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athe\Downloads\"/>
    </mc:Choice>
  </mc:AlternateContent>
  <xr:revisionPtr revIDLastSave="0" documentId="13_ncr:1_{93D0FFCB-E7A2-40E2-8935-748825928E5A}" xr6:coauthVersionLast="47" xr6:coauthVersionMax="47" xr10:uidLastSave="{00000000-0000-0000-0000-000000000000}"/>
  <bookViews>
    <workbookView xWindow="-108" yWindow="-108" windowWidth="23256" windowHeight="12456" firstSheet="5" activeTab="5" xr2:uid="{00000000-000D-0000-FFFF-FFFF00000000}"/>
  </bookViews>
  <sheets>
    <sheet name="Project Charter" sheetId="1" r:id="rId1"/>
    <sheet name="WBS-MACRO-ATIVIDADE" sheetId="2" r:id="rId2"/>
    <sheet name="WBS_Detalhado (ordem etapas)" sheetId="3" r:id="rId3"/>
    <sheet name="WBS_Detalhado (ordem depend)" sheetId="4" r:id="rId4"/>
    <sheet name="SAM SRM" sheetId="5" r:id="rId5"/>
    <sheet name="REDE DE PRECEDENCIA" sheetId="9" r:id="rId6"/>
    <sheet name="PREVISÃO DE ORÇAMENTO (CAPA) " sheetId="10" r:id="rId7"/>
    <sheet name="Orcado" sheetId="11" r:id="rId8"/>
    <sheet name="Realizado" sheetId="12" r:id="rId9"/>
    <sheet name="Status" sheetId="13" r:id="rId10"/>
    <sheet name="Parametros" sheetId="14" r:id="rId11"/>
    <sheet name="Gráfico de Gantt" sheetId="6" state="hidden" r:id="rId12"/>
    <sheet name="PV_dependência" sheetId="7" state="hidden" r:id="rId13"/>
    <sheet name="Cronograma_de_Custos (2)" sheetId="8" state="hidden" r:id="rId14"/>
  </sheets>
  <externalReferences>
    <externalReference r:id="rId15"/>
  </externalReferences>
  <definedNames>
    <definedName name="_xlnm._FilterDatabase" localSheetId="3" hidden="1">'WBS_Detalhado (ordem depend)'!$B$8:$K$54</definedName>
    <definedName name="Início_do_projeto">'Gráfico de Gantt'!$G$5</definedName>
    <definedName name="Semana_de_exibição">'Gráfico de Gantt'!$G$6</definedName>
  </definedNames>
  <calcPr calcId="191029"/>
  <pivotCaches>
    <pivotCache cacheId="7"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 i="9" l="1"/>
  <c r="V33" i="9" a="1"/>
  <c r="V33" i="9" s="1"/>
  <c r="AA25" i="9"/>
  <c r="AL23" i="9"/>
  <c r="AG21" i="9"/>
  <c r="AW19" i="9"/>
  <c r="AT19" i="9"/>
  <c r="AO19" i="9"/>
  <c r="F18" i="9"/>
  <c r="K16" i="9"/>
  <c r="AG15" i="9"/>
  <c r="V15" i="9"/>
  <c r="G15" i="9"/>
  <c r="G16" i="9" s="1"/>
  <c r="Z10" i="9"/>
  <c r="K10" i="9"/>
  <c r="B6" i="13"/>
  <c r="B7" i="13" s="1"/>
  <c r="B5" i="13"/>
  <c r="D5" i="13" s="1"/>
  <c r="D4" i="13"/>
  <c r="C4" i="13"/>
  <c r="E4" i="13" s="1"/>
  <c r="F34" i="12"/>
  <c r="B34" i="12"/>
  <c r="F33" i="12"/>
  <c r="B33" i="12"/>
  <c r="F32" i="12"/>
  <c r="G32" i="12" s="1"/>
  <c r="H32" i="12" s="1"/>
  <c r="I32" i="12" s="1"/>
  <c r="J32" i="12" s="1"/>
  <c r="K32" i="12" s="1"/>
  <c r="L32" i="12" s="1"/>
  <c r="M32" i="12" s="1"/>
  <c r="N32" i="12" s="1"/>
  <c r="O32" i="12" s="1"/>
  <c r="P32" i="12" s="1"/>
  <c r="B32" i="12"/>
  <c r="F31" i="12"/>
  <c r="G31" i="12" s="1"/>
  <c r="H31" i="12" s="1"/>
  <c r="I31" i="12" s="1"/>
  <c r="J31" i="12" s="1"/>
  <c r="K31" i="12" s="1"/>
  <c r="L31" i="12" s="1"/>
  <c r="M31" i="12" s="1"/>
  <c r="N31" i="12" s="1"/>
  <c r="O31" i="12" s="1"/>
  <c r="P31" i="12" s="1"/>
  <c r="B31" i="12"/>
  <c r="F30" i="12"/>
  <c r="G30" i="12" s="1"/>
  <c r="H30" i="12" s="1"/>
  <c r="I30" i="12" s="1"/>
  <c r="J30" i="12" s="1"/>
  <c r="K30" i="12" s="1"/>
  <c r="L30" i="12" s="1"/>
  <c r="M30" i="12" s="1"/>
  <c r="N30" i="12" s="1"/>
  <c r="O30" i="12" s="1"/>
  <c r="P30" i="12" s="1"/>
  <c r="B30" i="12"/>
  <c r="F29" i="12"/>
  <c r="B29" i="12"/>
  <c r="F28" i="12"/>
  <c r="G28" i="12" s="1"/>
  <c r="H28" i="12" s="1"/>
  <c r="I28" i="12" s="1"/>
  <c r="J28" i="12" s="1"/>
  <c r="K28" i="12" s="1"/>
  <c r="L28" i="12" s="1"/>
  <c r="M28" i="12" s="1"/>
  <c r="N28" i="12" s="1"/>
  <c r="O28" i="12" s="1"/>
  <c r="P28" i="12" s="1"/>
  <c r="B28" i="12"/>
  <c r="F27" i="12"/>
  <c r="B27" i="12"/>
  <c r="F26" i="12"/>
  <c r="G26" i="12" s="1"/>
  <c r="H26" i="12" s="1"/>
  <c r="I26" i="12" s="1"/>
  <c r="J26" i="12" s="1"/>
  <c r="K26" i="12" s="1"/>
  <c r="L26" i="12" s="1"/>
  <c r="M26" i="12" s="1"/>
  <c r="N26" i="12" s="1"/>
  <c r="O26" i="12" s="1"/>
  <c r="P26" i="12" s="1"/>
  <c r="B26" i="12"/>
  <c r="F25" i="12"/>
  <c r="B25" i="12"/>
  <c r="F24" i="12"/>
  <c r="G24" i="12" s="1"/>
  <c r="H24" i="12" s="1"/>
  <c r="I24" i="12" s="1"/>
  <c r="J24" i="12" s="1"/>
  <c r="K24" i="12" s="1"/>
  <c r="L24" i="12" s="1"/>
  <c r="M24" i="12" s="1"/>
  <c r="N24" i="12" s="1"/>
  <c r="O24" i="12" s="1"/>
  <c r="P24" i="12" s="1"/>
  <c r="B24" i="12"/>
  <c r="G23" i="12"/>
  <c r="H23" i="12" s="1"/>
  <c r="I23" i="12" s="1"/>
  <c r="J23" i="12" s="1"/>
  <c r="K23" i="12" s="1"/>
  <c r="L23" i="12" s="1"/>
  <c r="M23" i="12" s="1"/>
  <c r="N23" i="12" s="1"/>
  <c r="O23" i="12" s="1"/>
  <c r="P23" i="12" s="1"/>
  <c r="F23" i="12"/>
  <c r="B23" i="12"/>
  <c r="F22" i="12"/>
  <c r="G22" i="12" s="1"/>
  <c r="B22" i="12"/>
  <c r="F21" i="12"/>
  <c r="G21" i="12" s="1"/>
  <c r="H21" i="12" s="1"/>
  <c r="I21" i="12" s="1"/>
  <c r="J21" i="12" s="1"/>
  <c r="K21" i="12" s="1"/>
  <c r="L21" i="12" s="1"/>
  <c r="M21" i="12" s="1"/>
  <c r="N21" i="12" s="1"/>
  <c r="O21" i="12" s="1"/>
  <c r="P21" i="12" s="1"/>
  <c r="B21" i="12"/>
  <c r="F20" i="12"/>
  <c r="G20" i="12" s="1"/>
  <c r="B20" i="12"/>
  <c r="F19" i="12"/>
  <c r="G19" i="12" s="1"/>
  <c r="H19" i="12" s="1"/>
  <c r="I19" i="12" s="1"/>
  <c r="J19" i="12" s="1"/>
  <c r="K19" i="12" s="1"/>
  <c r="L19" i="12" s="1"/>
  <c r="M19" i="12" s="1"/>
  <c r="N19" i="12" s="1"/>
  <c r="O19" i="12" s="1"/>
  <c r="P19" i="12" s="1"/>
  <c r="B19" i="12"/>
  <c r="F17" i="12"/>
  <c r="G17" i="12" s="1"/>
  <c r="H17" i="12" s="1"/>
  <c r="I17" i="12" s="1"/>
  <c r="J17" i="12" s="1"/>
  <c r="K17" i="12" s="1"/>
  <c r="L17" i="12" s="1"/>
  <c r="M17" i="12" s="1"/>
  <c r="N17" i="12" s="1"/>
  <c r="O17" i="12" s="1"/>
  <c r="P17" i="12" s="1"/>
  <c r="B17" i="12"/>
  <c r="F15" i="12"/>
  <c r="B15" i="12"/>
  <c r="F13" i="12"/>
  <c r="B13" i="12"/>
  <c r="F11" i="12"/>
  <c r="G11" i="12" s="1"/>
  <c r="H11" i="12" s="1"/>
  <c r="I11" i="12" s="1"/>
  <c r="J11" i="12" s="1"/>
  <c r="K11" i="12" s="1"/>
  <c r="L11" i="12" s="1"/>
  <c r="M11" i="12" s="1"/>
  <c r="N11" i="12" s="1"/>
  <c r="O11" i="12" s="1"/>
  <c r="P11" i="12" s="1"/>
  <c r="B11" i="12"/>
  <c r="F9" i="12"/>
  <c r="B9" i="12"/>
  <c r="E5" i="12"/>
  <c r="D5" i="12"/>
  <c r="F4" i="12"/>
  <c r="G4" i="12" s="1"/>
  <c r="H4" i="12" s="1"/>
  <c r="I4" i="12" s="1"/>
  <c r="J4" i="12" s="1"/>
  <c r="K4" i="12" s="1"/>
  <c r="L4" i="12" s="1"/>
  <c r="M4" i="12" s="1"/>
  <c r="N4" i="12" s="1"/>
  <c r="O4" i="12" s="1"/>
  <c r="P4" i="12" s="1"/>
  <c r="C4" i="12"/>
  <c r="P3" i="12"/>
  <c r="O3" i="12"/>
  <c r="N3" i="12"/>
  <c r="M3" i="12"/>
  <c r="L3" i="12"/>
  <c r="K3" i="12"/>
  <c r="J3" i="12"/>
  <c r="I3" i="12"/>
  <c r="H3" i="12"/>
  <c r="G3" i="12"/>
  <c r="F3" i="12"/>
  <c r="E3" i="12"/>
  <c r="C3" i="12"/>
  <c r="B2" i="12"/>
  <c r="F34" i="11"/>
  <c r="F33" i="11"/>
  <c r="F32" i="11"/>
  <c r="G32" i="11" s="1"/>
  <c r="H32" i="11" s="1"/>
  <c r="I32" i="11" s="1"/>
  <c r="J32" i="11" s="1"/>
  <c r="K32" i="11" s="1"/>
  <c r="L32" i="11" s="1"/>
  <c r="M32" i="11" s="1"/>
  <c r="N32" i="11" s="1"/>
  <c r="O32" i="11" s="1"/>
  <c r="P32" i="11" s="1"/>
  <c r="F31" i="11"/>
  <c r="F30" i="11"/>
  <c r="G30" i="11" s="1"/>
  <c r="F29" i="11"/>
  <c r="F28" i="11"/>
  <c r="G28" i="11" s="1"/>
  <c r="F27" i="11"/>
  <c r="G27" i="11" s="1"/>
  <c r="H27" i="11" s="1"/>
  <c r="I27" i="11" s="1"/>
  <c r="J27" i="11" s="1"/>
  <c r="K27" i="11" s="1"/>
  <c r="L27" i="11" s="1"/>
  <c r="M27" i="11" s="1"/>
  <c r="N27" i="11" s="1"/>
  <c r="O27" i="11" s="1"/>
  <c r="P27" i="11" s="1"/>
  <c r="F26" i="11"/>
  <c r="F25" i="11"/>
  <c r="G25" i="11" s="1"/>
  <c r="H25" i="11" s="1"/>
  <c r="I25" i="11" s="1"/>
  <c r="J25" i="11" s="1"/>
  <c r="K25" i="11" s="1"/>
  <c r="L25" i="11" s="1"/>
  <c r="M25" i="11" s="1"/>
  <c r="N25" i="11" s="1"/>
  <c r="O25" i="11" s="1"/>
  <c r="P25" i="11" s="1"/>
  <c r="F24" i="11"/>
  <c r="F23" i="11"/>
  <c r="G23" i="11" s="1"/>
  <c r="F22" i="11"/>
  <c r="F21" i="11"/>
  <c r="G21" i="11" s="1"/>
  <c r="F20" i="11"/>
  <c r="F19" i="11"/>
  <c r="F17" i="11"/>
  <c r="G17" i="11" s="1"/>
  <c r="G16" i="11"/>
  <c r="H16" i="11" s="1"/>
  <c r="I16" i="11" s="1"/>
  <c r="J16" i="11" s="1"/>
  <c r="K16" i="11" s="1"/>
  <c r="L16" i="11" s="1"/>
  <c r="M16" i="11" s="1"/>
  <c r="N16" i="11" s="1"/>
  <c r="O16" i="11" s="1"/>
  <c r="P16" i="11" s="1"/>
  <c r="F15" i="11"/>
  <c r="G14" i="11"/>
  <c r="H14" i="11" s="1"/>
  <c r="I14" i="11" s="1"/>
  <c r="J14" i="11" s="1"/>
  <c r="K14" i="11" s="1"/>
  <c r="L14" i="11" s="1"/>
  <c r="M14" i="11" s="1"/>
  <c r="N14" i="11" s="1"/>
  <c r="O14" i="11" s="1"/>
  <c r="P14" i="11" s="1"/>
  <c r="F13" i="11"/>
  <c r="G12" i="11"/>
  <c r="H12" i="11" s="1"/>
  <c r="I12" i="11" s="1"/>
  <c r="J12" i="11" s="1"/>
  <c r="K12" i="11" s="1"/>
  <c r="L12" i="11" s="1"/>
  <c r="M12" i="11" s="1"/>
  <c r="N12" i="11" s="1"/>
  <c r="O12" i="11" s="1"/>
  <c r="P12" i="11" s="1"/>
  <c r="F11" i="11"/>
  <c r="G10" i="11"/>
  <c r="H10" i="11" s="1"/>
  <c r="I10" i="11" s="1"/>
  <c r="J10" i="11" s="1"/>
  <c r="K10" i="11" s="1"/>
  <c r="L10" i="11" s="1"/>
  <c r="M10" i="11" s="1"/>
  <c r="N10" i="11" s="1"/>
  <c r="O10" i="11" s="1"/>
  <c r="P10" i="11" s="1"/>
  <c r="F9" i="11"/>
  <c r="G8" i="11"/>
  <c r="H8" i="11" s="1"/>
  <c r="I8" i="11" s="1"/>
  <c r="J8" i="11" s="1"/>
  <c r="K8" i="11" s="1"/>
  <c r="L8" i="11" s="1"/>
  <c r="M8" i="11" s="1"/>
  <c r="N8" i="11" s="1"/>
  <c r="O8" i="11" s="1"/>
  <c r="P8" i="11" s="1"/>
  <c r="E5" i="11"/>
  <c r="D5" i="11"/>
  <c r="F4" i="11"/>
  <c r="G4" i="11" s="1"/>
  <c r="H4" i="11" s="1"/>
  <c r="I4" i="11" s="1"/>
  <c r="J4" i="11" s="1"/>
  <c r="K4" i="11" s="1"/>
  <c r="L4" i="11" s="1"/>
  <c r="M4" i="11" s="1"/>
  <c r="N4" i="11" s="1"/>
  <c r="O4" i="11" s="1"/>
  <c r="P4" i="11" s="1"/>
  <c r="C4" i="11"/>
  <c r="E3" i="11"/>
  <c r="F3" i="11" s="1"/>
  <c r="G3" i="11" s="1"/>
  <c r="H3" i="11" s="1"/>
  <c r="I3" i="11" s="1"/>
  <c r="J3" i="11" s="1"/>
  <c r="K3" i="11" s="1"/>
  <c r="L3" i="11" s="1"/>
  <c r="M3" i="11" s="1"/>
  <c r="N3" i="11" s="1"/>
  <c r="O3" i="11" s="1"/>
  <c r="P3" i="11" s="1"/>
  <c r="C3" i="11"/>
  <c r="B24" i="10"/>
  <c r="B25" i="10" s="1"/>
  <c r="B26" i="10" s="1"/>
  <c r="B27" i="10" s="1"/>
  <c r="B28" i="10" s="1"/>
  <c r="B29" i="10" s="1"/>
  <c r="B30" i="10" s="1"/>
  <c r="B31" i="10" s="1"/>
  <c r="B32" i="10" s="1"/>
  <c r="B33" i="10" s="1"/>
  <c r="B34" i="10" s="1"/>
  <c r="D20" i="10"/>
  <c r="C5" i="10"/>
  <c r="C6" i="10" s="1"/>
  <c r="C7" i="10" s="1"/>
  <c r="C8" i="10" s="1"/>
  <c r="G15" i="11" l="1"/>
  <c r="Q23" i="12"/>
  <c r="J17" i="9"/>
  <c r="K17" i="9" s="1"/>
  <c r="J23" i="9"/>
  <c r="K23" i="9" s="1"/>
  <c r="J11" i="9"/>
  <c r="K11" i="9" s="1"/>
  <c r="B8" i="13"/>
  <c r="D7" i="13"/>
  <c r="C7" i="13"/>
  <c r="C6" i="13"/>
  <c r="D6" i="13"/>
  <c r="F4" i="13"/>
  <c r="C5" i="13"/>
  <c r="E5" i="13" s="1"/>
  <c r="E6" i="13" s="1"/>
  <c r="E7" i="13" s="1"/>
  <c r="Q28" i="12"/>
  <c r="G29" i="12"/>
  <c r="H29" i="12" s="1"/>
  <c r="I29" i="12" s="1"/>
  <c r="J29" i="12" s="1"/>
  <c r="K29" i="12" s="1"/>
  <c r="L29" i="12" s="1"/>
  <c r="M29" i="12" s="1"/>
  <c r="N29" i="12" s="1"/>
  <c r="O29" i="12" s="1"/>
  <c r="P29" i="12" s="1"/>
  <c r="D6" i="12"/>
  <c r="Q30" i="12"/>
  <c r="Q24" i="12"/>
  <c r="G9" i="12"/>
  <c r="H22" i="12"/>
  <c r="I22" i="12" s="1"/>
  <c r="J22" i="12" s="1"/>
  <c r="K22" i="12" s="1"/>
  <c r="L22" i="12" s="1"/>
  <c r="M22" i="12" s="1"/>
  <c r="N22" i="12" s="1"/>
  <c r="O22" i="12" s="1"/>
  <c r="P22" i="12" s="1"/>
  <c r="Q22" i="12"/>
  <c r="G27" i="12"/>
  <c r="H27" i="12" s="1"/>
  <c r="I27" i="12" s="1"/>
  <c r="J27" i="12" s="1"/>
  <c r="K27" i="12" s="1"/>
  <c r="L27" i="12" s="1"/>
  <c r="M27" i="12" s="1"/>
  <c r="N27" i="12" s="1"/>
  <c r="O27" i="12" s="1"/>
  <c r="P27" i="12" s="1"/>
  <c r="Q15" i="12"/>
  <c r="Q17" i="12"/>
  <c r="F5" i="12"/>
  <c r="Q31" i="12"/>
  <c r="H20" i="12"/>
  <c r="I20" i="12" s="1"/>
  <c r="J20" i="12" s="1"/>
  <c r="K20" i="12" s="1"/>
  <c r="L20" i="12" s="1"/>
  <c r="M20" i="12" s="1"/>
  <c r="N20" i="12" s="1"/>
  <c r="O20" i="12" s="1"/>
  <c r="P20" i="12" s="1"/>
  <c r="Q11" i="12"/>
  <c r="G33" i="12"/>
  <c r="H33" i="12" s="1"/>
  <c r="I33" i="12" s="1"/>
  <c r="J33" i="12" s="1"/>
  <c r="K33" i="12" s="1"/>
  <c r="L33" i="12" s="1"/>
  <c r="M33" i="12" s="1"/>
  <c r="N33" i="12" s="1"/>
  <c r="O33" i="12" s="1"/>
  <c r="P33" i="12" s="1"/>
  <c r="G13" i="12"/>
  <c r="H13" i="12" s="1"/>
  <c r="I13" i="12" s="1"/>
  <c r="J13" i="12" s="1"/>
  <c r="K13" i="12" s="1"/>
  <c r="L13" i="12" s="1"/>
  <c r="M13" i="12" s="1"/>
  <c r="N13" i="12" s="1"/>
  <c r="O13" i="12" s="1"/>
  <c r="P13" i="12" s="1"/>
  <c r="Q26" i="12"/>
  <c r="G25" i="12"/>
  <c r="H25" i="12" s="1"/>
  <c r="I25" i="12" s="1"/>
  <c r="J25" i="12" s="1"/>
  <c r="K25" i="12" s="1"/>
  <c r="L25" i="12" s="1"/>
  <c r="M25" i="12" s="1"/>
  <c r="N25" i="12" s="1"/>
  <c r="O25" i="12" s="1"/>
  <c r="P25" i="12" s="1"/>
  <c r="G34" i="12"/>
  <c r="H34" i="12" s="1"/>
  <c r="I34" i="12" s="1"/>
  <c r="J34" i="12" s="1"/>
  <c r="K34" i="12" s="1"/>
  <c r="L34" i="12" s="1"/>
  <c r="M34" i="12" s="1"/>
  <c r="N34" i="12" s="1"/>
  <c r="O34" i="12" s="1"/>
  <c r="P34" i="12" s="1"/>
  <c r="Q21" i="12"/>
  <c r="Q19" i="12"/>
  <c r="Q32" i="12"/>
  <c r="G15" i="12"/>
  <c r="H15" i="12" s="1"/>
  <c r="I15" i="12" s="1"/>
  <c r="J15" i="12" s="1"/>
  <c r="K15" i="12" s="1"/>
  <c r="L15" i="12" s="1"/>
  <c r="M15" i="12" s="1"/>
  <c r="N15" i="12" s="1"/>
  <c r="O15" i="12" s="1"/>
  <c r="P15" i="12" s="1"/>
  <c r="F5" i="11"/>
  <c r="G13" i="11"/>
  <c r="H13" i="11" s="1"/>
  <c r="I13" i="11" s="1"/>
  <c r="J13" i="11" s="1"/>
  <c r="K13" i="11" s="1"/>
  <c r="L13" i="11" s="1"/>
  <c r="M13" i="11" s="1"/>
  <c r="N13" i="11" s="1"/>
  <c r="O13" i="11" s="1"/>
  <c r="P13" i="11" s="1"/>
  <c r="Q25" i="11"/>
  <c r="H15" i="11"/>
  <c r="I15" i="11" s="1"/>
  <c r="J15" i="11" s="1"/>
  <c r="K15" i="11" s="1"/>
  <c r="L15" i="11" s="1"/>
  <c r="M15" i="11" s="1"/>
  <c r="N15" i="11" s="1"/>
  <c r="O15" i="11" s="1"/>
  <c r="P15" i="11" s="1"/>
  <c r="Q15" i="11"/>
  <c r="G26" i="11"/>
  <c r="H26" i="11" s="1"/>
  <c r="I26" i="11" s="1"/>
  <c r="J26" i="11" s="1"/>
  <c r="K26" i="11" s="1"/>
  <c r="L26" i="11" s="1"/>
  <c r="M26" i="11" s="1"/>
  <c r="N26" i="11" s="1"/>
  <c r="O26" i="11" s="1"/>
  <c r="P26" i="11" s="1"/>
  <c r="H28" i="11"/>
  <c r="I28" i="11" s="1"/>
  <c r="J28" i="11" s="1"/>
  <c r="K28" i="11" s="1"/>
  <c r="L28" i="11" s="1"/>
  <c r="M28" i="11" s="1"/>
  <c r="N28" i="11" s="1"/>
  <c r="O28" i="11" s="1"/>
  <c r="P28" i="11" s="1"/>
  <c r="D6" i="11"/>
  <c r="H17" i="11"/>
  <c r="I17" i="11" s="1"/>
  <c r="J17" i="11" s="1"/>
  <c r="K17" i="11" s="1"/>
  <c r="L17" i="11" s="1"/>
  <c r="M17" i="11" s="1"/>
  <c r="N17" i="11" s="1"/>
  <c r="O17" i="11" s="1"/>
  <c r="P17" i="11" s="1"/>
  <c r="Q17" i="11"/>
  <c r="H30" i="11"/>
  <c r="I30" i="11" s="1"/>
  <c r="J30" i="11" s="1"/>
  <c r="K30" i="11" s="1"/>
  <c r="L30" i="11" s="1"/>
  <c r="M30" i="11" s="1"/>
  <c r="N30" i="11" s="1"/>
  <c r="O30" i="11" s="1"/>
  <c r="P30" i="11" s="1"/>
  <c r="G19" i="11"/>
  <c r="H19" i="11" s="1"/>
  <c r="I19" i="11" s="1"/>
  <c r="J19" i="11" s="1"/>
  <c r="K19" i="11" s="1"/>
  <c r="L19" i="11" s="1"/>
  <c r="M19" i="11" s="1"/>
  <c r="N19" i="11" s="1"/>
  <c r="O19" i="11" s="1"/>
  <c r="P19" i="11" s="1"/>
  <c r="G9" i="11"/>
  <c r="H21" i="11"/>
  <c r="I21" i="11" s="1"/>
  <c r="J21" i="11" s="1"/>
  <c r="K21" i="11" s="1"/>
  <c r="L21" i="11" s="1"/>
  <c r="M21" i="11" s="1"/>
  <c r="N21" i="11" s="1"/>
  <c r="O21" i="11" s="1"/>
  <c r="P21" i="11" s="1"/>
  <c r="Q32" i="11"/>
  <c r="G33" i="11"/>
  <c r="H33" i="11" s="1"/>
  <c r="I33" i="11" s="1"/>
  <c r="J33" i="11" s="1"/>
  <c r="K33" i="11" s="1"/>
  <c r="L33" i="11" s="1"/>
  <c r="M33" i="11" s="1"/>
  <c r="N33" i="11" s="1"/>
  <c r="O33" i="11" s="1"/>
  <c r="P33" i="11" s="1"/>
  <c r="H23" i="11"/>
  <c r="I23" i="11" s="1"/>
  <c r="J23" i="11" s="1"/>
  <c r="K23" i="11" s="1"/>
  <c r="L23" i="11" s="1"/>
  <c r="M23" i="11" s="1"/>
  <c r="N23" i="11" s="1"/>
  <c r="O23" i="11" s="1"/>
  <c r="P23" i="11" s="1"/>
  <c r="G24" i="11"/>
  <c r="H24" i="11" s="1"/>
  <c r="I24" i="11" s="1"/>
  <c r="J24" i="11" s="1"/>
  <c r="K24" i="11" s="1"/>
  <c r="L24" i="11" s="1"/>
  <c r="M24" i="11" s="1"/>
  <c r="N24" i="11" s="1"/>
  <c r="O24" i="11" s="1"/>
  <c r="P24" i="11" s="1"/>
  <c r="G11" i="11"/>
  <c r="H11" i="11" s="1"/>
  <c r="I11" i="11" s="1"/>
  <c r="J11" i="11" s="1"/>
  <c r="K11" i="11" s="1"/>
  <c r="L11" i="11" s="1"/>
  <c r="M11" i="11" s="1"/>
  <c r="N11" i="11" s="1"/>
  <c r="O11" i="11" s="1"/>
  <c r="P11" i="11" s="1"/>
  <c r="G22" i="11"/>
  <c r="H22" i="11" s="1"/>
  <c r="I22" i="11" s="1"/>
  <c r="J22" i="11" s="1"/>
  <c r="K22" i="11" s="1"/>
  <c r="L22" i="11" s="1"/>
  <c r="M22" i="11" s="1"/>
  <c r="N22" i="11" s="1"/>
  <c r="O22" i="11" s="1"/>
  <c r="P22" i="11" s="1"/>
  <c r="G29" i="11"/>
  <c r="H29" i="11" s="1"/>
  <c r="I29" i="11" s="1"/>
  <c r="J29" i="11" s="1"/>
  <c r="K29" i="11" s="1"/>
  <c r="L29" i="11" s="1"/>
  <c r="M29" i="11" s="1"/>
  <c r="N29" i="11" s="1"/>
  <c r="O29" i="11" s="1"/>
  <c r="P29" i="11" s="1"/>
  <c r="G34" i="11"/>
  <c r="H34" i="11" s="1"/>
  <c r="I34" i="11" s="1"/>
  <c r="J34" i="11" s="1"/>
  <c r="K34" i="11" s="1"/>
  <c r="L34" i="11" s="1"/>
  <c r="M34" i="11" s="1"/>
  <c r="N34" i="11" s="1"/>
  <c r="O34" i="11" s="1"/>
  <c r="P34" i="11" s="1"/>
  <c r="Q27" i="11"/>
  <c r="G31" i="11"/>
  <c r="H31" i="11" s="1"/>
  <c r="I31" i="11" s="1"/>
  <c r="J31" i="11" s="1"/>
  <c r="K31" i="11" s="1"/>
  <c r="L31" i="11" s="1"/>
  <c r="M31" i="11" s="1"/>
  <c r="N31" i="11" s="1"/>
  <c r="O31" i="11" s="1"/>
  <c r="P31" i="11" s="1"/>
  <c r="G20" i="11"/>
  <c r="H20" i="11" s="1"/>
  <c r="I20" i="11" s="1"/>
  <c r="J20" i="11" s="1"/>
  <c r="K20" i="11" s="1"/>
  <c r="L20" i="11" s="1"/>
  <c r="M20" i="11" s="1"/>
  <c r="N20" i="11" s="1"/>
  <c r="O20" i="11" s="1"/>
  <c r="P20" i="11" s="1"/>
  <c r="Q25" i="12" l="1"/>
  <c r="Q23" i="11"/>
  <c r="Q21" i="11"/>
  <c r="Q28" i="11"/>
  <c r="O10" i="9"/>
  <c r="P10" i="9" s="1"/>
  <c r="R15" i="9" s="1"/>
  <c r="S15" i="9" s="1"/>
  <c r="G4" i="13"/>
  <c r="F5" i="13"/>
  <c r="H4" i="13"/>
  <c r="B9" i="13"/>
  <c r="D8" i="13"/>
  <c r="C8" i="13"/>
  <c r="E8" i="13" s="1"/>
  <c r="Q13" i="12"/>
  <c r="G5" i="12"/>
  <c r="H9" i="12"/>
  <c r="Q29" i="12"/>
  <c r="Q20" i="12"/>
  <c r="Q27" i="12"/>
  <c r="Q33" i="12"/>
  <c r="E6" i="12"/>
  <c r="F6" i="12" s="1"/>
  <c r="G6" i="12" s="1"/>
  <c r="Q34" i="12"/>
  <c r="E6" i="11"/>
  <c r="F6" i="11" s="1"/>
  <c r="Q34" i="11"/>
  <c r="Q11" i="11"/>
  <c r="Q24" i="11"/>
  <c r="Q33" i="11"/>
  <c r="Q31" i="11"/>
  <c r="Q30" i="11"/>
  <c r="Q19" i="11"/>
  <c r="Q13" i="11"/>
  <c r="Q22" i="11"/>
  <c r="Q26" i="11"/>
  <c r="H9" i="11"/>
  <c r="G5" i="11"/>
  <c r="Q20" i="11"/>
  <c r="Q29" i="11"/>
  <c r="U16" i="9" l="1"/>
  <c r="V16" i="9" s="1"/>
  <c r="U11" i="9"/>
  <c r="V11" i="9" s="1"/>
  <c r="Y11" i="9" s="1"/>
  <c r="Z11" i="9" s="1"/>
  <c r="AC11" i="9" s="1"/>
  <c r="AD11" i="9" s="1"/>
  <c r="Z26" i="9"/>
  <c r="AA26" i="9" s="1"/>
  <c r="D9" i="13"/>
  <c r="C9" i="13"/>
  <c r="E9" i="13" s="1"/>
  <c r="B10" i="13"/>
  <c r="H5" i="13"/>
  <c r="F6" i="13"/>
  <c r="G5" i="13"/>
  <c r="H5" i="12"/>
  <c r="I9" i="12"/>
  <c r="G6" i="11"/>
  <c r="I9" i="11"/>
  <c r="H5" i="11"/>
  <c r="AF16" i="9" l="1"/>
  <c r="AG16" i="9" s="1"/>
  <c r="AF28" i="9"/>
  <c r="AG28" i="9" s="1"/>
  <c r="AF22" i="9"/>
  <c r="AG22" i="9" s="1"/>
  <c r="F7" i="13"/>
  <c r="G6" i="13"/>
  <c r="H6" i="13"/>
  <c r="B11" i="13"/>
  <c r="D10" i="13"/>
  <c r="C10" i="13"/>
  <c r="I5" i="12"/>
  <c r="J9" i="12"/>
  <c r="H6" i="12"/>
  <c r="J9" i="11"/>
  <c r="I5" i="11"/>
  <c r="H6" i="11"/>
  <c r="AK24" i="9" l="1"/>
  <c r="AL24" i="9" s="1"/>
  <c r="AN20" i="9" s="1"/>
  <c r="AO20" i="9" s="1"/>
  <c r="AS20" i="9" s="1"/>
  <c r="AT20" i="9" s="1"/>
  <c r="AV20" i="9" s="1"/>
  <c r="AW20" i="9" s="1"/>
  <c r="BA20" i="9" s="1"/>
  <c r="BB20" i="9" s="1"/>
  <c r="BF20" i="9" s="1"/>
  <c r="BG20" i="9" s="1"/>
  <c r="BG21" i="9" s="1"/>
  <c r="B12" i="13"/>
  <c r="D11" i="13"/>
  <c r="C11" i="13"/>
  <c r="F8" i="13"/>
  <c r="H7" i="13"/>
  <c r="G7" i="13"/>
  <c r="E10" i="13"/>
  <c r="E11" i="13" s="1"/>
  <c r="I6" i="12"/>
  <c r="J5" i="12"/>
  <c r="K9" i="12"/>
  <c r="I6" i="11"/>
  <c r="K9" i="11"/>
  <c r="J5" i="11"/>
  <c r="BF21" i="9" l="1"/>
  <c r="BG22" i="9"/>
  <c r="E12" i="13"/>
  <c r="H8" i="13"/>
  <c r="G8" i="13"/>
  <c r="F9" i="13"/>
  <c r="B13" i="13"/>
  <c r="D12" i="13"/>
  <c r="C12" i="13"/>
  <c r="K5" i="12"/>
  <c r="L9" i="12"/>
  <c r="J6" i="12"/>
  <c r="L9" i="11"/>
  <c r="K5" i="11"/>
  <c r="J6" i="11"/>
  <c r="BB21" i="9" l="1"/>
  <c r="BF22" i="9"/>
  <c r="D13" i="13"/>
  <c r="C13" i="13"/>
  <c r="E13" i="13" s="1"/>
  <c r="B14" i="13"/>
  <c r="G9" i="13"/>
  <c r="F10" i="13"/>
  <c r="H9" i="13"/>
  <c r="K6" i="12"/>
  <c r="L5" i="12"/>
  <c r="M9" i="12"/>
  <c r="M9" i="11"/>
  <c r="L5" i="11"/>
  <c r="K6" i="11"/>
  <c r="L6" i="11" s="1"/>
  <c r="BA21" i="9" l="1"/>
  <c r="BB22" i="9"/>
  <c r="F11" i="13"/>
  <c r="H10" i="13"/>
  <c r="G10" i="13"/>
  <c r="B15" i="13"/>
  <c r="D14" i="13"/>
  <c r="C14" i="13"/>
  <c r="E14" i="13" s="1"/>
  <c r="N9" i="12"/>
  <c r="M5" i="12"/>
  <c r="L6" i="12"/>
  <c r="M6" i="11"/>
  <c r="N9" i="11"/>
  <c r="M5" i="11"/>
  <c r="AW21" i="9" l="1"/>
  <c r="BA22" i="9"/>
  <c r="B16" i="13"/>
  <c r="D15" i="13"/>
  <c r="C15" i="13"/>
  <c r="E15" i="13" s="1"/>
  <c r="F12" i="13"/>
  <c r="H11" i="13"/>
  <c r="G11" i="13"/>
  <c r="M6" i="12"/>
  <c r="O9" i="12"/>
  <c r="N5" i="12"/>
  <c r="N5" i="11"/>
  <c r="N6" i="11" s="1"/>
  <c r="O9" i="11"/>
  <c r="AV21" i="9" l="1"/>
  <c r="AW22" i="9"/>
  <c r="H12" i="13"/>
  <c r="F13" i="13"/>
  <c r="G12" i="13"/>
  <c r="D16" i="13"/>
  <c r="D17" i="13" s="1"/>
  <c r="C16" i="13"/>
  <c r="C17" i="13" s="1"/>
  <c r="C18" i="13" s="1"/>
  <c r="O5" i="12"/>
  <c r="P9" i="12"/>
  <c r="N6" i="12"/>
  <c r="P9" i="11"/>
  <c r="O5" i="11"/>
  <c r="O6" i="11" s="1"/>
  <c r="AV22" i="9" l="1"/>
  <c r="AT21" i="9"/>
  <c r="H13" i="13"/>
  <c r="F14" i="13"/>
  <c r="G13" i="13"/>
  <c r="E16" i="13"/>
  <c r="O6" i="12"/>
  <c r="P5" i="12"/>
  <c r="Q9" i="12"/>
  <c r="P5" i="11"/>
  <c r="P6" i="11" s="1"/>
  <c r="D43" i="11" s="1"/>
  <c r="Q9" i="11"/>
  <c r="AS21" i="9" l="1"/>
  <c r="AT22" i="9"/>
  <c r="F15" i="13"/>
  <c r="G14" i="13"/>
  <c r="H14" i="13"/>
  <c r="D41" i="12"/>
  <c r="Q5" i="12"/>
  <c r="D39" i="12"/>
  <c r="P6" i="12"/>
  <c r="D40" i="12" s="1"/>
  <c r="D42" i="11"/>
  <c r="Q5" i="11"/>
  <c r="D44" i="11"/>
  <c r="AS22" i="9" l="1"/>
  <c r="AO21" i="9"/>
  <c r="F16" i="13"/>
  <c r="H15" i="13"/>
  <c r="G15" i="13"/>
  <c r="AN21" i="9" l="1"/>
  <c r="AO22" i="9"/>
  <c r="H16" i="13"/>
  <c r="G16" i="13"/>
  <c r="AD12" i="9" l="1"/>
  <c r="AN22" i="9"/>
  <c r="AL25" i="9"/>
  <c r="AK25" i="9" l="1"/>
  <c r="AL26" i="9"/>
  <c r="AC12" i="9"/>
  <c r="AD13" i="9"/>
  <c r="AC13" i="9" l="1"/>
  <c r="Z12" i="9"/>
  <c r="AG23" i="9"/>
  <c r="AK26" i="9"/>
  <c r="AG17" i="9"/>
  <c r="AG29" i="9"/>
  <c r="AG30" i="9" l="1"/>
  <c r="AF29" i="9"/>
  <c r="AF30" i="9" s="1"/>
  <c r="AF17" i="9"/>
  <c r="AG18" i="9"/>
  <c r="AG24" i="9"/>
  <c r="AF23" i="9"/>
  <c r="AF24" i="9" s="1"/>
  <c r="Z13" i="9"/>
  <c r="Y12" i="9"/>
  <c r="Y13" i="9" l="1"/>
  <c r="V12" i="9"/>
  <c r="V17" i="9"/>
  <c r="AF18" i="9"/>
  <c r="AA27" i="9"/>
  <c r="AA28" i="9" l="1"/>
  <c r="Z27" i="9"/>
  <c r="Z28" i="9" s="1"/>
  <c r="U17" i="9"/>
  <c r="U18" i="9" s="1"/>
  <c r="V18" i="9"/>
  <c r="V13" i="9"/>
  <c r="U12" i="9"/>
  <c r="U13" i="9" l="1"/>
  <c r="S16" i="9"/>
  <c r="S17" i="9" l="1"/>
  <c r="R16" i="9"/>
  <c r="R17" i="9" l="1"/>
  <c r="P11" i="9"/>
  <c r="P12" i="9" l="1"/>
  <c r="O11" i="9"/>
  <c r="K18" i="9" l="1"/>
  <c r="K24" i="9"/>
  <c r="O12" i="9"/>
  <c r="K12" i="9"/>
  <c r="K13" i="9" l="1"/>
  <c r="J12" i="9"/>
  <c r="K25" i="9"/>
  <c r="J24" i="9"/>
  <c r="J25" i="9" s="1"/>
  <c r="J18" i="9"/>
  <c r="J19" i="9" s="1"/>
  <c r="K19" i="9"/>
  <c r="J13" i="9" l="1"/>
  <c r="G17" i="9"/>
  <c r="G18" i="9" s="1"/>
  <c r="G14" i="4" l="1"/>
  <c r="G45" i="4"/>
  <c r="G54" i="4"/>
  <c r="G53" i="4"/>
  <c r="G52" i="4"/>
  <c r="G51" i="4"/>
  <c r="G50" i="4"/>
  <c r="G49" i="4"/>
  <c r="G48" i="4"/>
  <c r="G47" i="4"/>
  <c r="G46" i="4"/>
  <c r="G44" i="4"/>
  <c r="G43" i="4"/>
  <c r="G42" i="4"/>
  <c r="G41" i="4"/>
  <c r="G40" i="4"/>
  <c r="G39" i="4"/>
  <c r="G38" i="4"/>
  <c r="G37" i="4"/>
  <c r="G36" i="4"/>
  <c r="G35" i="4"/>
  <c r="G34" i="4"/>
  <c r="G33" i="4"/>
  <c r="G32" i="4"/>
  <c r="G31" i="4"/>
  <c r="G30" i="4"/>
  <c r="G29" i="4"/>
  <c r="G28" i="4"/>
  <c r="G27" i="4"/>
  <c r="G20" i="4"/>
  <c r="G26" i="4"/>
  <c r="G25" i="4"/>
  <c r="G24" i="4"/>
  <c r="G23" i="4"/>
  <c r="G22" i="4"/>
  <c r="G21" i="4"/>
  <c r="G19" i="4"/>
  <c r="G18" i="4"/>
  <c r="G17" i="4"/>
  <c r="G16" i="4"/>
  <c r="G15" i="4"/>
  <c r="G13" i="4"/>
  <c r="G12" i="4"/>
  <c r="G11" i="4"/>
  <c r="G10" i="4"/>
  <c r="G9" i="4"/>
  <c r="X18" i="8" l="1"/>
  <c r="T18" i="8"/>
  <c r="P18" i="8"/>
  <c r="L18" i="8"/>
  <c r="H18" i="8"/>
  <c r="J35" i="6"/>
  <c r="J34" i="6"/>
  <c r="J33" i="6"/>
  <c r="J32" i="6"/>
  <c r="J31" i="6"/>
  <c r="J30" i="6"/>
  <c r="J29" i="6"/>
  <c r="J28" i="6"/>
  <c r="J27" i="6"/>
  <c r="J26" i="6"/>
  <c r="J25" i="6"/>
  <c r="J24" i="6"/>
  <c r="J23" i="6"/>
  <c r="J22" i="6"/>
  <c r="J21" i="6"/>
  <c r="J20" i="6"/>
  <c r="J19" i="6"/>
  <c r="J18" i="6"/>
  <c r="J17" i="6"/>
  <c r="J16" i="6"/>
  <c r="J15" i="6"/>
  <c r="J14" i="6"/>
  <c r="J13" i="6"/>
  <c r="J12" i="6"/>
  <c r="J11" i="6"/>
  <c r="G11" i="6"/>
  <c r="H11" i="6" s="1"/>
  <c r="J10" i="6"/>
  <c r="J9" i="6"/>
  <c r="K7" i="6"/>
  <c r="K8" i="6" s="1"/>
  <c r="G59" i="3"/>
  <c r="G58" i="3"/>
  <c r="G57" i="3"/>
  <c r="G56" i="3"/>
  <c r="G55" i="3"/>
  <c r="G54" i="3"/>
  <c r="G53" i="3"/>
  <c r="G52" i="3"/>
  <c r="G51" i="3"/>
  <c r="G50" i="3"/>
  <c r="G48" i="3"/>
  <c r="G47" i="3"/>
  <c r="G46" i="3"/>
  <c r="G45" i="3"/>
  <c r="G44" i="3"/>
  <c r="G43" i="3"/>
  <c r="G42" i="3"/>
  <c r="G41" i="3"/>
  <c r="G40" i="3"/>
  <c r="G39" i="3"/>
  <c r="G38" i="3"/>
  <c r="G37" i="3"/>
  <c r="G36" i="3"/>
  <c r="G35" i="3"/>
  <c r="G34" i="3"/>
  <c r="G33" i="3"/>
  <c r="G32" i="3"/>
  <c r="G31" i="3"/>
  <c r="G29" i="3"/>
  <c r="G28" i="3"/>
  <c r="G27" i="3"/>
  <c r="G26" i="3"/>
  <c r="G25" i="3"/>
  <c r="G24" i="3"/>
  <c r="G23" i="3"/>
  <c r="G21" i="3"/>
  <c r="G20" i="3"/>
  <c r="G19" i="3"/>
  <c r="G18" i="3"/>
  <c r="G17" i="3"/>
  <c r="G16" i="3"/>
  <c r="G15" i="3"/>
  <c r="G14" i="3"/>
  <c r="G13" i="3"/>
  <c r="G12" i="3"/>
  <c r="G11" i="3"/>
  <c r="L7" i="6" l="1"/>
  <c r="L8" i="6" s="1"/>
  <c r="K6" i="6"/>
  <c r="M7" i="6" l="1"/>
  <c r="N7" i="6"/>
  <c r="M8" i="6"/>
  <c r="O7" i="6" l="1"/>
  <c r="N8" i="6"/>
  <c r="O8" i="6" l="1"/>
  <c r="P7" i="6"/>
  <c r="Q7" i="6" l="1"/>
  <c r="P8" i="6"/>
  <c r="R7" i="6" l="1"/>
  <c r="Q8" i="6"/>
  <c r="S7" i="6" l="1"/>
  <c r="R8" i="6"/>
  <c r="R6" i="6"/>
  <c r="S8" i="6" l="1"/>
  <c r="T7" i="6"/>
  <c r="T8" i="6" l="1"/>
  <c r="U7" i="6"/>
  <c r="V7" i="6" l="1"/>
  <c r="U8" i="6"/>
  <c r="W7" i="6" l="1"/>
  <c r="V8" i="6"/>
  <c r="W8" i="6" l="1"/>
  <c r="X7" i="6"/>
  <c r="Y7" i="6" l="1"/>
  <c r="X8" i="6"/>
  <c r="Z7" i="6" l="1"/>
  <c r="Y8" i="6"/>
  <c r="Y6" i="6"/>
  <c r="AA7" i="6" l="1"/>
  <c r="Z8" i="6"/>
  <c r="AA8" i="6" l="1"/>
  <c r="AB7" i="6"/>
  <c r="AB8" i="6" l="1"/>
  <c r="AC7" i="6"/>
  <c r="AD7" i="6" l="1"/>
  <c r="AC8" i="6"/>
  <c r="AE7" i="6" l="1"/>
  <c r="AD8" i="6"/>
  <c r="AE8" i="6" l="1"/>
  <c r="AF7" i="6"/>
  <c r="AF6" i="6" l="1"/>
  <c r="AG7" i="6"/>
  <c r="AF8" i="6"/>
  <c r="AH7" i="6" l="1"/>
  <c r="AG8" i="6"/>
  <c r="AI7" i="6" l="1"/>
  <c r="AH8" i="6"/>
  <c r="AI8" i="6" l="1"/>
  <c r="AJ7" i="6"/>
  <c r="AJ8" i="6" l="1"/>
  <c r="AK7" i="6"/>
  <c r="AL7" i="6" l="1"/>
  <c r="AK8" i="6"/>
  <c r="AM7" i="6" l="1"/>
  <c r="AL8" i="6"/>
  <c r="AM8" i="6" l="1"/>
  <c r="AM6" i="6"/>
  <c r="AN7" i="6"/>
  <c r="AN8" i="6" l="1"/>
  <c r="AO7" i="6"/>
  <c r="AP7" i="6" l="1"/>
  <c r="AO8" i="6"/>
  <c r="AQ7" i="6" l="1"/>
  <c r="AP8" i="6"/>
  <c r="AQ8" i="6" l="1"/>
  <c r="AR7" i="6"/>
  <c r="AR8" i="6" l="1"/>
  <c r="AS7" i="6"/>
  <c r="AT7" i="6" l="1"/>
  <c r="AS8" i="6"/>
  <c r="AU7" i="6" l="1"/>
  <c r="AT8" i="6"/>
  <c r="AT6" i="6"/>
  <c r="AU8" i="6" l="1"/>
  <c r="AV7" i="6"/>
  <c r="AW7" i="6" l="1"/>
  <c r="AV8" i="6"/>
  <c r="AX7" i="6" l="1"/>
  <c r="AW8" i="6"/>
  <c r="AY7" i="6" l="1"/>
  <c r="AX8" i="6"/>
  <c r="AY8" i="6" l="1"/>
  <c r="AZ7" i="6"/>
  <c r="AZ8" i="6" l="1"/>
  <c r="BA7" i="6"/>
  <c r="BB7" i="6" l="1"/>
  <c r="BA8" i="6"/>
  <c r="BA6" i="6"/>
  <c r="BC7" i="6" l="1"/>
  <c r="BB8" i="6"/>
  <c r="BC8" i="6" l="1"/>
  <c r="BD7" i="6"/>
  <c r="BD8" i="6" l="1"/>
  <c r="BE7" i="6"/>
  <c r="BF7" i="6" l="1"/>
  <c r="BE8" i="6"/>
  <c r="BG7" i="6" l="1"/>
  <c r="BF8" i="6"/>
  <c r="BG8" i="6" l="1"/>
  <c r="BH7" i="6"/>
  <c r="BH6" i="6" l="1"/>
  <c r="BI7" i="6"/>
  <c r="BH8" i="6"/>
  <c r="BJ7" i="6" l="1"/>
  <c r="BI8" i="6"/>
  <c r="BK7" i="6" l="1"/>
  <c r="BJ8" i="6"/>
  <c r="BK8" i="6" l="1"/>
  <c r="BL7" i="6"/>
  <c r="BL8" i="6" l="1"/>
  <c r="BM7" i="6"/>
  <c r="BN7" i="6" l="1"/>
  <c r="BN8" i="6" s="1"/>
  <c r="BM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F79AD26B-9FA1-423B-AEDF-25F75453EE43}">
      <text>
        <r>
          <rPr>
            <b/>
            <sz val="9"/>
            <color indexed="81"/>
            <rFont val="Tahoma"/>
            <family val="2"/>
          </rPr>
          <t>Eduardo Montes, PMP:</t>
        </r>
        <r>
          <rPr>
            <sz val="9"/>
            <color indexed="81"/>
            <rFont val="Tahoma"/>
            <family val="2"/>
          </rPr>
          <t xml:space="preserve">
Explique o ganho financeiro e forma de cálculo</t>
        </r>
      </text>
    </comment>
    <comment ref="B10" authorId="0" shapeId="0" xr:uid="{9DE95134-CBC2-40B6-8553-0DB60683B0A5}">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1" authorId="0" shapeId="0" xr:uid="{51F428DA-7106-4EE6-91EA-ACEEB3B22656}">
      <text>
        <r>
          <rPr>
            <b/>
            <sz val="9"/>
            <color indexed="81"/>
            <rFont val="Tahoma"/>
            <family val="2"/>
          </rPr>
          <t>Eduardo Montes, PMP:</t>
        </r>
        <r>
          <rPr>
            <sz val="9"/>
            <color indexed="81"/>
            <rFont val="Tahoma"/>
            <family val="2"/>
          </rPr>
          <t xml:space="preserve">
Explique o ganho financeiro e forma de cálculo</t>
        </r>
      </text>
    </comment>
    <comment ref="B12" authorId="0" shapeId="0" xr:uid="{51745401-C09A-48C6-987B-FCDC6D0FCEFE}">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3" authorId="0" shapeId="0" xr:uid="{685B7F68-4B35-4F29-9977-4793D9D90189}">
      <text>
        <r>
          <rPr>
            <b/>
            <sz val="9"/>
            <color indexed="81"/>
            <rFont val="Tahoma"/>
            <family val="2"/>
          </rPr>
          <t>Eduardo Montes, PMP:</t>
        </r>
        <r>
          <rPr>
            <sz val="9"/>
            <color indexed="81"/>
            <rFont val="Tahoma"/>
            <family val="2"/>
          </rPr>
          <t xml:space="preserve">
Explique o ganho financeiro e forma de cálculo</t>
        </r>
      </text>
    </comment>
    <comment ref="B14" authorId="0" shapeId="0" xr:uid="{FB7B11FC-B11C-4F00-BDE2-5CD5E0139CE3}">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5" authorId="0" shapeId="0" xr:uid="{E2C87417-3187-44F3-9B92-4C89859F8176}">
      <text>
        <r>
          <rPr>
            <b/>
            <sz val="9"/>
            <color indexed="81"/>
            <rFont val="Tahoma"/>
            <family val="2"/>
          </rPr>
          <t>Eduardo Montes, PMP:</t>
        </r>
        <r>
          <rPr>
            <sz val="9"/>
            <color indexed="81"/>
            <rFont val="Tahoma"/>
            <family val="2"/>
          </rPr>
          <t xml:space="preserve">
Explique o ganho financeiro e forma de cálculo</t>
        </r>
      </text>
    </comment>
    <comment ref="B16" authorId="0" shapeId="0" xr:uid="{504CCA10-9C5E-4524-AE29-0632CB0AB2F6}">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7" authorId="0" shapeId="0" xr:uid="{F005C83E-9112-4220-AED2-FA0886BC3CFB}">
      <text>
        <r>
          <rPr>
            <b/>
            <sz val="9"/>
            <color indexed="81"/>
            <rFont val="Tahoma"/>
            <family val="2"/>
          </rPr>
          <t>Eduardo Montes, PMP:</t>
        </r>
        <r>
          <rPr>
            <sz val="9"/>
            <color indexed="81"/>
            <rFont val="Tahoma"/>
            <family val="2"/>
          </rPr>
          <t xml:space="preserve">
Explique o ganho financeiro e forma de cálculo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3184863B-7A09-4BB0-B70F-CB72918861E4}">
      <text>
        <r>
          <rPr>
            <b/>
            <sz val="9"/>
            <color indexed="81"/>
            <rFont val="Tahoma"/>
            <family val="2"/>
          </rPr>
          <t>Eduardo Montes, PMP:</t>
        </r>
        <r>
          <rPr>
            <sz val="9"/>
            <color indexed="81"/>
            <rFont val="Tahoma"/>
            <family val="2"/>
          </rPr>
          <t xml:space="preserve">
Explique o ganho financeiro e forma de cálculo</t>
        </r>
      </text>
    </comment>
    <comment ref="C11" authorId="0" shapeId="0" xr:uid="{3DC014D2-65FE-4BA3-91CB-1914C5D737AB}">
      <text>
        <r>
          <rPr>
            <b/>
            <sz val="9"/>
            <color indexed="81"/>
            <rFont val="Tahoma"/>
            <family val="2"/>
          </rPr>
          <t>Eduardo Montes, PMP:</t>
        </r>
        <r>
          <rPr>
            <sz val="9"/>
            <color indexed="81"/>
            <rFont val="Tahoma"/>
            <family val="2"/>
          </rPr>
          <t xml:space="preserve">
Explique o ganho financeiro e forma de cálculo</t>
        </r>
      </text>
    </comment>
    <comment ref="C13" authorId="0" shapeId="0" xr:uid="{7DBC761F-CE82-4E69-A664-3A68C1D1AB1D}">
      <text>
        <r>
          <rPr>
            <b/>
            <sz val="9"/>
            <color indexed="81"/>
            <rFont val="Tahoma"/>
            <family val="2"/>
          </rPr>
          <t>Eduardo Montes, PMP:</t>
        </r>
        <r>
          <rPr>
            <sz val="9"/>
            <color indexed="81"/>
            <rFont val="Tahoma"/>
            <family val="2"/>
          </rPr>
          <t xml:space="preserve">
Explique o ganho financeiro e forma de cálculo</t>
        </r>
      </text>
    </comment>
    <comment ref="C15" authorId="0" shapeId="0" xr:uid="{902E865C-F2FD-4BDE-B47C-FE119133D3B5}">
      <text>
        <r>
          <rPr>
            <b/>
            <sz val="9"/>
            <color indexed="81"/>
            <rFont val="Tahoma"/>
            <family val="2"/>
          </rPr>
          <t>Eduardo Montes, PMP:</t>
        </r>
        <r>
          <rPr>
            <sz val="9"/>
            <color indexed="81"/>
            <rFont val="Tahoma"/>
            <family val="2"/>
          </rPr>
          <t xml:space="preserve">
Explique o ganho financeiro e forma de cálculo</t>
        </r>
      </text>
    </comment>
    <comment ref="C17" authorId="0" shapeId="0" xr:uid="{85380BCA-0D73-4800-A1BD-554118E568D2}">
      <text>
        <r>
          <rPr>
            <b/>
            <sz val="9"/>
            <color indexed="81"/>
            <rFont val="Tahoma"/>
            <family val="2"/>
          </rPr>
          <t>Eduardo Montes, PMP:</t>
        </r>
        <r>
          <rPr>
            <sz val="9"/>
            <color indexed="81"/>
            <rFont val="Tahoma"/>
            <family val="2"/>
          </rPr>
          <t xml:space="preserve">
Explique o ganho financeiro e forma de cálculo</t>
        </r>
      </text>
    </comment>
  </commentList>
</comments>
</file>

<file path=xl/sharedStrings.xml><?xml version="1.0" encoding="utf-8"?>
<sst xmlns="http://schemas.openxmlformats.org/spreadsheetml/2006/main" count="1123" uniqueCount="436">
  <si>
    <t>4.1 Plano de ação detalhado da WBS (com dependência, tempo e recurso)</t>
  </si>
  <si>
    <t>Ref</t>
  </si>
  <si>
    <t xml:space="preserve">Etapas – Atividades - </t>
  </si>
  <si>
    <t>Dependência</t>
  </si>
  <si>
    <t>Data de Inicio</t>
  </si>
  <si>
    <t>Data Final</t>
  </si>
  <si>
    <t>Duração em semanas</t>
  </si>
  <si>
    <t>Responsável</t>
  </si>
  <si>
    <t xml:space="preserve">Recursos                                    </t>
  </si>
  <si>
    <t>Custos</t>
  </si>
  <si>
    <t>Obs</t>
  </si>
  <si>
    <t>PLANEJAMENTO E DEFINIÇÃO DE OBJETIVOS</t>
  </si>
  <si>
    <t>1.1</t>
  </si>
  <si>
    <t>Organizar a vida financeira dos usuários</t>
  </si>
  <si>
    <t>Gerente de Projeto</t>
  </si>
  <si>
    <t>Equipe de Desenvolvimento</t>
  </si>
  <si>
    <t>1.1.2</t>
  </si>
  <si>
    <t>Estudar o acesso rápido a regras do benefício do gov.</t>
  </si>
  <si>
    <t>Desenvolvedor</t>
  </si>
  <si>
    <t>1.1.3</t>
  </si>
  <si>
    <t>Estudar tipos de  IA para o app</t>
  </si>
  <si>
    <t>1.1.4</t>
  </si>
  <si>
    <t>Estudar formas de dar dicas financeiras com base nos lançamentos do usuário.</t>
  </si>
  <si>
    <t>1.3</t>
  </si>
  <si>
    <t>1.1.5</t>
  </si>
  <si>
    <t>Idealizar maneira de efetuar a comparação de preços de app de corridas como Uber/99</t>
  </si>
  <si>
    <t>Software de Gestão</t>
  </si>
  <si>
    <t>1.2</t>
  </si>
  <si>
    <t>Formação da equipe de design e desenvolvimento</t>
  </si>
  <si>
    <t>1.2.1</t>
  </si>
  <si>
    <t>Identificação de funcionalidades e recursos</t>
  </si>
  <si>
    <t>1.2.2</t>
  </si>
  <si>
    <t>Identificação de melhorias no app já existente</t>
  </si>
  <si>
    <t>1.2.3</t>
  </si>
  <si>
    <t>Análise de mercado</t>
  </si>
  <si>
    <t>1.2.4</t>
  </si>
  <si>
    <t>Criação de cronogramas e metas</t>
  </si>
  <si>
    <t>1.2, 1.2.1, 1.2.2</t>
  </si>
  <si>
    <t>Definir os requisitos detalhados</t>
  </si>
  <si>
    <t>DESIGN &amp; PROTOTIPAGEM</t>
  </si>
  <si>
    <t>2.1.1</t>
  </si>
  <si>
    <t>Navegação e funcionalidades</t>
  </si>
  <si>
    <t>2.1.2</t>
  </si>
  <si>
    <t>Protótipos interativos (Figma)</t>
  </si>
  <si>
    <t>2.1.3</t>
  </si>
  <si>
    <t>Desenvolver persona do app</t>
  </si>
  <si>
    <t>2.2.1</t>
  </si>
  <si>
    <t>Interface limpa e intuitiva</t>
  </si>
  <si>
    <t>2.2.2</t>
  </si>
  <si>
    <t>Testar a UI/UX</t>
  </si>
  <si>
    <t>2.2.3</t>
  </si>
  <si>
    <t>User History</t>
  </si>
  <si>
    <t>2.2.4</t>
  </si>
  <si>
    <t>HEART</t>
  </si>
  <si>
    <t>Desenvolvimento do App</t>
  </si>
  <si>
    <t>3.1</t>
  </si>
  <si>
    <t>Utilizar Android Studio no Código Front-End</t>
  </si>
  <si>
    <t>3.1.1</t>
  </si>
  <si>
    <t>Utilizar Node.js no Código Back-End</t>
  </si>
  <si>
    <t>3.2.1</t>
  </si>
  <si>
    <t>Criar Módulo de criação/login de contas</t>
  </si>
  <si>
    <t>3.2.2</t>
  </si>
  <si>
    <t>Criar Módulo de adição de receitas e despesas</t>
  </si>
  <si>
    <t>3.2.3</t>
  </si>
  <si>
    <t>Criar Questionário para criação de perfil de usuário e verificação de benefícios</t>
  </si>
  <si>
    <t>3.2.4</t>
  </si>
  <si>
    <t>Criar Tela de visualização de benefícios</t>
  </si>
  <si>
    <t>3.2.5</t>
  </si>
  <si>
    <t>Criar Módulo de configuração e exclusão de contas</t>
  </si>
  <si>
    <t>3.2.6</t>
  </si>
  <si>
    <t>Criar Módulo de interação com IA</t>
  </si>
  <si>
    <t>3.2.7</t>
  </si>
  <si>
    <t>Modelagem de dados da Khipo</t>
  </si>
  <si>
    <t>3.2.8</t>
  </si>
  <si>
    <t>Validação dos dados recebidos</t>
  </si>
  <si>
    <t>3.2.9</t>
  </si>
  <si>
    <t>Utilizar dados para alimentar o Machine Learning p/ comparação de dados</t>
  </si>
  <si>
    <t>3.3.1</t>
  </si>
  <si>
    <t>Integração com IA</t>
  </si>
  <si>
    <t>3.3.2</t>
  </si>
  <si>
    <t>Integração com sistemas bancários (Open Finance)</t>
  </si>
  <si>
    <t>3.3.3</t>
  </si>
  <si>
    <t>Garantir a segurança e privacidade</t>
  </si>
  <si>
    <t>3.3.4</t>
  </si>
  <si>
    <t>Integração e sincronização de dados</t>
  </si>
  <si>
    <t>3.3.5</t>
  </si>
  <si>
    <t>Testes de qualidade e desempenho</t>
  </si>
  <si>
    <t>3.3.6</t>
  </si>
  <si>
    <t>Testes de usabilidade</t>
  </si>
  <si>
    <t>3.3.7</t>
  </si>
  <si>
    <t>Identificação e correção de bugs</t>
  </si>
  <si>
    <t>3.3.5, 3.3.6</t>
  </si>
  <si>
    <t>Lançamento, Acompanhamento e Expansão</t>
  </si>
  <si>
    <t>4.1</t>
  </si>
  <si>
    <t xml:space="preserve">Pitch de apresentação
</t>
  </si>
  <si>
    <t>4.2</t>
  </si>
  <si>
    <t xml:space="preserve">Colaboração com influencers de finanças e tecnologia
</t>
  </si>
  <si>
    <t xml:space="preserve"> </t>
  </si>
  <si>
    <t>4.3</t>
  </si>
  <si>
    <t xml:space="preserve">Monitoramento e feedback
</t>
  </si>
  <si>
    <t>4.4</t>
  </si>
  <si>
    <t xml:space="preserve">Utilização da ferramenta SUS para feedback
</t>
  </si>
  <si>
    <t>4.5</t>
  </si>
  <si>
    <t xml:space="preserve">Análise de feedback dos usuários
</t>
  </si>
  <si>
    <t>4.3, 4.4</t>
  </si>
  <si>
    <t>4.6</t>
  </si>
  <si>
    <t xml:space="preserve">Canal de comunicação com o cliente
</t>
  </si>
  <si>
    <t>4.7</t>
  </si>
  <si>
    <t xml:space="preserve">Expansão e evolução
</t>
  </si>
  <si>
    <t>4.8</t>
  </si>
  <si>
    <t xml:space="preserve">Análise do mercado financeiro
</t>
  </si>
  <si>
    <t>4.8.1</t>
  </si>
  <si>
    <t xml:space="preserve">Desenvolvimento de parcerias
</t>
  </si>
  <si>
    <t>4.9</t>
  </si>
  <si>
    <t xml:space="preserve">Introdução de modelos de assinatura para análise financeira avançada
</t>
  </si>
  <si>
    <t>TOTAL</t>
  </si>
  <si>
    <t>4.2 Plano de ação detalhado da WBS (com dependência, tempo e recurso)</t>
  </si>
  <si>
    <t>Conclusão</t>
  </si>
  <si>
    <t>Definir os objetivos do aplicativo e sua proposta de valor</t>
  </si>
  <si>
    <t>1ª</t>
  </si>
  <si>
    <t>Pessoas</t>
  </si>
  <si>
    <t>-</t>
  </si>
  <si>
    <t>2ª</t>
  </si>
  <si>
    <t>3.2</t>
  </si>
  <si>
    <t>5.1</t>
  </si>
  <si>
    <t>5.2</t>
  </si>
  <si>
    <t>5.3</t>
  </si>
  <si>
    <t>SAM</t>
  </si>
  <si>
    <t>SRM</t>
  </si>
  <si>
    <t>Stakeholder</t>
  </si>
  <si>
    <t>Objetivos</t>
  </si>
  <si>
    <t>Metas</t>
  </si>
  <si>
    <t xml:space="preserve">Motivações e Interesses </t>
  </si>
  <si>
    <t>Poder e influência</t>
  </si>
  <si>
    <t>Importância e
Impacto</t>
  </si>
  <si>
    <t>Papéis &amp; Responsabilidades</t>
  </si>
  <si>
    <t>Sintonia "fina"</t>
  </si>
  <si>
    <t>Área de Interesse</t>
  </si>
  <si>
    <t>Nível de Detalhe</t>
  </si>
  <si>
    <t>Formato</t>
  </si>
  <si>
    <t>Frequência</t>
  </si>
  <si>
    <t>Mecanismo de Entrega</t>
  </si>
  <si>
    <t>Cliente (Usuários Finais)</t>
  </si>
  <si>
    <t xml:space="preserve"> Indivíduos que utilizam o aplicativo para gerenciar suas finanças, 
buscar benefícios e comparar preços de viagens. </t>
  </si>
  <si>
    <t>Atingir metas de financeiras, diminuir gastos., ter conhecimento sobre os  beneficios</t>
  </si>
  <si>
    <t>Segurança dos dados, 
privacidade, facilidade 
de uso, precisão dos 
dados, confiabilidade 
do aplicativo. .</t>
  </si>
  <si>
    <t>Influenciam o sucesso do aplicativo por meio do uso e feedback.</t>
  </si>
  <si>
    <t>Cruciais para a aceitação e popularidade do aplicativo.</t>
  </si>
  <si>
    <t>Usar o aplicativo, fornecer feedback, compartilhar experiências.</t>
  </si>
  <si>
    <t>Manter os clientes satisfeitos, garantir que o aplicativo atenda às suas necessidades.</t>
  </si>
  <si>
    <t>Relatórios sobre atualizações de recursos, melhorias com base no feedback dos usuários, dicas de uso do aplicativo.</t>
  </si>
  <si>
    <t>Relatórios concisos e informativos, destacando as principais mudanças e benefícios para os usuários.Dados seguros, 
aplicativo funcional e 
confiável, informações 
precisas, suporte 
eficiente.</t>
  </si>
  <si>
    <t>Comunicação transparente, feedback constante, atualizações de segurança, suporte ao cliente.</t>
  </si>
  <si>
    <t>Mensalmente ou imediatamente para correções críticas.</t>
  </si>
  <si>
    <t>E-mails de ativação, engajamento, recorrência, financeiros, news e comunicados gerais.</t>
  </si>
  <si>
    <t>Desenvolvedores</t>
  </si>
  <si>
    <t>Equipe responsável pela criação, manutenção e segurança do 
aplicativo.</t>
  </si>
  <si>
    <t>Implementar recursos, manter a estabilidade, otimizar o desempenho.</t>
  </si>
  <si>
    <t xml:space="preserve">Segurança do código, 
eficiência, facilidade de 
manutenção, boas 
práticas de 
desenvolvimento, 
atualizações de 
segurança. </t>
  </si>
  <si>
    <t>Impactam diretamente na qualidade técnica do aplicativo.</t>
  </si>
  <si>
    <t>Contribuem para a usabilidade e confiabilidade do aplicativo..</t>
  </si>
  <si>
    <t>Escrever código, realizar testes, resolver problemas técnicos.</t>
  </si>
  <si>
    <t>Colaboração eficaz com o Product Owner para implementar recursos com sucesso.</t>
  </si>
  <si>
    <t>Atualizações de prioridades de desenvolvimento, correções de bugs, novos recursos planejados.</t>
  </si>
  <si>
    <t xml:space="preserve">Ambiente de trabalho 
seguro, ferramentas 
adequadas, 
treinamento em 
segurança, 
reconhecimento pelo 
trabalho. </t>
  </si>
  <si>
    <t>Treinamento em segurança, ferramentas de desenvolvimento seguro, revisões de código, comunicação aberta.</t>
  </si>
  <si>
    <t>Dailys durante a sprint e as demais reuniões do scrum.</t>
  </si>
  <si>
    <t>Reuniões virtuais, quadro de tarefas online no gituhub</t>
  </si>
  <si>
    <t>Equipe de Segurança 
Cibernética</t>
  </si>
  <si>
    <t>Responsável por implementar e monitorar os controles de segurança do aplicativo.</t>
  </si>
  <si>
    <t xml:space="preserve">Manter a segurança do aplicativo e dados sensiveis conforme a LGPD </t>
  </si>
  <si>
    <t xml:space="preserve">Proteção dos dados, 
detecção de incidentes, 
conformidade com 
regulamentações, 
ferramentas de 
segurança eficientes, 
ambiente seguro. </t>
  </si>
  <si>
    <t>Impactam diretamente na confiabilidade do aplicativo</t>
  </si>
  <si>
    <t>Contribuem para o crescimento e sucesso do aplicativo, trazendo segurança aos clientes</t>
  </si>
  <si>
    <t>Utilizar ferramentas para transmitir segurança aos usuarios do aplicativos e a empresa, protengendo os dados sensiveis.</t>
  </si>
  <si>
    <t>Alinhamento com as estratégias dos desenvolvedores para integração de modulos</t>
  </si>
  <si>
    <t>Informações sobre segurança de dados, atualização sobre metodos de segurnças e também ficar atualizados a novos metodos de hackers.</t>
  </si>
  <si>
    <t>Recursos adequados, apoio da alta administração, ferramentas de segurança atualizadas, reconhecimento pelo trabalho.</t>
  </si>
  <si>
    <t>Monitoramento contínuo, testes de segurança, resposta a incidentes, comunicação com outras equipes.</t>
  </si>
  <si>
    <t>Trimestral para revisão estratégica, semanal para atualizações de status.</t>
  </si>
  <si>
    <t>Reuniões  virtuais, e-mails informativos.</t>
  </si>
  <si>
    <t xml:space="preserve">Autoridades 
Reguladoras </t>
  </si>
  <si>
    <t>Promover o aplicativo, a marca  e atrair novos clientes.</t>
  </si>
  <si>
    <t xml:space="preserve">Aumentar a conscientização, gerar leads, criar campanhas eficazes para atrair clientes. </t>
  </si>
  <si>
    <t xml:space="preserve">Conformidade com a 
LGPD e outras leis, 
proteção dos dados dos 
cidadãos, transparência 
nas operações, resposta 
rápida a incidentes. </t>
  </si>
  <si>
    <t>Moldam a percepção do aplicativo e da marca no mercado.</t>
  </si>
  <si>
    <t>:Afetam diretamente a aquisição de usuários e no resultado financeiro da empresa.</t>
  </si>
  <si>
    <t>Planejar campanhas, criar conteúdo, monitorar métricas de marketing.</t>
  </si>
  <si>
    <t>Comunicar eficazmente os benefícios do aplicativo aos clientes.</t>
  </si>
  <si>
    <t>Resultados de campanhas de marketing, análises de público-alvo, insights sobre concorrência.</t>
  </si>
  <si>
    <t xml:space="preserve">Cumprimento das leis, 
relatórios precisos, 
cooperação em 
investigações, 
comunicação aberta. </t>
  </si>
  <si>
    <t>Monitoramento da conformidade, auditorias regulares, comunicação proativa, resposta rápida a solicitações.</t>
  </si>
  <si>
    <t>Mensal para análise de campanhas, atualizações conforme necessário.</t>
  </si>
  <si>
    <t>Reuniões virtuais, relatórios enviados por e-mail.</t>
  </si>
  <si>
    <t xml:space="preserve">Provedores de Serviços 
de Nuvem </t>
  </si>
  <si>
    <t>Órgãos responsáveis por garantir a conformidade com leis de proteção de dados, como a LGPD.</t>
  </si>
  <si>
    <t>Manter o aplicativo no ar de forma estável</t>
  </si>
  <si>
    <t>Segurança e 
disponibilidade da 
infraestrutura, uso 
correto dos serviços, 
conformidade com 
contratos, suporte 
técnico eficiente. .</t>
  </si>
  <si>
    <t>Influenciam diretamente no funcionamento do aplicativo e tempo de resposta</t>
  </si>
  <si>
    <t>Contribuem para a experiência do usuário.</t>
  </si>
  <si>
    <t>Desenvolver serviços na azure, acompanhar e monitorar atividades</t>
  </si>
  <si>
    <t>Colaborar com desenvolvedores para implementar a azure com sucesso.</t>
  </si>
  <si>
    <t>Feedback do usuário, testes de desempenhos.</t>
  </si>
  <si>
    <t>Segurança dos dados, alta disponibilidade, suporte técnico rápido, comunicação transparente.</t>
  </si>
  <si>
    <t>Monitoramento da segurança, gestão de contratos, comunicação constante, avaliações de desempenho.</t>
  </si>
  <si>
    <t>Reuniões virtuais e dados no github</t>
  </si>
  <si>
    <t xml:space="preserve">Parceiros (Uber, 99, 
etc.) </t>
  </si>
  <si>
    <t xml:space="preserve">Empresas que fornecem dados de preços de viagens para 
o aplicativo. </t>
  </si>
  <si>
    <t>Crescimento do aplicativo, alinhamento estratégico, retorno sobre o investimento.</t>
  </si>
  <si>
    <t xml:space="preserve">Uso correto dos dados, 
conformidade com 
contratos, proteção da 
marca, comunicação 
transparente, 
atualizações de dados. </t>
  </si>
  <si>
    <t>Definem a estratégia e os dados disponíveis.</t>
  </si>
  <si>
    <t>Determinam o curso do aplicativo e seu impacto na empresa.</t>
  </si>
  <si>
    <t>Estabelecer metas estratégicas, alocar recursos, tomar decisões de alto nível.</t>
  </si>
  <si>
    <t>Manter o alinhamento estratégico e garantir que o aplicativo contribua para os objetivos da empresa.</t>
  </si>
  <si>
    <t>Resultados gerais do projeto, conformidade com os objetivos estratégicos, desempenho financeiro.</t>
  </si>
  <si>
    <t>Uso responsável dos dados, comunicação clara, respeito aos contratos, atualização constante dos dados.</t>
  </si>
  <si>
    <t>Gestão de contratos, comunicação regular, monitoramento do uso dos dados, resposta rápida a problemas.</t>
  </si>
  <si>
    <t>Mensal para revisão executiva, atualizações conforme necessário.</t>
  </si>
  <si>
    <t>Reuniões presenciais ou virtuais, relatórios executivos enviados por e-mail.</t>
  </si>
  <si>
    <t>Saúde e bem-estar na palma da sua mão</t>
  </si>
  <si>
    <t>Insira o nome do Líder do projeto na célula B3. Insira a data de Início do projeto na célula E3. Início do projeto: o rótulo está na célula C3.</t>
  </si>
  <si>
    <t>Líder do projeto:
Gerente de Projeto</t>
  </si>
  <si>
    <t>Início do projeto:</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</si>
  <si>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</si>
  <si>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Semana de exibição:</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</si>
  <si>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</si>
  <si>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</si>
  <si>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TAREFA</t>
  </si>
  <si>
    <t>ATRIBUÍDO
PARA</t>
  </si>
  <si>
    <t>PROGRESSO</t>
  </si>
  <si>
    <t>INÍCIO</t>
  </si>
  <si>
    <t>TÉRMINO</t>
  </si>
  <si>
    <t>DIAS</t>
  </si>
  <si>
    <t xml:space="preserve">Não exclua esta linha. Esta linha ficará oculta para preservar uma fórmula usada para realçar o dia atual no cronograma do projeto. </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</si>
  <si>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</si>
  <si>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Iniciação</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</si>
  <si>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</si>
  <si>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</si>
  <si>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Tarefa 2</t>
  </si>
  <si>
    <t>Tarefa 3</t>
  </si>
  <si>
    <t>Tarefa 4</t>
  </si>
  <si>
    <t>Tarefa 5</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</si>
  <si>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</si>
  <si>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Título Fase 2</t>
  </si>
  <si>
    <t>Tarefa 1</t>
  </si>
  <si>
    <t>Bloco de título de fase de exemplo</t>
  </si>
  <si>
    <t>Título Fase 3</t>
  </si>
  <si>
    <t>Título Fase 4</t>
  </si>
  <si>
    <t>data</t>
  </si>
  <si>
    <t>Esta é uma linha vazia</t>
  </si>
  <si>
    <t>Esta linha marca o final do Cronograma do projeto. NÃO insira nada nessa linha. 
Insira novas linhas ACIMA desta linha para continuar a construção do cronograma de projeto.</t>
  </si>
  <si>
    <t>Insira novas linhas ACIMA desta</t>
  </si>
  <si>
    <t>Soma de Custos</t>
  </si>
  <si>
    <t>5.2. CRONOGRAMA DE CUSTOS</t>
  </si>
  <si>
    <t>Etapas – Atividades - Marcos</t>
  </si>
  <si>
    <t>Agosto</t>
  </si>
  <si>
    <t>Setembro</t>
  </si>
  <si>
    <t>Outubro</t>
  </si>
  <si>
    <t>Novembro</t>
  </si>
  <si>
    <t>Dezembro</t>
  </si>
  <si>
    <t>Janeiro</t>
  </si>
  <si>
    <t>Plano do Projeto</t>
  </si>
  <si>
    <t>Controle</t>
  </si>
  <si>
    <t>Fechamento</t>
  </si>
  <si>
    <t>Adequar o Espaço Físico</t>
  </si>
  <si>
    <t>Equipamentos de Ginástica</t>
  </si>
  <si>
    <t>Equipamentos de Apoio e Administração</t>
  </si>
  <si>
    <t>Contratar Mão de Obra</t>
  </si>
  <si>
    <t>Contratar empresa para informatização da academia</t>
  </si>
  <si>
    <t>Adquirir Sistemas de Segurança</t>
  </si>
  <si>
    <t>Fechar Convênio com Estacionamento próximo ao local</t>
  </si>
  <si>
    <t>5.4</t>
  </si>
  <si>
    <t>Contratação de Designer de Interiores</t>
  </si>
  <si>
    <t>(vazio)</t>
  </si>
  <si>
    <t>Total Geral</t>
  </si>
  <si>
    <t>&lt; 1 Semana</t>
  </si>
  <si>
    <t>Previsões de Orçamento</t>
  </si>
  <si>
    <t>Nome do Projeto</t>
  </si>
  <si>
    <t>Capa</t>
  </si>
  <si>
    <t>Instruções, Histórico de Alterações e as Aprovações</t>
  </si>
  <si>
    <t>Orçado</t>
  </si>
  <si>
    <t>Detalhamento dos investimentos orçados</t>
  </si>
  <si>
    <t>Realizado</t>
  </si>
  <si>
    <t>Detalhamento dos investimentos realizados</t>
  </si>
  <si>
    <t>Status</t>
  </si>
  <si>
    <t>Status comparando Orçado x Realizado</t>
  </si>
  <si>
    <t>Parâmetros</t>
  </si>
  <si>
    <t>Parâmetros usados nas outras abas da planilha.</t>
  </si>
  <si>
    <t>Fonte</t>
  </si>
  <si>
    <t>https://escritoriodeprojetos.com.br/download/previsoes-do-orcamento/</t>
  </si>
  <si>
    <t>Controle de Versões</t>
  </si>
  <si>
    <t>Versão</t>
  </si>
  <si>
    <t>Data</t>
  </si>
  <si>
    <t>Autor</t>
  </si>
  <si>
    <t>Notas da Revisão</t>
  </si>
  <si>
    <t>1.0</t>
  </si>
  <si>
    <t>Giovane Estevan</t>
  </si>
  <si>
    <t>Criação inicial do documento</t>
  </si>
  <si>
    <t>Instruções</t>
  </si>
  <si>
    <t>Ref.</t>
  </si>
  <si>
    <t>Aba</t>
  </si>
  <si>
    <t>Respons</t>
  </si>
  <si>
    <t>Passos</t>
  </si>
  <si>
    <t>Param</t>
  </si>
  <si>
    <t>PMO</t>
  </si>
  <si>
    <t>Entre com o Custo do Capital</t>
  </si>
  <si>
    <t>Gerente de Projetos</t>
  </si>
  <si>
    <t>Preencher as informações de identificação do projeto (Nome, Solicitante e Patrocionador)</t>
  </si>
  <si>
    <t>Preencher na coluna B o nome de cada Gasto (B7, B10, ...). No máximo 5, caso tiver mais de 5 agrupar os benefícios ou ajustar planilha. Veja na Aba Param - Coluna C - Tipos de gastos comuns em projetos</t>
  </si>
  <si>
    <t>Sempre que possível, esclareça como foi calculado o valor dos gastos (C7, C10, ...)</t>
  </si>
  <si>
    <t>Entrar com o valor dos gastos por ano (D9..M21), se preferir, entre com o valor do crescimento por ano (D8..M20) para todos os gastos</t>
  </si>
  <si>
    <t>Preenche na coluna B o nome dos custos (B29, B30)</t>
  </si>
  <si>
    <t>Sempre que possível, esclareça como foi calculado o valor dos custos (C29, C30)</t>
  </si>
  <si>
    <t>Entrar com o valor dos custos por ano (D27..M31)</t>
  </si>
  <si>
    <t>Entre com o valor realizado mês a mês. Caso não necessitar registrar os detalhes, pode incluir o valor total na linha 39 [Investimento total]</t>
  </si>
  <si>
    <t>Aprovações</t>
  </si>
  <si>
    <t>Participante</t>
  </si>
  <si>
    <t>Assinatura</t>
  </si>
  <si>
    <t>Identificação do Projeto</t>
  </si>
  <si>
    <t>Mês</t>
  </si>
  <si>
    <t>Patrocinador</t>
  </si>
  <si>
    <t>Investimento Total</t>
  </si>
  <si>
    <t>Investimento Acumulado</t>
  </si>
  <si>
    <t>Explicação</t>
  </si>
  <si>
    <t>Investimento c/ taxa de crescimento</t>
  </si>
  <si>
    <t>Para facilitar o cálculo do gasto baseado em uma taxa de crescimento.</t>
  </si>
  <si>
    <t>Gasto</t>
  </si>
  <si>
    <t>Taxa de Crescimento</t>
  </si>
  <si>
    <t>Investimentos</t>
  </si>
  <si>
    <t>Custo de Implementação</t>
  </si>
  <si>
    <t>Custo da Operação</t>
  </si>
  <si>
    <t>Custos de Treinamento</t>
  </si>
  <si>
    <t>Custo estimado de horas da equipe de desenvolvimento para a atividade</t>
  </si>
  <si>
    <t>Estudar tipos de IA para o app</t>
  </si>
  <si>
    <t>Pesquisa de tecnologias de Inteligência Artificial</t>
  </si>
  <si>
    <t>Idealizar maneira de efetuar a comparação de preços de app de corridas</t>
  </si>
  <si>
    <t>Planejamento da função de comparar preços de corridas</t>
  </si>
  <si>
    <t>Salários e softwares de design e desenvolvimento</t>
  </si>
  <si>
    <t>Definição das características e capacidades do aplicativo</t>
  </si>
  <si>
    <t>Elaboração do cronograma e definição de metas do projeto</t>
  </si>
  <si>
    <t>Preparação e apresentação inicial do projeto</t>
  </si>
  <si>
    <t>Organizar e estruturar dados para eficiente armazenamento e acesso</t>
  </si>
  <si>
    <t>Verificar a correção e integridade dos dados inseridos no app</t>
  </si>
  <si>
    <t>Treinar IA para análise e comparação automatizada de dados</t>
  </si>
  <si>
    <t>Custo para integrar a IA com o aplicativo</t>
  </si>
  <si>
    <t>Custo para o desenvolvimento de parcerias</t>
  </si>
  <si>
    <t>Colaboração com influencers de finanças e tecnologia</t>
  </si>
  <si>
    <t>Buscar influencers para colaborar</t>
  </si>
  <si>
    <t>Indicadores Financeiros</t>
  </si>
  <si>
    <t>NPV/VPL</t>
  </si>
  <si>
    <t xml:space="preserve">Payback </t>
  </si>
  <si>
    <t>ROI</t>
  </si>
  <si>
    <t>Períodos</t>
  </si>
  <si>
    <t>No Período (R$)</t>
  </si>
  <si>
    <t>Acumulado (R$)</t>
  </si>
  <si>
    <t>Desvio (R$)</t>
  </si>
  <si>
    <t>Desvio %</t>
  </si>
  <si>
    <t>Diferença dos realizados</t>
  </si>
  <si>
    <t>Total</t>
  </si>
  <si>
    <t>Saldo Final</t>
  </si>
  <si>
    <t>Variável</t>
  </si>
  <si>
    <t>Tipo de Benefício</t>
  </si>
  <si>
    <t>Custo do Capital</t>
  </si>
  <si>
    <t>Retorno Requerido do Investimento</t>
  </si>
  <si>
    <t>Domínio ou Valor</t>
  </si>
  <si>
    <t>Aumento de Receita</t>
  </si>
  <si>
    <t>Aumento de Produtividade</t>
  </si>
  <si>
    <t>Aumento da Capacidade Produtiva</t>
  </si>
  <si>
    <t>Redução do Turn-over</t>
  </si>
  <si>
    <t>Redução de retrabalho</t>
  </si>
  <si>
    <t>Redução dos custos da não qualidade</t>
  </si>
  <si>
    <t>Redução das reclamações dos clientes</t>
  </si>
  <si>
    <t>Redução dos custos</t>
  </si>
  <si>
    <t>Parametros a serem configurados inicialmente</t>
  </si>
  <si>
    <t>Projeto</t>
  </si>
  <si>
    <t>Nome do projeto</t>
  </si>
  <si>
    <t>OrganizAi</t>
  </si>
  <si>
    <t>Mês de início</t>
  </si>
  <si>
    <t>Matheus Emiliano</t>
  </si>
  <si>
    <t>Projeto OrganizAI</t>
  </si>
  <si>
    <t>PDI -Primeiro dia de início</t>
  </si>
  <si>
    <t>UDI - Último dia de início</t>
  </si>
  <si>
    <t>PDI - busca o máximo de PDT de todas as tarefas precedentes</t>
  </si>
  <si>
    <t>Diagrama de seta</t>
  </si>
  <si>
    <t>PDT - Primeito dia de término</t>
  </si>
  <si>
    <t>UDT - Último dia de término</t>
  </si>
  <si>
    <t>Atividade fantasma</t>
  </si>
  <si>
    <t>Quantos Dias dura o projeto?</t>
  </si>
  <si>
    <t>FL-Folgas Livres</t>
  </si>
  <si>
    <t>UDT - busca o mínimo de UDI de todas as tarefas sucessoras</t>
  </si>
  <si>
    <t>FT-Folgas totais</t>
  </si>
  <si>
    <t>É o caminho crítico</t>
  </si>
  <si>
    <t>Dias</t>
  </si>
  <si>
    <t>Descrição</t>
  </si>
  <si>
    <t>Atividade</t>
  </si>
  <si>
    <t>Duração</t>
  </si>
  <si>
    <t>A</t>
  </si>
  <si>
    <t>modelo</t>
  </si>
  <si>
    <t>B</t>
  </si>
  <si>
    <t>atividade</t>
  </si>
  <si>
    <t>duração</t>
  </si>
  <si>
    <t>E</t>
  </si>
  <si>
    <t>C</t>
  </si>
  <si>
    <t>F</t>
  </si>
  <si>
    <t>H</t>
  </si>
  <si>
    <t>PDI</t>
  </si>
  <si>
    <t>PDT</t>
  </si>
  <si>
    <t>G</t>
  </si>
  <si>
    <t>I</t>
  </si>
  <si>
    <t>J</t>
  </si>
  <si>
    <t>D</t>
  </si>
  <si>
    <t>UDI</t>
  </si>
  <si>
    <t>UDT</t>
  </si>
  <si>
    <t>B, C, D</t>
  </si>
  <si>
    <t>FL</t>
  </si>
  <si>
    <t>FT</t>
  </si>
  <si>
    <t>Criar protótipos interativos (Figma)</t>
  </si>
  <si>
    <t>L</t>
  </si>
  <si>
    <t>Testar UI/UX</t>
  </si>
  <si>
    <t>K</t>
  </si>
  <si>
    <t>P</t>
  </si>
  <si>
    <t>Q</t>
  </si>
  <si>
    <t>R</t>
  </si>
  <si>
    <t>S</t>
  </si>
  <si>
    <t>T</t>
  </si>
  <si>
    <t>M</t>
  </si>
  <si>
    <t>Criar questionário de verificação de benefícios</t>
  </si>
  <si>
    <t>N</t>
  </si>
  <si>
    <t>Criar tela de visualização de benefícios</t>
  </si>
  <si>
    <t>O</t>
  </si>
  <si>
    <t>M, N, L</t>
  </si>
  <si>
    <t>J, O</t>
  </si>
  <si>
    <t>Análise de feedback dos usuários</t>
  </si>
  <si>
    <t>Expansão e evolução</t>
  </si>
  <si>
    <t>Desenvolvimento de parcerias</t>
  </si>
  <si>
    <t>Introdução de modelos de assinatura financeira avançada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</si>
</sst>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R$&quot;\ #,##0.00;[Red]\-&quot;R$&quot;\ #,##0.00"/>
    <numFmt numFmtId="164" formatCode="_(&quot;R$ &quot;* #,##0.00_);_(&quot;R$ &quot;* \(#,##0.00\);_(&quot;R$ &quot;* &quot;-&quot;??_);_(@_)"/>
    <numFmt numFmtId="165" formatCode="ddd\,\ dd/mm/yyyy"/>
    <numFmt numFmtId="166" formatCode="d\-mmm\-yyyy"/>
    <numFmt numFmtId="167" formatCode="d"/>
    <numFmt numFmtId="168" formatCode="d/m/yy"/>
    <numFmt numFmtId="169" formatCode="[$-416]mmm/yy;@"/>
    <numFmt numFmtId="170" formatCode="&quot;$&quot;#,##0.00_);[Red]\(&quot;$&quot;#,##0.00\)"/>
  </numFmts>
  <fonts count="71" x14ac:knownFonts="1">
    <font>
      <sz val="10"/>
      <color rgb="FF000000"/>
      <name val="Arial"/>
      <scheme val="minor"/>
    </font>
    <font>
      <sz val="11"/>
      <color theme="1"/>
      <name val="Arial"/>
      <family val="2"/>
      <scheme val="minor"/>
    </font>
    <font>
      <b/>
      <sz val="13"/>
      <color theme="1"/>
      <name val="Times New Roman"/>
      <family val="1"/>
    </font>
    <font>
      <sz val="12"/>
      <color theme="1"/>
      <name val="Arial"/>
      <family val="2"/>
    </font>
    <font>
      <sz val="9"/>
      <color theme="1"/>
      <name val="Arial"/>
      <family val="2"/>
    </font>
    <font>
      <b/>
      <sz val="10"/>
      <color theme="1"/>
      <name val="Arial"/>
      <family val="2"/>
    </font>
    <font>
      <sz val="10"/>
      <color theme="1"/>
      <name val="Arial"/>
      <family val="2"/>
    </font>
    <font>
      <b/>
      <sz val="14"/>
      <color theme="1"/>
      <name val="Arial"/>
      <family val="2"/>
    </font>
    <font>
      <b/>
      <sz val="12"/>
      <color theme="1"/>
      <name val="Arial"/>
      <family val="2"/>
    </font>
    <font>
      <sz val="12"/>
      <color rgb="FF374151"/>
      <name val="Arial"/>
      <family val="2"/>
    </font>
    <font>
      <b/>
      <sz val="10"/>
      <color theme="1"/>
      <name val="Arial"/>
      <family val="2"/>
    </font>
    <font>
      <sz val="10"/>
      <name val="Arial"/>
      <family val="2"/>
    </font>
    <font>
      <b/>
      <sz val="9"/>
      <color theme="1"/>
      <name val="Arial"/>
      <family val="2"/>
    </font>
    <font>
      <sz val="10"/>
      <color theme="1"/>
      <name val="Times New Roman"/>
      <family val="1"/>
    </font>
    <font>
      <sz val="10"/>
      <color rgb="FF374151"/>
      <name val="Arial"/>
      <family val="2"/>
    </font>
    <font>
      <b/>
      <sz val="10"/>
      <color theme="1"/>
      <name val="Calibri"/>
      <family val="2"/>
    </font>
    <font>
      <sz val="10"/>
      <color theme="1"/>
      <name val="Calibri"/>
      <family val="2"/>
    </font>
    <font>
      <i/>
      <sz val="10"/>
      <color theme="1"/>
      <name val="Calibri"/>
      <family val="2"/>
    </font>
    <font>
      <sz val="11"/>
      <color theme="0"/>
      <name val="Calibri"/>
      <family val="2"/>
    </font>
    <font>
      <b/>
      <sz val="18"/>
      <color rgb="FF1F497D"/>
      <name val="Cambria"/>
      <family val="1"/>
    </font>
    <font>
      <b/>
      <sz val="20"/>
      <color rgb="FF366092"/>
      <name val="Cambria"/>
      <family val="1"/>
    </font>
    <font>
      <b/>
      <sz val="13"/>
      <color rgb="FF1F497D"/>
      <name val="Calibri"/>
      <family val="2"/>
    </font>
    <font>
      <b/>
      <sz val="11"/>
      <color rgb="FF1F497D"/>
      <name val="Calibri"/>
      <family val="2"/>
    </font>
    <font>
      <sz val="11"/>
      <color theme="1"/>
      <name val="Calibri"/>
      <family val="2"/>
    </font>
    <font>
      <sz val="9"/>
      <color theme="1"/>
      <name val="Calibri"/>
      <family val="2"/>
    </font>
    <font>
      <b/>
      <sz val="9"/>
      <color theme="0"/>
      <name val="Calibri"/>
      <family val="2"/>
    </font>
    <font>
      <sz val="8"/>
      <color theme="0"/>
      <name val="Calibri"/>
      <family val="2"/>
    </font>
    <font>
      <sz val="10"/>
      <color theme="1"/>
      <name val="Arial"/>
      <family val="2"/>
      <scheme val="minor"/>
    </font>
    <font>
      <b/>
      <sz val="11"/>
      <color theme="1"/>
      <name val="Calibri"/>
      <family val="2"/>
    </font>
    <font>
      <i/>
      <sz val="9"/>
      <color theme="1"/>
      <name val="Calibri"/>
      <family val="2"/>
    </font>
    <font>
      <sz val="10"/>
      <color rgb="FF7F7F7F"/>
      <name val="Calibri"/>
      <family val="2"/>
    </font>
    <font>
      <b/>
      <sz val="11"/>
      <color rgb="FF7F7F7F"/>
      <name val="Calibri"/>
      <family val="2"/>
    </font>
    <font>
      <sz val="10"/>
      <color rgb="FF7F7F7F"/>
      <name val="Arial"/>
      <family val="2"/>
    </font>
    <font>
      <b/>
      <sz val="12"/>
      <color rgb="FFFFFFFF"/>
      <name val="Times New Roman"/>
      <family val="1"/>
    </font>
    <font>
      <sz val="12"/>
      <color theme="1"/>
      <name val="Times New Roman"/>
      <family val="1"/>
    </font>
    <font>
      <sz val="10"/>
      <color theme="1"/>
      <name val="Arial"/>
      <family val="2"/>
    </font>
    <font>
      <b/>
      <sz val="13"/>
      <name val="Times New Roman"/>
      <family val="1"/>
    </font>
    <font>
      <sz val="12"/>
      <name val="Arial"/>
      <family val="2"/>
    </font>
    <font>
      <b/>
      <sz val="18"/>
      <color theme="9" tint="-0.249977111117893"/>
      <name val="Arial"/>
      <family val="2"/>
    </font>
    <font>
      <b/>
      <sz val="20"/>
      <color theme="4"/>
      <name val="Arial"/>
      <family val="2"/>
    </font>
    <font>
      <sz val="9"/>
      <name val="Arial"/>
      <family val="2"/>
    </font>
    <font>
      <b/>
      <sz val="10"/>
      <name val="Arial"/>
      <family val="2"/>
    </font>
    <font>
      <sz val="10"/>
      <name val="Arial"/>
      <family val="2"/>
    </font>
    <font>
      <sz val="9"/>
      <color theme="1"/>
      <name val="Arial"/>
      <family val="2"/>
    </font>
    <font>
      <sz val="9"/>
      <color rgb="FF374151"/>
      <name val="Arial"/>
      <family val="2"/>
    </font>
    <font>
      <sz val="10"/>
      <color rgb="FF000000"/>
      <name val="Arial"/>
      <family val="2"/>
      <scheme val="minor"/>
    </font>
    <font>
      <b/>
      <sz val="11"/>
      <color theme="1"/>
      <name val="Arial"/>
      <family val="2"/>
      <scheme val="minor"/>
    </font>
    <font>
      <sz val="11"/>
      <color theme="0"/>
      <name val="Arial"/>
      <family val="2"/>
      <scheme val="minor"/>
    </font>
    <font>
      <b/>
      <sz val="12"/>
      <color rgb="FF000000"/>
      <name val="Arial"/>
      <family val="2"/>
      <scheme val="minor"/>
    </font>
    <font>
      <sz val="12"/>
      <color rgb="FF000000"/>
      <name val="Arial"/>
      <family val="2"/>
      <scheme val="minor"/>
    </font>
    <font>
      <b/>
      <sz val="12"/>
      <color indexed="23"/>
      <name val="Arial"/>
      <family val="2"/>
      <scheme val="minor"/>
    </font>
    <font>
      <sz val="12"/>
      <color indexed="23"/>
      <name val="Arial"/>
      <family val="2"/>
      <scheme val="minor"/>
    </font>
    <font>
      <b/>
      <i/>
      <sz val="18"/>
      <color rgb="FFFFFFFF"/>
      <name val="Arial"/>
      <family val="2"/>
      <scheme val="major"/>
    </font>
    <font>
      <sz val="12"/>
      <color rgb="FFFFFFFF"/>
      <name val="Arial"/>
      <family val="2"/>
      <scheme val="minor"/>
    </font>
    <font>
      <sz val="12"/>
      <color theme="0"/>
      <name val="Arial"/>
      <family val="2"/>
      <scheme val="minor"/>
    </font>
    <font>
      <sz val="12"/>
      <color theme="1"/>
      <name val="Arial"/>
      <family val="2"/>
      <scheme val="minor"/>
    </font>
    <font>
      <sz val="14"/>
      <color indexed="23"/>
      <name val="Arial"/>
      <family val="2"/>
      <scheme val="minor"/>
    </font>
    <font>
      <b/>
      <i/>
      <sz val="14"/>
      <color theme="0"/>
      <name val="Arial"/>
      <family val="2"/>
      <scheme val="minor"/>
    </font>
    <font>
      <b/>
      <sz val="18"/>
      <color theme="3"/>
      <name val="Arial"/>
      <family val="2"/>
      <scheme val="major"/>
    </font>
    <font>
      <i/>
      <sz val="14"/>
      <color theme="1"/>
      <name val="Arial"/>
      <family val="2"/>
      <scheme val="minor"/>
    </font>
    <font>
      <sz val="14"/>
      <color theme="1"/>
      <name val="Arial"/>
      <family val="2"/>
      <scheme val="minor"/>
    </font>
    <font>
      <sz val="11"/>
      <name val="Calibri"/>
      <family val="2"/>
    </font>
    <font>
      <sz val="12"/>
      <name val="Arial"/>
      <family val="2"/>
      <scheme val="minor"/>
    </font>
    <font>
      <sz val="11"/>
      <name val="Arial"/>
      <family val="2"/>
      <scheme val="minor"/>
    </font>
    <font>
      <b/>
      <sz val="11"/>
      <name val="Arial"/>
      <family val="2"/>
      <scheme val="minor"/>
    </font>
    <font>
      <sz val="11"/>
      <color rgb="FF242424"/>
      <name val="Arial"/>
      <family val="2"/>
      <scheme val="minor"/>
    </font>
    <font>
      <b/>
      <sz val="9"/>
      <color indexed="81"/>
      <name val="Tahoma"/>
      <family val="2"/>
    </font>
    <font>
      <sz val="9"/>
      <color indexed="81"/>
      <name val="Tahoma"/>
      <family val="2"/>
    </font>
    <font>
      <b/>
      <sz val="18"/>
      <name val="Arial"/>
      <family val="2"/>
    </font>
    <font>
      <sz val="10"/>
      <color rgb="FFFF0000"/>
      <name val="Arial"/>
      <family val="2"/>
    </font>
    <font>
      <b/>
      <sz val="14"/>
      <name val="Arial"/>
      <family val="2"/>
    </font>
  </fonts>
  <fills count="35">
    <fill>
      <patternFill patternType="none"/>
    </fill>
    <fill>
      <patternFill patternType="gray125"/>
    </fill>
    <fill>
      <patternFill patternType="solid">
        <fgColor rgb="FF8DB3E2"/>
        <bgColor rgb="FF8DB3E2"/>
      </patternFill>
    </fill>
    <fill>
      <patternFill patternType="solid">
        <fgColor rgb="FFFABF8F"/>
        <bgColor rgb="FFFABF8F"/>
      </patternFill>
    </fill>
    <fill>
      <patternFill patternType="solid">
        <fgColor theme="0"/>
        <bgColor theme="0"/>
      </patternFill>
    </fill>
    <fill>
      <patternFill patternType="solid">
        <fgColor rgb="FF8DB4E2"/>
        <bgColor rgb="FF8DB4E2"/>
      </patternFill>
    </fill>
    <fill>
      <patternFill patternType="solid">
        <fgColor rgb="FFC6D9F0"/>
        <bgColor rgb="FFC6D9F0"/>
      </patternFill>
    </fill>
    <fill>
      <patternFill patternType="solid">
        <fgColor rgb="FFFFFFFF"/>
        <bgColor rgb="FFFFFFFF"/>
      </patternFill>
    </fill>
    <fill>
      <patternFill patternType="solid">
        <fgColor rgb="FFD99594"/>
        <bgColor rgb="FFD99594"/>
      </patternFill>
    </fill>
    <fill>
      <patternFill patternType="solid">
        <fgColor rgb="FFDCCAF6"/>
        <bgColor rgb="FFDCCAF6"/>
      </patternFill>
    </fill>
    <fill>
      <patternFill patternType="solid">
        <fgColor rgb="FFD8D8D8"/>
        <bgColor rgb="FFD8D8D8"/>
      </patternFill>
    </fill>
    <fill>
      <patternFill patternType="solid">
        <fgColor rgb="FF595959"/>
        <bgColor rgb="FF595959"/>
      </patternFill>
    </fill>
    <fill>
      <patternFill patternType="solid">
        <fgColor rgb="FFB8CCE4"/>
        <bgColor rgb="FFB8CCE4"/>
      </patternFill>
    </fill>
    <fill>
      <patternFill patternType="solid">
        <fgColor rgb="FFDBE5F1"/>
        <bgColor rgb="FFDBE5F1"/>
      </patternFill>
    </fill>
    <fill>
      <patternFill patternType="solid">
        <fgColor rgb="FFE5B8B7"/>
        <bgColor rgb="FFE5B8B7"/>
      </patternFill>
    </fill>
    <fill>
      <patternFill patternType="solid">
        <fgColor rgb="FFF2DBDB"/>
        <bgColor rgb="FFF2DBDB"/>
      </patternFill>
    </fill>
    <fill>
      <patternFill patternType="solid">
        <fgColor rgb="FFD6E3BC"/>
        <bgColor rgb="FFD6E3BC"/>
      </patternFill>
    </fill>
    <fill>
      <patternFill patternType="solid">
        <fgColor rgb="FFEAF1DD"/>
        <bgColor rgb="FFEAF1DD"/>
      </patternFill>
    </fill>
    <fill>
      <patternFill patternType="solid">
        <fgColor rgb="FFCCC0D9"/>
        <bgColor rgb="FFCCC0D9"/>
      </patternFill>
    </fill>
    <fill>
      <patternFill patternType="solid">
        <fgColor rgb="FFE5DFEC"/>
        <bgColor rgb="FFE5DFEC"/>
      </patternFill>
    </fill>
    <fill>
      <patternFill patternType="solid">
        <fgColor rgb="FFF2F2F2"/>
        <bgColor rgb="FFF2F2F2"/>
      </patternFill>
    </fill>
    <fill>
      <patternFill patternType="solid">
        <fgColor rgb="FF003366"/>
        <bgColor rgb="FF003366"/>
      </patternFill>
    </fill>
    <fill>
      <patternFill patternType="solid">
        <fgColor rgb="FF333399"/>
        <bgColor rgb="FF333399"/>
      </patternFill>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0"/>
        <bgColor rgb="FFFFFFFF"/>
      </patternFill>
    </fill>
    <fill>
      <patternFill patternType="solid">
        <fgColor theme="0"/>
        <bgColor indexed="64"/>
      </patternFill>
    </fill>
    <fill>
      <patternFill patternType="solid">
        <fgColor rgb="FF8DB3E2"/>
        <bgColor indexed="64"/>
      </patternFill>
    </fill>
    <fill>
      <patternFill patternType="solid">
        <fgColor rgb="FFFABF8F"/>
        <bgColor indexed="64"/>
      </patternFill>
    </fill>
    <fill>
      <patternFill patternType="solid">
        <fgColor rgb="FFFFFF00"/>
        <bgColor indexed="64"/>
      </patternFill>
    </fill>
    <fill>
      <patternFill patternType="solid">
        <fgColor theme="4"/>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6" tint="0.59999389629810485"/>
        <bgColor indexed="64"/>
      </patternFill>
    </fill>
  </fills>
  <borders count="119">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style="thin">
        <color rgb="FF000000"/>
      </left>
      <right style="thin">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bottom style="thin">
        <color rgb="FF1F497D"/>
      </bottom>
      <diagonal/>
    </border>
    <border>
      <left/>
      <right/>
      <top/>
      <bottom/>
      <diagonal/>
    </border>
    <border>
      <left style="medium">
        <color rgb="FF000000"/>
      </left>
      <right style="medium">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1F497D"/>
      </left>
      <right/>
      <top/>
      <bottom style="thin">
        <color rgb="FF1F497D"/>
      </bottom>
      <diagonal/>
    </border>
    <border>
      <left style="thin">
        <color rgb="FF000000"/>
      </left>
      <right style="medium">
        <color rgb="FF000000"/>
      </right>
      <top style="thin">
        <color rgb="FF000000"/>
      </top>
      <bottom style="thin">
        <color rgb="FF000000"/>
      </bottom>
      <diagonal/>
    </border>
    <border>
      <left style="thin">
        <color rgb="FF1F497D"/>
      </left>
      <right/>
      <top style="thin">
        <color rgb="FF1F497D"/>
      </top>
      <bottom style="thin">
        <color rgb="FF1F497D"/>
      </bottom>
      <diagonal/>
    </border>
    <border>
      <left style="thin">
        <color rgb="FF1F497D"/>
      </left>
      <right/>
      <top style="thin">
        <color rgb="FF1F497D"/>
      </top>
      <bottom/>
      <diagonal/>
    </border>
    <border>
      <left style="thin">
        <color rgb="FF000000"/>
      </left>
      <right/>
      <top style="thin">
        <color rgb="FF000000"/>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hair">
        <color rgb="FF000000"/>
      </left>
      <right style="hair">
        <color rgb="FF000000"/>
      </right>
      <top/>
      <bottom style="hair">
        <color rgb="FF000000"/>
      </bottom>
      <diagonal/>
    </border>
    <border>
      <left style="hair">
        <color rgb="FF000000"/>
      </left>
      <right style="hair">
        <color rgb="FF000000"/>
      </right>
      <top style="hair">
        <color rgb="FF000000"/>
      </top>
      <bottom style="hair">
        <color rgb="FF000000"/>
      </bottom>
      <diagonal/>
    </border>
    <border>
      <left/>
      <right/>
      <top/>
      <bottom style="thick">
        <color rgb="FFA6BFDD"/>
      </bottom>
      <diagonal/>
    </border>
    <border>
      <left/>
      <right/>
      <top/>
      <bottom style="medium">
        <color rgb="FF95B3D7"/>
      </bottom>
      <diagonal/>
    </border>
    <border>
      <left/>
      <right style="thin">
        <color rgb="FFA5A5A5"/>
      </right>
      <top/>
      <bottom style="medium">
        <color rgb="FF95B3D7"/>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right/>
      <top/>
      <bottom style="thin">
        <color rgb="FFA5A5A5"/>
      </bottom>
      <diagonal/>
    </border>
    <border>
      <left style="thin">
        <color rgb="FFA5A5A5"/>
      </left>
      <right/>
      <top/>
      <bottom/>
      <diagonal/>
    </border>
    <border>
      <left/>
      <right style="thin">
        <color rgb="FFA5A5A5"/>
      </right>
      <top/>
      <bottom/>
      <diagonal/>
    </border>
    <border>
      <left/>
      <right/>
      <top style="thin">
        <color rgb="FFA5A5A5"/>
      </top>
      <bottom/>
      <diagonal/>
    </border>
    <border>
      <left style="thin">
        <color rgb="FFA5A5A5"/>
      </left>
      <right style="thin">
        <color rgb="FFA5A5A5"/>
      </right>
      <top/>
      <bottom style="medium">
        <color rgb="FFD8D8D8"/>
      </bottom>
      <diagonal/>
    </border>
    <border>
      <left style="thin">
        <color rgb="FFD8D8D8"/>
      </left>
      <right style="thin">
        <color rgb="FFD8D8D8"/>
      </right>
      <top style="medium">
        <color rgb="FFD8D8D8"/>
      </top>
      <bottom style="medium">
        <color rgb="FFD8D8D8"/>
      </bottom>
      <diagonal/>
    </border>
    <border>
      <left/>
      <right/>
      <top style="medium">
        <color rgb="FFD8D8D8"/>
      </top>
      <bottom style="medium">
        <color rgb="FFD8D8D8"/>
      </bottom>
      <diagonal/>
    </border>
    <border>
      <left/>
      <right/>
      <top style="medium">
        <color rgb="FFD8D8D8"/>
      </top>
      <bottom style="medium">
        <color rgb="FFD8D8D8"/>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FFFFFF"/>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medium">
        <color rgb="FF000000"/>
      </top>
      <bottom style="medium">
        <color rgb="FF000000"/>
      </bottom>
      <diagonal/>
    </border>
    <border>
      <left/>
      <right style="thick">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ck">
        <color rgb="FF000000"/>
      </top>
      <bottom style="medium">
        <color rgb="FF000000"/>
      </bottom>
      <diagonal/>
    </border>
    <border>
      <left/>
      <right/>
      <top style="thin">
        <color theme="2"/>
      </top>
      <bottom/>
      <diagonal/>
    </border>
    <border>
      <left/>
      <right/>
      <top/>
      <bottom style="thin">
        <color theme="2"/>
      </bottom>
      <diagonal/>
    </border>
    <border>
      <left style="thin">
        <color indexed="64"/>
      </left>
      <right style="thin">
        <color indexed="64"/>
      </right>
      <top style="thin">
        <color indexed="64"/>
      </top>
      <bottom style="thin">
        <color indexed="64"/>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9" fontId="45" fillId="0" borderId="0" applyFont="0" applyFill="0" applyBorder="0" applyAlignment="0" applyProtection="0"/>
    <xf numFmtId="0" fontId="47" fillId="23" borderId="0" applyNumberFormat="0" applyBorder="0" applyAlignment="0" applyProtection="0"/>
    <xf numFmtId="0" fontId="47" fillId="24" borderId="0" applyNumberFormat="0" applyBorder="0" applyAlignment="0" applyProtection="0"/>
    <xf numFmtId="0" fontId="1" fillId="25" borderId="0" applyNumberFormat="0" applyBorder="0" applyAlignment="0" applyProtection="0"/>
    <xf numFmtId="0" fontId="11" fillId="0" borderId="9"/>
    <xf numFmtId="0" fontId="58" fillId="0" borderId="9" applyNumberFormat="0" applyFill="0" applyBorder="0" applyAlignment="0" applyProtection="0"/>
    <xf numFmtId="0" fontId="1" fillId="0" borderId="9"/>
  </cellStyleXfs>
  <cellXfs count="385">
    <xf numFmtId="0" fontId="0" fillId="0" borderId="0" xfId="0"/>
    <xf numFmtId="0" fontId="2" fillId="0" borderId="0" xfId="0" applyFont="1"/>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6" fillId="0" borderId="0" xfId="0" applyFont="1" applyAlignment="1">
      <alignment horizontal="center"/>
    </xf>
    <xf numFmtId="0" fontId="6" fillId="0" borderId="0" xfId="0" applyFont="1" applyAlignment="1">
      <alignment horizontal="left" vertical="center" wrapText="1"/>
    </xf>
    <xf numFmtId="0" fontId="7" fillId="0" borderId="0" xfId="0" applyFont="1" applyAlignment="1">
      <alignment horizontal="left" vertical="center"/>
    </xf>
    <xf numFmtId="0" fontId="2" fillId="0" borderId="0" xfId="0" applyFont="1" applyAlignment="1">
      <alignment horizontal="left" vertical="center"/>
    </xf>
    <xf numFmtId="0" fontId="6" fillId="0" borderId="0" xfId="0" applyFont="1" applyAlignment="1">
      <alignment vertical="center"/>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5" fillId="0" borderId="0" xfId="0" applyFont="1" applyAlignment="1">
      <alignment vertical="center"/>
    </xf>
    <xf numFmtId="0" fontId="8" fillId="2" borderId="4" xfId="0" applyFont="1" applyFill="1" applyBorder="1" applyAlignment="1">
      <alignment horizontal="center" vertical="center" wrapText="1"/>
    </xf>
    <xf numFmtId="0" fontId="8" fillId="2" borderId="5" xfId="0" applyFont="1" applyFill="1" applyBorder="1" applyAlignment="1">
      <alignment horizontal="left" vertical="center"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center" vertical="top" wrapText="1"/>
    </xf>
    <xf numFmtId="0" fontId="8" fillId="2" borderId="6" xfId="0" applyFont="1" applyFill="1" applyBorder="1" applyAlignment="1">
      <alignment horizontal="left" vertical="center" wrapText="1"/>
    </xf>
    <xf numFmtId="0" fontId="5" fillId="4" borderId="7" xfId="0" applyFont="1" applyFill="1" applyBorder="1" applyAlignment="1">
      <alignment vertical="center"/>
    </xf>
    <xf numFmtId="49" fontId="3" fillId="0" borderId="8" xfId="0" applyNumberFormat="1" applyFont="1" applyBorder="1" applyAlignment="1">
      <alignment horizontal="center" vertical="center" wrapText="1"/>
    </xf>
    <xf numFmtId="0" fontId="9" fillId="0" borderId="6" xfId="0" applyFont="1" applyBorder="1" applyAlignment="1">
      <alignment vertical="center"/>
    </xf>
    <xf numFmtId="14" fontId="3" fillId="0" borderId="6" xfId="0" applyNumberFormat="1" applyFont="1" applyBorder="1" applyAlignment="1">
      <alignment horizontal="center" vertical="top" wrapText="1"/>
    </xf>
    <xf numFmtId="1" fontId="3" fillId="0" borderId="6" xfId="0" applyNumberFormat="1" applyFont="1" applyBorder="1" applyAlignment="1">
      <alignment horizontal="center" vertical="top" wrapText="1"/>
    </xf>
    <xf numFmtId="0" fontId="3" fillId="0" borderId="6" xfId="0" applyFont="1" applyBorder="1" applyAlignment="1">
      <alignment horizontal="left" vertical="top" wrapText="1"/>
    </xf>
    <xf numFmtId="0" fontId="5" fillId="4" borderId="9" xfId="0" applyFont="1" applyFill="1" applyBorder="1" applyAlignment="1">
      <alignment vertical="center"/>
    </xf>
    <xf numFmtId="0" fontId="3" fillId="0" borderId="8" xfId="0" applyFont="1" applyBorder="1" applyAlignment="1">
      <alignment horizontal="center" vertical="center" wrapText="1"/>
    </xf>
    <xf numFmtId="0" fontId="8" fillId="2" borderId="10" xfId="0" applyFont="1" applyFill="1" applyBorder="1" applyAlignment="1">
      <alignment horizontal="center" vertical="center" wrapText="1"/>
    </xf>
    <xf numFmtId="49" fontId="3" fillId="0" borderId="6" xfId="0" applyNumberFormat="1" applyFont="1" applyBorder="1" applyAlignment="1">
      <alignment horizontal="center" vertical="center" wrapText="1"/>
    </xf>
    <xf numFmtId="0" fontId="10" fillId="5" borderId="11" xfId="0" applyFont="1" applyFill="1" applyBorder="1"/>
    <xf numFmtId="0" fontId="10" fillId="5" borderId="12" xfId="0" applyFont="1" applyFill="1" applyBorder="1"/>
    <xf numFmtId="0" fontId="8" fillId="5" borderId="14" xfId="0" applyFont="1" applyFill="1" applyBorder="1"/>
    <xf numFmtId="0" fontId="6" fillId="0" borderId="0" xfId="0" applyFont="1" applyAlignment="1">
      <alignment horizontal="left"/>
    </xf>
    <xf numFmtId="0" fontId="8" fillId="0" borderId="0" xfId="0" applyFont="1" applyAlignment="1">
      <alignment horizontal="left" vertical="center"/>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4" fillId="0" borderId="6" xfId="0" applyFont="1" applyBorder="1" applyAlignment="1">
      <alignment horizontal="center" vertical="center" wrapText="1"/>
    </xf>
    <xf numFmtId="14" fontId="4" fillId="0" borderId="19" xfId="0" applyNumberFormat="1" applyFont="1" applyBorder="1" applyAlignment="1">
      <alignment horizontal="center" vertical="center" wrapText="1"/>
    </xf>
    <xf numFmtId="0" fontId="13" fillId="0" borderId="6" xfId="0" applyFont="1" applyBorder="1" applyAlignment="1">
      <alignment horizontal="center" vertical="top" wrapText="1"/>
    </xf>
    <xf numFmtId="0" fontId="6" fillId="4" borderId="20" xfId="0" applyFont="1" applyFill="1" applyBorder="1" applyAlignment="1">
      <alignment horizontal="center" vertical="center"/>
    </xf>
    <xf numFmtId="164" fontId="13" fillId="4" borderId="20" xfId="0" applyNumberFormat="1" applyFont="1" applyFill="1" applyBorder="1" applyAlignment="1">
      <alignment horizontal="center" vertical="center" wrapText="1"/>
    </xf>
    <xf numFmtId="0" fontId="14" fillId="0" borderId="6" xfId="0" applyFont="1" applyBorder="1" applyAlignment="1">
      <alignment vertical="center"/>
    </xf>
    <xf numFmtId="0" fontId="4" fillId="0" borderId="19" xfId="0" applyFont="1" applyBorder="1" applyAlignment="1">
      <alignment horizontal="center" vertical="top" wrapText="1"/>
    </xf>
    <xf numFmtId="0" fontId="6" fillId="0" borderId="20" xfId="0" applyFont="1" applyBorder="1" applyAlignment="1">
      <alignment horizontal="center" vertical="center"/>
    </xf>
    <xf numFmtId="0" fontId="4" fillId="0" borderId="21" xfId="0" applyFont="1" applyBorder="1" applyAlignment="1">
      <alignment horizontal="center" vertical="top" wrapText="1"/>
    </xf>
    <xf numFmtId="0" fontId="4" fillId="0" borderId="18" xfId="0" applyFont="1" applyBorder="1" applyAlignment="1">
      <alignment horizontal="center" vertical="center" wrapText="1"/>
    </xf>
    <xf numFmtId="0" fontId="4" fillId="0" borderId="22" xfId="0" applyFont="1" applyBorder="1" applyAlignment="1">
      <alignment horizontal="center" vertical="center" wrapText="1"/>
    </xf>
    <xf numFmtId="0" fontId="4" fillId="0" borderId="23" xfId="0" applyFont="1" applyBorder="1" applyAlignment="1">
      <alignment horizontal="center" vertical="top" wrapText="1"/>
    </xf>
    <xf numFmtId="0" fontId="13" fillId="0" borderId="6" xfId="0" applyFont="1" applyBorder="1" applyAlignment="1">
      <alignment horizontal="center" vertical="center" wrapText="1"/>
    </xf>
    <xf numFmtId="0" fontId="16" fillId="4" borderId="7" xfId="0" applyFont="1" applyFill="1" applyBorder="1" applyAlignment="1">
      <alignment horizontal="center" vertical="center" wrapText="1"/>
    </xf>
    <xf numFmtId="0" fontId="16" fillId="0" borderId="0" xfId="0" applyFont="1"/>
    <xf numFmtId="0" fontId="15" fillId="9" borderId="30" xfId="0" applyFont="1" applyFill="1" applyBorder="1" applyAlignment="1">
      <alignment horizontal="center" vertical="center"/>
    </xf>
    <xf numFmtId="0" fontId="15" fillId="9" borderId="30"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6" fillId="4" borderId="31" xfId="0" applyFont="1" applyFill="1" applyBorder="1" applyAlignment="1">
      <alignment horizontal="center" vertical="center" wrapText="1"/>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6" fillId="0" borderId="0" xfId="0" applyFont="1" applyAlignment="1">
      <alignment horizontal="center"/>
    </xf>
    <xf numFmtId="0" fontId="21" fillId="0" borderId="32" xfId="0" applyFont="1" applyBorder="1" applyAlignment="1">
      <alignment vertical="top" wrapText="1"/>
    </xf>
    <xf numFmtId="0" fontId="18" fillId="0" borderId="0" xfId="0" applyFont="1" applyAlignment="1">
      <alignment wrapText="1"/>
    </xf>
    <xf numFmtId="0" fontId="6" fillId="0" borderId="37" xfId="0" applyFont="1" applyBorder="1" applyAlignment="1">
      <alignment horizontal="center" vertical="center"/>
    </xf>
    <xf numFmtId="0" fontId="6" fillId="0" borderId="41" xfId="0" applyFont="1" applyBorder="1"/>
    <xf numFmtId="167" fontId="24" fillId="10" borderId="42" xfId="0" applyNumberFormat="1" applyFont="1" applyFill="1" applyBorder="1" applyAlignment="1">
      <alignment horizontal="center" vertical="center"/>
    </xf>
    <xf numFmtId="167" fontId="24" fillId="10" borderId="7" xfId="0" applyNumberFormat="1" applyFont="1" applyFill="1" applyBorder="1" applyAlignment="1">
      <alignment horizontal="center" vertical="center"/>
    </xf>
    <xf numFmtId="167" fontId="24" fillId="10" borderId="43" xfId="0" applyNumberFormat="1" applyFont="1" applyFill="1" applyBorder="1" applyAlignment="1">
      <alignment horizontal="center" vertical="center"/>
    </xf>
    <xf numFmtId="0" fontId="25" fillId="11" borderId="44" xfId="0" applyFont="1" applyFill="1" applyBorder="1" applyAlignment="1">
      <alignment horizontal="left" vertical="center"/>
    </xf>
    <xf numFmtId="0" fontId="25" fillId="11" borderId="44" xfId="0" applyFont="1" applyFill="1" applyBorder="1" applyAlignment="1">
      <alignment horizontal="center" vertical="center" wrapText="1"/>
    </xf>
    <xf numFmtId="0" fontId="26" fillId="11" borderId="45" xfId="0" applyFont="1" applyFill="1" applyBorder="1" applyAlignment="1">
      <alignment horizontal="center" vertical="center" shrinkToFit="1"/>
    </xf>
    <xf numFmtId="0" fontId="6" fillId="0" borderId="0" xfId="0" applyFont="1" applyAlignment="1">
      <alignment wrapText="1"/>
    </xf>
    <xf numFmtId="0" fontId="27" fillId="0" borderId="0" xfId="0" applyFont="1"/>
    <xf numFmtId="0" fontId="6" fillId="0" borderId="46" xfId="0" applyFont="1" applyBorder="1" applyAlignment="1">
      <alignment vertical="center"/>
    </xf>
    <xf numFmtId="0" fontId="28" fillId="12" borderId="47" xfId="0" applyFont="1" applyFill="1" applyBorder="1" applyAlignment="1">
      <alignment horizontal="left" vertical="center"/>
    </xf>
    <xf numFmtId="0" fontId="23" fillId="12" borderId="47" xfId="0" applyFont="1" applyFill="1" applyBorder="1" applyAlignment="1">
      <alignment horizontal="center" vertical="center"/>
    </xf>
    <xf numFmtId="9" fontId="23" fillId="12" borderId="47" xfId="0" applyNumberFormat="1" applyFont="1" applyFill="1" applyBorder="1" applyAlignment="1">
      <alignment horizontal="center" vertical="center"/>
    </xf>
    <xf numFmtId="168" fontId="6" fillId="12" borderId="47" xfId="0" applyNumberFormat="1" applyFont="1" applyFill="1" applyBorder="1" applyAlignment="1">
      <alignment horizontal="center" vertical="center"/>
    </xf>
    <xf numFmtId="168" fontId="23" fillId="12" borderId="47" xfId="0" applyNumberFormat="1" applyFont="1" applyFill="1" applyBorder="1" applyAlignment="1">
      <alignment horizontal="center" vertical="center"/>
    </xf>
    <xf numFmtId="0" fontId="23" fillId="0" borderId="48" xfId="0" applyFont="1" applyBorder="1" applyAlignment="1">
      <alignment horizontal="center" vertical="center"/>
    </xf>
    <xf numFmtId="0" fontId="23" fillId="13" borderId="47" xfId="0" applyFont="1" applyFill="1" applyBorder="1" applyAlignment="1">
      <alignment horizontal="left" vertical="center"/>
    </xf>
    <xf numFmtId="0" fontId="23" fillId="13" borderId="47" xfId="0" applyFont="1" applyFill="1" applyBorder="1" applyAlignment="1">
      <alignment horizontal="center" vertical="center"/>
    </xf>
    <xf numFmtId="9" fontId="23" fillId="13" borderId="47" xfId="0" applyNumberFormat="1" applyFont="1" applyFill="1" applyBorder="1" applyAlignment="1">
      <alignment horizontal="center" vertical="center"/>
    </xf>
    <xf numFmtId="168" fontId="23" fillId="13" borderId="47" xfId="0" applyNumberFormat="1" applyFont="1" applyFill="1" applyBorder="1" applyAlignment="1">
      <alignment horizontal="center" vertical="center"/>
    </xf>
    <xf numFmtId="0" fontId="6" fillId="0" borderId="46" xfId="0" applyFont="1" applyBorder="1" applyAlignment="1">
      <alignment horizontal="right" vertical="center"/>
    </xf>
    <xf numFmtId="0" fontId="28" fillId="14" borderId="47" xfId="0" applyFont="1" applyFill="1" applyBorder="1" applyAlignment="1">
      <alignment horizontal="left" vertical="center"/>
    </xf>
    <xf numFmtId="0" fontId="23" fillId="14" borderId="47" xfId="0" applyFont="1" applyFill="1" applyBorder="1" applyAlignment="1">
      <alignment horizontal="center" vertical="center"/>
    </xf>
    <xf numFmtId="9" fontId="23" fillId="14" borderId="47" xfId="0" applyNumberFormat="1" applyFont="1" applyFill="1" applyBorder="1" applyAlignment="1">
      <alignment horizontal="center" vertical="center"/>
    </xf>
    <xf numFmtId="168" fontId="6" fillId="14" borderId="47" xfId="0" applyNumberFormat="1" applyFont="1" applyFill="1" applyBorder="1" applyAlignment="1">
      <alignment horizontal="center" vertical="center"/>
    </xf>
    <xf numFmtId="168" fontId="23" fillId="14" borderId="47" xfId="0" applyNumberFormat="1" applyFont="1" applyFill="1" applyBorder="1" applyAlignment="1">
      <alignment horizontal="center" vertical="center"/>
    </xf>
    <xf numFmtId="0" fontId="23" fillId="15" borderId="47" xfId="0" applyFont="1" applyFill="1" applyBorder="1" applyAlignment="1">
      <alignment horizontal="left" vertical="center"/>
    </xf>
    <xf numFmtId="0" fontId="23" fillId="15" borderId="47" xfId="0" applyFont="1" applyFill="1" applyBorder="1" applyAlignment="1">
      <alignment horizontal="center" vertical="center"/>
    </xf>
    <xf numFmtId="9" fontId="23" fillId="15" borderId="47" xfId="0" applyNumberFormat="1" applyFont="1" applyFill="1" applyBorder="1" applyAlignment="1">
      <alignment horizontal="center" vertical="center"/>
    </xf>
    <xf numFmtId="168" fontId="23" fillId="15" borderId="47" xfId="0" applyNumberFormat="1" applyFont="1" applyFill="1" applyBorder="1" applyAlignment="1">
      <alignment horizontal="center" vertical="center"/>
    </xf>
    <xf numFmtId="0" fontId="28" fillId="16" borderId="47" xfId="0" applyFont="1" applyFill="1" applyBorder="1" applyAlignment="1">
      <alignment horizontal="left" vertical="center"/>
    </xf>
    <xf numFmtId="0" fontId="23" fillId="16" borderId="47" xfId="0" applyFont="1" applyFill="1" applyBorder="1" applyAlignment="1">
      <alignment horizontal="center" vertical="center"/>
    </xf>
    <xf numFmtId="9" fontId="23" fillId="16" borderId="47" xfId="0" applyNumberFormat="1" applyFont="1" applyFill="1" applyBorder="1" applyAlignment="1">
      <alignment horizontal="center" vertical="center"/>
    </xf>
    <xf numFmtId="168" fontId="6" fillId="16" borderId="47" xfId="0" applyNumberFormat="1" applyFont="1" applyFill="1" applyBorder="1" applyAlignment="1">
      <alignment horizontal="center" vertical="center"/>
    </xf>
    <xf numFmtId="168" fontId="23" fillId="16" borderId="47" xfId="0" applyNumberFormat="1" applyFont="1" applyFill="1" applyBorder="1" applyAlignment="1">
      <alignment horizontal="center" vertical="center"/>
    </xf>
    <xf numFmtId="0" fontId="23" fillId="17" borderId="47" xfId="0" applyFont="1" applyFill="1" applyBorder="1" applyAlignment="1">
      <alignment horizontal="left" vertical="center"/>
    </xf>
    <xf numFmtId="0" fontId="23" fillId="17" borderId="47" xfId="0" applyFont="1" applyFill="1" applyBorder="1" applyAlignment="1">
      <alignment horizontal="center" vertical="center"/>
    </xf>
    <xf numFmtId="9" fontId="23" fillId="17" borderId="47" xfId="0" applyNumberFormat="1" applyFont="1" applyFill="1" applyBorder="1" applyAlignment="1">
      <alignment horizontal="center" vertical="center"/>
    </xf>
    <xf numFmtId="168" fontId="23" fillId="17" borderId="47" xfId="0" applyNumberFormat="1" applyFont="1" applyFill="1" applyBorder="1" applyAlignment="1">
      <alignment horizontal="center" vertical="center"/>
    </xf>
    <xf numFmtId="0" fontId="28" fillId="18" borderId="47" xfId="0" applyFont="1" applyFill="1" applyBorder="1" applyAlignment="1">
      <alignment horizontal="left" vertical="center"/>
    </xf>
    <xf numFmtId="0" fontId="23" fillId="18" borderId="47" xfId="0" applyFont="1" applyFill="1" applyBorder="1" applyAlignment="1">
      <alignment horizontal="center" vertical="center"/>
    </xf>
    <xf numFmtId="9" fontId="23" fillId="18" borderId="47" xfId="0" applyNumberFormat="1" applyFont="1" applyFill="1" applyBorder="1" applyAlignment="1">
      <alignment horizontal="center" vertical="center"/>
    </xf>
    <xf numFmtId="168" fontId="6" fillId="18" borderId="47" xfId="0" applyNumberFormat="1" applyFont="1" applyFill="1" applyBorder="1" applyAlignment="1">
      <alignment horizontal="center" vertical="center"/>
    </xf>
    <xf numFmtId="168" fontId="23" fillId="18" borderId="47" xfId="0" applyNumberFormat="1" applyFont="1" applyFill="1" applyBorder="1" applyAlignment="1">
      <alignment horizontal="center" vertical="center"/>
    </xf>
    <xf numFmtId="0" fontId="23" fillId="19" borderId="47" xfId="0" applyFont="1" applyFill="1" applyBorder="1" applyAlignment="1">
      <alignment horizontal="left" vertical="center"/>
    </xf>
    <xf numFmtId="0" fontId="23" fillId="19" borderId="47" xfId="0" applyFont="1" applyFill="1" applyBorder="1" applyAlignment="1">
      <alignment horizontal="center" vertical="center"/>
    </xf>
    <xf numFmtId="9" fontId="23" fillId="19" borderId="47" xfId="0" applyNumberFormat="1" applyFont="1" applyFill="1" applyBorder="1" applyAlignment="1">
      <alignment horizontal="center" vertical="center"/>
    </xf>
    <xf numFmtId="168" fontId="23" fillId="19" borderId="47" xfId="0" applyNumberFormat="1" applyFont="1" applyFill="1" applyBorder="1" applyAlignment="1">
      <alignment horizontal="center" vertical="center"/>
    </xf>
    <xf numFmtId="0" fontId="23" fillId="0" borderId="48" xfId="0" applyFont="1" applyBorder="1" applyAlignment="1">
      <alignment horizontal="left" vertical="center"/>
    </xf>
    <xf numFmtId="9" fontId="23" fillId="0" borderId="48" xfId="0" applyNumberFormat="1" applyFont="1" applyBorder="1" applyAlignment="1">
      <alignment horizontal="center" vertical="center"/>
    </xf>
    <xf numFmtId="168" fontId="23" fillId="0" borderId="48" xfId="0" applyNumberFormat="1" applyFont="1" applyBorder="1" applyAlignment="1">
      <alignment horizontal="center" vertical="center"/>
    </xf>
    <xf numFmtId="0" fontId="29" fillId="20" borderId="47" xfId="0" applyFont="1" applyFill="1" applyBorder="1" applyAlignment="1">
      <alignment horizontal="left" vertical="center"/>
    </xf>
    <xf numFmtId="0" fontId="29" fillId="20" borderId="47" xfId="0" applyFont="1" applyFill="1" applyBorder="1" applyAlignment="1">
      <alignment horizontal="center" vertical="center"/>
    </xf>
    <xf numFmtId="9" fontId="23" fillId="20" borderId="47" xfId="0" applyNumberFormat="1" applyFont="1" applyFill="1" applyBorder="1" applyAlignment="1">
      <alignment horizontal="center" vertical="center"/>
    </xf>
    <xf numFmtId="168" fontId="30" fillId="20" borderId="47" xfId="0" applyNumberFormat="1" applyFont="1" applyFill="1" applyBorder="1" applyAlignment="1">
      <alignment horizontal="left" vertical="center"/>
    </xf>
    <xf numFmtId="168" fontId="23" fillId="20" borderId="47" xfId="0" applyNumberFormat="1" applyFont="1" applyFill="1" applyBorder="1" applyAlignment="1">
      <alignment horizontal="center" vertical="center"/>
    </xf>
    <xf numFmtId="0" fontId="23" fillId="20" borderId="47" xfId="0" applyFont="1" applyFill="1" applyBorder="1" applyAlignment="1">
      <alignment horizontal="center" vertical="center"/>
    </xf>
    <xf numFmtId="0" fontId="6" fillId="20" borderId="46" xfId="0" applyFont="1" applyFill="1" applyBorder="1" applyAlignment="1">
      <alignment vertical="center"/>
    </xf>
    <xf numFmtId="0" fontId="6" fillId="0" borderId="0" xfId="0" applyFont="1" applyAlignment="1">
      <alignment horizontal="right" vertical="center"/>
    </xf>
    <xf numFmtId="0" fontId="31" fillId="0" borderId="0" xfId="0" applyFont="1"/>
    <xf numFmtId="0" fontId="18" fillId="0" borderId="0" xfId="0" applyFont="1" applyAlignment="1">
      <alignment horizontal="center"/>
    </xf>
    <xf numFmtId="0" fontId="32" fillId="0" borderId="0" xfId="0" applyFont="1"/>
    <xf numFmtId="0" fontId="6" fillId="0" borderId="51" xfId="0" applyFont="1" applyBorder="1"/>
    <xf numFmtId="0" fontId="6" fillId="0" borderId="52" xfId="0" applyFont="1" applyBorder="1"/>
    <xf numFmtId="0" fontId="6" fillId="0" borderId="53" xfId="0" applyFont="1" applyBorder="1"/>
    <xf numFmtId="0" fontId="33" fillId="21" borderId="1" xfId="0" applyFont="1" applyFill="1" applyBorder="1" applyAlignment="1">
      <alignment horizontal="center" vertical="center" wrapText="1"/>
    </xf>
    <xf numFmtId="0" fontId="33" fillId="21" borderId="17" xfId="0" applyFont="1" applyFill="1" applyBorder="1" applyAlignment="1">
      <alignment horizontal="center" vertical="center" wrapText="1"/>
    </xf>
    <xf numFmtId="0" fontId="33" fillId="21" borderId="56" xfId="0" applyFont="1" applyFill="1" applyBorder="1" applyAlignment="1">
      <alignment horizontal="center" vertical="center" wrapText="1"/>
    </xf>
    <xf numFmtId="0" fontId="33" fillId="21"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34" fillId="0" borderId="18" xfId="0" applyFont="1" applyBorder="1" applyAlignment="1">
      <alignment horizontal="left" vertical="center" wrapText="1"/>
    </xf>
    <xf numFmtId="0" fontId="34" fillId="0" borderId="6" xfId="0" applyFont="1" applyBorder="1" applyAlignment="1">
      <alignment horizontal="left" vertical="center" wrapText="1"/>
    </xf>
    <xf numFmtId="0" fontId="33" fillId="22" borderId="66" xfId="0" applyFont="1" applyFill="1" applyBorder="1" applyAlignment="1">
      <alignment horizontal="left" vertical="center" wrapText="1"/>
    </xf>
    <xf numFmtId="0" fontId="33" fillId="22" borderId="67" xfId="0" applyFont="1" applyFill="1" applyBorder="1" applyAlignment="1">
      <alignment horizontal="left" vertical="center" wrapText="1"/>
    </xf>
    <xf numFmtId="0" fontId="34" fillId="0" borderId="18" xfId="0" applyFont="1" applyBorder="1" applyAlignment="1">
      <alignment horizontal="left" vertical="top" wrapText="1"/>
    </xf>
    <xf numFmtId="0" fontId="34" fillId="0" borderId="6" xfId="0" applyFont="1" applyBorder="1" applyAlignment="1">
      <alignment horizontal="left" vertical="top" wrapText="1"/>
    </xf>
    <xf numFmtId="0" fontId="0" fillId="0" borderId="49" xfId="0" pivotButton="1" applyBorder="1"/>
    <xf numFmtId="0" fontId="0" fillId="0" borderId="50" xfId="0" applyBorder="1"/>
    <xf numFmtId="0" fontId="0" fillId="0" borderId="49" xfId="0" applyBorder="1"/>
    <xf numFmtId="0" fontId="0" fillId="0" borderId="68" xfId="0" applyBorder="1"/>
    <xf numFmtId="0" fontId="0" fillId="0" borderId="51" xfId="0" applyBorder="1"/>
    <xf numFmtId="0" fontId="0" fillId="0" borderId="69" xfId="0" applyBorder="1"/>
    <xf numFmtId="0" fontId="36" fillId="0" borderId="0" xfId="0" applyFont="1"/>
    <xf numFmtId="0" fontId="37" fillId="0" borderId="0" xfId="0" applyFont="1"/>
    <xf numFmtId="0" fontId="39" fillId="0" borderId="0" xfId="0" applyFont="1"/>
    <xf numFmtId="0" fontId="38" fillId="0" borderId="0" xfId="0" applyFont="1" applyAlignment="1">
      <alignment horizontal="center" vertical="center"/>
    </xf>
    <xf numFmtId="0" fontId="39" fillId="0" borderId="0" xfId="0" applyFont="1" applyAlignment="1">
      <alignment horizontal="center"/>
    </xf>
    <xf numFmtId="0" fontId="40" fillId="0" borderId="0" xfId="0" applyFont="1"/>
    <xf numFmtId="0" fontId="41" fillId="0" borderId="0" xfId="0" applyFont="1"/>
    <xf numFmtId="0" fontId="42" fillId="0" borderId="0" xfId="0" applyFont="1"/>
    <xf numFmtId="1" fontId="35" fillId="0" borderId="6" xfId="0" applyNumberFormat="1" applyFont="1" applyBorder="1" applyAlignment="1">
      <alignment horizontal="center" vertical="top" wrapText="1"/>
    </xf>
    <xf numFmtId="1" fontId="43" fillId="0" borderId="6" xfId="0" applyNumberFormat="1" applyFont="1" applyBorder="1" applyAlignment="1">
      <alignment horizontal="center" vertical="top" wrapText="1"/>
    </xf>
    <xf numFmtId="14" fontId="35" fillId="0" borderId="6" xfId="0" applyNumberFormat="1" applyFont="1" applyBorder="1" applyAlignment="1">
      <alignment horizontal="center" vertical="top" wrapText="1"/>
    </xf>
    <xf numFmtId="14" fontId="43" fillId="0" borderId="6" xfId="0" applyNumberFormat="1" applyFont="1" applyBorder="1" applyAlignment="1">
      <alignment horizontal="center" vertical="top" wrapText="1"/>
    </xf>
    <xf numFmtId="0" fontId="44" fillId="0" borderId="6" xfId="0" applyFont="1" applyBorder="1" applyAlignment="1">
      <alignment horizontal="center" vertical="center"/>
    </xf>
    <xf numFmtId="0" fontId="16" fillId="27" borderId="0" xfId="0" applyFont="1" applyFill="1"/>
    <xf numFmtId="0" fontId="0" fillId="27" borderId="0" xfId="0" applyFill="1"/>
    <xf numFmtId="0" fontId="15" fillId="26" borderId="7" xfId="0" applyFont="1" applyFill="1" applyBorder="1" applyAlignment="1">
      <alignment horizontal="center" vertical="center" wrapText="1"/>
    </xf>
    <xf numFmtId="0" fontId="16" fillId="26" borderId="7" xfId="0" applyFont="1" applyFill="1" applyBorder="1" applyAlignment="1">
      <alignment horizontal="center" vertical="center" wrapText="1"/>
    </xf>
    <xf numFmtId="14" fontId="16" fillId="26" borderId="7" xfId="0" applyNumberFormat="1" applyFont="1" applyFill="1" applyBorder="1" applyAlignment="1">
      <alignment horizontal="center" vertical="center" wrapText="1"/>
    </xf>
    <xf numFmtId="0" fontId="45" fillId="29" borderId="70" xfId="0" applyFont="1" applyFill="1" applyBorder="1" applyAlignment="1">
      <alignment vertical="center" wrapText="1"/>
    </xf>
    <xf numFmtId="8" fontId="49" fillId="0" borderId="70" xfId="0" applyNumberFormat="1" applyFont="1" applyBorder="1" applyAlignment="1">
      <alignment horizontal="right" vertical="center" wrapText="1"/>
    </xf>
    <xf numFmtId="8" fontId="48" fillId="29" borderId="70" xfId="0" applyNumberFormat="1" applyFont="1" applyFill="1" applyBorder="1" applyAlignment="1">
      <alignment horizontal="center" vertical="center" wrapText="1"/>
    </xf>
    <xf numFmtId="8" fontId="48" fillId="30" borderId="71" xfId="0" applyNumberFormat="1" applyFont="1" applyFill="1" applyBorder="1" applyAlignment="1">
      <alignment horizontal="center" wrapText="1"/>
    </xf>
    <xf numFmtId="0" fontId="48" fillId="28" borderId="72" xfId="0" applyFont="1" applyFill="1" applyBorder="1" applyAlignment="1">
      <alignment horizontal="center" vertical="center" wrapText="1"/>
    </xf>
    <xf numFmtId="0" fontId="51" fillId="0" borderId="9" xfId="5" applyFont="1"/>
    <xf numFmtId="0" fontId="52" fillId="31" borderId="9" xfId="5" applyFont="1" applyFill="1" applyAlignment="1">
      <alignment horizontal="left" vertical="center" indent="2"/>
    </xf>
    <xf numFmtId="0" fontId="52" fillId="31" borderId="9" xfId="5" applyFont="1" applyFill="1" applyAlignment="1">
      <alignment horizontal="left" vertical="center"/>
    </xf>
    <xf numFmtId="0" fontId="53" fillId="31" borderId="9" xfId="5" applyFont="1" applyFill="1" applyAlignment="1">
      <alignment vertical="center"/>
    </xf>
    <xf numFmtId="0" fontId="52" fillId="31" borderId="9" xfId="5" applyFont="1" applyFill="1" applyAlignment="1">
      <alignment horizontal="right" vertical="center"/>
    </xf>
    <xf numFmtId="0" fontId="51" fillId="0" borderId="9" xfId="5" applyFont="1" applyAlignment="1">
      <alignment vertical="center"/>
    </xf>
    <xf numFmtId="0" fontId="51" fillId="27" borderId="73" xfId="5" applyFont="1" applyFill="1" applyBorder="1" applyAlignment="1">
      <alignment horizontal="center"/>
    </xf>
    <xf numFmtId="0" fontId="54" fillId="32" borderId="73" xfId="5" applyFont="1" applyFill="1" applyBorder="1" applyAlignment="1">
      <alignment horizontal="center"/>
    </xf>
    <xf numFmtId="0" fontId="56" fillId="27" borderId="9" xfId="5" applyFont="1" applyFill="1" applyAlignment="1">
      <alignment horizontal="center"/>
    </xf>
    <xf numFmtId="0" fontId="57" fillId="32" borderId="9" xfId="5" applyFont="1" applyFill="1" applyAlignment="1">
      <alignment horizontal="center" vertical="center"/>
    </xf>
    <xf numFmtId="0" fontId="56" fillId="0" borderId="9" xfId="5" applyFont="1"/>
    <xf numFmtId="0" fontId="51" fillId="27" borderId="9" xfId="5" applyFont="1" applyFill="1" applyAlignment="1">
      <alignment horizontal="center"/>
    </xf>
    <xf numFmtId="0" fontId="54" fillId="32" borderId="9" xfId="5" applyFont="1" applyFill="1" applyAlignment="1">
      <alignment horizontal="center"/>
    </xf>
    <xf numFmtId="0" fontId="51" fillId="27" borderId="74" xfId="5" applyFont="1" applyFill="1" applyBorder="1" applyAlignment="1">
      <alignment horizontal="center"/>
    </xf>
    <xf numFmtId="0" fontId="54" fillId="32" borderId="74" xfId="5" applyFont="1" applyFill="1" applyBorder="1" applyAlignment="1">
      <alignment horizontal="center"/>
    </xf>
    <xf numFmtId="0" fontId="47" fillId="23" borderId="75" xfId="2" applyBorder="1" applyAlignment="1">
      <alignment horizontal="center"/>
    </xf>
    <xf numFmtId="0" fontId="61" fillId="0" borderId="76" xfId="0" applyFont="1" applyBorder="1" applyAlignment="1">
      <alignment horizontal="center" vertical="center" wrapText="1"/>
    </xf>
    <xf numFmtId="14" fontId="61" fillId="0" borderId="77" xfId="0" applyNumberFormat="1" applyFont="1" applyBorder="1" applyAlignment="1">
      <alignment horizontal="center" vertical="center" wrapText="1"/>
    </xf>
    <xf numFmtId="0" fontId="61" fillId="0" borderId="77" xfId="0" applyFont="1" applyBorder="1" applyAlignment="1">
      <alignment horizontal="center" vertical="center" wrapText="1"/>
    </xf>
    <xf numFmtId="0" fontId="62" fillId="0" borderId="75" xfId="5" applyFont="1" applyBorder="1"/>
    <xf numFmtId="0" fontId="62" fillId="0" borderId="75" xfId="5" applyFont="1" applyBorder="1" applyAlignment="1">
      <alignment horizontal="center"/>
    </xf>
    <xf numFmtId="0" fontId="63" fillId="0" borderId="9" xfId="5" applyFont="1"/>
    <xf numFmtId="0" fontId="47" fillId="23" borderId="75" xfId="2" applyBorder="1" applyAlignment="1">
      <alignment horizontal="center" wrapText="1"/>
    </xf>
    <xf numFmtId="0" fontId="64" fillId="0" borderId="9" xfId="5" applyFont="1"/>
    <xf numFmtId="0" fontId="63" fillId="0" borderId="75" xfId="5" applyFont="1" applyBorder="1"/>
    <xf numFmtId="0" fontId="63" fillId="0" borderId="75" xfId="5" applyFont="1" applyBorder="1" applyAlignment="1">
      <alignment wrapText="1"/>
    </xf>
    <xf numFmtId="1" fontId="63" fillId="0" borderId="75" xfId="5" applyNumberFormat="1" applyFont="1" applyBorder="1" applyAlignment="1">
      <alignment horizontal="center" vertical="top" wrapText="1"/>
    </xf>
    <xf numFmtId="0" fontId="51" fillId="0" borderId="9" xfId="5" applyFont="1" applyAlignment="1">
      <alignment horizontal="center"/>
    </xf>
    <xf numFmtId="0" fontId="50" fillId="27" borderId="9" xfId="5" applyFont="1" applyFill="1" applyAlignment="1">
      <alignment horizontal="center"/>
    </xf>
    <xf numFmtId="0" fontId="51" fillId="27" borderId="9" xfId="5" applyFont="1" applyFill="1"/>
    <xf numFmtId="0" fontId="51" fillId="27" borderId="9" xfId="5" applyFont="1" applyFill="1" applyAlignment="1">
      <alignment vertical="center"/>
    </xf>
    <xf numFmtId="0" fontId="55" fillId="27" borderId="73" xfId="5" applyFont="1" applyFill="1" applyBorder="1"/>
    <xf numFmtId="0" fontId="56" fillId="27" borderId="9" xfId="5" applyFont="1" applyFill="1"/>
    <xf numFmtId="0" fontId="58" fillId="27" borderId="9" xfId="6" applyFill="1" applyAlignment="1" applyProtection="1"/>
    <xf numFmtId="0" fontId="11" fillId="27" borderId="9" xfId="5" applyFill="1"/>
    <xf numFmtId="0" fontId="59" fillId="27" borderId="9" xfId="5" applyFont="1" applyFill="1" applyAlignment="1">
      <alignment vertical="center"/>
    </xf>
    <xf numFmtId="0" fontId="60" fillId="27" borderId="9" xfId="5" applyFont="1" applyFill="1" applyAlignment="1">
      <alignment vertical="center"/>
    </xf>
    <xf numFmtId="0" fontId="55" fillId="27" borderId="9" xfId="5" applyFont="1" applyFill="1"/>
    <xf numFmtId="0" fontId="55" fillId="27" borderId="74" xfId="5" applyFont="1" applyFill="1" applyBorder="1"/>
    <xf numFmtId="0" fontId="63" fillId="27" borderId="9" xfId="5" applyFont="1" applyFill="1"/>
    <xf numFmtId="0" fontId="64" fillId="27" borderId="9" xfId="5" applyFont="1" applyFill="1"/>
    <xf numFmtId="0" fontId="64" fillId="0" borderId="0" xfId="0" applyFont="1" applyAlignment="1">
      <alignment horizontal="center"/>
    </xf>
    <xf numFmtId="0" fontId="47" fillId="24" borderId="0" xfId="3"/>
    <xf numFmtId="0" fontId="63" fillId="0" borderId="0" xfId="0" applyFont="1"/>
    <xf numFmtId="0" fontId="47" fillId="23" borderId="0" xfId="2"/>
    <xf numFmtId="0" fontId="1" fillId="25" borderId="0" xfId="4"/>
    <xf numFmtId="17" fontId="47" fillId="23" borderId="0" xfId="2" applyNumberFormat="1" applyAlignment="1">
      <alignment horizontal="center"/>
    </xf>
    <xf numFmtId="169" fontId="47" fillId="23" borderId="0" xfId="2" applyNumberFormat="1" applyAlignment="1">
      <alignment horizontal="center"/>
    </xf>
    <xf numFmtId="0" fontId="47" fillId="31" borderId="0" xfId="0" applyFont="1" applyFill="1" applyAlignment="1">
      <alignment horizontal="right"/>
    </xf>
    <xf numFmtId="0" fontId="64" fillId="0" borderId="0" xfId="0" applyFont="1"/>
    <xf numFmtId="3" fontId="64" fillId="31" borderId="0" xfId="0" applyNumberFormat="1" applyFont="1" applyFill="1"/>
    <xf numFmtId="3" fontId="47" fillId="24" borderId="0" xfId="3" applyNumberFormat="1"/>
    <xf numFmtId="0" fontId="63" fillId="0" borderId="78" xfId="0" applyFont="1" applyBorder="1"/>
    <xf numFmtId="9" fontId="63" fillId="30" borderId="78" xfId="0" applyNumberFormat="1" applyFont="1" applyFill="1" applyBorder="1"/>
    <xf numFmtId="9" fontId="1" fillId="30" borderId="78" xfId="4" applyNumberFormat="1" applyFill="1" applyBorder="1"/>
    <xf numFmtId="9" fontId="1" fillId="25" borderId="78" xfId="4" applyNumberFormat="1" applyBorder="1"/>
    <xf numFmtId="0" fontId="63" fillId="0" borderId="79" xfId="0" applyFont="1" applyBorder="1"/>
    <xf numFmtId="0" fontId="64" fillId="30" borderId="80" xfId="0" applyFont="1" applyFill="1" applyBorder="1" applyAlignment="1">
      <alignment vertical="center" wrapText="1"/>
    </xf>
    <xf numFmtId="0" fontId="63" fillId="30" borderId="81" xfId="0" applyFont="1" applyFill="1" applyBorder="1" applyAlignment="1">
      <alignment vertical="center" wrapText="1"/>
    </xf>
    <xf numFmtId="3" fontId="63" fillId="30" borderId="81" xfId="0" applyNumberFormat="1" applyFont="1" applyFill="1" applyBorder="1"/>
    <xf numFmtId="3" fontId="1" fillId="25" borderId="81" xfId="4" applyNumberFormat="1" applyBorder="1"/>
    <xf numFmtId="3" fontId="47" fillId="24" borderId="82" xfId="3" applyNumberFormat="1" applyBorder="1"/>
    <xf numFmtId="0" fontId="63" fillId="0" borderId="83" xfId="0" applyFont="1" applyBorder="1" applyAlignment="1">
      <alignment vertical="center" wrapText="1"/>
    </xf>
    <xf numFmtId="0" fontId="63" fillId="0" borderId="78" xfId="0" applyFont="1" applyBorder="1" applyAlignment="1">
      <alignment vertical="center" wrapText="1"/>
    </xf>
    <xf numFmtId="3" fontId="63" fillId="30" borderId="0" xfId="0" applyNumberFormat="1" applyFont="1" applyFill="1"/>
    <xf numFmtId="3" fontId="1" fillId="25" borderId="0" xfId="4" applyNumberFormat="1"/>
    <xf numFmtId="0" fontId="64" fillId="30" borderId="9" xfId="0" applyFont="1" applyFill="1" applyBorder="1" applyAlignment="1">
      <alignment vertical="center" wrapText="1"/>
    </xf>
    <xf numFmtId="0" fontId="65" fillId="30" borderId="0" xfId="0" applyFont="1" applyFill="1"/>
    <xf numFmtId="0" fontId="64" fillId="30" borderId="0" xfId="0" applyFont="1" applyFill="1" applyAlignment="1">
      <alignment horizontal="left" vertical="center" wrapText="1"/>
    </xf>
    <xf numFmtId="0" fontId="0" fillId="30" borderId="0" xfId="0" applyFill="1" applyAlignment="1">
      <alignment horizontal="left" vertical="center" wrapText="1"/>
    </xf>
    <xf numFmtId="0" fontId="0" fillId="30" borderId="0" xfId="0" applyFill="1" applyAlignment="1">
      <alignment horizontal="left" vertical="center"/>
    </xf>
    <xf numFmtId="0" fontId="64" fillId="30" borderId="0" xfId="0" applyFont="1" applyFill="1" applyAlignment="1">
      <alignment horizontal="left" vertical="center"/>
    </xf>
    <xf numFmtId="0" fontId="0" fillId="30" borderId="0" xfId="0" applyFill="1"/>
    <xf numFmtId="0" fontId="64" fillId="30" borderId="0" xfId="0" applyFont="1" applyFill="1"/>
    <xf numFmtId="1" fontId="63" fillId="0" borderId="0" xfId="0" applyNumberFormat="1" applyFont="1"/>
    <xf numFmtId="0" fontId="64" fillId="33" borderId="0" xfId="0" applyFont="1" applyFill="1"/>
    <xf numFmtId="0" fontId="63" fillId="33" borderId="0" xfId="0" applyFont="1" applyFill="1"/>
    <xf numFmtId="10" fontId="63" fillId="0" borderId="0" xfId="0" applyNumberFormat="1" applyFont="1"/>
    <xf numFmtId="170" fontId="63" fillId="0" borderId="0" xfId="0" applyNumberFormat="1" applyFont="1"/>
    <xf numFmtId="3" fontId="63" fillId="0" borderId="0" xfId="0" applyNumberFormat="1" applyFont="1"/>
    <xf numFmtId="9" fontId="63" fillId="0" borderId="0" xfId="1" applyFont="1"/>
    <xf numFmtId="9" fontId="63" fillId="0" borderId="78" xfId="0" applyNumberFormat="1" applyFont="1" applyBorder="1"/>
    <xf numFmtId="0" fontId="64" fillId="30" borderId="80" xfId="0" applyFont="1" applyFill="1" applyBorder="1"/>
    <xf numFmtId="0" fontId="63" fillId="30" borderId="81" xfId="0" applyFont="1" applyFill="1" applyBorder="1"/>
    <xf numFmtId="0" fontId="63" fillId="0" borderId="83" xfId="0" applyFont="1" applyBorder="1"/>
    <xf numFmtId="4" fontId="63" fillId="30" borderId="0" xfId="0" applyNumberFormat="1" applyFont="1" applyFill="1"/>
    <xf numFmtId="4" fontId="1" fillId="25" borderId="0" xfId="4" applyNumberFormat="1"/>
    <xf numFmtId="0" fontId="63" fillId="30" borderId="0" xfId="0" applyFont="1" applyFill="1"/>
    <xf numFmtId="0" fontId="47" fillId="23" borderId="0" xfId="2" applyAlignment="1">
      <alignment wrapText="1"/>
    </xf>
    <xf numFmtId="0" fontId="47" fillId="23" borderId="84" xfId="2" applyBorder="1" applyAlignment="1">
      <alignment wrapText="1"/>
    </xf>
    <xf numFmtId="0" fontId="47" fillId="23" borderId="80" xfId="2" applyBorder="1" applyAlignment="1">
      <alignment wrapText="1"/>
    </xf>
    <xf numFmtId="0" fontId="47" fillId="23" borderId="82" xfId="2" applyBorder="1" applyAlignment="1">
      <alignment wrapText="1"/>
    </xf>
    <xf numFmtId="0" fontId="47" fillId="23" borderId="85" xfId="2" applyBorder="1" applyAlignment="1">
      <alignment wrapText="1"/>
    </xf>
    <xf numFmtId="0" fontId="63" fillId="0" borderId="75" xfId="0" applyFont="1" applyBorder="1"/>
    <xf numFmtId="3" fontId="63" fillId="0" borderId="75" xfId="0" applyNumberFormat="1" applyFont="1" applyBorder="1"/>
    <xf numFmtId="9" fontId="63" fillId="0" borderId="75" xfId="0" applyNumberFormat="1" applyFont="1" applyBorder="1"/>
    <xf numFmtId="0" fontId="47" fillId="24" borderId="75" xfId="3" applyBorder="1"/>
    <xf numFmtId="0" fontId="47" fillId="23" borderId="75" xfId="2" applyBorder="1"/>
    <xf numFmtId="0" fontId="63" fillId="0" borderId="84" xfId="0" applyFont="1" applyBorder="1"/>
    <xf numFmtId="9" fontId="63" fillId="0" borderId="84" xfId="0" applyNumberFormat="1" applyFont="1" applyBorder="1"/>
    <xf numFmtId="0" fontId="63" fillId="0" borderId="86" xfId="0" applyFont="1" applyBorder="1"/>
    <xf numFmtId="0" fontId="63" fillId="0" borderId="87" xfId="0" applyFont="1" applyBorder="1"/>
    <xf numFmtId="0" fontId="63" fillId="0" borderId="80" xfId="0" applyFont="1" applyBorder="1"/>
    <xf numFmtId="0" fontId="63" fillId="0" borderId="85" xfId="0" applyFont="1" applyBorder="1"/>
    <xf numFmtId="0" fontId="1" fillId="30" borderId="9" xfId="7" applyFill="1"/>
    <xf numFmtId="17" fontId="1" fillId="30" borderId="9" xfId="7" applyNumberFormat="1" applyFill="1"/>
    <xf numFmtId="0" fontId="68" fillId="27" borderId="0" xfId="0" applyFont="1" applyFill="1"/>
    <xf numFmtId="0" fontId="11" fillId="27" borderId="88" xfId="0" applyFont="1" applyFill="1" applyBorder="1"/>
    <xf numFmtId="0" fontId="0" fillId="27" borderId="89" xfId="0" applyFill="1" applyBorder="1"/>
    <xf numFmtId="0" fontId="0" fillId="27" borderId="90" xfId="0" applyFill="1" applyBorder="1"/>
    <xf numFmtId="0" fontId="11" fillId="27" borderId="89" xfId="0" applyFont="1" applyFill="1" applyBorder="1"/>
    <xf numFmtId="0" fontId="11" fillId="27" borderId="94" xfId="0" applyFont="1" applyFill="1" applyBorder="1"/>
    <xf numFmtId="0" fontId="0" fillId="27" borderId="95" xfId="0" applyFill="1" applyBorder="1"/>
    <xf numFmtId="0" fontId="11" fillId="27" borderId="0" xfId="0" applyFont="1" applyFill="1"/>
    <xf numFmtId="0" fontId="69" fillId="27" borderId="0" xfId="0" applyFont="1" applyFill="1"/>
    <xf numFmtId="0" fontId="37" fillId="27" borderId="0" xfId="0" applyFont="1" applyFill="1"/>
    <xf numFmtId="0" fontId="11" fillId="27" borderId="98" xfId="0" applyFont="1" applyFill="1" applyBorder="1"/>
    <xf numFmtId="0" fontId="0" fillId="27" borderId="99" xfId="0" applyFill="1" applyBorder="1"/>
    <xf numFmtId="0" fontId="0" fillId="27" borderId="100" xfId="0" applyFill="1" applyBorder="1"/>
    <xf numFmtId="0" fontId="11" fillId="0" borderId="101" xfId="0" applyFont="1" applyBorder="1"/>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46" fillId="0" borderId="84" xfId="0" applyFont="1" applyBorder="1" applyAlignment="1">
      <alignment horizontal="center" vertical="top"/>
    </xf>
    <xf numFmtId="0" fontId="0" fillId="27" borderId="107" xfId="0" applyFill="1" applyBorder="1"/>
    <xf numFmtId="0" fontId="0" fillId="27" borderId="108" xfId="0" applyFill="1" applyBorder="1"/>
    <xf numFmtId="0" fontId="0" fillId="27" borderId="109" xfId="0" applyFill="1" applyBorder="1"/>
    <xf numFmtId="0" fontId="0" fillId="0" borderId="75" xfId="0" applyBorder="1"/>
    <xf numFmtId="0" fontId="41" fillId="33" borderId="104" xfId="0" applyFont="1" applyFill="1" applyBorder="1" applyAlignment="1">
      <alignment horizontal="center"/>
    </xf>
    <xf numFmtId="0" fontId="41" fillId="33" borderId="106" xfId="0" applyFont="1" applyFill="1" applyBorder="1" applyAlignment="1">
      <alignment horizontal="center"/>
    </xf>
    <xf numFmtId="0" fontId="0" fillId="27" borderId="110" xfId="0" applyFill="1" applyBorder="1"/>
    <xf numFmtId="0" fontId="0" fillId="27" borderId="87" xfId="0" applyFill="1" applyBorder="1"/>
    <xf numFmtId="0" fontId="11" fillId="27" borderId="87" xfId="0" applyFont="1" applyFill="1" applyBorder="1"/>
    <xf numFmtId="0" fontId="0" fillId="27" borderId="86" xfId="0" applyFill="1" applyBorder="1"/>
    <xf numFmtId="0" fontId="0" fillId="27" borderId="111" xfId="0" applyFill="1" applyBorder="1"/>
    <xf numFmtId="0" fontId="0" fillId="27" borderId="112" xfId="0" applyFill="1" applyBorder="1"/>
    <xf numFmtId="0" fontId="0" fillId="27" borderId="75" xfId="0" applyFill="1" applyBorder="1"/>
    <xf numFmtId="0" fontId="41" fillId="0" borderId="107" xfId="0" applyFont="1" applyBorder="1" applyAlignment="1">
      <alignment horizontal="center"/>
    </xf>
    <xf numFmtId="0" fontId="41" fillId="0" borderId="109" xfId="0" applyFont="1" applyBorder="1" applyAlignment="1">
      <alignment horizontal="center"/>
    </xf>
    <xf numFmtId="0" fontId="11" fillId="27" borderId="110" xfId="0" applyFont="1" applyFill="1" applyBorder="1"/>
    <xf numFmtId="0" fontId="41" fillId="27" borderId="107" xfId="0" applyFont="1" applyFill="1" applyBorder="1" applyAlignment="1">
      <alignment horizontal="center"/>
    </xf>
    <xf numFmtId="0" fontId="11" fillId="0" borderId="113" xfId="0" applyFont="1" applyBorder="1"/>
    <xf numFmtId="0" fontId="11" fillId="0" borderId="114" xfId="0" applyFont="1" applyBorder="1"/>
    <xf numFmtId="0" fontId="41" fillId="27" borderId="109" xfId="0" applyFont="1" applyFill="1" applyBorder="1" applyAlignment="1">
      <alignment horizontal="center"/>
    </xf>
    <xf numFmtId="0" fontId="11" fillId="27" borderId="113" xfId="0" applyFont="1" applyFill="1" applyBorder="1"/>
    <xf numFmtId="0" fontId="11" fillId="0" borderId="96" xfId="0" applyFont="1" applyBorder="1"/>
    <xf numFmtId="0" fontId="11" fillId="0" borderId="97" xfId="0" applyFont="1" applyBorder="1"/>
    <xf numFmtId="0" fontId="11" fillId="0" borderId="75" xfId="0" applyFont="1" applyBorder="1"/>
    <xf numFmtId="0" fontId="0" fillId="27" borderId="115" xfId="0" applyFill="1" applyBorder="1"/>
    <xf numFmtId="0" fontId="0" fillId="27" borderId="116" xfId="0" applyFill="1" applyBorder="1"/>
    <xf numFmtId="0" fontId="0" fillId="27" borderId="117" xfId="0" applyFill="1" applyBorder="1"/>
    <xf numFmtId="0" fontId="41" fillId="0" borderId="107" xfId="0" applyFont="1" applyBorder="1" applyAlignment="1">
      <alignment horizontal="center" vertical="center"/>
    </xf>
    <xf numFmtId="0" fontId="41" fillId="0" borderId="109" xfId="0" applyFont="1" applyBorder="1" applyAlignment="1">
      <alignment horizontal="center" vertical="center"/>
    </xf>
    <xf numFmtId="0" fontId="11" fillId="27" borderId="114" xfId="0" applyFont="1" applyFill="1" applyBorder="1"/>
    <xf numFmtId="0" fontId="11" fillId="27" borderId="96" xfId="0" applyFont="1" applyFill="1" applyBorder="1"/>
    <xf numFmtId="0" fontId="11" fillId="27" borderId="97" xfId="0" applyFont="1" applyFill="1" applyBorder="1"/>
    <xf numFmtId="0" fontId="41" fillId="0" borderId="104" xfId="0" applyFont="1" applyBorder="1" applyAlignment="1">
      <alignment horizontal="center"/>
    </xf>
    <xf numFmtId="0" fontId="0" fillId="0" borderId="118" xfId="0" applyBorder="1"/>
    <xf numFmtId="0" fontId="11" fillId="27" borderId="101" xfId="0" applyFont="1" applyFill="1" applyBorder="1"/>
    <xf numFmtId="0" fontId="11" fillId="34" borderId="91" xfId="0" applyFont="1" applyFill="1" applyBorder="1"/>
    <xf numFmtId="0" fontId="0" fillId="34" borderId="93" xfId="0" applyFill="1" applyBorder="1"/>
    <xf numFmtId="0" fontId="11" fillId="34" borderId="96" xfId="0" applyFont="1" applyFill="1" applyBorder="1"/>
    <xf numFmtId="0" fontId="11" fillId="34" borderId="97" xfId="0" applyFont="1" applyFill="1" applyBorder="1"/>
    <xf numFmtId="0" fontId="11" fillId="34" borderId="101" xfId="0" applyFont="1" applyFill="1" applyBorder="1"/>
    <xf numFmtId="0" fontId="11" fillId="34" borderId="103" xfId="0" applyFont="1" applyFill="1" applyBorder="1"/>
    <xf numFmtId="0" fontId="38" fillId="0" borderId="0" xfId="0" applyFont="1" applyAlignment="1">
      <alignment horizontal="center" vertical="center"/>
    </xf>
    <xf numFmtId="0" fontId="8" fillId="5" borderId="13" xfId="0" applyFont="1" applyFill="1" applyBorder="1" applyAlignment="1">
      <alignment horizontal="right"/>
    </xf>
    <xf numFmtId="0" fontId="11" fillId="0" borderId="12" xfId="0" applyFont="1" applyBorder="1"/>
    <xf numFmtId="0" fontId="15" fillId="26" borderId="24" xfId="0" applyFont="1" applyFill="1" applyBorder="1" applyAlignment="1">
      <alignment horizontal="center" vertical="center" wrapText="1"/>
    </xf>
    <xf numFmtId="0" fontId="11" fillId="27" borderId="25" xfId="0" applyFont="1" applyFill="1" applyBorder="1"/>
    <xf numFmtId="0" fontId="11" fillId="27" borderId="26" xfId="0" applyFont="1" applyFill="1" applyBorder="1"/>
    <xf numFmtId="0" fontId="15" fillId="8" borderId="27" xfId="0" applyFont="1" applyFill="1" applyBorder="1" applyAlignment="1">
      <alignment horizontal="center"/>
    </xf>
    <xf numFmtId="0" fontId="11" fillId="0" borderId="28" xfId="0" applyFont="1" applyBorder="1"/>
    <xf numFmtId="0" fontId="11" fillId="0" borderId="29" xfId="0" applyFont="1" applyBorder="1"/>
    <xf numFmtId="0" fontId="16" fillId="3" borderId="27" xfId="0" applyFont="1" applyFill="1" applyBorder="1" applyAlignment="1">
      <alignment horizontal="center"/>
    </xf>
    <xf numFmtId="0" fontId="11" fillId="0" borderId="91" xfId="0" applyFont="1" applyBorder="1" applyAlignment="1">
      <alignment horizontal="center" vertical="top" wrapText="1"/>
    </xf>
    <xf numFmtId="0" fontId="11" fillId="0" borderId="92" xfId="0" applyFont="1" applyBorder="1" applyAlignment="1">
      <alignment horizontal="center" vertical="top" wrapText="1"/>
    </xf>
    <xf numFmtId="0" fontId="11" fillId="0" borderId="93" xfId="0" applyFont="1" applyBorder="1" applyAlignment="1">
      <alignment horizontal="center" vertical="top" wrapText="1"/>
    </xf>
    <xf numFmtId="0" fontId="11" fillId="0" borderId="96" xfId="0" applyFont="1" applyBorder="1" applyAlignment="1">
      <alignment horizontal="center" vertical="top" wrapText="1"/>
    </xf>
    <xf numFmtId="0" fontId="11" fillId="0" borderId="75" xfId="0" applyFont="1" applyBorder="1" applyAlignment="1">
      <alignment horizontal="center" vertical="top" wrapText="1"/>
    </xf>
    <xf numFmtId="0" fontId="11" fillId="0" borderId="97" xfId="0" applyFont="1" applyBorder="1" applyAlignment="1">
      <alignment horizontal="center" vertical="top" wrapText="1"/>
    </xf>
    <xf numFmtId="0" fontId="11" fillId="0" borderId="101" xfId="0" applyFont="1" applyBorder="1" applyAlignment="1">
      <alignment horizontal="center" vertical="top" wrapText="1"/>
    </xf>
    <xf numFmtId="0" fontId="11" fillId="0" borderId="102" xfId="0" applyFont="1" applyBorder="1" applyAlignment="1">
      <alignment horizontal="center" vertical="top" wrapText="1"/>
    </xf>
    <xf numFmtId="0" fontId="11" fillId="0" borderId="103" xfId="0" applyFont="1" applyBorder="1" applyAlignment="1">
      <alignment horizontal="center" vertical="top" wrapText="1"/>
    </xf>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47" fillId="23" borderId="75" xfId="2" applyBorder="1" applyAlignment="1"/>
    <xf numFmtId="0" fontId="62" fillId="0" borderId="75" xfId="5" applyFont="1" applyBorder="1"/>
    <xf numFmtId="0" fontId="63" fillId="0" borderId="75" xfId="5" applyFont="1" applyBorder="1" applyAlignment="1">
      <alignment wrapText="1"/>
    </xf>
    <xf numFmtId="0" fontId="52" fillId="31" borderId="9" xfId="5" applyFont="1" applyFill="1" applyAlignment="1">
      <alignment horizontal="center" vertical="center"/>
    </xf>
    <xf numFmtId="0" fontId="0" fillId="0" borderId="75" xfId="5" applyFont="1" applyBorder="1" applyAlignment="1">
      <alignment wrapText="1"/>
    </xf>
    <xf numFmtId="0" fontId="47" fillId="23" borderId="75" xfId="2" applyBorder="1" applyAlignment="1">
      <alignment horizontal="center" wrapText="1"/>
    </xf>
    <xf numFmtId="0" fontId="59" fillId="27" borderId="9" xfId="5" applyFont="1" applyFill="1" applyAlignment="1">
      <alignment horizontal="left" vertical="center" wrapText="1"/>
    </xf>
    <xf numFmtId="0" fontId="52" fillId="27" borderId="9" xfId="5" applyFont="1" applyFill="1" applyAlignment="1">
      <alignment horizontal="center" vertical="center"/>
    </xf>
    <xf numFmtId="0" fontId="47" fillId="23" borderId="0" xfId="2" applyAlignment="1">
      <alignment horizontal="center"/>
    </xf>
    <xf numFmtId="0" fontId="47" fillId="23" borderId="83" xfId="2" applyBorder="1" applyAlignment="1">
      <alignment wrapText="1"/>
    </xf>
    <xf numFmtId="0" fontId="47" fillId="23" borderId="79" xfId="2" applyBorder="1" applyAlignment="1">
      <alignment wrapText="1"/>
    </xf>
    <xf numFmtId="166" fontId="6" fillId="10" borderId="38" xfId="0" applyNumberFormat="1" applyFont="1" applyFill="1" applyBorder="1" applyAlignment="1">
      <alignment horizontal="left" vertical="center" wrapText="1"/>
    </xf>
    <xf numFmtId="0" fontId="11" fillId="0" borderId="39" xfId="0" applyFont="1" applyBorder="1"/>
    <xf numFmtId="0" fontId="11" fillId="0" borderId="40" xfId="0" applyFont="1" applyBorder="1"/>
    <xf numFmtId="0" fontId="22" fillId="0" borderId="33" xfId="0" applyFont="1" applyBorder="1" applyAlignment="1">
      <alignment horizontal="right"/>
    </xf>
    <xf numFmtId="0" fontId="11" fillId="0" borderId="34" xfId="0" applyFont="1" applyBorder="1"/>
    <xf numFmtId="165" fontId="23" fillId="0" borderId="35" xfId="0" applyNumberFormat="1" applyFont="1" applyBorder="1" applyAlignment="1">
      <alignment horizontal="center" vertical="center"/>
    </xf>
    <xf numFmtId="0" fontId="11" fillId="0" borderId="36" xfId="0" applyFont="1" applyBorder="1"/>
    <xf numFmtId="0" fontId="34" fillId="7" borderId="63" xfId="0" applyFont="1" applyFill="1" applyBorder="1" applyAlignment="1">
      <alignment horizontal="center" vertical="center" wrapText="1"/>
    </xf>
    <xf numFmtId="0" fontId="11" fillId="0" borderId="64" xfId="0" applyFont="1" applyBorder="1"/>
    <xf numFmtId="0" fontId="11" fillId="0" borderId="65" xfId="0" applyFont="1" applyBorder="1"/>
    <xf numFmtId="0" fontId="33" fillId="21" borderId="54" xfId="0" applyFont="1" applyFill="1" applyBorder="1" applyAlignment="1">
      <alignment horizontal="center" vertical="center" wrapText="1"/>
    </xf>
    <xf numFmtId="0" fontId="11" fillId="0" borderId="55" xfId="0" applyFont="1" applyBorder="1"/>
    <xf numFmtId="0" fontId="6" fillId="0" borderId="60" xfId="0" applyFont="1" applyBorder="1" applyAlignment="1">
      <alignment horizontal="center" wrapText="1"/>
    </xf>
    <xf numFmtId="0" fontId="11" fillId="0" borderId="61" xfId="0" applyFont="1" applyBorder="1"/>
    <xf numFmtId="0" fontId="11" fillId="0" borderId="62" xfId="0" applyFont="1" applyBorder="1"/>
    <xf numFmtId="0" fontId="6" fillId="0" borderId="60" xfId="0" applyFont="1" applyBorder="1" applyAlignment="1">
      <alignment horizontal="center"/>
    </xf>
    <xf numFmtId="0" fontId="0" fillId="0" borderId="50" xfId="0" applyNumberFormat="1" applyBorder="1"/>
    <xf numFmtId="0" fontId="0" fillId="0" borderId="53" xfId="0" applyNumberFormat="1" applyBorder="1"/>
  </cellXfs>
  <cellStyles count="8">
    <cellStyle name="40% - Ênfase3" xfId="4" builtinId="39"/>
    <cellStyle name="Ênfase1" xfId="2" builtinId="29"/>
    <cellStyle name="Ênfase2" xfId="3" builtinId="33"/>
    <cellStyle name="Normal" xfId="0" builtinId="0"/>
    <cellStyle name="Normal 2" xfId="5" xr:uid="{206E53C6-8EFC-4048-AFE4-3BD77A0F48E6}"/>
    <cellStyle name="Normal 3 2 2" xfId="7" xr:uid="{E374DC45-3324-4F1A-BAAF-54FE1C7A02CE}"/>
    <cellStyle name="Porcentagem" xfId="1" builtinId="5"/>
    <cellStyle name="Sheet Title" xfId="6" xr:uid="{29C9B51B-D8DB-4D8E-865C-733FEF7C665F}"/>
  </cellStyles>
  <dxfs count="24">
    <dxf>
      <fill>
        <patternFill patternType="solid">
          <fgColor theme="7"/>
          <bgColor theme="7"/>
        </patternFill>
      </fill>
    </dxf>
    <dxf>
      <fill>
        <patternFill patternType="solid">
          <fgColor rgb="FFA5A5A5"/>
          <bgColor rgb="FFA5A5A5"/>
        </patternFill>
      </fill>
    </dxf>
    <dxf>
      <fill>
        <patternFill patternType="none"/>
      </fill>
      <border>
        <left style="thin">
          <color rgb="FFC00000"/>
        </left>
        <right style="thin">
          <color rgb="FFC00000"/>
        </right>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3"/>
          <c:order val="1"/>
          <c:tx>
            <c:strRef>
              <c:f>[1]Status!$E$3</c:f>
              <c:strCache>
                <c:ptCount val="1"/>
                <c:pt idx="0">
                  <c:v>Orçado</c:v>
                </c:pt>
              </c:strCache>
            </c:strRef>
          </c:tx>
          <c:marker>
            <c:symbol val="none"/>
          </c:marker>
          <c:val>
            <c:numRef>
              <c:f>[1]Status!$E$4:$E$13</c:f>
              <c:numCache>
                <c:formatCode>General</c:formatCode>
                <c:ptCount val="10"/>
                <c:pt idx="0">
                  <c:v>24424</c:v>
                </c:pt>
                <c:pt idx="1">
                  <c:v>27250</c:v>
                </c:pt>
                <c:pt idx="2">
                  <c:v>30076</c:v>
                </c:pt>
                <c:pt idx="3">
                  <c:v>32902</c:v>
                </c:pt>
                <c:pt idx="4">
                  <c:v>35728</c:v>
                </c:pt>
                <c:pt idx="5">
                  <c:v>38554</c:v>
                </c:pt>
                <c:pt idx="6">
                  <c:v>41380</c:v>
                </c:pt>
                <c:pt idx="7">
                  <c:v>44206</c:v>
                </c:pt>
                <c:pt idx="8">
                  <c:v>47032</c:v>
                </c:pt>
                <c:pt idx="9">
                  <c:v>49858</c:v>
                </c:pt>
              </c:numCache>
            </c:numRef>
          </c:val>
          <c:smooth val="0"/>
          <c:extLst>
            <c:ext xmlns:c16="http://schemas.microsoft.com/office/drawing/2014/chart" uri="{C3380CC4-5D6E-409C-BE32-E72D297353CC}">
              <c16:uniqueId val="{00000000-F6D6-4738-85E5-BD61DD7DDBEF}"/>
            </c:ext>
          </c:extLst>
        </c:ser>
        <c:ser>
          <c:idx val="4"/>
          <c:order val="2"/>
          <c:tx>
            <c:strRef>
              <c:f>[1]Status!$F$3</c:f>
              <c:strCache>
                <c:ptCount val="1"/>
                <c:pt idx="0">
                  <c:v>Realizado</c:v>
                </c:pt>
              </c:strCache>
            </c:strRef>
          </c:tx>
          <c:marker>
            <c:symbol val="none"/>
          </c:marker>
          <c:val>
            <c:numRef>
              <c:f>[1]Status!$F$4:$F$13</c:f>
              <c:numCache>
                <c:formatCode>General</c:formatCode>
                <c:ptCount val="10"/>
                <c:pt idx="0">
                  <c:v>24424</c:v>
                </c:pt>
                <c:pt idx="1">
                  <c:v>24913</c:v>
                </c:pt>
                <c:pt idx="2">
                  <c:v>25402</c:v>
                </c:pt>
                <c:pt idx="3">
                  <c:v>25891</c:v>
                </c:pt>
                <c:pt idx="4">
                  <c:v>26380</c:v>
                </c:pt>
                <c:pt idx="5">
                  <c:v>26869</c:v>
                </c:pt>
                <c:pt idx="6">
                  <c:v>27358</c:v>
                </c:pt>
                <c:pt idx="7">
                  <c:v>27847</c:v>
                </c:pt>
                <c:pt idx="8">
                  <c:v>28336</c:v>
                </c:pt>
                <c:pt idx="9">
                  <c:v>28825</c:v>
                </c:pt>
              </c:numCache>
            </c:numRef>
          </c:val>
          <c:smooth val="0"/>
          <c:extLst>
            <c:ext xmlns:c16="http://schemas.microsoft.com/office/drawing/2014/chart" uri="{C3380CC4-5D6E-409C-BE32-E72D297353CC}">
              <c16:uniqueId val="{00000001-F6D6-4738-85E5-BD61DD7DDBEF}"/>
            </c:ext>
          </c:extLst>
        </c:ser>
        <c:dLbls>
          <c:showLegendKey val="0"/>
          <c:showVal val="0"/>
          <c:showCatName val="0"/>
          <c:showSerName val="0"/>
          <c:showPercent val="0"/>
          <c:showBubbleSize val="0"/>
        </c:dLbls>
        <c:smooth val="0"/>
        <c:axId val="-118521552"/>
        <c:axId val="-118518832"/>
        <c:extLst>
          <c:ext xmlns:c15="http://schemas.microsoft.com/office/drawing/2012/chart" uri="{02D57815-91ED-43cb-92C2-25804820EDAC}">
            <c15:filteredLineSeries>
              <c15:ser>
                <c:idx val="0"/>
                <c:order val="0"/>
                <c:tx>
                  <c:strRef>
                    <c:extLst>
                      <c:ext uri="{02D57815-91ED-43cb-92C2-25804820EDAC}">
                        <c15:formulaRef>
                          <c15:sqref>[1]Status!$B$3</c15:sqref>
                        </c15:formulaRef>
                      </c:ext>
                    </c:extLst>
                    <c:strCache>
                      <c:ptCount val="1"/>
                      <c:pt idx="0">
                        <c:v>Mês</c:v>
                      </c:pt>
                    </c:strCache>
                  </c:strRef>
                </c:tx>
                <c:marker>
                  <c:symbol val="none"/>
                </c:marker>
                <c:val>
                  <c:numRef>
                    <c:extLst>
                      <c:ext uri="{02D57815-91ED-43cb-92C2-25804820EDAC}">
                        <c15:formulaRef>
                          <c15:sqref>[1]Status!$B$4:$B$13</c15:sqref>
                        </c15:formulaRef>
                      </c:ext>
                    </c:extLst>
                    <c:numCache>
                      <c:formatCode>General</c:formatCode>
                      <c:ptCount val="10"/>
                      <c:pt idx="0">
                        <c:v>0</c:v>
                      </c:pt>
                      <c:pt idx="1">
                        <c:v>1</c:v>
                      </c:pt>
                      <c:pt idx="2">
                        <c:v>2</c:v>
                      </c:pt>
                      <c:pt idx="3">
                        <c:v>3</c:v>
                      </c:pt>
                      <c:pt idx="4">
                        <c:v>4</c:v>
                      </c:pt>
                      <c:pt idx="5">
                        <c:v>5</c:v>
                      </c:pt>
                      <c:pt idx="6">
                        <c:v>6</c:v>
                      </c:pt>
                      <c:pt idx="7">
                        <c:v>7</c:v>
                      </c:pt>
                      <c:pt idx="8">
                        <c:v>8</c:v>
                      </c:pt>
                      <c:pt idx="9">
                        <c:v>9</c:v>
                      </c:pt>
                    </c:numCache>
                  </c:numRef>
                </c:val>
                <c:smooth val="0"/>
                <c:extLst>
                  <c:ext xmlns:c16="http://schemas.microsoft.com/office/drawing/2014/chart" uri="{C3380CC4-5D6E-409C-BE32-E72D297353CC}">
                    <c16:uniqueId val="{00000002-F6D6-4738-85E5-BD61DD7DDBEF}"/>
                  </c:ext>
                </c:extLst>
              </c15:ser>
            </c15:filteredLineSeries>
          </c:ext>
        </c:extLst>
      </c:lineChart>
      <c:catAx>
        <c:axId val="-118521552"/>
        <c:scaling>
          <c:orientation val="minMax"/>
        </c:scaling>
        <c:delete val="0"/>
        <c:axPos val="b"/>
        <c:numFmt formatCode="General" sourceLinked="1"/>
        <c:majorTickMark val="out"/>
        <c:minorTickMark val="none"/>
        <c:tickLblPos val="nextTo"/>
        <c:crossAx val="-118518832"/>
        <c:crosses val="autoZero"/>
        <c:auto val="1"/>
        <c:lblAlgn val="ctr"/>
        <c:lblOffset val="100"/>
        <c:noMultiLvlLbl val="0"/>
      </c:catAx>
      <c:valAx>
        <c:axId val="-118518832"/>
        <c:scaling>
          <c:orientation val="minMax"/>
        </c:scaling>
        <c:delete val="0"/>
        <c:axPos val="l"/>
        <c:majorGridlines/>
        <c:numFmt formatCode="General" sourceLinked="1"/>
        <c:majorTickMark val="out"/>
        <c:minorTickMark val="none"/>
        <c:tickLblPos val="nextTo"/>
        <c:crossAx val="-118521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FB7DD9-0DA5-4E4C-8DA3-9F1B6119F4C6}" type="doc">
      <dgm:prSet loTypeId="urn:microsoft.com/office/officeart/2005/8/layout/orgChart1" loCatId="hierarchy" qsTypeId="urn:microsoft.com/office/officeart/2005/8/quickstyle/simple4" qsCatId="simple" csTypeId="urn:microsoft.com/office/officeart/2005/8/colors/accent1_2" csCatId="accent1" phldr="1"/>
      <dgm:spPr/>
      <dgm:t>
        <a:bodyPr/>
        <a:lstStyle/>
        <a:p>
          <a:endParaRPr lang="pt-BR"/>
        </a:p>
      </dgm:t>
    </dgm:pt>
    <dgm:pt modelId="{0102E4FE-20A8-44CB-9044-37DB2019EEF7}">
      <dgm:prSet phldrT="[Texto]" custT="1"/>
      <dgm:spPr>
        <a:solidFill>
          <a:schemeClr val="accent6">
            <a:lumMod val="50000"/>
          </a:schemeClr>
        </a:solidFill>
      </dgm:spPr>
      <dgm:t>
        <a:bodyPr/>
        <a:lstStyle/>
        <a:p>
          <a:r>
            <a:rPr lang="pt-BR" sz="1050" b="1"/>
            <a:t>Organizai</a:t>
          </a:r>
        </a:p>
      </dgm:t>
    </dgm:pt>
    <dgm:pt modelId="{2EDE4DE6-9005-475A-8D27-D82D00EB941C}" type="parTrans" cxnId="{8856D64A-8E4C-492F-98E8-19CF0A0ADB32}">
      <dgm:prSet/>
      <dgm:spPr/>
      <dgm:t>
        <a:bodyPr/>
        <a:lstStyle/>
        <a:p>
          <a:endParaRPr lang="pt-BR"/>
        </a:p>
      </dgm:t>
    </dgm:pt>
    <dgm:pt modelId="{E7C380F8-F032-4E10-986A-DDA7FC09E32D}" type="sibTrans" cxnId="{8856D64A-8E4C-492F-98E8-19CF0A0ADB32}">
      <dgm:prSet/>
      <dgm:spPr/>
      <dgm:t>
        <a:bodyPr/>
        <a:lstStyle/>
        <a:p>
          <a:endParaRPr lang="pt-BR"/>
        </a:p>
      </dgm:t>
    </dgm:pt>
    <dgm:pt modelId="{809B22AA-EB2B-4C4F-82C3-E979FD4CF357}">
      <dgm:prSet custT="1"/>
      <dgm:spPr>
        <a:solidFill>
          <a:schemeClr val="accent6">
            <a:lumMod val="50000"/>
          </a:schemeClr>
        </a:solidFill>
      </dgm:spPr>
      <dgm:t>
        <a:bodyPr/>
        <a:lstStyle/>
        <a:p>
          <a:r>
            <a:rPr lang="pt-BR" sz="900" b="1"/>
            <a:t> PLANEJAMENTO E DEFINIÇÃO DE OBJETIVOS</a:t>
          </a:r>
        </a:p>
      </dgm:t>
    </dgm:pt>
    <dgm:pt modelId="{A3E7A7D9-26B8-432D-9CFA-8BAF85BB66C1}" type="sibTrans" cxnId="{8F7AF59A-A09C-4519-9E40-16E103BD2262}">
      <dgm:prSet/>
      <dgm:spPr/>
      <dgm:t>
        <a:bodyPr/>
        <a:lstStyle/>
        <a:p>
          <a:endParaRPr lang="pt-BR"/>
        </a:p>
      </dgm:t>
    </dgm:pt>
    <dgm:pt modelId="{E2EA6942-20E6-4D51-99FA-C77C5E746936}" type="parTrans" cxnId="{8F7AF59A-A09C-4519-9E40-16E103BD2262}">
      <dgm:prSet/>
      <dgm:spPr/>
      <dgm:t>
        <a:bodyPr/>
        <a:lstStyle/>
        <a:p>
          <a:endParaRPr lang="pt-BR"/>
        </a:p>
      </dgm:t>
    </dgm:pt>
    <dgm:pt modelId="{86AF350A-A785-4BDD-9C13-1E90196942B4}">
      <dgm:prSet/>
      <dgm:spPr>
        <a:solidFill>
          <a:schemeClr val="accent6">
            <a:lumMod val="75000"/>
          </a:schemeClr>
        </a:solidFill>
      </dgm:spPr>
      <dgm:t>
        <a:bodyPr/>
        <a:lstStyle/>
        <a:p>
          <a:r>
            <a:rPr lang="pt-BR"/>
            <a:t>DEFINIR OS REQUISITOS DETALHADOS</a:t>
          </a:r>
        </a:p>
      </dgm:t>
    </dgm:pt>
    <dgm:pt modelId="{E2A53098-4FAB-4666-9DF9-9FFC35DA3367}" type="sibTrans" cxnId="{25A7167F-DF6B-457E-B8FE-9C31F86E5923}">
      <dgm:prSet/>
      <dgm:spPr/>
      <dgm:t>
        <a:bodyPr/>
        <a:lstStyle/>
        <a:p>
          <a:endParaRPr lang="pt-BR"/>
        </a:p>
      </dgm:t>
    </dgm:pt>
    <dgm:pt modelId="{B7B3C6AE-DFBB-46A9-8CF1-A1BD803B9409}" type="parTrans" cxnId="{25A7167F-DF6B-457E-B8FE-9C31F86E5923}">
      <dgm:prSet/>
      <dgm:spPr/>
      <dgm:t>
        <a:bodyPr/>
        <a:lstStyle/>
        <a:p>
          <a:endParaRPr lang="pt-BR"/>
        </a:p>
      </dgm:t>
    </dgm:pt>
    <dgm:pt modelId="{4D29C077-1695-455C-9DAA-E15887E6F57B}">
      <dgm:prSet custT="1"/>
      <dgm:spPr>
        <a:solidFill>
          <a:schemeClr val="accent6">
            <a:lumMod val="50000"/>
          </a:schemeClr>
        </a:solidFill>
      </dgm:spPr>
      <dgm:t>
        <a:bodyPr anchor="ctr"/>
        <a:lstStyle/>
        <a:p>
          <a:r>
            <a:rPr lang="pt-BR" sz="800" b="1"/>
            <a:t>DESIGN &amp; PROTOTIPAGEM</a:t>
          </a:r>
        </a:p>
      </dgm:t>
    </dgm:pt>
    <dgm:pt modelId="{E6AEEF36-DE94-4725-A972-AA3652B3FD65}" type="sibTrans" cxnId="{27C00910-C226-4303-8866-345AE734DB89}">
      <dgm:prSet/>
      <dgm:spPr/>
      <dgm:t>
        <a:bodyPr/>
        <a:lstStyle/>
        <a:p>
          <a:endParaRPr lang="pt-BR"/>
        </a:p>
      </dgm:t>
    </dgm:pt>
    <dgm:pt modelId="{DE3A69AF-6A99-44DF-9639-EBEE5AEFB1D1}" type="parTrans" cxnId="{27C00910-C226-4303-8866-345AE734DB89}">
      <dgm:prSet/>
      <dgm:spPr/>
      <dgm:t>
        <a:bodyPr/>
        <a:lstStyle/>
        <a:p>
          <a:endParaRPr lang="pt-BR"/>
        </a:p>
      </dgm:t>
    </dgm:pt>
    <dgm:pt modelId="{4EDFDD96-7D03-4644-B893-2DE9B7516A86}">
      <dgm:prSet/>
      <dgm:spPr>
        <a:solidFill>
          <a:schemeClr val="accent6">
            <a:lumMod val="75000"/>
          </a:schemeClr>
        </a:solidFill>
      </dgm:spPr>
      <dgm:t>
        <a:bodyPr/>
        <a:lstStyle/>
        <a:p>
          <a:r>
            <a:rPr lang="pt-BR"/>
            <a:t>DESIGN UI </a:t>
          </a:r>
        </a:p>
      </dgm:t>
    </dgm:pt>
    <dgm:pt modelId="{DE838DFA-5D9A-4E00-863E-4F0DE9AEC1FD}" type="sibTrans" cxnId="{3EA162A4-132D-4878-91E4-70CE79167425}">
      <dgm:prSet/>
      <dgm:spPr/>
      <dgm:t>
        <a:bodyPr/>
        <a:lstStyle/>
        <a:p>
          <a:endParaRPr lang="pt-BR"/>
        </a:p>
      </dgm:t>
    </dgm:pt>
    <dgm:pt modelId="{F488A61D-44A8-43AF-8D4D-9D3A28823A7B}" type="parTrans" cxnId="{3EA162A4-132D-4878-91E4-70CE79167425}">
      <dgm:prSet/>
      <dgm:spPr/>
      <dgm:t>
        <a:bodyPr/>
        <a:lstStyle/>
        <a:p>
          <a:endParaRPr lang="pt-BR"/>
        </a:p>
      </dgm:t>
    </dgm:pt>
    <dgm:pt modelId="{E2EC6A85-58E6-4744-B75D-3324C60D8EE8}">
      <dgm:prSet/>
      <dgm:spPr/>
      <dgm:t>
        <a:bodyPr/>
        <a:lstStyle/>
        <a:p>
          <a:r>
            <a:rPr lang="pt-BR"/>
            <a:t>NAVEGAÇÃO E FUNCIONALIDADES</a:t>
          </a:r>
        </a:p>
      </dgm:t>
    </dgm:pt>
    <dgm:pt modelId="{10EFCF7D-53F5-4063-BC87-A0BF36C60784}" type="sibTrans" cxnId="{DE9C8239-0598-4C48-90A2-01751F1B2D4D}">
      <dgm:prSet/>
      <dgm:spPr/>
      <dgm:t>
        <a:bodyPr/>
        <a:lstStyle/>
        <a:p>
          <a:endParaRPr lang="pt-BR"/>
        </a:p>
      </dgm:t>
    </dgm:pt>
    <dgm:pt modelId="{B3501234-EF80-4869-A279-C89BC86861D2}" type="parTrans" cxnId="{DE9C8239-0598-4C48-90A2-01751F1B2D4D}">
      <dgm:prSet/>
      <dgm:spPr/>
      <dgm:t>
        <a:bodyPr/>
        <a:lstStyle/>
        <a:p>
          <a:endParaRPr lang="pt-BR"/>
        </a:p>
      </dgm:t>
    </dgm:pt>
    <dgm:pt modelId="{69233474-9CCA-431F-ADB6-8A9AC33B9697}">
      <dgm:prSet/>
      <dgm:spPr/>
      <dgm:t>
        <a:bodyPr/>
        <a:lstStyle/>
        <a:p>
          <a:r>
            <a:rPr lang="pt-BR"/>
            <a:t>PROTÓTIPOS INTERATIVOS (FIGMA)</a:t>
          </a:r>
        </a:p>
      </dgm:t>
    </dgm:pt>
    <dgm:pt modelId="{FEF84970-9F64-4C23-B93E-C7AB8DAB57E9}" type="sibTrans" cxnId="{F1E5D1E5-1268-475D-944D-33E806414ACD}">
      <dgm:prSet/>
      <dgm:spPr/>
      <dgm:t>
        <a:bodyPr/>
        <a:lstStyle/>
        <a:p>
          <a:endParaRPr lang="pt-BR"/>
        </a:p>
      </dgm:t>
    </dgm:pt>
    <dgm:pt modelId="{622DEC80-7D3B-489F-A688-386A3BD66E46}" type="parTrans" cxnId="{F1E5D1E5-1268-475D-944D-33E806414ACD}">
      <dgm:prSet/>
      <dgm:spPr/>
      <dgm:t>
        <a:bodyPr/>
        <a:lstStyle/>
        <a:p>
          <a:endParaRPr lang="pt-BR"/>
        </a:p>
      </dgm:t>
    </dgm:pt>
    <dgm:pt modelId="{141B889D-94F1-45C1-B73E-13B1197CCCF8}">
      <dgm:prSet/>
      <dgm:spPr>
        <a:solidFill>
          <a:schemeClr val="accent6">
            <a:lumMod val="75000"/>
          </a:schemeClr>
        </a:solidFill>
      </dgm:spPr>
      <dgm:t>
        <a:bodyPr/>
        <a:lstStyle/>
        <a:p>
          <a:r>
            <a:rPr lang="pt-BR"/>
            <a:t>DESIGN UX</a:t>
          </a:r>
        </a:p>
      </dgm:t>
    </dgm:pt>
    <dgm:pt modelId="{FD784D90-C615-46FC-910F-FBF76A3078C0}" type="sibTrans" cxnId="{B92B522F-B1AC-4084-8435-05E3C9E7FBC1}">
      <dgm:prSet/>
      <dgm:spPr/>
      <dgm:t>
        <a:bodyPr/>
        <a:lstStyle/>
        <a:p>
          <a:endParaRPr lang="pt-BR"/>
        </a:p>
      </dgm:t>
    </dgm:pt>
    <dgm:pt modelId="{16CD9583-BD21-4156-92D6-71CDB340D1AD}" type="parTrans" cxnId="{B92B522F-B1AC-4084-8435-05E3C9E7FBC1}">
      <dgm:prSet/>
      <dgm:spPr/>
      <dgm:t>
        <a:bodyPr/>
        <a:lstStyle/>
        <a:p>
          <a:endParaRPr lang="pt-BR"/>
        </a:p>
      </dgm:t>
    </dgm:pt>
    <dgm:pt modelId="{0AE7F9E1-765F-489C-8C16-C7BC49A797D9}">
      <dgm:prSet/>
      <dgm:spPr/>
      <dgm:t>
        <a:bodyPr/>
        <a:lstStyle/>
        <a:p>
          <a:r>
            <a:rPr lang="pt-BR"/>
            <a:t>INTERFACE LIMPA E INTUITIVA</a:t>
          </a:r>
        </a:p>
      </dgm:t>
    </dgm:pt>
    <dgm:pt modelId="{CF6AFA8F-6A63-4640-9B8A-9183306EE590}" type="sibTrans" cxnId="{71E1FC74-41F8-4DF4-A6BB-6C89D145CA37}">
      <dgm:prSet/>
      <dgm:spPr/>
      <dgm:t>
        <a:bodyPr/>
        <a:lstStyle/>
        <a:p>
          <a:endParaRPr lang="pt-BR"/>
        </a:p>
      </dgm:t>
    </dgm:pt>
    <dgm:pt modelId="{3D8434B0-DEC5-4689-B419-C2351767EFE8}" type="parTrans" cxnId="{71E1FC74-41F8-4DF4-A6BB-6C89D145CA37}">
      <dgm:prSet/>
      <dgm:spPr/>
      <dgm:t>
        <a:bodyPr/>
        <a:lstStyle/>
        <a:p>
          <a:endParaRPr lang="pt-BR"/>
        </a:p>
      </dgm:t>
    </dgm:pt>
    <dgm:pt modelId="{1FA32465-79CA-43E4-925C-FD9E6E9DB5C8}">
      <dgm:prSet/>
      <dgm:spPr/>
      <dgm:t>
        <a:bodyPr/>
        <a:lstStyle/>
        <a:p>
          <a:r>
            <a:rPr lang="pt-BR"/>
            <a:t>TESTAR A UI/UX</a:t>
          </a:r>
        </a:p>
      </dgm:t>
    </dgm:pt>
    <dgm:pt modelId="{8D80A846-3714-4A60-AA9F-DC844391A49A}" type="sibTrans" cxnId="{05578DD0-72FA-4B08-B907-FC8A62576561}">
      <dgm:prSet/>
      <dgm:spPr/>
      <dgm:t>
        <a:bodyPr/>
        <a:lstStyle/>
        <a:p>
          <a:endParaRPr lang="pt-BR"/>
        </a:p>
      </dgm:t>
    </dgm:pt>
    <dgm:pt modelId="{88490267-DE7E-43ED-9BD4-B69E754A61AF}" type="parTrans" cxnId="{05578DD0-72FA-4B08-B907-FC8A62576561}">
      <dgm:prSet/>
      <dgm:spPr/>
      <dgm:t>
        <a:bodyPr/>
        <a:lstStyle/>
        <a:p>
          <a:endParaRPr lang="pt-BR"/>
        </a:p>
      </dgm:t>
    </dgm:pt>
    <dgm:pt modelId="{4A54AAD5-4D51-4897-9AB6-4BCBB5BEE548}">
      <dgm:prSet/>
      <dgm:spPr>
        <a:solidFill>
          <a:schemeClr val="accent6">
            <a:lumMod val="75000"/>
          </a:schemeClr>
        </a:solidFill>
      </dgm:spPr>
      <dgm:t>
        <a:bodyPr/>
        <a:lstStyle/>
        <a:p>
          <a:r>
            <a:rPr lang="pt-BR"/>
            <a:t>DEFINIÇÃO </a:t>
          </a:r>
          <a:r>
            <a:rPr lang="pt-BR" b="0"/>
            <a:t>DE</a:t>
          </a:r>
          <a:r>
            <a:rPr lang="pt-BR"/>
            <a:t> OBJETIVOS DO APP</a:t>
          </a:r>
        </a:p>
      </dgm:t>
    </dgm:pt>
    <dgm:pt modelId="{C4A4095A-E4E0-454A-8D47-7D0CFF49ECAD}" type="parTrans" cxnId="{999F132B-7F7E-4941-BC2D-328B9F62A75B}">
      <dgm:prSet/>
      <dgm:spPr/>
      <dgm:t>
        <a:bodyPr/>
        <a:lstStyle/>
        <a:p>
          <a:endParaRPr lang="pt-BR"/>
        </a:p>
      </dgm:t>
    </dgm:pt>
    <dgm:pt modelId="{61E84268-B359-492F-B036-0C425227CDDA}" type="sibTrans" cxnId="{999F132B-7F7E-4941-BC2D-328B9F62A75B}">
      <dgm:prSet/>
      <dgm:spPr/>
      <dgm:t>
        <a:bodyPr/>
        <a:lstStyle/>
        <a:p>
          <a:endParaRPr lang="pt-BR"/>
        </a:p>
      </dgm:t>
    </dgm:pt>
    <dgm:pt modelId="{1262CF1D-5D97-466D-A34B-4776DE5B90D8}">
      <dgm:prSet/>
      <dgm:spPr>
        <a:solidFill>
          <a:schemeClr val="accent1"/>
        </a:solidFill>
      </dgm:spPr>
      <dgm:t>
        <a:bodyPr/>
        <a:lstStyle/>
        <a:p>
          <a:r>
            <a:rPr lang="pt-BR"/>
            <a:t>FORMAÇÃO DA EQUIPE DE DESIGN E DESENVOLVIMENTO</a:t>
          </a:r>
        </a:p>
      </dgm:t>
    </dgm:pt>
    <dgm:pt modelId="{B53B9643-31E0-48D5-9913-06A299AAA744}" type="parTrans" cxnId="{6AD3B5D2-CD7E-4990-A25C-1AAF6FF3B433}">
      <dgm:prSet/>
      <dgm:spPr/>
      <dgm:t>
        <a:bodyPr/>
        <a:lstStyle/>
        <a:p>
          <a:endParaRPr lang="pt-BR"/>
        </a:p>
      </dgm:t>
    </dgm:pt>
    <dgm:pt modelId="{598FB3A3-EAEA-430C-9D0C-ADEB66104D7E}" type="sibTrans" cxnId="{6AD3B5D2-CD7E-4990-A25C-1AAF6FF3B433}">
      <dgm:prSet/>
      <dgm:spPr/>
      <dgm:t>
        <a:bodyPr/>
        <a:lstStyle/>
        <a:p>
          <a:endParaRPr lang="pt-BR"/>
        </a:p>
      </dgm:t>
    </dgm:pt>
    <dgm:pt modelId="{85CEC833-E870-4E27-8135-2EFB11E42B3F}">
      <dgm:prSet/>
      <dgm:spPr/>
      <dgm:t>
        <a:bodyPr/>
        <a:lstStyle/>
        <a:p>
          <a:r>
            <a:rPr lang="pt-BR"/>
            <a:t>IDENTIFICAÇÃO DE FUNCIONALIDADES E RECURSOS</a:t>
          </a:r>
        </a:p>
      </dgm:t>
    </dgm:pt>
    <dgm:pt modelId="{603EE92A-FD28-42D5-8205-7EFEFCEDBD81}" type="parTrans" cxnId="{1D6A1147-0A8E-46F4-B48E-AD0FF3B961BC}">
      <dgm:prSet/>
      <dgm:spPr/>
      <dgm:t>
        <a:bodyPr/>
        <a:lstStyle/>
        <a:p>
          <a:endParaRPr lang="pt-BR"/>
        </a:p>
      </dgm:t>
    </dgm:pt>
    <dgm:pt modelId="{86AB1E99-F856-417A-9A14-19C0C141CF50}" type="sibTrans" cxnId="{1D6A1147-0A8E-46F4-B48E-AD0FF3B961BC}">
      <dgm:prSet/>
      <dgm:spPr/>
      <dgm:t>
        <a:bodyPr/>
        <a:lstStyle/>
        <a:p>
          <a:endParaRPr lang="pt-BR"/>
        </a:p>
      </dgm:t>
    </dgm:pt>
    <dgm:pt modelId="{8B43B9F2-1FBC-4683-A91E-D5E294D2BC94}">
      <dgm:prSet/>
      <dgm:spPr/>
      <dgm:t>
        <a:bodyPr/>
        <a:lstStyle/>
        <a:p>
          <a:r>
            <a:rPr lang="pt-BR"/>
            <a:t>IDENTIFICAÇÃO DE MELHORIAS NO APP JÁ EXISTENTE</a:t>
          </a:r>
        </a:p>
      </dgm:t>
    </dgm:pt>
    <dgm:pt modelId="{8055C10D-4D61-4916-8511-18E576130D06}" type="parTrans" cxnId="{29DABAF7-5E1D-474D-88E3-D5C5BC65A2E4}">
      <dgm:prSet/>
      <dgm:spPr/>
      <dgm:t>
        <a:bodyPr/>
        <a:lstStyle/>
        <a:p>
          <a:endParaRPr lang="pt-BR"/>
        </a:p>
      </dgm:t>
    </dgm:pt>
    <dgm:pt modelId="{63E41DA7-5896-42B8-91B1-C3C11F53155A}" type="sibTrans" cxnId="{29DABAF7-5E1D-474D-88E3-D5C5BC65A2E4}">
      <dgm:prSet/>
      <dgm:spPr/>
      <dgm:t>
        <a:bodyPr/>
        <a:lstStyle/>
        <a:p>
          <a:endParaRPr lang="pt-BR"/>
        </a:p>
      </dgm:t>
    </dgm:pt>
    <dgm:pt modelId="{D68DC454-7CAE-40C4-A808-1E98666020D0}">
      <dgm:prSet/>
      <dgm:spPr/>
      <dgm:t>
        <a:bodyPr/>
        <a:lstStyle/>
        <a:p>
          <a:r>
            <a:rPr lang="pt-BR"/>
            <a:t>ANÁLISE DE MERCADO</a:t>
          </a:r>
        </a:p>
      </dgm:t>
    </dgm:pt>
    <dgm:pt modelId="{B9A7A3E6-ED1F-4BD5-BE2A-58F099E98882}" type="parTrans" cxnId="{67277BB7-C989-491D-9103-F061CED5D28B}">
      <dgm:prSet/>
      <dgm:spPr/>
      <dgm:t>
        <a:bodyPr/>
        <a:lstStyle/>
        <a:p>
          <a:endParaRPr lang="pt-BR"/>
        </a:p>
      </dgm:t>
    </dgm:pt>
    <dgm:pt modelId="{CD2012AD-2E7F-4FE5-A9F1-D9F02C50D49E}" type="sibTrans" cxnId="{67277BB7-C989-491D-9103-F061CED5D28B}">
      <dgm:prSet/>
      <dgm:spPr/>
      <dgm:t>
        <a:bodyPr/>
        <a:lstStyle/>
        <a:p>
          <a:endParaRPr lang="pt-BR"/>
        </a:p>
      </dgm:t>
    </dgm:pt>
    <dgm:pt modelId="{83DA5390-4C13-4E33-9A74-D9FA507ED966}">
      <dgm:prSet/>
      <dgm:spPr/>
      <dgm:t>
        <a:bodyPr/>
        <a:lstStyle/>
        <a:p>
          <a:r>
            <a:rPr lang="pt-BR"/>
            <a:t>ORGANIZAR A VIDA FINANCEIRA DOS USUARIOS.</a:t>
          </a:r>
        </a:p>
      </dgm:t>
    </dgm:pt>
    <dgm:pt modelId="{FC46A081-30D9-4FF3-ABDD-F4739BC8C2C5}" type="parTrans" cxnId="{E3FE5454-7C6E-4590-8270-B0B4FBC031BB}">
      <dgm:prSet/>
      <dgm:spPr/>
      <dgm:t>
        <a:bodyPr/>
        <a:lstStyle/>
        <a:p>
          <a:endParaRPr lang="pt-BR"/>
        </a:p>
      </dgm:t>
    </dgm:pt>
    <dgm:pt modelId="{08876E95-BEF4-48F4-9158-94C990F69D16}" type="sibTrans" cxnId="{E3FE5454-7C6E-4590-8270-B0B4FBC031BB}">
      <dgm:prSet/>
      <dgm:spPr/>
      <dgm:t>
        <a:bodyPr/>
        <a:lstStyle/>
        <a:p>
          <a:endParaRPr lang="pt-BR"/>
        </a:p>
      </dgm:t>
    </dgm:pt>
    <dgm:pt modelId="{4ACBABB1-ACB9-41F2-B088-B688A37C2D78}">
      <dgm:prSet/>
      <dgm:spPr/>
      <dgm:t>
        <a:bodyPr/>
        <a:lstStyle/>
        <a:p>
          <a:r>
            <a:rPr lang="pt-BR"/>
            <a:t>PERMITIR O ACESSO RÁPIDO A REGRAS DO BENEFICIO DO GOV.</a:t>
          </a:r>
        </a:p>
      </dgm:t>
    </dgm:pt>
    <dgm:pt modelId="{DD069CB2-98F8-4031-9DD7-BE850E78587C}" type="parTrans" cxnId="{A5C32A5D-9351-4F3D-9BE9-C3599C55ACE1}">
      <dgm:prSet/>
      <dgm:spPr/>
      <dgm:t>
        <a:bodyPr/>
        <a:lstStyle/>
        <a:p>
          <a:endParaRPr lang="pt-BR"/>
        </a:p>
      </dgm:t>
    </dgm:pt>
    <dgm:pt modelId="{CE73A267-4D56-4CD6-B199-A324DCBED067}" type="sibTrans" cxnId="{A5C32A5D-9351-4F3D-9BE9-C3599C55ACE1}">
      <dgm:prSet/>
      <dgm:spPr/>
      <dgm:t>
        <a:bodyPr/>
        <a:lstStyle/>
        <a:p>
          <a:endParaRPr lang="pt-BR"/>
        </a:p>
      </dgm:t>
    </dgm:pt>
    <dgm:pt modelId="{C5ED9586-DEA7-4397-9979-C4EC421F1393}">
      <dgm:prSet/>
      <dgm:spPr/>
      <dgm:t>
        <a:bodyPr/>
        <a:lstStyle/>
        <a:p>
          <a:r>
            <a:rPr lang="pt-BR"/>
            <a:t>ESTUDAR FORMARS DE DAR DICAS FINANCEIRAS COM BASE NOS LANÇAMENDTOS DO USUARIO.</a:t>
          </a:r>
        </a:p>
      </dgm:t>
    </dgm:pt>
    <dgm:pt modelId="{AD8A409E-7DAC-4DFC-8978-697F789B0536}" type="parTrans" cxnId="{F9626A68-30E5-4D1A-A5CB-86A31CC72539}">
      <dgm:prSet/>
      <dgm:spPr/>
      <dgm:t>
        <a:bodyPr/>
        <a:lstStyle/>
        <a:p>
          <a:endParaRPr lang="pt-BR"/>
        </a:p>
      </dgm:t>
    </dgm:pt>
    <dgm:pt modelId="{9C09BFE5-EF31-46FF-82FA-BEFD99E00C95}" type="sibTrans" cxnId="{F9626A68-30E5-4D1A-A5CB-86A31CC72539}">
      <dgm:prSet/>
      <dgm:spPr/>
      <dgm:t>
        <a:bodyPr/>
        <a:lstStyle/>
        <a:p>
          <a:endParaRPr lang="pt-BR"/>
        </a:p>
      </dgm:t>
    </dgm:pt>
    <dgm:pt modelId="{76A0FFAA-6141-42ED-B005-3DB44556643E}">
      <dgm:prSet/>
      <dgm:spPr/>
      <dgm:t>
        <a:bodyPr/>
        <a:lstStyle/>
        <a:p>
          <a:r>
            <a:rPr lang="pt-BR"/>
            <a:t>IDEALIZAR MANEIRA DE EFETUAR A COMPARAÇÃO DE PREÇOS DE APP DE CORIDAS COMO UBER/99</a:t>
          </a:r>
        </a:p>
      </dgm:t>
    </dgm:pt>
    <dgm:pt modelId="{B32A521C-B9AB-4B6D-919F-236CA1ABEB9F}" type="parTrans" cxnId="{7B1CC704-58F4-487E-A38B-A20F20CF5F7E}">
      <dgm:prSet/>
      <dgm:spPr/>
      <dgm:t>
        <a:bodyPr/>
        <a:lstStyle/>
        <a:p>
          <a:endParaRPr lang="pt-BR"/>
        </a:p>
      </dgm:t>
    </dgm:pt>
    <dgm:pt modelId="{393EBEBD-0076-4264-B7DD-430AF2B269EE}" type="sibTrans" cxnId="{7B1CC704-58F4-487E-A38B-A20F20CF5F7E}">
      <dgm:prSet/>
      <dgm:spPr/>
      <dgm:t>
        <a:bodyPr/>
        <a:lstStyle/>
        <a:p>
          <a:endParaRPr lang="pt-BR"/>
        </a:p>
      </dgm:t>
    </dgm:pt>
    <dgm:pt modelId="{84B3DFD3-5F91-465B-9805-A39216462B87}">
      <dgm:prSet/>
      <dgm:spPr/>
      <dgm:t>
        <a:bodyPr/>
        <a:lstStyle/>
        <a:p>
          <a:r>
            <a:rPr lang="pt-BR"/>
            <a:t>ESTUDAR TIPOS DE IA P/ APP</a:t>
          </a:r>
        </a:p>
      </dgm:t>
    </dgm:pt>
    <dgm:pt modelId="{727A515A-4FCF-4A4D-AF09-5171DFE15980}" type="parTrans" cxnId="{84557211-C433-41F2-8928-4FA85309B213}">
      <dgm:prSet/>
      <dgm:spPr/>
      <dgm:t>
        <a:bodyPr/>
        <a:lstStyle/>
        <a:p>
          <a:endParaRPr lang="pt-BR"/>
        </a:p>
      </dgm:t>
    </dgm:pt>
    <dgm:pt modelId="{87E40532-468A-4EE1-B55C-5A57C289E1E7}" type="sibTrans" cxnId="{84557211-C433-41F2-8928-4FA85309B213}">
      <dgm:prSet/>
      <dgm:spPr/>
      <dgm:t>
        <a:bodyPr/>
        <a:lstStyle/>
        <a:p>
          <a:endParaRPr lang="pt-BR"/>
        </a:p>
      </dgm:t>
    </dgm:pt>
    <dgm:pt modelId="{6F3D971A-5BF3-41B4-AA65-3D4E45EC6ACD}">
      <dgm:prSet/>
      <dgm:spPr/>
      <dgm:t>
        <a:bodyPr/>
        <a:lstStyle/>
        <a:p>
          <a:r>
            <a:rPr lang="pt-BR"/>
            <a:t>REQUISITOS FUNCIONAIS</a:t>
          </a:r>
        </a:p>
      </dgm:t>
    </dgm:pt>
    <dgm:pt modelId="{66EC2B8C-2804-4606-A2E6-9DFE1D04EEFD}" type="parTrans" cxnId="{4AADD1BF-76B3-4283-ABC6-130EE483E0F6}">
      <dgm:prSet/>
      <dgm:spPr/>
      <dgm:t>
        <a:bodyPr/>
        <a:lstStyle/>
        <a:p>
          <a:endParaRPr lang="pt-BR"/>
        </a:p>
      </dgm:t>
    </dgm:pt>
    <dgm:pt modelId="{18210592-E326-4C44-B608-ED0DC44252B9}" type="sibTrans" cxnId="{4AADD1BF-76B3-4283-ABC6-130EE483E0F6}">
      <dgm:prSet/>
      <dgm:spPr/>
      <dgm:t>
        <a:bodyPr/>
        <a:lstStyle/>
        <a:p>
          <a:endParaRPr lang="pt-BR"/>
        </a:p>
      </dgm:t>
    </dgm:pt>
    <dgm:pt modelId="{3A90A080-7EED-449C-867A-9C608C0AAA04}">
      <dgm:prSet/>
      <dgm:spPr/>
      <dgm:t>
        <a:bodyPr/>
        <a:lstStyle/>
        <a:p>
          <a:r>
            <a:rPr lang="pt-BR"/>
            <a:t>REQUISITOS NÃO FUNCIONAIS</a:t>
          </a:r>
        </a:p>
      </dgm:t>
    </dgm:pt>
    <dgm:pt modelId="{3E60E265-190C-4CF0-B80B-BAB167A1C496}" type="parTrans" cxnId="{29D98D12-4D67-46B5-9B1B-449A825D1148}">
      <dgm:prSet/>
      <dgm:spPr/>
      <dgm:t>
        <a:bodyPr/>
        <a:lstStyle/>
        <a:p>
          <a:endParaRPr lang="pt-BR"/>
        </a:p>
      </dgm:t>
    </dgm:pt>
    <dgm:pt modelId="{69C670D4-B9F8-49F6-BC46-FA8D82172C87}" type="sibTrans" cxnId="{29D98D12-4D67-46B5-9B1B-449A825D1148}">
      <dgm:prSet/>
      <dgm:spPr/>
      <dgm:t>
        <a:bodyPr/>
        <a:lstStyle/>
        <a:p>
          <a:endParaRPr lang="pt-BR"/>
        </a:p>
      </dgm:t>
    </dgm:pt>
    <dgm:pt modelId="{6EC7F012-2F65-46F7-8640-A4E8EB867D41}">
      <dgm:prSet/>
      <dgm:spPr/>
      <dgm:t>
        <a:bodyPr/>
        <a:lstStyle/>
        <a:p>
          <a:r>
            <a:rPr lang="pt-BR"/>
            <a:t>CONTROLE DE RECEITAS E DESPESAS.</a:t>
          </a:r>
        </a:p>
      </dgm:t>
    </dgm:pt>
    <dgm:pt modelId="{F810B5C8-CA24-4232-A967-1B10FE00DBCC}" type="parTrans" cxnId="{57C7B9EC-8EA4-492E-956C-3331172F4AC8}">
      <dgm:prSet/>
      <dgm:spPr/>
      <dgm:t>
        <a:bodyPr/>
        <a:lstStyle/>
        <a:p>
          <a:endParaRPr lang="pt-BR"/>
        </a:p>
      </dgm:t>
    </dgm:pt>
    <dgm:pt modelId="{4BC7E1CB-398B-49BC-A388-E20F437ED6AE}" type="sibTrans" cxnId="{57C7B9EC-8EA4-492E-956C-3331172F4AC8}">
      <dgm:prSet/>
      <dgm:spPr/>
      <dgm:t>
        <a:bodyPr/>
        <a:lstStyle/>
        <a:p>
          <a:endParaRPr lang="pt-BR"/>
        </a:p>
      </dgm:t>
    </dgm:pt>
    <dgm:pt modelId="{4274FFB6-3820-49E0-8AE4-2D2F30B7DE7F}">
      <dgm:prSet/>
      <dgm:spPr/>
      <dgm:t>
        <a:bodyPr/>
        <a:lstStyle/>
        <a:p>
          <a:r>
            <a:rPr lang="pt-BR"/>
            <a:t>DESEMPENHO</a:t>
          </a:r>
        </a:p>
      </dgm:t>
    </dgm:pt>
    <dgm:pt modelId="{941B8B88-41FB-4217-9381-172AE4E52724}" type="parTrans" cxnId="{8534FA77-09BA-4F90-AC35-6BF6D6E08B28}">
      <dgm:prSet/>
      <dgm:spPr/>
      <dgm:t>
        <a:bodyPr/>
        <a:lstStyle/>
        <a:p>
          <a:endParaRPr lang="pt-BR"/>
        </a:p>
      </dgm:t>
    </dgm:pt>
    <dgm:pt modelId="{BAE7E34E-375E-4306-BD82-6ACBC669EF7A}" type="sibTrans" cxnId="{8534FA77-09BA-4F90-AC35-6BF6D6E08B28}">
      <dgm:prSet/>
      <dgm:spPr/>
      <dgm:t>
        <a:bodyPr/>
        <a:lstStyle/>
        <a:p>
          <a:endParaRPr lang="pt-BR"/>
        </a:p>
      </dgm:t>
    </dgm:pt>
    <dgm:pt modelId="{B1C55CB8-B5A8-4609-B02A-3E3CF660F72E}">
      <dgm:prSet/>
      <dgm:spPr/>
      <dgm:t>
        <a:bodyPr/>
        <a:lstStyle/>
        <a:p>
          <a:r>
            <a:rPr lang="pt-BR"/>
            <a:t>PERFIL DO USUARIO P/ ELEGEBILIDADE DOS BENEFICIOS</a:t>
          </a:r>
        </a:p>
      </dgm:t>
    </dgm:pt>
    <dgm:pt modelId="{0A5C3C51-DFF4-4B0F-B31A-428D0ABE725F}" type="parTrans" cxnId="{23634BD7-4045-449B-B12D-1738A7F27E10}">
      <dgm:prSet/>
      <dgm:spPr/>
      <dgm:t>
        <a:bodyPr/>
        <a:lstStyle/>
        <a:p>
          <a:endParaRPr lang="pt-BR"/>
        </a:p>
      </dgm:t>
    </dgm:pt>
    <dgm:pt modelId="{0F721CDD-9067-43E2-959F-26DBA0F44A80}" type="sibTrans" cxnId="{23634BD7-4045-449B-B12D-1738A7F27E10}">
      <dgm:prSet/>
      <dgm:spPr/>
      <dgm:t>
        <a:bodyPr/>
        <a:lstStyle/>
        <a:p>
          <a:endParaRPr lang="pt-BR"/>
        </a:p>
      </dgm:t>
    </dgm:pt>
    <dgm:pt modelId="{C4A607B8-3861-4E87-8E12-BBD8636F01BD}">
      <dgm:prSet/>
      <dgm:spPr/>
      <dgm:t>
        <a:bodyPr/>
        <a:lstStyle/>
        <a:p>
          <a:r>
            <a:rPr lang="pt-BR"/>
            <a:t>IMPLEMENTAÇÃO DA IA</a:t>
          </a:r>
        </a:p>
      </dgm:t>
    </dgm:pt>
    <dgm:pt modelId="{6EA64135-6687-4B16-B555-035AB2EC3242}" type="parTrans" cxnId="{F5329D0B-6BFF-461B-8BFA-A374D59CD40B}">
      <dgm:prSet/>
      <dgm:spPr/>
      <dgm:t>
        <a:bodyPr/>
        <a:lstStyle/>
        <a:p>
          <a:endParaRPr lang="pt-BR"/>
        </a:p>
      </dgm:t>
    </dgm:pt>
    <dgm:pt modelId="{16D39367-D3C7-40C4-A490-9E732BA46D2D}" type="sibTrans" cxnId="{F5329D0B-6BFF-461B-8BFA-A374D59CD40B}">
      <dgm:prSet/>
      <dgm:spPr/>
      <dgm:t>
        <a:bodyPr/>
        <a:lstStyle/>
        <a:p>
          <a:endParaRPr lang="pt-BR"/>
        </a:p>
      </dgm:t>
    </dgm:pt>
    <dgm:pt modelId="{E6C70E93-4562-459B-86CF-78A304136988}">
      <dgm:prSet/>
      <dgm:spPr/>
      <dgm:t>
        <a:bodyPr/>
        <a:lstStyle/>
        <a:p>
          <a:r>
            <a:rPr lang="pt-BR"/>
            <a:t>SEGURANÇA</a:t>
          </a:r>
        </a:p>
      </dgm:t>
    </dgm:pt>
    <dgm:pt modelId="{C4F6999C-5BA9-4CA5-9E16-FB4CB78314C3}" type="parTrans" cxnId="{C147AC9F-8CC5-4A2B-BCAB-25C5F1907FE6}">
      <dgm:prSet/>
      <dgm:spPr/>
      <dgm:t>
        <a:bodyPr/>
        <a:lstStyle/>
        <a:p>
          <a:endParaRPr lang="pt-BR"/>
        </a:p>
      </dgm:t>
    </dgm:pt>
    <dgm:pt modelId="{BB66B1F8-C6CE-43B7-B6C2-6494B3A3B9AF}" type="sibTrans" cxnId="{C147AC9F-8CC5-4A2B-BCAB-25C5F1907FE6}">
      <dgm:prSet/>
      <dgm:spPr/>
      <dgm:t>
        <a:bodyPr/>
        <a:lstStyle/>
        <a:p>
          <a:endParaRPr lang="pt-BR"/>
        </a:p>
      </dgm:t>
    </dgm:pt>
    <dgm:pt modelId="{C5659E2D-2956-4D4C-AC00-79AC2A37589F}">
      <dgm:prSet/>
      <dgm:spPr/>
      <dgm:t>
        <a:bodyPr/>
        <a:lstStyle/>
        <a:p>
          <a:r>
            <a:rPr lang="pt-BR"/>
            <a:t>CRIAÇÃO DE CRONOGRAMAS E METAS</a:t>
          </a:r>
        </a:p>
      </dgm:t>
    </dgm:pt>
    <dgm:pt modelId="{78352DE3-7096-4C52-A7D9-3F69B809A457}" type="parTrans" cxnId="{76BB8775-1A10-4CED-883F-178ED81A535E}">
      <dgm:prSet/>
      <dgm:spPr/>
      <dgm:t>
        <a:bodyPr/>
        <a:lstStyle/>
        <a:p>
          <a:endParaRPr lang="pt-BR"/>
        </a:p>
      </dgm:t>
    </dgm:pt>
    <dgm:pt modelId="{AFE49A90-9B1B-48E0-B47C-1C01DE445CB2}" type="sibTrans" cxnId="{76BB8775-1A10-4CED-883F-178ED81A535E}">
      <dgm:prSet/>
      <dgm:spPr/>
      <dgm:t>
        <a:bodyPr/>
        <a:lstStyle/>
        <a:p>
          <a:endParaRPr lang="pt-BR"/>
        </a:p>
      </dgm:t>
    </dgm:pt>
    <dgm:pt modelId="{3EECEC1D-0497-4E5A-AE67-62395D150417}">
      <dgm:prSet/>
      <dgm:spPr/>
      <dgm:t>
        <a:bodyPr/>
        <a:lstStyle/>
        <a:p>
          <a:r>
            <a:rPr lang="pt-BR"/>
            <a:t>DESENVOLVER PERSONA DO APP</a:t>
          </a:r>
        </a:p>
      </dgm:t>
    </dgm:pt>
    <dgm:pt modelId="{3742FBBE-C6BF-44F5-84DC-FAC9794BFCA4}" type="parTrans" cxnId="{9CCBC309-05A1-422C-BCDD-872D2540F8B5}">
      <dgm:prSet/>
      <dgm:spPr/>
      <dgm:t>
        <a:bodyPr/>
        <a:lstStyle/>
        <a:p>
          <a:endParaRPr lang="pt-BR"/>
        </a:p>
      </dgm:t>
    </dgm:pt>
    <dgm:pt modelId="{C77590D8-C50C-43CB-900D-C17F2E11B8B7}" type="sibTrans" cxnId="{9CCBC309-05A1-422C-BCDD-872D2540F8B5}">
      <dgm:prSet/>
      <dgm:spPr/>
      <dgm:t>
        <a:bodyPr/>
        <a:lstStyle/>
        <a:p>
          <a:endParaRPr lang="pt-BR"/>
        </a:p>
      </dgm:t>
    </dgm:pt>
    <dgm:pt modelId="{DBB818CE-E293-4F46-A067-15554E2D09F2}">
      <dgm:prSet/>
      <dgm:spPr/>
      <dgm:t>
        <a:bodyPr/>
        <a:lstStyle/>
        <a:p>
          <a:r>
            <a:rPr lang="pt-BR"/>
            <a:t>USER HISTORY</a:t>
          </a:r>
        </a:p>
      </dgm:t>
    </dgm:pt>
    <dgm:pt modelId="{18828F61-195C-46DD-BCCE-01DAA0A6041D}" type="parTrans" cxnId="{D62E9073-00F6-4B61-AE84-BB4107457050}">
      <dgm:prSet/>
      <dgm:spPr/>
      <dgm:t>
        <a:bodyPr/>
        <a:lstStyle/>
        <a:p>
          <a:endParaRPr lang="pt-BR"/>
        </a:p>
      </dgm:t>
    </dgm:pt>
    <dgm:pt modelId="{34B6E018-3024-4319-9C75-7481ACA3554B}" type="sibTrans" cxnId="{D62E9073-00F6-4B61-AE84-BB4107457050}">
      <dgm:prSet/>
      <dgm:spPr/>
      <dgm:t>
        <a:bodyPr/>
        <a:lstStyle/>
        <a:p>
          <a:endParaRPr lang="pt-BR"/>
        </a:p>
      </dgm:t>
    </dgm:pt>
    <dgm:pt modelId="{563D0B3C-38F5-4938-BDC2-282F1E7FAE27}">
      <dgm:prSet/>
      <dgm:spPr/>
      <dgm:t>
        <a:bodyPr/>
        <a:lstStyle/>
        <a:p>
          <a:r>
            <a:rPr lang="pt-BR"/>
            <a:t>HEART</a:t>
          </a:r>
        </a:p>
      </dgm:t>
    </dgm:pt>
    <dgm:pt modelId="{522FCD97-9EFA-40B0-96A8-49D26F0C8F87}" type="parTrans" cxnId="{078E7CA1-0FB1-4370-9BD1-A9F70BD089F0}">
      <dgm:prSet/>
      <dgm:spPr/>
      <dgm:t>
        <a:bodyPr/>
        <a:lstStyle/>
        <a:p>
          <a:endParaRPr lang="pt-BR"/>
        </a:p>
      </dgm:t>
    </dgm:pt>
    <dgm:pt modelId="{754CB97A-5860-474A-A095-3311E6A25775}" type="sibTrans" cxnId="{078E7CA1-0FB1-4370-9BD1-A9F70BD089F0}">
      <dgm:prSet/>
      <dgm:spPr/>
      <dgm:t>
        <a:bodyPr/>
        <a:lstStyle/>
        <a:p>
          <a:endParaRPr lang="pt-BR"/>
        </a:p>
      </dgm:t>
    </dgm:pt>
    <dgm:pt modelId="{8E5166EB-F652-4559-A2BE-5ADDB547106A}">
      <dgm:prSet/>
      <dgm:spPr>
        <a:solidFill>
          <a:schemeClr val="accent6">
            <a:lumMod val="50000"/>
          </a:schemeClr>
        </a:solidFill>
      </dgm:spPr>
      <dgm:t>
        <a:bodyPr anchor="ctr"/>
        <a:lstStyle/>
        <a:p>
          <a:pPr algn="ctr"/>
          <a:r>
            <a:rPr lang="pt-BR" b="1"/>
            <a:t>DESENVOLVIMENTO DO APP</a:t>
          </a:r>
          <a:endParaRPr lang="pt-BR"/>
        </a:p>
      </dgm:t>
    </dgm:pt>
    <dgm:pt modelId="{64D7B20A-C94A-4DE7-B822-0EEFA111D693}" type="parTrans" cxnId="{166EC062-E9B8-4D4F-B6D7-B57A4E4A05E8}">
      <dgm:prSet/>
      <dgm:spPr/>
      <dgm:t>
        <a:bodyPr/>
        <a:lstStyle/>
        <a:p>
          <a:endParaRPr lang="pt-BR"/>
        </a:p>
      </dgm:t>
    </dgm:pt>
    <dgm:pt modelId="{BD4EAA18-E45C-4142-906B-6547138D81F6}" type="sibTrans" cxnId="{166EC062-E9B8-4D4F-B6D7-B57A4E4A05E8}">
      <dgm:prSet/>
      <dgm:spPr/>
      <dgm:t>
        <a:bodyPr/>
        <a:lstStyle/>
        <a:p>
          <a:endParaRPr lang="pt-BR"/>
        </a:p>
      </dgm:t>
    </dgm:pt>
    <dgm:pt modelId="{A84B0A16-CF42-48BF-AE5B-2AEE0574E675}">
      <dgm:prSet/>
      <dgm:spPr/>
      <dgm:t>
        <a:bodyPr/>
        <a:lstStyle/>
        <a:p>
          <a:pPr algn="ctr"/>
          <a:r>
            <a:rPr lang="pt-BR"/>
            <a:t>CÓDIGO FRONT-END NO ANDROID STUDIO</a:t>
          </a:r>
        </a:p>
      </dgm:t>
    </dgm:pt>
    <dgm:pt modelId="{D9D7E6FE-D9FE-487B-90B0-5CC20A031E99}" type="parTrans" cxnId="{53767242-52A4-47E2-AA31-9715C3B9D6AC}">
      <dgm:prSet/>
      <dgm:spPr/>
      <dgm:t>
        <a:bodyPr/>
        <a:lstStyle/>
        <a:p>
          <a:endParaRPr lang="pt-BR"/>
        </a:p>
      </dgm:t>
    </dgm:pt>
    <dgm:pt modelId="{61D6F32D-F08C-41EC-A116-2D9733D5F3C1}" type="sibTrans" cxnId="{53767242-52A4-47E2-AA31-9715C3B9D6AC}">
      <dgm:prSet/>
      <dgm:spPr/>
      <dgm:t>
        <a:bodyPr/>
        <a:lstStyle/>
        <a:p>
          <a:endParaRPr lang="pt-BR"/>
        </a:p>
      </dgm:t>
    </dgm:pt>
    <dgm:pt modelId="{DF234A22-CA35-4CAB-A42F-3DAC77348A17}">
      <dgm:prSet/>
      <dgm:spPr/>
      <dgm:t>
        <a:bodyPr/>
        <a:lstStyle/>
        <a:p>
          <a:pPr algn="ctr"/>
          <a:r>
            <a:rPr lang="pt-BR"/>
            <a:t>CÓDIGO BACK-END EM NODE.JS</a:t>
          </a:r>
        </a:p>
      </dgm:t>
    </dgm:pt>
    <dgm:pt modelId="{ADC648FC-1829-4969-A300-85FFE7BFDDB0}" type="parTrans" cxnId="{7A1E4FCC-44B8-4141-8A25-055C491D1957}">
      <dgm:prSet/>
      <dgm:spPr/>
      <dgm:t>
        <a:bodyPr/>
        <a:lstStyle/>
        <a:p>
          <a:endParaRPr lang="pt-BR"/>
        </a:p>
      </dgm:t>
    </dgm:pt>
    <dgm:pt modelId="{E268C89D-66DA-4B7A-B1CE-00E14D9F22DF}" type="sibTrans" cxnId="{7A1E4FCC-44B8-4141-8A25-055C491D1957}">
      <dgm:prSet/>
      <dgm:spPr/>
      <dgm:t>
        <a:bodyPr/>
        <a:lstStyle/>
        <a:p>
          <a:endParaRPr lang="pt-BR"/>
        </a:p>
      </dgm:t>
    </dgm:pt>
    <dgm:pt modelId="{E9C02A34-7AC0-430E-B63A-DA3C93CDEE3F}">
      <dgm:prSet/>
      <dgm:spPr>
        <a:solidFill>
          <a:schemeClr val="accent6">
            <a:lumMod val="75000"/>
          </a:schemeClr>
        </a:solidFill>
      </dgm:spPr>
      <dgm:t>
        <a:bodyPr/>
        <a:lstStyle/>
        <a:p>
          <a:pPr algn="ctr"/>
          <a:r>
            <a:rPr lang="pt-BR"/>
            <a:t>DESENVOLVER PRINCIPAIS MÓDULOS</a:t>
          </a:r>
        </a:p>
      </dgm:t>
    </dgm:pt>
    <dgm:pt modelId="{95C05CBE-CAC3-4106-97D0-DAFAD43A58B6}" type="parTrans" cxnId="{C32915FB-CA6C-4402-A8EF-D98E61DA6109}">
      <dgm:prSet/>
      <dgm:spPr/>
      <dgm:t>
        <a:bodyPr/>
        <a:lstStyle/>
        <a:p>
          <a:endParaRPr lang="pt-BR"/>
        </a:p>
      </dgm:t>
    </dgm:pt>
    <dgm:pt modelId="{574FFB72-BBA4-4E59-9AE0-8E18086EDFD5}" type="sibTrans" cxnId="{C32915FB-CA6C-4402-A8EF-D98E61DA6109}">
      <dgm:prSet/>
      <dgm:spPr/>
      <dgm:t>
        <a:bodyPr/>
        <a:lstStyle/>
        <a:p>
          <a:endParaRPr lang="pt-BR"/>
        </a:p>
      </dgm:t>
    </dgm:pt>
    <dgm:pt modelId="{2FCC0E3B-48F7-4901-9296-B8E272FEEC08}">
      <dgm:prSet/>
      <dgm:spPr/>
      <dgm:t>
        <a:bodyPr/>
        <a:lstStyle/>
        <a:p>
          <a:pPr algn="ctr"/>
          <a:r>
            <a:rPr lang="pt-BR"/>
            <a:t>MÓDULO DE CRIAÇÃO/LOGIN DE CONTAS</a:t>
          </a:r>
        </a:p>
      </dgm:t>
    </dgm:pt>
    <dgm:pt modelId="{AA486343-3AA4-4118-9C1B-FE2942EF426E}" type="parTrans" cxnId="{1DC8CB85-DF10-4809-8E4C-F0648D360622}">
      <dgm:prSet/>
      <dgm:spPr/>
      <dgm:t>
        <a:bodyPr/>
        <a:lstStyle/>
        <a:p>
          <a:endParaRPr lang="pt-BR"/>
        </a:p>
      </dgm:t>
    </dgm:pt>
    <dgm:pt modelId="{A4412EAD-022D-4446-BB78-8B5238812469}" type="sibTrans" cxnId="{1DC8CB85-DF10-4809-8E4C-F0648D360622}">
      <dgm:prSet/>
      <dgm:spPr/>
      <dgm:t>
        <a:bodyPr/>
        <a:lstStyle/>
        <a:p>
          <a:endParaRPr lang="pt-BR"/>
        </a:p>
      </dgm:t>
    </dgm:pt>
    <dgm:pt modelId="{F84C1679-4FEA-43BE-A095-8491FE8829E4}">
      <dgm:prSet/>
      <dgm:spPr/>
      <dgm:t>
        <a:bodyPr/>
        <a:lstStyle/>
        <a:p>
          <a:pPr algn="ctr"/>
          <a:r>
            <a:rPr lang="pt-BR"/>
            <a:t>MÓDULO DE ADIÇÃO DE RECEITAS E DESPESAS</a:t>
          </a:r>
        </a:p>
      </dgm:t>
    </dgm:pt>
    <dgm:pt modelId="{B3406559-FF98-4EE1-8A24-F1E9DDA62569}" type="parTrans" cxnId="{90DA20CE-C202-460B-9021-2FC6288C1F0B}">
      <dgm:prSet/>
      <dgm:spPr/>
      <dgm:t>
        <a:bodyPr/>
        <a:lstStyle/>
        <a:p>
          <a:endParaRPr lang="pt-BR"/>
        </a:p>
      </dgm:t>
    </dgm:pt>
    <dgm:pt modelId="{67040AF6-BC32-4199-980F-B5035EA17F86}" type="sibTrans" cxnId="{90DA20CE-C202-460B-9021-2FC6288C1F0B}">
      <dgm:prSet/>
      <dgm:spPr/>
      <dgm:t>
        <a:bodyPr/>
        <a:lstStyle/>
        <a:p>
          <a:endParaRPr lang="pt-BR"/>
        </a:p>
      </dgm:t>
    </dgm:pt>
    <dgm:pt modelId="{8C455033-25A7-4D25-B3CF-A56067F5B90D}">
      <dgm:prSet/>
      <dgm:spPr/>
      <dgm:t>
        <a:bodyPr/>
        <a:lstStyle/>
        <a:p>
          <a:pPr algn="ctr"/>
          <a:r>
            <a:rPr lang="pt-BR"/>
            <a:t>CRIAR QUESTIONARIO PARA CRIAÇÃO DE PERFIL DE USUARIO E VERIFICAÇÃO DE BENEFICIOS</a:t>
          </a:r>
        </a:p>
      </dgm:t>
    </dgm:pt>
    <dgm:pt modelId="{2525FB21-A263-4AEC-92AF-76051E992669}" type="parTrans" cxnId="{65F778A6-5802-49B3-AA75-7BB16D40D86D}">
      <dgm:prSet/>
      <dgm:spPr/>
      <dgm:t>
        <a:bodyPr/>
        <a:lstStyle/>
        <a:p>
          <a:endParaRPr lang="pt-BR"/>
        </a:p>
      </dgm:t>
    </dgm:pt>
    <dgm:pt modelId="{7FAB27C0-BD13-44D5-B010-51D13916391F}" type="sibTrans" cxnId="{65F778A6-5802-49B3-AA75-7BB16D40D86D}">
      <dgm:prSet/>
      <dgm:spPr/>
      <dgm:t>
        <a:bodyPr/>
        <a:lstStyle/>
        <a:p>
          <a:endParaRPr lang="pt-BR"/>
        </a:p>
      </dgm:t>
    </dgm:pt>
    <dgm:pt modelId="{1C7C1320-24CC-43DE-8585-57778CFFDE9C}">
      <dgm:prSet/>
      <dgm:spPr/>
      <dgm:t>
        <a:bodyPr/>
        <a:lstStyle/>
        <a:p>
          <a:pPr algn="ctr"/>
          <a:r>
            <a:rPr lang="pt-BR"/>
            <a:t>CRIAR TELA DE VISULIZAÇÃO DE BENEFICIOS </a:t>
          </a:r>
        </a:p>
      </dgm:t>
    </dgm:pt>
    <dgm:pt modelId="{B5B66C77-3218-4E63-B393-AF647EAA02B1}" type="parTrans" cxnId="{6E6B7E14-0BE6-46A6-9962-239A0F62646B}">
      <dgm:prSet/>
      <dgm:spPr/>
      <dgm:t>
        <a:bodyPr/>
        <a:lstStyle/>
        <a:p>
          <a:endParaRPr lang="pt-BR"/>
        </a:p>
      </dgm:t>
    </dgm:pt>
    <dgm:pt modelId="{9EE78DA8-4BD1-4F29-9E24-ACB5FB019EAF}" type="sibTrans" cxnId="{6E6B7E14-0BE6-46A6-9962-239A0F62646B}">
      <dgm:prSet/>
      <dgm:spPr/>
      <dgm:t>
        <a:bodyPr/>
        <a:lstStyle/>
        <a:p>
          <a:endParaRPr lang="pt-BR"/>
        </a:p>
      </dgm:t>
    </dgm:pt>
    <dgm:pt modelId="{F2EE0F0E-B739-4AD0-B3E0-CADD7A18C522}">
      <dgm:prSet/>
      <dgm:spPr/>
      <dgm:t>
        <a:bodyPr/>
        <a:lstStyle/>
        <a:p>
          <a:pPr algn="ctr"/>
          <a:r>
            <a:rPr lang="pt-BR"/>
            <a:t>CRIAR MÓDULO DE CONFIGURAÇÃO E EXCLUSÃO DE CONTAS</a:t>
          </a:r>
        </a:p>
      </dgm:t>
    </dgm:pt>
    <dgm:pt modelId="{EADCE351-7C6E-480E-B2AD-E15962338C52}" type="parTrans" cxnId="{E7E8CCC8-DFD3-4DAD-A7D5-01870780D455}">
      <dgm:prSet/>
      <dgm:spPr/>
      <dgm:t>
        <a:bodyPr/>
        <a:lstStyle/>
        <a:p>
          <a:endParaRPr lang="pt-BR"/>
        </a:p>
      </dgm:t>
    </dgm:pt>
    <dgm:pt modelId="{1D3C9753-305E-400D-A8FE-7905474381E6}" type="sibTrans" cxnId="{E7E8CCC8-DFD3-4DAD-A7D5-01870780D455}">
      <dgm:prSet/>
      <dgm:spPr/>
      <dgm:t>
        <a:bodyPr/>
        <a:lstStyle/>
        <a:p>
          <a:endParaRPr lang="pt-BR"/>
        </a:p>
      </dgm:t>
    </dgm:pt>
    <dgm:pt modelId="{D4F649D2-464B-4CDD-8A92-32150C233627}">
      <dgm:prSet/>
      <dgm:spPr/>
      <dgm:t>
        <a:bodyPr/>
        <a:lstStyle/>
        <a:p>
          <a:pPr algn="ctr"/>
          <a:r>
            <a:rPr lang="pt-BR"/>
            <a:t>CRIAR MÓDULO DE INTERAÇÃO COM IA</a:t>
          </a:r>
        </a:p>
      </dgm:t>
    </dgm:pt>
    <dgm:pt modelId="{EB035493-C7ED-47D5-8E4D-FD94B0CAB358}" type="parTrans" cxnId="{EDB1EA91-F5BA-43CF-9E0A-F0DA32927410}">
      <dgm:prSet/>
      <dgm:spPr/>
      <dgm:t>
        <a:bodyPr/>
        <a:lstStyle/>
        <a:p>
          <a:endParaRPr lang="pt-BR"/>
        </a:p>
      </dgm:t>
    </dgm:pt>
    <dgm:pt modelId="{3F607F21-9CB8-4ACA-841F-312C07DEED68}" type="sibTrans" cxnId="{EDB1EA91-F5BA-43CF-9E0A-F0DA32927410}">
      <dgm:prSet/>
      <dgm:spPr/>
      <dgm:t>
        <a:bodyPr/>
        <a:lstStyle/>
        <a:p>
          <a:endParaRPr lang="pt-BR"/>
        </a:p>
      </dgm:t>
    </dgm:pt>
    <dgm:pt modelId="{3D7B13B5-46DA-4007-B8E8-28316A286BFB}">
      <dgm:prSet/>
      <dgm:spPr>
        <a:solidFill>
          <a:schemeClr val="accent6">
            <a:lumMod val="75000"/>
          </a:schemeClr>
        </a:solidFill>
      </dgm:spPr>
      <dgm:t>
        <a:bodyPr/>
        <a:lstStyle/>
        <a:p>
          <a:pPr algn="ctr"/>
          <a:r>
            <a:rPr lang="pt-BR"/>
            <a:t>DEFINIR A ESTRUTURA DO APP</a:t>
          </a:r>
        </a:p>
      </dgm:t>
    </dgm:pt>
    <dgm:pt modelId="{78F68648-02D8-4F2F-B100-3A666372351E}" type="parTrans" cxnId="{D3442FF9-B86F-4390-8E65-5E0D6AE4F100}">
      <dgm:prSet/>
      <dgm:spPr/>
      <dgm:t>
        <a:bodyPr/>
        <a:lstStyle/>
        <a:p>
          <a:endParaRPr lang="pt-BR"/>
        </a:p>
      </dgm:t>
    </dgm:pt>
    <dgm:pt modelId="{07B4F442-2A09-4EFA-8D59-14950A2FAB7C}" type="sibTrans" cxnId="{D3442FF9-B86F-4390-8E65-5E0D6AE4F100}">
      <dgm:prSet/>
      <dgm:spPr/>
      <dgm:t>
        <a:bodyPr/>
        <a:lstStyle/>
        <a:p>
          <a:endParaRPr lang="pt-BR"/>
        </a:p>
      </dgm:t>
    </dgm:pt>
    <dgm:pt modelId="{8D05B059-AFD7-4573-BB4D-8700975492A6}">
      <dgm:prSet/>
      <dgm:spPr/>
      <dgm:t>
        <a:bodyPr/>
        <a:lstStyle/>
        <a:p>
          <a:pPr algn="ctr"/>
          <a:r>
            <a:rPr lang="pt-BR"/>
            <a:t>MODELAGEM DE DADOS DA KHIPO</a:t>
          </a:r>
        </a:p>
      </dgm:t>
    </dgm:pt>
    <dgm:pt modelId="{FDF65A5D-0C6F-43AD-8B7D-51A092176FE0}" type="parTrans" cxnId="{36EE147B-ECCF-4822-9D0A-D25EF487626B}">
      <dgm:prSet/>
      <dgm:spPr/>
      <dgm:t>
        <a:bodyPr/>
        <a:lstStyle/>
        <a:p>
          <a:endParaRPr lang="pt-BR"/>
        </a:p>
      </dgm:t>
    </dgm:pt>
    <dgm:pt modelId="{03F67A49-DA7B-40E4-BBD4-3AD5FA5BDA8E}" type="sibTrans" cxnId="{36EE147B-ECCF-4822-9D0A-D25EF487626B}">
      <dgm:prSet/>
      <dgm:spPr/>
      <dgm:t>
        <a:bodyPr/>
        <a:lstStyle/>
        <a:p>
          <a:endParaRPr lang="pt-BR"/>
        </a:p>
      </dgm:t>
    </dgm:pt>
    <dgm:pt modelId="{6D03D9F4-74B4-4FF0-ABE2-35597041E415}">
      <dgm:prSet/>
      <dgm:spPr/>
      <dgm:t>
        <a:bodyPr/>
        <a:lstStyle/>
        <a:p>
          <a:pPr algn="ctr"/>
          <a:r>
            <a:rPr lang="pt-BR"/>
            <a:t>VALIDAÇÃO DOS DADOS RECEBIDOS</a:t>
          </a:r>
        </a:p>
      </dgm:t>
    </dgm:pt>
    <dgm:pt modelId="{F0BA944D-2CF3-4BF4-8586-E654DF7379C3}" type="parTrans" cxnId="{1B1E104C-D38F-4376-95DB-0A5311409146}">
      <dgm:prSet/>
      <dgm:spPr/>
      <dgm:t>
        <a:bodyPr/>
        <a:lstStyle/>
        <a:p>
          <a:endParaRPr lang="pt-BR"/>
        </a:p>
      </dgm:t>
    </dgm:pt>
    <dgm:pt modelId="{C5D5B68C-AAAD-473A-AC03-F7E677537E67}" type="sibTrans" cxnId="{1B1E104C-D38F-4376-95DB-0A5311409146}">
      <dgm:prSet/>
      <dgm:spPr/>
      <dgm:t>
        <a:bodyPr/>
        <a:lstStyle/>
        <a:p>
          <a:endParaRPr lang="pt-BR"/>
        </a:p>
      </dgm:t>
    </dgm:pt>
    <dgm:pt modelId="{AF13D781-EBC0-4271-B0A3-9A98AFB6549F}">
      <dgm:prSet/>
      <dgm:spPr/>
      <dgm:t>
        <a:bodyPr/>
        <a:lstStyle/>
        <a:p>
          <a:r>
            <a:rPr lang="pt-BR"/>
            <a:t>UTILIZAR DADOS PARA ALIMENTAR O MACHINE LEARNING P/ COMPARAÇÃO DE DADOS</a:t>
          </a:r>
        </a:p>
      </dgm:t>
    </dgm:pt>
    <dgm:pt modelId="{5549CF51-BDEC-4E6F-8CBB-DFBEB7BB06D4}" type="parTrans" cxnId="{56DD40B6-CC96-4F35-AAB9-52B5F9319FBD}">
      <dgm:prSet/>
      <dgm:spPr/>
      <dgm:t>
        <a:bodyPr/>
        <a:lstStyle/>
        <a:p>
          <a:endParaRPr lang="pt-BR"/>
        </a:p>
      </dgm:t>
    </dgm:pt>
    <dgm:pt modelId="{0C42BD53-9736-474A-AB50-05C2C1794EBB}" type="sibTrans" cxnId="{56DD40B6-CC96-4F35-AAB9-52B5F9319FBD}">
      <dgm:prSet/>
      <dgm:spPr/>
      <dgm:t>
        <a:bodyPr/>
        <a:lstStyle/>
        <a:p>
          <a:endParaRPr lang="pt-BR"/>
        </a:p>
      </dgm:t>
    </dgm:pt>
    <dgm:pt modelId="{EECB721E-D776-4860-9608-7CEBCA3BE026}">
      <dgm:prSet/>
      <dgm:spPr>
        <a:solidFill>
          <a:schemeClr val="accent6">
            <a:lumMod val="75000"/>
          </a:schemeClr>
        </a:solidFill>
      </dgm:spPr>
      <dgm:t>
        <a:bodyPr/>
        <a:lstStyle/>
        <a:p>
          <a:r>
            <a:rPr lang="pt-BR"/>
            <a:t>INTEGRAÇÃO COM SISTEMAS EXTERNOS</a:t>
          </a:r>
        </a:p>
      </dgm:t>
    </dgm:pt>
    <dgm:pt modelId="{42F0DAEC-3FB7-4D41-A3BC-EB733B22009E}" type="parTrans" cxnId="{ECEA7CF5-0899-4121-91D1-A492D9E3A680}">
      <dgm:prSet/>
      <dgm:spPr/>
      <dgm:t>
        <a:bodyPr/>
        <a:lstStyle/>
        <a:p>
          <a:endParaRPr lang="pt-BR"/>
        </a:p>
      </dgm:t>
    </dgm:pt>
    <dgm:pt modelId="{CE3762EA-B20B-46A7-AF37-B108DD4E1934}" type="sibTrans" cxnId="{ECEA7CF5-0899-4121-91D1-A492D9E3A680}">
      <dgm:prSet/>
      <dgm:spPr/>
      <dgm:t>
        <a:bodyPr/>
        <a:lstStyle/>
        <a:p>
          <a:endParaRPr lang="pt-BR"/>
        </a:p>
      </dgm:t>
    </dgm:pt>
    <dgm:pt modelId="{20643247-3857-46D7-8146-A723AB01E7AC}">
      <dgm:prSet/>
      <dgm:spPr/>
      <dgm:t>
        <a:bodyPr/>
        <a:lstStyle/>
        <a:p>
          <a:r>
            <a:rPr lang="pt-BR"/>
            <a:t>INTEGRAÇÃO COM IA</a:t>
          </a:r>
        </a:p>
      </dgm:t>
    </dgm:pt>
    <dgm:pt modelId="{B8685822-7F2F-436E-B9EF-BDB663971542}" type="parTrans" cxnId="{57A92D3A-63CA-4310-84DF-3B702E8469E2}">
      <dgm:prSet/>
      <dgm:spPr/>
      <dgm:t>
        <a:bodyPr/>
        <a:lstStyle/>
        <a:p>
          <a:endParaRPr lang="pt-BR"/>
        </a:p>
      </dgm:t>
    </dgm:pt>
    <dgm:pt modelId="{358CD59A-2EDE-4329-B672-EE00DF722FA3}" type="sibTrans" cxnId="{57A92D3A-63CA-4310-84DF-3B702E8469E2}">
      <dgm:prSet/>
      <dgm:spPr/>
      <dgm:t>
        <a:bodyPr/>
        <a:lstStyle/>
        <a:p>
          <a:endParaRPr lang="pt-BR"/>
        </a:p>
      </dgm:t>
    </dgm:pt>
    <dgm:pt modelId="{48065FE6-27C3-477E-B524-94EC1F283E98}">
      <dgm:prSet/>
      <dgm:spPr/>
      <dgm:t>
        <a:bodyPr/>
        <a:lstStyle/>
        <a:p>
          <a:r>
            <a:rPr lang="pt-BR"/>
            <a:t>INTEGRAÇÃO COM SISTEMAS BANCARIOS (OPEN FINANCE)</a:t>
          </a:r>
        </a:p>
      </dgm:t>
    </dgm:pt>
    <dgm:pt modelId="{51B61A8C-8E95-4290-9846-68EFCDBB8969}" type="parTrans" cxnId="{C4F04088-EE8A-478E-8FC5-8814C8401EAC}">
      <dgm:prSet/>
      <dgm:spPr/>
      <dgm:t>
        <a:bodyPr/>
        <a:lstStyle/>
        <a:p>
          <a:endParaRPr lang="pt-BR"/>
        </a:p>
      </dgm:t>
    </dgm:pt>
    <dgm:pt modelId="{27E83963-D6F9-43C7-A5A2-ED48755AD225}" type="sibTrans" cxnId="{C4F04088-EE8A-478E-8FC5-8814C8401EAC}">
      <dgm:prSet/>
      <dgm:spPr/>
      <dgm:t>
        <a:bodyPr/>
        <a:lstStyle/>
        <a:p>
          <a:endParaRPr lang="pt-BR"/>
        </a:p>
      </dgm:t>
    </dgm:pt>
    <dgm:pt modelId="{5D7011B7-2A8E-4FF6-A9C2-78E6D9D420E2}">
      <dgm:prSet/>
      <dgm:spPr/>
      <dgm:t>
        <a:bodyPr/>
        <a:lstStyle/>
        <a:p>
          <a:r>
            <a:rPr lang="pt-BR"/>
            <a:t>GARANTIR A SEGURANÇA E PRIVACIDADE</a:t>
          </a:r>
        </a:p>
      </dgm:t>
    </dgm:pt>
    <dgm:pt modelId="{7BEAB8E7-A664-402C-B901-62B4B4F83EBA}" type="parTrans" cxnId="{1D4C48C9-112E-4316-AD1A-B1168A4CEFE2}">
      <dgm:prSet/>
      <dgm:spPr/>
      <dgm:t>
        <a:bodyPr/>
        <a:lstStyle/>
        <a:p>
          <a:endParaRPr lang="pt-BR"/>
        </a:p>
      </dgm:t>
    </dgm:pt>
    <dgm:pt modelId="{F544AB75-BFF2-45E9-98BE-CFCFED63DF59}" type="sibTrans" cxnId="{1D4C48C9-112E-4316-AD1A-B1168A4CEFE2}">
      <dgm:prSet/>
      <dgm:spPr/>
      <dgm:t>
        <a:bodyPr/>
        <a:lstStyle/>
        <a:p>
          <a:endParaRPr lang="pt-BR"/>
        </a:p>
      </dgm:t>
    </dgm:pt>
    <dgm:pt modelId="{535F2A3A-050C-4B8E-A3C6-01872045343F}">
      <dgm:prSet/>
      <dgm:spPr/>
      <dgm:t>
        <a:bodyPr/>
        <a:lstStyle/>
        <a:p>
          <a:r>
            <a:rPr lang="pt-BR"/>
            <a:t>INTEGRAÇÃO E SINCRONIZAÇÃO DE DADOS</a:t>
          </a:r>
        </a:p>
      </dgm:t>
    </dgm:pt>
    <dgm:pt modelId="{0A0B9B31-76DB-4664-86D4-B0E496FB8387}" type="parTrans" cxnId="{6029A54F-1542-464E-A185-D5C658637140}">
      <dgm:prSet/>
      <dgm:spPr/>
      <dgm:t>
        <a:bodyPr/>
        <a:lstStyle/>
        <a:p>
          <a:endParaRPr lang="pt-BR"/>
        </a:p>
      </dgm:t>
    </dgm:pt>
    <dgm:pt modelId="{43745792-E859-4FBF-AA6F-4F2DEDD3E305}" type="sibTrans" cxnId="{6029A54F-1542-464E-A185-D5C658637140}">
      <dgm:prSet/>
      <dgm:spPr/>
      <dgm:t>
        <a:bodyPr/>
        <a:lstStyle/>
        <a:p>
          <a:endParaRPr lang="pt-BR"/>
        </a:p>
      </dgm:t>
    </dgm:pt>
    <dgm:pt modelId="{E5F9DDC1-784E-4806-A105-071A38832E0A}">
      <dgm:prSet/>
      <dgm:spPr>
        <a:solidFill>
          <a:schemeClr val="accent6">
            <a:lumMod val="75000"/>
          </a:schemeClr>
        </a:solidFill>
      </dgm:spPr>
      <dgm:t>
        <a:bodyPr/>
        <a:lstStyle/>
        <a:p>
          <a:r>
            <a:rPr lang="pt-BR"/>
            <a:t>TESTES</a:t>
          </a:r>
        </a:p>
      </dgm:t>
    </dgm:pt>
    <dgm:pt modelId="{4E52B76B-0253-4F0F-8A28-44C55AF2B33C}" type="parTrans" cxnId="{EC838973-3856-4FE4-9E90-16652831CF3D}">
      <dgm:prSet/>
      <dgm:spPr/>
      <dgm:t>
        <a:bodyPr/>
        <a:lstStyle/>
        <a:p>
          <a:endParaRPr lang="pt-BR"/>
        </a:p>
      </dgm:t>
    </dgm:pt>
    <dgm:pt modelId="{B7EECB6B-6317-4B52-9055-185DE8111695}" type="sibTrans" cxnId="{EC838973-3856-4FE4-9E90-16652831CF3D}">
      <dgm:prSet/>
      <dgm:spPr/>
      <dgm:t>
        <a:bodyPr/>
        <a:lstStyle/>
        <a:p>
          <a:endParaRPr lang="pt-BR"/>
        </a:p>
      </dgm:t>
    </dgm:pt>
    <dgm:pt modelId="{E23C032A-2DEF-4F94-99FD-1605992D8DF6}">
      <dgm:prSet/>
      <dgm:spPr/>
      <dgm:t>
        <a:bodyPr/>
        <a:lstStyle/>
        <a:p>
          <a:r>
            <a:rPr lang="pt-BR"/>
            <a:t>TESTES DE QUALIDADE E DESEMPENHO</a:t>
          </a:r>
        </a:p>
      </dgm:t>
    </dgm:pt>
    <dgm:pt modelId="{8E270BCB-8E84-4F78-96A0-E5F5E1054802}" type="parTrans" cxnId="{F8FD4D98-CE47-4498-AD27-CD575DD1D70F}">
      <dgm:prSet/>
      <dgm:spPr/>
      <dgm:t>
        <a:bodyPr/>
        <a:lstStyle/>
        <a:p>
          <a:endParaRPr lang="pt-BR"/>
        </a:p>
      </dgm:t>
    </dgm:pt>
    <dgm:pt modelId="{A1E49CC2-05BB-45FD-A053-E2231E15D03C}" type="sibTrans" cxnId="{F8FD4D98-CE47-4498-AD27-CD575DD1D70F}">
      <dgm:prSet/>
      <dgm:spPr/>
      <dgm:t>
        <a:bodyPr/>
        <a:lstStyle/>
        <a:p>
          <a:endParaRPr lang="pt-BR"/>
        </a:p>
      </dgm:t>
    </dgm:pt>
    <dgm:pt modelId="{6B3A8FF7-7520-4F0E-B685-ED18F569C457}">
      <dgm:prSet/>
      <dgm:spPr/>
      <dgm:t>
        <a:bodyPr/>
        <a:lstStyle/>
        <a:p>
          <a:r>
            <a:rPr lang="pt-BR"/>
            <a:t>TESTES DE USABILIDADE</a:t>
          </a:r>
        </a:p>
      </dgm:t>
    </dgm:pt>
    <dgm:pt modelId="{8F673ECF-77DF-4502-AEFB-1F206F61A65C}" type="parTrans" cxnId="{C7141C18-3174-46C8-A953-2FC6C7EF9BBC}">
      <dgm:prSet/>
      <dgm:spPr/>
      <dgm:t>
        <a:bodyPr/>
        <a:lstStyle/>
        <a:p>
          <a:endParaRPr lang="pt-BR"/>
        </a:p>
      </dgm:t>
    </dgm:pt>
    <dgm:pt modelId="{E62FAD8C-2E2A-4BC5-AE68-08540D576D6E}" type="sibTrans" cxnId="{C7141C18-3174-46C8-A953-2FC6C7EF9BBC}">
      <dgm:prSet/>
      <dgm:spPr/>
      <dgm:t>
        <a:bodyPr/>
        <a:lstStyle/>
        <a:p>
          <a:endParaRPr lang="pt-BR"/>
        </a:p>
      </dgm:t>
    </dgm:pt>
    <dgm:pt modelId="{504EDB05-80DD-464A-8CD5-FB400A51FDB8}">
      <dgm:prSet/>
      <dgm:spPr/>
      <dgm:t>
        <a:bodyPr/>
        <a:lstStyle/>
        <a:p>
          <a:r>
            <a:rPr lang="pt-BR"/>
            <a:t>IDENTIFICAÇÃO E CORREÇÃO DE BUGS</a:t>
          </a:r>
        </a:p>
      </dgm:t>
    </dgm:pt>
    <dgm:pt modelId="{B4AF0FF7-A0B6-4CEC-AD5A-FAFEE9BFBDBF}" type="parTrans" cxnId="{CF74203E-B6F3-42D9-B7C6-149293A53113}">
      <dgm:prSet/>
      <dgm:spPr/>
      <dgm:t>
        <a:bodyPr/>
        <a:lstStyle/>
        <a:p>
          <a:endParaRPr lang="pt-BR"/>
        </a:p>
      </dgm:t>
    </dgm:pt>
    <dgm:pt modelId="{D9B58562-27A9-4BD7-9C0E-416C2334BDB5}" type="sibTrans" cxnId="{CF74203E-B6F3-42D9-B7C6-149293A53113}">
      <dgm:prSet/>
      <dgm:spPr/>
      <dgm:t>
        <a:bodyPr/>
        <a:lstStyle/>
        <a:p>
          <a:endParaRPr lang="pt-BR"/>
        </a:p>
      </dgm:t>
    </dgm:pt>
    <dgm:pt modelId="{102F849A-C33C-4309-8D80-B36CA7147A6B}">
      <dgm:prSet/>
      <dgm:spPr>
        <a:solidFill>
          <a:schemeClr val="accent6">
            <a:lumMod val="50000"/>
          </a:schemeClr>
        </a:solidFill>
      </dgm:spPr>
      <dgm:t>
        <a:bodyPr/>
        <a:lstStyle/>
        <a:p>
          <a:r>
            <a:rPr lang="pt-BR"/>
            <a:t>  LANÇAMENTO, ACOMPANHAMENTO E EXPANSÃO</a:t>
          </a:r>
        </a:p>
      </dgm:t>
    </dgm:pt>
    <dgm:pt modelId="{61A760A5-6070-4B54-9036-93C9D1AA5196}" type="parTrans" cxnId="{F551316C-3FBD-4418-A806-B2E5FCDD4F2B}">
      <dgm:prSet/>
      <dgm:spPr/>
      <dgm:t>
        <a:bodyPr/>
        <a:lstStyle/>
        <a:p>
          <a:endParaRPr lang="pt-BR"/>
        </a:p>
      </dgm:t>
    </dgm:pt>
    <dgm:pt modelId="{9AA2DDF2-C46B-499D-93B6-79E9AD3A64F5}" type="sibTrans" cxnId="{F551316C-3FBD-4418-A806-B2E5FCDD4F2B}">
      <dgm:prSet/>
      <dgm:spPr/>
      <dgm:t>
        <a:bodyPr/>
        <a:lstStyle/>
        <a:p>
          <a:endParaRPr lang="pt-BR"/>
        </a:p>
      </dgm:t>
    </dgm:pt>
    <dgm:pt modelId="{468D4A78-E0AA-4BE9-A1C1-8F70D7142D19}">
      <dgm:prSet/>
      <dgm:spPr>
        <a:solidFill>
          <a:schemeClr val="accent6">
            <a:lumMod val="75000"/>
          </a:schemeClr>
        </a:solidFill>
      </dgm:spPr>
      <dgm:t>
        <a:bodyPr/>
        <a:lstStyle/>
        <a:p>
          <a:r>
            <a:rPr lang="pt-BR"/>
            <a:t>LANÇAMENTO DO APP NA GOOGLE APP</a:t>
          </a:r>
        </a:p>
      </dgm:t>
    </dgm:pt>
    <dgm:pt modelId="{8EBBF7BA-F0F8-49A8-837D-96EE7FA2ECFB}" type="parTrans" cxnId="{7383C3AC-32DB-47BC-9B7C-753F5A4F484F}">
      <dgm:prSet/>
      <dgm:spPr/>
      <dgm:t>
        <a:bodyPr/>
        <a:lstStyle/>
        <a:p>
          <a:endParaRPr lang="pt-BR"/>
        </a:p>
      </dgm:t>
    </dgm:pt>
    <dgm:pt modelId="{3BBEC540-8411-4053-A198-44B35DEE7CCD}" type="sibTrans" cxnId="{7383C3AC-32DB-47BC-9B7C-753F5A4F484F}">
      <dgm:prSet/>
      <dgm:spPr/>
      <dgm:t>
        <a:bodyPr/>
        <a:lstStyle/>
        <a:p>
          <a:endParaRPr lang="pt-BR"/>
        </a:p>
      </dgm:t>
    </dgm:pt>
    <dgm:pt modelId="{307E57C7-1E4C-44DB-907C-00D06DAC8CDB}">
      <dgm:prSet/>
      <dgm:spPr/>
      <dgm:t>
        <a:bodyPr/>
        <a:lstStyle/>
        <a:p>
          <a:r>
            <a:rPr lang="pt-BR"/>
            <a:t>PITCH DE APRESENTAÇÃO</a:t>
          </a:r>
        </a:p>
      </dgm:t>
    </dgm:pt>
    <dgm:pt modelId="{8DFF2BE8-1250-4954-B6B0-3E3CB94F1728}" type="parTrans" cxnId="{ADCE8140-1BC9-4451-94EE-68F1D1A14688}">
      <dgm:prSet/>
      <dgm:spPr/>
      <dgm:t>
        <a:bodyPr/>
        <a:lstStyle/>
        <a:p>
          <a:endParaRPr lang="pt-BR"/>
        </a:p>
      </dgm:t>
    </dgm:pt>
    <dgm:pt modelId="{FAE75F72-B2C7-4846-ADB2-C27F4633B467}" type="sibTrans" cxnId="{ADCE8140-1BC9-4451-94EE-68F1D1A14688}">
      <dgm:prSet/>
      <dgm:spPr/>
      <dgm:t>
        <a:bodyPr/>
        <a:lstStyle/>
        <a:p>
          <a:endParaRPr lang="pt-BR"/>
        </a:p>
      </dgm:t>
    </dgm:pt>
    <dgm:pt modelId="{EEE243CC-BDD0-4CED-9EB6-420714CAFADE}">
      <dgm:prSet/>
      <dgm:spPr/>
      <dgm:t>
        <a:bodyPr/>
        <a:lstStyle/>
        <a:p>
          <a:r>
            <a:rPr lang="pt-BR"/>
            <a:t>COLABORAÇÃO COM INFLUENCERS DE FINANÇAS E TECNOLOGIA</a:t>
          </a:r>
        </a:p>
      </dgm:t>
    </dgm:pt>
    <dgm:pt modelId="{183AFCF3-641E-413F-A00E-2E141CA43DB3}" type="parTrans" cxnId="{2E978AE9-75D0-4B9C-BB91-0639675EF72E}">
      <dgm:prSet/>
      <dgm:spPr/>
      <dgm:t>
        <a:bodyPr/>
        <a:lstStyle/>
        <a:p>
          <a:endParaRPr lang="pt-BR"/>
        </a:p>
      </dgm:t>
    </dgm:pt>
    <dgm:pt modelId="{6BBD2980-E273-41CE-B4D3-6A4D101AAA35}" type="sibTrans" cxnId="{2E978AE9-75D0-4B9C-BB91-0639675EF72E}">
      <dgm:prSet/>
      <dgm:spPr/>
      <dgm:t>
        <a:bodyPr/>
        <a:lstStyle/>
        <a:p>
          <a:endParaRPr lang="pt-BR"/>
        </a:p>
      </dgm:t>
    </dgm:pt>
    <dgm:pt modelId="{69186F3D-E241-4C8F-AD32-2974AAD37564}">
      <dgm:prSet/>
      <dgm:spPr/>
      <dgm:t>
        <a:bodyPr/>
        <a:lstStyle/>
        <a:p>
          <a:r>
            <a:rPr lang="pt-BR"/>
            <a:t>MONITORAMENTO E FEEDBACK</a:t>
          </a:r>
        </a:p>
      </dgm:t>
    </dgm:pt>
    <dgm:pt modelId="{42A42EA8-9A06-4501-896E-95BA834C728D}" type="parTrans" cxnId="{FEE47634-0F3D-47F4-A524-4475626A7506}">
      <dgm:prSet/>
      <dgm:spPr/>
      <dgm:t>
        <a:bodyPr/>
        <a:lstStyle/>
        <a:p>
          <a:endParaRPr lang="pt-BR"/>
        </a:p>
      </dgm:t>
    </dgm:pt>
    <dgm:pt modelId="{D13572E7-BFEF-4A25-A0D7-4F60ED18A3D2}" type="sibTrans" cxnId="{FEE47634-0F3D-47F4-A524-4475626A7506}">
      <dgm:prSet/>
      <dgm:spPr/>
      <dgm:t>
        <a:bodyPr/>
        <a:lstStyle/>
        <a:p>
          <a:endParaRPr lang="pt-BR"/>
        </a:p>
      </dgm:t>
    </dgm:pt>
    <dgm:pt modelId="{911C5C8F-9FE8-4EDC-ABAE-0A57EC1DD217}">
      <dgm:prSet/>
      <dgm:spPr/>
      <dgm:t>
        <a:bodyPr/>
        <a:lstStyle/>
        <a:p>
          <a:r>
            <a:rPr lang="pt-BR"/>
            <a:t>ANALISE DE FEEDBACK DOS USUARIOS</a:t>
          </a:r>
        </a:p>
      </dgm:t>
    </dgm:pt>
    <dgm:pt modelId="{2870F50B-B470-4BDF-928E-C08FCAC18E5E}" type="parTrans" cxnId="{64F91ADE-D107-4635-9436-D8E1314A9F04}">
      <dgm:prSet/>
      <dgm:spPr/>
      <dgm:t>
        <a:bodyPr/>
        <a:lstStyle/>
        <a:p>
          <a:endParaRPr lang="pt-BR"/>
        </a:p>
      </dgm:t>
    </dgm:pt>
    <dgm:pt modelId="{9429F3C0-3B5B-494C-8C0A-EAE01862A517}" type="sibTrans" cxnId="{64F91ADE-D107-4635-9436-D8E1314A9F04}">
      <dgm:prSet/>
      <dgm:spPr/>
      <dgm:t>
        <a:bodyPr/>
        <a:lstStyle/>
        <a:p>
          <a:endParaRPr lang="pt-BR"/>
        </a:p>
      </dgm:t>
    </dgm:pt>
    <dgm:pt modelId="{4B13FE17-5E5D-45ED-9A1C-E1A8B3C16752}">
      <dgm:prSet/>
      <dgm:spPr/>
      <dgm:t>
        <a:bodyPr/>
        <a:lstStyle/>
        <a:p>
          <a:r>
            <a:rPr lang="pt-BR"/>
            <a:t>UTILIZAÇÃO DA FERRANENTA SUS P/ FEEDBACK</a:t>
          </a:r>
        </a:p>
      </dgm:t>
    </dgm:pt>
    <dgm:pt modelId="{D603D505-E686-4904-880A-CD816C1131A6}" type="parTrans" cxnId="{0E5F5309-E92D-40C3-885B-B6D3B8412897}">
      <dgm:prSet/>
      <dgm:spPr/>
      <dgm:t>
        <a:bodyPr/>
        <a:lstStyle/>
        <a:p>
          <a:endParaRPr lang="pt-BR"/>
        </a:p>
      </dgm:t>
    </dgm:pt>
    <dgm:pt modelId="{81C76381-2DB3-4FA7-8C93-F81E5E810FF6}" type="sibTrans" cxnId="{0E5F5309-E92D-40C3-885B-B6D3B8412897}">
      <dgm:prSet/>
      <dgm:spPr/>
      <dgm:t>
        <a:bodyPr/>
        <a:lstStyle/>
        <a:p>
          <a:endParaRPr lang="pt-BR"/>
        </a:p>
      </dgm:t>
    </dgm:pt>
    <dgm:pt modelId="{2544048E-5089-4D83-8232-237D4DA8A029}">
      <dgm:prSet/>
      <dgm:spPr/>
      <dgm:t>
        <a:bodyPr/>
        <a:lstStyle/>
        <a:p>
          <a:r>
            <a:rPr lang="pt-BR"/>
            <a:t>CANAL DE COMUNICAÇÃO C/ O CLIENTE</a:t>
          </a:r>
        </a:p>
      </dgm:t>
    </dgm:pt>
    <dgm:pt modelId="{27AC1486-311D-4365-BC54-0C369D8F064C}" type="parTrans" cxnId="{1DEE05C0-C54C-4A48-9895-DABD106D766B}">
      <dgm:prSet/>
      <dgm:spPr/>
      <dgm:t>
        <a:bodyPr/>
        <a:lstStyle/>
        <a:p>
          <a:endParaRPr lang="pt-BR"/>
        </a:p>
      </dgm:t>
    </dgm:pt>
    <dgm:pt modelId="{E623D71B-AB05-41A9-9117-4EB98F0E7128}" type="sibTrans" cxnId="{1DEE05C0-C54C-4A48-9895-DABD106D766B}">
      <dgm:prSet/>
      <dgm:spPr/>
      <dgm:t>
        <a:bodyPr/>
        <a:lstStyle/>
        <a:p>
          <a:endParaRPr lang="pt-BR"/>
        </a:p>
      </dgm:t>
    </dgm:pt>
    <dgm:pt modelId="{0B130215-7E14-4734-B3D1-850CD71C606F}">
      <dgm:prSet/>
      <dgm:spPr>
        <a:solidFill>
          <a:schemeClr val="accent6">
            <a:lumMod val="75000"/>
          </a:schemeClr>
        </a:solidFill>
      </dgm:spPr>
      <dgm:t>
        <a:bodyPr/>
        <a:lstStyle/>
        <a:p>
          <a:r>
            <a:rPr lang="pt-BR"/>
            <a:t>EXPANSÃO E EVOLUÇÃO</a:t>
          </a:r>
        </a:p>
      </dgm:t>
    </dgm:pt>
    <dgm:pt modelId="{313025FA-D368-48D6-AAC0-C9A0FACA045B}" type="parTrans" cxnId="{B553CE76-A733-4666-AC2B-D0E24B08ED05}">
      <dgm:prSet/>
      <dgm:spPr/>
      <dgm:t>
        <a:bodyPr/>
        <a:lstStyle/>
        <a:p>
          <a:endParaRPr lang="pt-BR"/>
        </a:p>
      </dgm:t>
    </dgm:pt>
    <dgm:pt modelId="{B603F90D-1614-4ED2-B9B9-77E494CF7915}" type="sibTrans" cxnId="{B553CE76-A733-4666-AC2B-D0E24B08ED05}">
      <dgm:prSet/>
      <dgm:spPr/>
      <dgm:t>
        <a:bodyPr/>
        <a:lstStyle/>
        <a:p>
          <a:endParaRPr lang="pt-BR"/>
        </a:p>
      </dgm:t>
    </dgm:pt>
    <dgm:pt modelId="{F5CFF7D4-BD4A-42CA-A72B-D124648A6DCF}">
      <dgm:prSet/>
      <dgm:spPr/>
      <dgm:t>
        <a:bodyPr/>
        <a:lstStyle/>
        <a:p>
          <a:r>
            <a:rPr lang="pt-BR"/>
            <a:t>ANALISAR O MERCADO FINANCEIRO</a:t>
          </a:r>
        </a:p>
      </dgm:t>
    </dgm:pt>
    <dgm:pt modelId="{78D488F2-4A65-4E2F-B121-0D9FA9CF94CF}" type="parTrans" cxnId="{1F530960-DB3C-43A7-8DDC-25F872CB6F45}">
      <dgm:prSet/>
      <dgm:spPr/>
      <dgm:t>
        <a:bodyPr/>
        <a:lstStyle/>
        <a:p>
          <a:endParaRPr lang="pt-BR"/>
        </a:p>
      </dgm:t>
    </dgm:pt>
    <dgm:pt modelId="{2A6E518A-6AE2-4E98-BECE-80ADB9AA61BD}" type="sibTrans" cxnId="{1F530960-DB3C-43A7-8DDC-25F872CB6F45}">
      <dgm:prSet/>
      <dgm:spPr/>
      <dgm:t>
        <a:bodyPr/>
        <a:lstStyle/>
        <a:p>
          <a:endParaRPr lang="pt-BR"/>
        </a:p>
      </dgm:t>
    </dgm:pt>
    <dgm:pt modelId="{5751BEB5-4B45-4D6B-B5A1-C6DAD33E2B77}">
      <dgm:prSet/>
      <dgm:spPr/>
      <dgm:t>
        <a:bodyPr/>
        <a:lstStyle/>
        <a:p>
          <a:r>
            <a:rPr lang="pt-BR"/>
            <a:t>DESENVOLVER PARCERIAS</a:t>
          </a:r>
        </a:p>
      </dgm:t>
    </dgm:pt>
    <dgm:pt modelId="{6618F009-9A31-41F2-B1EA-599790AF5AD8}" type="parTrans" cxnId="{29BDBD5A-93A7-4D9F-AD0F-0AD6EF5D353D}">
      <dgm:prSet/>
      <dgm:spPr/>
      <dgm:t>
        <a:bodyPr/>
        <a:lstStyle/>
        <a:p>
          <a:endParaRPr lang="pt-BR"/>
        </a:p>
      </dgm:t>
    </dgm:pt>
    <dgm:pt modelId="{508495BF-B72B-44E9-96F2-EEBB1796D2CA}" type="sibTrans" cxnId="{29BDBD5A-93A7-4D9F-AD0F-0AD6EF5D353D}">
      <dgm:prSet/>
      <dgm:spPr/>
      <dgm:t>
        <a:bodyPr/>
        <a:lstStyle/>
        <a:p>
          <a:endParaRPr lang="pt-BR"/>
        </a:p>
      </dgm:t>
    </dgm:pt>
    <dgm:pt modelId="{FDAAD0F6-40D2-4D89-B7CA-3A734336EBC9}">
      <dgm:prSet/>
      <dgm:spPr/>
      <dgm:t>
        <a:bodyPr/>
        <a:lstStyle/>
        <a:p>
          <a:r>
            <a:rPr lang="pt-BR"/>
            <a:t>INTRODUÇÃO DE MODELOS DE ASSINATURA P/ ANALISE FINANCEIRA AVANÇADA</a:t>
          </a:r>
        </a:p>
      </dgm:t>
    </dgm:pt>
    <dgm:pt modelId="{0F1DC441-4647-4977-B04E-CFC05BBD0F23}" type="parTrans" cxnId="{CB033B76-0B1A-4493-8CCC-1390AEF28B87}">
      <dgm:prSet/>
      <dgm:spPr/>
      <dgm:t>
        <a:bodyPr/>
        <a:lstStyle/>
        <a:p>
          <a:endParaRPr lang="pt-BR"/>
        </a:p>
      </dgm:t>
    </dgm:pt>
    <dgm:pt modelId="{031F7EE6-BFF7-492A-92CE-8CB8B530FD4D}" type="sibTrans" cxnId="{CB033B76-0B1A-4493-8CCC-1390AEF28B87}">
      <dgm:prSet/>
      <dgm:spPr/>
      <dgm:t>
        <a:bodyPr/>
        <a:lstStyle/>
        <a:p>
          <a:endParaRPr lang="pt-BR"/>
        </a:p>
      </dgm:t>
    </dgm:pt>
    <dgm:pt modelId="{90431E3C-4F42-4628-B684-A96161BFF430}" type="pres">
      <dgm:prSet presAssocID="{0CFB7DD9-0DA5-4E4C-8DA3-9F1B6119F4C6}" presName="hierChild1" presStyleCnt="0">
        <dgm:presLayoutVars>
          <dgm:orgChart val="1"/>
          <dgm:chPref val="1"/>
          <dgm:dir/>
          <dgm:animOne val="branch"/>
          <dgm:animLvl val="lvl"/>
          <dgm:resizeHandles/>
        </dgm:presLayoutVars>
      </dgm:prSet>
      <dgm:spPr/>
    </dgm:pt>
    <dgm:pt modelId="{0A189367-43EC-4441-BA08-750B899E9469}" type="pres">
      <dgm:prSet presAssocID="{0102E4FE-20A8-44CB-9044-37DB2019EEF7}" presName="hierRoot1" presStyleCnt="0">
        <dgm:presLayoutVars>
          <dgm:hierBranch val="init"/>
        </dgm:presLayoutVars>
      </dgm:prSet>
      <dgm:spPr/>
    </dgm:pt>
    <dgm:pt modelId="{360B80A0-E040-4231-A03C-DB4C44D4BEFB}" type="pres">
      <dgm:prSet presAssocID="{0102E4FE-20A8-44CB-9044-37DB2019EEF7}" presName="rootComposite1" presStyleCnt="0"/>
      <dgm:spPr/>
    </dgm:pt>
    <dgm:pt modelId="{2D883808-430E-40D8-8B07-302E85302A34}" type="pres">
      <dgm:prSet presAssocID="{0102E4FE-20A8-44CB-9044-37DB2019EEF7}" presName="rootText1" presStyleLbl="node0" presStyleIdx="0" presStyleCnt="1" custScaleX="150162" custScaleY="128812" custLinFactY="-34665" custLinFactNeighborX="-6143" custLinFactNeighborY="-100000">
        <dgm:presLayoutVars>
          <dgm:chPref val="3"/>
        </dgm:presLayoutVars>
      </dgm:prSet>
      <dgm:spPr/>
    </dgm:pt>
    <dgm:pt modelId="{9E54A725-AB28-4B64-8844-9F2951F2F7A0}" type="pres">
      <dgm:prSet presAssocID="{0102E4FE-20A8-44CB-9044-37DB2019EEF7}" presName="rootConnector1" presStyleLbl="node1" presStyleIdx="0" presStyleCnt="0"/>
      <dgm:spPr/>
    </dgm:pt>
    <dgm:pt modelId="{7F944FE0-D2A2-405B-BDFF-D1897631706E}" type="pres">
      <dgm:prSet presAssocID="{0102E4FE-20A8-44CB-9044-37DB2019EEF7}" presName="hierChild2" presStyleCnt="0"/>
      <dgm:spPr/>
    </dgm:pt>
    <dgm:pt modelId="{3CD38DC8-3D55-42DE-AD09-72BD953ED7FB}" type="pres">
      <dgm:prSet presAssocID="{E2EA6942-20E6-4D51-99FA-C77C5E746936}" presName="Name37" presStyleLbl="parChTrans1D2" presStyleIdx="0" presStyleCnt="4"/>
      <dgm:spPr/>
    </dgm:pt>
    <dgm:pt modelId="{596C2A0E-FAAA-4C19-8F64-3F40373672C6}" type="pres">
      <dgm:prSet presAssocID="{809B22AA-EB2B-4C4F-82C3-E979FD4CF357}" presName="hierRoot2" presStyleCnt="0">
        <dgm:presLayoutVars>
          <dgm:hierBranch val="init"/>
        </dgm:presLayoutVars>
      </dgm:prSet>
      <dgm:spPr/>
    </dgm:pt>
    <dgm:pt modelId="{E1CC195C-D0F1-48C8-A703-25242680FC8E}" type="pres">
      <dgm:prSet presAssocID="{809B22AA-EB2B-4C4F-82C3-E979FD4CF357}" presName="rootComposite" presStyleCnt="0"/>
      <dgm:spPr/>
    </dgm:pt>
    <dgm:pt modelId="{D170E32D-A43F-4CAB-A215-C289F970862B}" type="pres">
      <dgm:prSet presAssocID="{809B22AA-EB2B-4C4F-82C3-E979FD4CF357}" presName="rootText" presStyleLbl="node2" presStyleIdx="0" presStyleCnt="4" custScaleX="348838" custLinFactNeighborY="-2145">
        <dgm:presLayoutVars>
          <dgm:chPref val="3"/>
        </dgm:presLayoutVars>
      </dgm:prSet>
      <dgm:spPr/>
    </dgm:pt>
    <dgm:pt modelId="{18E317F2-7CF2-4DFD-9CA0-4A1E8C4ACD68}" type="pres">
      <dgm:prSet presAssocID="{809B22AA-EB2B-4C4F-82C3-E979FD4CF357}" presName="rootConnector" presStyleLbl="node2" presStyleIdx="0" presStyleCnt="4"/>
      <dgm:spPr/>
    </dgm:pt>
    <dgm:pt modelId="{C4D3DF99-A745-4C02-9204-B9053A10435D}" type="pres">
      <dgm:prSet presAssocID="{809B22AA-EB2B-4C4F-82C3-E979FD4CF357}" presName="hierChild4" presStyleCnt="0"/>
      <dgm:spPr/>
    </dgm:pt>
    <dgm:pt modelId="{004D161E-A790-4874-A24E-4FE2C841E0FA}" type="pres">
      <dgm:prSet presAssocID="{C4A4095A-E4E0-454A-8D47-7D0CFF49ECAD}" presName="Name37" presStyleLbl="parChTrans1D3" presStyleIdx="0" presStyleCnt="10"/>
      <dgm:spPr/>
    </dgm:pt>
    <dgm:pt modelId="{51188C3C-3414-4528-BA28-D08507A4628E}" type="pres">
      <dgm:prSet presAssocID="{4A54AAD5-4D51-4897-9AB6-4BCBB5BEE548}" presName="hierRoot2" presStyleCnt="0">
        <dgm:presLayoutVars>
          <dgm:hierBranch val="init"/>
        </dgm:presLayoutVars>
      </dgm:prSet>
      <dgm:spPr/>
    </dgm:pt>
    <dgm:pt modelId="{82F50351-7469-4147-8AAA-5DF64E46DFE5}" type="pres">
      <dgm:prSet presAssocID="{4A54AAD5-4D51-4897-9AB6-4BCBB5BEE548}" presName="rootComposite" presStyleCnt="0"/>
      <dgm:spPr/>
    </dgm:pt>
    <dgm:pt modelId="{B511DB7F-8828-4C14-AA32-13F2EB4C58FE}" type="pres">
      <dgm:prSet presAssocID="{4A54AAD5-4D51-4897-9AB6-4BCBB5BEE548}" presName="rootText" presStyleLbl="node3" presStyleIdx="0" presStyleCnt="10" custScaleX="198921">
        <dgm:presLayoutVars>
          <dgm:chPref val="3"/>
        </dgm:presLayoutVars>
      </dgm:prSet>
      <dgm:spPr/>
    </dgm:pt>
    <dgm:pt modelId="{1BE5035D-711E-4608-8014-A4A63834CDA5}" type="pres">
      <dgm:prSet presAssocID="{4A54AAD5-4D51-4897-9AB6-4BCBB5BEE548}" presName="rootConnector" presStyleLbl="node3" presStyleIdx="0" presStyleCnt="10"/>
      <dgm:spPr/>
    </dgm:pt>
    <dgm:pt modelId="{D39D667D-B9EB-4845-89F5-096D6E362A09}" type="pres">
      <dgm:prSet presAssocID="{4A54AAD5-4D51-4897-9AB6-4BCBB5BEE548}" presName="hierChild4" presStyleCnt="0"/>
      <dgm:spPr/>
    </dgm:pt>
    <dgm:pt modelId="{4F744158-F59D-4AF1-A196-88E3D4684EF9}" type="pres">
      <dgm:prSet presAssocID="{FC46A081-30D9-4FF3-ABDD-F4739BC8C2C5}" presName="Name37" presStyleLbl="parChTrans1D4" presStyleIdx="0" presStyleCnt="51"/>
      <dgm:spPr/>
    </dgm:pt>
    <dgm:pt modelId="{E8C47BB8-9E4B-409B-8AC1-92A7916F66E0}" type="pres">
      <dgm:prSet presAssocID="{83DA5390-4C13-4E33-9A74-D9FA507ED966}" presName="hierRoot2" presStyleCnt="0">
        <dgm:presLayoutVars>
          <dgm:hierBranch val="init"/>
        </dgm:presLayoutVars>
      </dgm:prSet>
      <dgm:spPr/>
    </dgm:pt>
    <dgm:pt modelId="{A41A6237-0F37-488C-AAFE-655A4D524EE6}" type="pres">
      <dgm:prSet presAssocID="{83DA5390-4C13-4E33-9A74-D9FA507ED966}" presName="rootComposite" presStyleCnt="0"/>
      <dgm:spPr/>
    </dgm:pt>
    <dgm:pt modelId="{6C97ECFC-1D50-4B73-B701-17303A2F2184}" type="pres">
      <dgm:prSet presAssocID="{83DA5390-4C13-4E33-9A74-D9FA507ED966}" presName="rootText" presStyleLbl="node4" presStyleIdx="0" presStyleCnt="51" custScaleX="164966">
        <dgm:presLayoutVars>
          <dgm:chPref val="3"/>
        </dgm:presLayoutVars>
      </dgm:prSet>
      <dgm:spPr/>
    </dgm:pt>
    <dgm:pt modelId="{A9748BD0-8FD6-48E3-AEC7-4ED4E1C2EB99}" type="pres">
      <dgm:prSet presAssocID="{83DA5390-4C13-4E33-9A74-D9FA507ED966}" presName="rootConnector" presStyleLbl="node4" presStyleIdx="0" presStyleCnt="51"/>
      <dgm:spPr/>
    </dgm:pt>
    <dgm:pt modelId="{BC7E921D-46E0-45DF-AC84-42B92AAA8172}" type="pres">
      <dgm:prSet presAssocID="{83DA5390-4C13-4E33-9A74-D9FA507ED966}" presName="hierChild4" presStyleCnt="0"/>
      <dgm:spPr/>
    </dgm:pt>
    <dgm:pt modelId="{3B968797-A612-47DE-8C8F-684730727980}" type="pres">
      <dgm:prSet presAssocID="{83DA5390-4C13-4E33-9A74-D9FA507ED966}" presName="hierChild5" presStyleCnt="0"/>
      <dgm:spPr/>
    </dgm:pt>
    <dgm:pt modelId="{78A7550C-6569-4740-AF74-F7F17DD08910}" type="pres">
      <dgm:prSet presAssocID="{DD069CB2-98F8-4031-9DD7-BE850E78587C}" presName="Name37" presStyleLbl="parChTrans1D4" presStyleIdx="1" presStyleCnt="51"/>
      <dgm:spPr/>
    </dgm:pt>
    <dgm:pt modelId="{794F9BC6-13AB-4107-9AA0-9CA7CF9DBDFC}" type="pres">
      <dgm:prSet presAssocID="{4ACBABB1-ACB9-41F2-B088-B688A37C2D78}" presName="hierRoot2" presStyleCnt="0">
        <dgm:presLayoutVars>
          <dgm:hierBranch val="init"/>
        </dgm:presLayoutVars>
      </dgm:prSet>
      <dgm:spPr/>
    </dgm:pt>
    <dgm:pt modelId="{76AE1C93-6757-4C1E-9976-643CE8A2BD41}" type="pres">
      <dgm:prSet presAssocID="{4ACBABB1-ACB9-41F2-B088-B688A37C2D78}" presName="rootComposite" presStyleCnt="0"/>
      <dgm:spPr/>
    </dgm:pt>
    <dgm:pt modelId="{D0F68930-E7E1-4791-80A3-05D30D0085DC}" type="pres">
      <dgm:prSet presAssocID="{4ACBABB1-ACB9-41F2-B088-B688A37C2D78}" presName="rootText" presStyleLbl="node4" presStyleIdx="1" presStyleCnt="51" custScaleX="168802">
        <dgm:presLayoutVars>
          <dgm:chPref val="3"/>
        </dgm:presLayoutVars>
      </dgm:prSet>
      <dgm:spPr/>
    </dgm:pt>
    <dgm:pt modelId="{808161C8-5A72-4FDD-85DC-6263922EC23E}" type="pres">
      <dgm:prSet presAssocID="{4ACBABB1-ACB9-41F2-B088-B688A37C2D78}" presName="rootConnector" presStyleLbl="node4" presStyleIdx="1" presStyleCnt="51"/>
      <dgm:spPr/>
    </dgm:pt>
    <dgm:pt modelId="{066ACAD0-0545-4AF4-98A3-A810B84B7832}" type="pres">
      <dgm:prSet presAssocID="{4ACBABB1-ACB9-41F2-B088-B688A37C2D78}" presName="hierChild4" presStyleCnt="0"/>
      <dgm:spPr/>
    </dgm:pt>
    <dgm:pt modelId="{7D26325A-C46F-4AF9-BB9C-8F48D528CBE7}" type="pres">
      <dgm:prSet presAssocID="{4ACBABB1-ACB9-41F2-B088-B688A37C2D78}" presName="hierChild5" presStyleCnt="0"/>
      <dgm:spPr/>
    </dgm:pt>
    <dgm:pt modelId="{A7DBF155-E747-480B-8128-665F3AABF7D4}" type="pres">
      <dgm:prSet presAssocID="{727A515A-4FCF-4A4D-AF09-5171DFE15980}" presName="Name37" presStyleLbl="parChTrans1D4" presStyleIdx="2" presStyleCnt="51"/>
      <dgm:spPr/>
    </dgm:pt>
    <dgm:pt modelId="{47CCB0DD-28D1-4246-AE4C-FF0F4C4674E9}" type="pres">
      <dgm:prSet presAssocID="{84B3DFD3-5F91-465B-9805-A39216462B87}" presName="hierRoot2" presStyleCnt="0">
        <dgm:presLayoutVars>
          <dgm:hierBranch val="init"/>
        </dgm:presLayoutVars>
      </dgm:prSet>
      <dgm:spPr/>
    </dgm:pt>
    <dgm:pt modelId="{2EDC841A-0986-4D25-936B-443E44334287}" type="pres">
      <dgm:prSet presAssocID="{84B3DFD3-5F91-465B-9805-A39216462B87}" presName="rootComposite" presStyleCnt="0"/>
      <dgm:spPr/>
    </dgm:pt>
    <dgm:pt modelId="{C4A19433-F9F1-4B16-8E37-B43B5D8BF9BE}" type="pres">
      <dgm:prSet presAssocID="{84B3DFD3-5F91-465B-9805-A39216462B87}" presName="rootText" presStyleLbl="node4" presStyleIdx="2" presStyleCnt="51" custScaleX="164533">
        <dgm:presLayoutVars>
          <dgm:chPref val="3"/>
        </dgm:presLayoutVars>
      </dgm:prSet>
      <dgm:spPr/>
    </dgm:pt>
    <dgm:pt modelId="{CEAD340F-BB4B-447A-BE36-EE6D1F3A595E}" type="pres">
      <dgm:prSet presAssocID="{84B3DFD3-5F91-465B-9805-A39216462B87}" presName="rootConnector" presStyleLbl="node4" presStyleIdx="2" presStyleCnt="51"/>
      <dgm:spPr/>
    </dgm:pt>
    <dgm:pt modelId="{7678A696-0369-411A-A721-246FC022925C}" type="pres">
      <dgm:prSet presAssocID="{84B3DFD3-5F91-465B-9805-A39216462B87}" presName="hierChild4" presStyleCnt="0"/>
      <dgm:spPr/>
    </dgm:pt>
    <dgm:pt modelId="{2465AA3C-4C34-4770-BAA2-57BB1562EBE2}" type="pres">
      <dgm:prSet presAssocID="{84B3DFD3-5F91-465B-9805-A39216462B87}" presName="hierChild5" presStyleCnt="0"/>
      <dgm:spPr/>
    </dgm:pt>
    <dgm:pt modelId="{7CFFB67B-F262-4931-AD1C-0407587082FB}" type="pres">
      <dgm:prSet presAssocID="{AD8A409E-7DAC-4DFC-8978-697F789B0536}" presName="Name37" presStyleLbl="parChTrans1D4" presStyleIdx="3" presStyleCnt="51"/>
      <dgm:spPr/>
    </dgm:pt>
    <dgm:pt modelId="{340918B0-A9A3-45D6-BB38-6E57E494ECC9}" type="pres">
      <dgm:prSet presAssocID="{C5ED9586-DEA7-4397-9979-C4EC421F1393}" presName="hierRoot2" presStyleCnt="0">
        <dgm:presLayoutVars>
          <dgm:hierBranch val="init"/>
        </dgm:presLayoutVars>
      </dgm:prSet>
      <dgm:spPr/>
    </dgm:pt>
    <dgm:pt modelId="{96FCE50A-E7A5-4ACA-981D-2C0DBCD962E6}" type="pres">
      <dgm:prSet presAssocID="{C5ED9586-DEA7-4397-9979-C4EC421F1393}" presName="rootComposite" presStyleCnt="0"/>
      <dgm:spPr/>
    </dgm:pt>
    <dgm:pt modelId="{9F177562-1160-46EE-8747-6FBB984ABB46}" type="pres">
      <dgm:prSet presAssocID="{C5ED9586-DEA7-4397-9979-C4EC421F1393}" presName="rootText" presStyleLbl="node4" presStyleIdx="3" presStyleCnt="51" custScaleX="172843">
        <dgm:presLayoutVars>
          <dgm:chPref val="3"/>
        </dgm:presLayoutVars>
      </dgm:prSet>
      <dgm:spPr/>
    </dgm:pt>
    <dgm:pt modelId="{C5A217F1-D449-43F9-BFFC-DF268CA69D18}" type="pres">
      <dgm:prSet presAssocID="{C5ED9586-DEA7-4397-9979-C4EC421F1393}" presName="rootConnector" presStyleLbl="node4" presStyleIdx="3" presStyleCnt="51"/>
      <dgm:spPr/>
    </dgm:pt>
    <dgm:pt modelId="{8BA0A577-8EB0-43EF-9339-71D59F666426}" type="pres">
      <dgm:prSet presAssocID="{C5ED9586-DEA7-4397-9979-C4EC421F1393}" presName="hierChild4" presStyleCnt="0"/>
      <dgm:spPr/>
    </dgm:pt>
    <dgm:pt modelId="{680379E1-4025-4F7D-B03B-28BE342154C6}" type="pres">
      <dgm:prSet presAssocID="{C5ED9586-DEA7-4397-9979-C4EC421F1393}" presName="hierChild5" presStyleCnt="0"/>
      <dgm:spPr/>
    </dgm:pt>
    <dgm:pt modelId="{B8126930-CD16-4753-B47E-EE28AC68ED63}" type="pres">
      <dgm:prSet presAssocID="{B32A521C-B9AB-4B6D-919F-236CA1ABEB9F}" presName="Name37" presStyleLbl="parChTrans1D4" presStyleIdx="4" presStyleCnt="51"/>
      <dgm:spPr/>
    </dgm:pt>
    <dgm:pt modelId="{CB084889-8869-4656-96F6-4F47C532B3B7}" type="pres">
      <dgm:prSet presAssocID="{76A0FFAA-6141-42ED-B005-3DB44556643E}" presName="hierRoot2" presStyleCnt="0">
        <dgm:presLayoutVars>
          <dgm:hierBranch val="init"/>
        </dgm:presLayoutVars>
      </dgm:prSet>
      <dgm:spPr/>
    </dgm:pt>
    <dgm:pt modelId="{ABD636EC-062C-468C-AD9E-1451274712F2}" type="pres">
      <dgm:prSet presAssocID="{76A0FFAA-6141-42ED-B005-3DB44556643E}" presName="rootComposite" presStyleCnt="0"/>
      <dgm:spPr/>
    </dgm:pt>
    <dgm:pt modelId="{4C42533A-20FC-47C1-8AC6-927C86B0BFD4}" type="pres">
      <dgm:prSet presAssocID="{76A0FFAA-6141-42ED-B005-3DB44556643E}" presName="rootText" presStyleLbl="node4" presStyleIdx="4" presStyleCnt="51" custScaleX="177877">
        <dgm:presLayoutVars>
          <dgm:chPref val="3"/>
        </dgm:presLayoutVars>
      </dgm:prSet>
      <dgm:spPr/>
    </dgm:pt>
    <dgm:pt modelId="{2230756A-59DD-4284-824F-897EC9FB8FE1}" type="pres">
      <dgm:prSet presAssocID="{76A0FFAA-6141-42ED-B005-3DB44556643E}" presName="rootConnector" presStyleLbl="node4" presStyleIdx="4" presStyleCnt="51"/>
      <dgm:spPr/>
    </dgm:pt>
    <dgm:pt modelId="{62F1768C-3E35-473C-9899-D7613A25868C}" type="pres">
      <dgm:prSet presAssocID="{76A0FFAA-6141-42ED-B005-3DB44556643E}" presName="hierChild4" presStyleCnt="0"/>
      <dgm:spPr/>
    </dgm:pt>
    <dgm:pt modelId="{F1540725-C931-4A9B-8FFD-97A51AF976D2}" type="pres">
      <dgm:prSet presAssocID="{76A0FFAA-6141-42ED-B005-3DB44556643E}" presName="hierChild5" presStyleCnt="0"/>
      <dgm:spPr/>
    </dgm:pt>
    <dgm:pt modelId="{8870F03B-4AC6-462A-ACEA-A111E1BB53B4}" type="pres">
      <dgm:prSet presAssocID="{B53B9643-31E0-48D5-9913-06A299AAA744}" presName="Name37" presStyleLbl="parChTrans1D4" presStyleIdx="5" presStyleCnt="51"/>
      <dgm:spPr/>
    </dgm:pt>
    <dgm:pt modelId="{B5AF9F61-2D02-4194-8FD3-F652B24181EB}" type="pres">
      <dgm:prSet presAssocID="{1262CF1D-5D97-466D-A34B-4776DE5B90D8}" presName="hierRoot2" presStyleCnt="0">
        <dgm:presLayoutVars>
          <dgm:hierBranch val="init"/>
        </dgm:presLayoutVars>
      </dgm:prSet>
      <dgm:spPr/>
    </dgm:pt>
    <dgm:pt modelId="{05E3F2BB-4707-45F4-8D0F-55C6C1446FB6}" type="pres">
      <dgm:prSet presAssocID="{1262CF1D-5D97-466D-A34B-4776DE5B90D8}" presName="rootComposite" presStyleCnt="0"/>
      <dgm:spPr/>
    </dgm:pt>
    <dgm:pt modelId="{3DEEF590-476E-4C1C-9929-F2B03D59618E}" type="pres">
      <dgm:prSet presAssocID="{1262CF1D-5D97-466D-A34B-4776DE5B90D8}" presName="rootText" presStyleLbl="node4" presStyleIdx="5" presStyleCnt="51" custScaleX="218874" custLinFactNeighborX="1412" custLinFactNeighborY="-1611">
        <dgm:presLayoutVars>
          <dgm:chPref val="3"/>
        </dgm:presLayoutVars>
      </dgm:prSet>
      <dgm:spPr/>
    </dgm:pt>
    <dgm:pt modelId="{E77015CB-8239-4C43-90D4-94278E84BF99}" type="pres">
      <dgm:prSet presAssocID="{1262CF1D-5D97-466D-A34B-4776DE5B90D8}" presName="rootConnector" presStyleLbl="node4" presStyleIdx="5" presStyleCnt="51"/>
      <dgm:spPr/>
    </dgm:pt>
    <dgm:pt modelId="{C92C30FF-7A39-4B9F-93A0-A1C2ABBC9325}" type="pres">
      <dgm:prSet presAssocID="{1262CF1D-5D97-466D-A34B-4776DE5B90D8}" presName="hierChild4" presStyleCnt="0"/>
      <dgm:spPr/>
    </dgm:pt>
    <dgm:pt modelId="{98CEA201-5EC8-45DA-8115-23642CCA75BE}" type="pres">
      <dgm:prSet presAssocID="{1262CF1D-5D97-466D-A34B-4776DE5B90D8}" presName="hierChild5" presStyleCnt="0"/>
      <dgm:spPr/>
    </dgm:pt>
    <dgm:pt modelId="{DC84EBDA-A80C-486C-B82C-28A8BADAB706}" type="pres">
      <dgm:prSet presAssocID="{603EE92A-FD28-42D5-8205-7EFEFCEDBD81}" presName="Name37" presStyleLbl="parChTrans1D4" presStyleIdx="6" presStyleCnt="51"/>
      <dgm:spPr/>
    </dgm:pt>
    <dgm:pt modelId="{0D04F2B1-71DE-4788-B4D7-1B5FEDB1A2F6}" type="pres">
      <dgm:prSet presAssocID="{85CEC833-E870-4E27-8135-2EFB11E42B3F}" presName="hierRoot2" presStyleCnt="0">
        <dgm:presLayoutVars>
          <dgm:hierBranch val="init"/>
        </dgm:presLayoutVars>
      </dgm:prSet>
      <dgm:spPr/>
    </dgm:pt>
    <dgm:pt modelId="{77E783A6-2C3D-42AA-B855-44FDB489D3B4}" type="pres">
      <dgm:prSet presAssocID="{85CEC833-E870-4E27-8135-2EFB11E42B3F}" presName="rootComposite" presStyleCnt="0"/>
      <dgm:spPr/>
    </dgm:pt>
    <dgm:pt modelId="{7218F9D7-5623-4DB6-BF7B-5D688D9DD022}" type="pres">
      <dgm:prSet presAssocID="{85CEC833-E870-4E27-8135-2EFB11E42B3F}" presName="rootText" presStyleLbl="node4" presStyleIdx="6" presStyleCnt="51" custScaleX="180529" custLinFactNeighborX="1426" custLinFactNeighborY="-3105">
        <dgm:presLayoutVars>
          <dgm:chPref val="3"/>
        </dgm:presLayoutVars>
      </dgm:prSet>
      <dgm:spPr/>
    </dgm:pt>
    <dgm:pt modelId="{F67D95AB-E8A5-448A-B007-9E4B13D5470A}" type="pres">
      <dgm:prSet presAssocID="{85CEC833-E870-4E27-8135-2EFB11E42B3F}" presName="rootConnector" presStyleLbl="node4" presStyleIdx="6" presStyleCnt="51"/>
      <dgm:spPr/>
    </dgm:pt>
    <dgm:pt modelId="{2BC54603-0581-4134-85C0-7CA59CC0FC3E}" type="pres">
      <dgm:prSet presAssocID="{85CEC833-E870-4E27-8135-2EFB11E42B3F}" presName="hierChild4" presStyleCnt="0"/>
      <dgm:spPr/>
    </dgm:pt>
    <dgm:pt modelId="{C7D61C70-6CD4-4F7E-A1A9-FAAA6A154299}" type="pres">
      <dgm:prSet presAssocID="{85CEC833-E870-4E27-8135-2EFB11E42B3F}" presName="hierChild5" presStyleCnt="0"/>
      <dgm:spPr/>
    </dgm:pt>
    <dgm:pt modelId="{602BD59B-FC70-469D-ACEB-CC511C90E41C}" type="pres">
      <dgm:prSet presAssocID="{8055C10D-4D61-4916-8511-18E576130D06}" presName="Name37" presStyleLbl="parChTrans1D4" presStyleIdx="7" presStyleCnt="51"/>
      <dgm:spPr/>
    </dgm:pt>
    <dgm:pt modelId="{9CC4ED3B-E1C0-4616-AD15-3B77F95D45F3}" type="pres">
      <dgm:prSet presAssocID="{8B43B9F2-1FBC-4683-A91E-D5E294D2BC94}" presName="hierRoot2" presStyleCnt="0">
        <dgm:presLayoutVars>
          <dgm:hierBranch val="init"/>
        </dgm:presLayoutVars>
      </dgm:prSet>
      <dgm:spPr/>
    </dgm:pt>
    <dgm:pt modelId="{9D20866F-0B3E-48B0-8991-AFF490D10E28}" type="pres">
      <dgm:prSet presAssocID="{8B43B9F2-1FBC-4683-A91E-D5E294D2BC94}" presName="rootComposite" presStyleCnt="0"/>
      <dgm:spPr/>
    </dgm:pt>
    <dgm:pt modelId="{FD692815-AD06-4D10-8A8C-085136D76DC9}" type="pres">
      <dgm:prSet presAssocID="{8B43B9F2-1FBC-4683-A91E-D5E294D2BC94}" presName="rootText" presStyleLbl="node4" presStyleIdx="7" presStyleCnt="51" custScaleX="185804" custLinFactNeighborX="0" custLinFactNeighborY="-16680">
        <dgm:presLayoutVars>
          <dgm:chPref val="3"/>
        </dgm:presLayoutVars>
      </dgm:prSet>
      <dgm:spPr/>
    </dgm:pt>
    <dgm:pt modelId="{CB0B184F-F550-4D40-93F7-26A16D495629}" type="pres">
      <dgm:prSet presAssocID="{8B43B9F2-1FBC-4683-A91E-D5E294D2BC94}" presName="rootConnector" presStyleLbl="node4" presStyleIdx="7" presStyleCnt="51"/>
      <dgm:spPr/>
    </dgm:pt>
    <dgm:pt modelId="{833473BA-751A-44E2-9FC1-C6B407F569C4}" type="pres">
      <dgm:prSet presAssocID="{8B43B9F2-1FBC-4683-A91E-D5E294D2BC94}" presName="hierChild4" presStyleCnt="0"/>
      <dgm:spPr/>
    </dgm:pt>
    <dgm:pt modelId="{72B47CCB-391A-4B95-9810-16FC08F62A85}" type="pres">
      <dgm:prSet presAssocID="{8B43B9F2-1FBC-4683-A91E-D5E294D2BC94}" presName="hierChild5" presStyleCnt="0"/>
      <dgm:spPr/>
    </dgm:pt>
    <dgm:pt modelId="{262F659B-42B2-4E5B-A91B-55DEFE9F990B}" type="pres">
      <dgm:prSet presAssocID="{B9A7A3E6-ED1F-4BD5-BE2A-58F099E98882}" presName="Name37" presStyleLbl="parChTrans1D4" presStyleIdx="8" presStyleCnt="51"/>
      <dgm:spPr/>
    </dgm:pt>
    <dgm:pt modelId="{99431357-D3D2-427E-B032-51F4C99B7A94}" type="pres">
      <dgm:prSet presAssocID="{D68DC454-7CAE-40C4-A808-1E98666020D0}" presName="hierRoot2" presStyleCnt="0">
        <dgm:presLayoutVars>
          <dgm:hierBranch val="init"/>
        </dgm:presLayoutVars>
      </dgm:prSet>
      <dgm:spPr/>
    </dgm:pt>
    <dgm:pt modelId="{B70EA346-6BD4-460D-AEF7-31BF730B5A8C}" type="pres">
      <dgm:prSet presAssocID="{D68DC454-7CAE-40C4-A808-1E98666020D0}" presName="rootComposite" presStyleCnt="0"/>
      <dgm:spPr/>
    </dgm:pt>
    <dgm:pt modelId="{62FA9AC4-B114-4394-A3A1-72CAF86FA20B}" type="pres">
      <dgm:prSet presAssocID="{D68DC454-7CAE-40C4-A808-1E98666020D0}" presName="rootText" presStyleLbl="node4" presStyleIdx="8" presStyleCnt="51" custScaleX="185293" custLinFactNeighborX="-758" custLinFactNeighborY="-27294">
        <dgm:presLayoutVars>
          <dgm:chPref val="3"/>
        </dgm:presLayoutVars>
      </dgm:prSet>
      <dgm:spPr/>
    </dgm:pt>
    <dgm:pt modelId="{DD8B0379-68D2-47C8-BF6A-490516440C58}" type="pres">
      <dgm:prSet presAssocID="{D68DC454-7CAE-40C4-A808-1E98666020D0}" presName="rootConnector" presStyleLbl="node4" presStyleIdx="8" presStyleCnt="51"/>
      <dgm:spPr/>
    </dgm:pt>
    <dgm:pt modelId="{FFBE57D8-FD47-4139-A35A-FE97EAA685C0}" type="pres">
      <dgm:prSet presAssocID="{D68DC454-7CAE-40C4-A808-1E98666020D0}" presName="hierChild4" presStyleCnt="0"/>
      <dgm:spPr/>
    </dgm:pt>
    <dgm:pt modelId="{D43CA03C-30DE-43F9-8456-AB0577B3E93A}" type="pres">
      <dgm:prSet presAssocID="{D68DC454-7CAE-40C4-A808-1E98666020D0}" presName="hierChild5" presStyleCnt="0"/>
      <dgm:spPr/>
    </dgm:pt>
    <dgm:pt modelId="{F484A896-3B7E-4CDE-BEC7-FBFC95BCF24D}" type="pres">
      <dgm:prSet presAssocID="{78352DE3-7096-4C52-A7D9-3F69B809A457}" presName="Name37" presStyleLbl="parChTrans1D4" presStyleIdx="9" presStyleCnt="51"/>
      <dgm:spPr/>
    </dgm:pt>
    <dgm:pt modelId="{20281BB8-4AAA-4C8F-8DE1-07C7FE413358}" type="pres">
      <dgm:prSet presAssocID="{C5659E2D-2956-4D4C-AC00-79AC2A37589F}" presName="hierRoot2" presStyleCnt="0">
        <dgm:presLayoutVars>
          <dgm:hierBranch val="init"/>
        </dgm:presLayoutVars>
      </dgm:prSet>
      <dgm:spPr/>
    </dgm:pt>
    <dgm:pt modelId="{A12A80B6-B2F6-4411-972F-388268CC2E27}" type="pres">
      <dgm:prSet presAssocID="{C5659E2D-2956-4D4C-AC00-79AC2A37589F}" presName="rootComposite" presStyleCnt="0"/>
      <dgm:spPr/>
    </dgm:pt>
    <dgm:pt modelId="{2E578D09-4CDB-402F-A41E-CF9964596E54}" type="pres">
      <dgm:prSet presAssocID="{C5659E2D-2956-4D4C-AC00-79AC2A37589F}" presName="rootText" presStyleLbl="node4" presStyleIdx="9" presStyleCnt="51" custScaleX="196480" custLinFactNeighborX="-3963" custLinFactNeighborY="-22194">
        <dgm:presLayoutVars>
          <dgm:chPref val="3"/>
        </dgm:presLayoutVars>
      </dgm:prSet>
      <dgm:spPr/>
    </dgm:pt>
    <dgm:pt modelId="{F43E3DDB-EB78-44D3-8FDA-3580A6C1A331}" type="pres">
      <dgm:prSet presAssocID="{C5659E2D-2956-4D4C-AC00-79AC2A37589F}" presName="rootConnector" presStyleLbl="node4" presStyleIdx="9" presStyleCnt="51"/>
      <dgm:spPr/>
    </dgm:pt>
    <dgm:pt modelId="{B2FB373C-B730-4F17-A55A-0780690C6AA4}" type="pres">
      <dgm:prSet presAssocID="{C5659E2D-2956-4D4C-AC00-79AC2A37589F}" presName="hierChild4" presStyleCnt="0"/>
      <dgm:spPr/>
    </dgm:pt>
    <dgm:pt modelId="{6D8F1A45-184C-4395-AD8B-A68F0F08877E}" type="pres">
      <dgm:prSet presAssocID="{C5659E2D-2956-4D4C-AC00-79AC2A37589F}" presName="hierChild5" presStyleCnt="0"/>
      <dgm:spPr/>
    </dgm:pt>
    <dgm:pt modelId="{6259CB26-4F1B-4293-847F-52D2ACCBC3D9}" type="pres">
      <dgm:prSet presAssocID="{4A54AAD5-4D51-4897-9AB6-4BCBB5BEE548}" presName="hierChild5" presStyleCnt="0"/>
      <dgm:spPr/>
    </dgm:pt>
    <dgm:pt modelId="{AAF5925E-A439-4734-BFA7-0209F1E034E0}" type="pres">
      <dgm:prSet presAssocID="{B7B3C6AE-DFBB-46A9-8CF1-A1BD803B9409}" presName="Name37" presStyleLbl="parChTrans1D3" presStyleIdx="1" presStyleCnt="10"/>
      <dgm:spPr/>
    </dgm:pt>
    <dgm:pt modelId="{E4ACDD6B-0637-4F25-B692-478DE4CD1E8A}" type="pres">
      <dgm:prSet presAssocID="{86AF350A-A785-4BDD-9C13-1E90196942B4}" presName="hierRoot2" presStyleCnt="0">
        <dgm:presLayoutVars>
          <dgm:hierBranch val="init"/>
        </dgm:presLayoutVars>
      </dgm:prSet>
      <dgm:spPr/>
    </dgm:pt>
    <dgm:pt modelId="{D26411F1-3269-4B53-8632-15971C6AADE7}" type="pres">
      <dgm:prSet presAssocID="{86AF350A-A785-4BDD-9C13-1E90196942B4}" presName="rootComposite" presStyleCnt="0"/>
      <dgm:spPr/>
    </dgm:pt>
    <dgm:pt modelId="{72AC346F-2F4E-444E-8C03-BD2A3B5A48DE}" type="pres">
      <dgm:prSet presAssocID="{86AF350A-A785-4BDD-9C13-1E90196942B4}" presName="rootText" presStyleLbl="node3" presStyleIdx="1" presStyleCnt="10">
        <dgm:presLayoutVars>
          <dgm:chPref val="3"/>
        </dgm:presLayoutVars>
      </dgm:prSet>
      <dgm:spPr/>
    </dgm:pt>
    <dgm:pt modelId="{61BD3AC5-6CF6-4CA9-B7DA-7A4EF7D20243}" type="pres">
      <dgm:prSet presAssocID="{86AF350A-A785-4BDD-9C13-1E90196942B4}" presName="rootConnector" presStyleLbl="node3" presStyleIdx="1" presStyleCnt="10"/>
      <dgm:spPr/>
    </dgm:pt>
    <dgm:pt modelId="{417D4C16-6F47-45C2-BFA4-54B9F621B68C}" type="pres">
      <dgm:prSet presAssocID="{86AF350A-A785-4BDD-9C13-1E90196942B4}" presName="hierChild4" presStyleCnt="0"/>
      <dgm:spPr/>
    </dgm:pt>
    <dgm:pt modelId="{B99B6B24-4B86-4581-870C-CE3FEDC0C61D}" type="pres">
      <dgm:prSet presAssocID="{66EC2B8C-2804-4606-A2E6-9DFE1D04EEFD}" presName="Name37" presStyleLbl="parChTrans1D4" presStyleIdx="10" presStyleCnt="51"/>
      <dgm:spPr/>
    </dgm:pt>
    <dgm:pt modelId="{5BA0EA1B-5F73-4973-A3F1-29236FE7F0E5}" type="pres">
      <dgm:prSet presAssocID="{6F3D971A-5BF3-41B4-AA65-3D4E45EC6ACD}" presName="hierRoot2" presStyleCnt="0">
        <dgm:presLayoutVars>
          <dgm:hierBranch val="init"/>
        </dgm:presLayoutVars>
      </dgm:prSet>
      <dgm:spPr/>
    </dgm:pt>
    <dgm:pt modelId="{C7184900-6D46-4FEB-ADB8-C488F2157735}" type="pres">
      <dgm:prSet presAssocID="{6F3D971A-5BF3-41B4-AA65-3D4E45EC6ACD}" presName="rootComposite" presStyleCnt="0"/>
      <dgm:spPr/>
    </dgm:pt>
    <dgm:pt modelId="{94EA3F58-2480-455A-93C9-19D7ED310431}" type="pres">
      <dgm:prSet presAssocID="{6F3D971A-5BF3-41B4-AA65-3D4E45EC6ACD}" presName="rootText" presStyleLbl="node4" presStyleIdx="10" presStyleCnt="51">
        <dgm:presLayoutVars>
          <dgm:chPref val="3"/>
        </dgm:presLayoutVars>
      </dgm:prSet>
      <dgm:spPr/>
    </dgm:pt>
    <dgm:pt modelId="{0E41174D-0E26-4AF8-AEF8-D33D29C46895}" type="pres">
      <dgm:prSet presAssocID="{6F3D971A-5BF3-41B4-AA65-3D4E45EC6ACD}" presName="rootConnector" presStyleLbl="node4" presStyleIdx="10" presStyleCnt="51"/>
      <dgm:spPr/>
    </dgm:pt>
    <dgm:pt modelId="{1A2AD02D-EC01-4C80-95B5-C9487B2F4B1D}" type="pres">
      <dgm:prSet presAssocID="{6F3D971A-5BF3-41B4-AA65-3D4E45EC6ACD}" presName="hierChild4" presStyleCnt="0"/>
      <dgm:spPr/>
    </dgm:pt>
    <dgm:pt modelId="{7B7A9498-EE61-46A4-ABC7-FCC9B6911869}" type="pres">
      <dgm:prSet presAssocID="{F810B5C8-CA24-4232-A967-1B10FE00DBCC}" presName="Name37" presStyleLbl="parChTrans1D4" presStyleIdx="11" presStyleCnt="51"/>
      <dgm:spPr/>
    </dgm:pt>
    <dgm:pt modelId="{66FC43BD-79DC-4A25-BDB3-F5B830425567}" type="pres">
      <dgm:prSet presAssocID="{6EC7F012-2F65-46F7-8640-A4E8EB867D41}" presName="hierRoot2" presStyleCnt="0">
        <dgm:presLayoutVars>
          <dgm:hierBranch val="init"/>
        </dgm:presLayoutVars>
      </dgm:prSet>
      <dgm:spPr/>
    </dgm:pt>
    <dgm:pt modelId="{4DF92811-13ED-44A2-BF55-539D20088292}" type="pres">
      <dgm:prSet presAssocID="{6EC7F012-2F65-46F7-8640-A4E8EB867D41}" presName="rootComposite" presStyleCnt="0"/>
      <dgm:spPr/>
    </dgm:pt>
    <dgm:pt modelId="{CFE45721-94E1-49D6-AC65-128A5E67F4AA}" type="pres">
      <dgm:prSet presAssocID="{6EC7F012-2F65-46F7-8640-A4E8EB867D41}" presName="rootText" presStyleLbl="node4" presStyleIdx="11" presStyleCnt="51" custLinFactNeighborX="1011" custLinFactNeighborY="-6064">
        <dgm:presLayoutVars>
          <dgm:chPref val="3"/>
        </dgm:presLayoutVars>
      </dgm:prSet>
      <dgm:spPr/>
    </dgm:pt>
    <dgm:pt modelId="{52570063-90CF-4781-9CD0-D7B15D415766}" type="pres">
      <dgm:prSet presAssocID="{6EC7F012-2F65-46F7-8640-A4E8EB867D41}" presName="rootConnector" presStyleLbl="node4" presStyleIdx="11" presStyleCnt="51"/>
      <dgm:spPr/>
    </dgm:pt>
    <dgm:pt modelId="{A5A679AF-951B-49C0-A21B-DFA09207564C}" type="pres">
      <dgm:prSet presAssocID="{6EC7F012-2F65-46F7-8640-A4E8EB867D41}" presName="hierChild4" presStyleCnt="0"/>
      <dgm:spPr/>
    </dgm:pt>
    <dgm:pt modelId="{843B37D2-54CA-4C17-89CA-8041E47E4503}" type="pres">
      <dgm:prSet presAssocID="{6EC7F012-2F65-46F7-8640-A4E8EB867D41}" presName="hierChild5" presStyleCnt="0"/>
      <dgm:spPr/>
    </dgm:pt>
    <dgm:pt modelId="{A997EDE0-B6EC-415F-9465-42859963FCDA}" type="pres">
      <dgm:prSet presAssocID="{0A5C3C51-DFF4-4B0F-B31A-428D0ABE725F}" presName="Name37" presStyleLbl="parChTrans1D4" presStyleIdx="12" presStyleCnt="51"/>
      <dgm:spPr/>
    </dgm:pt>
    <dgm:pt modelId="{45433A0D-4092-40E3-98E4-24BE76417B03}" type="pres">
      <dgm:prSet presAssocID="{B1C55CB8-B5A8-4609-B02A-3E3CF660F72E}" presName="hierRoot2" presStyleCnt="0">
        <dgm:presLayoutVars>
          <dgm:hierBranch val="init"/>
        </dgm:presLayoutVars>
      </dgm:prSet>
      <dgm:spPr/>
    </dgm:pt>
    <dgm:pt modelId="{7099E399-5311-4773-87EB-B91F2145E359}" type="pres">
      <dgm:prSet presAssocID="{B1C55CB8-B5A8-4609-B02A-3E3CF660F72E}" presName="rootComposite" presStyleCnt="0"/>
      <dgm:spPr/>
    </dgm:pt>
    <dgm:pt modelId="{7B91E5E5-58B7-4334-B99F-B2BE80AC2C27}" type="pres">
      <dgm:prSet presAssocID="{B1C55CB8-B5A8-4609-B02A-3E3CF660F72E}" presName="rootText" presStyleLbl="node4" presStyleIdx="12" presStyleCnt="51">
        <dgm:presLayoutVars>
          <dgm:chPref val="3"/>
        </dgm:presLayoutVars>
      </dgm:prSet>
      <dgm:spPr/>
    </dgm:pt>
    <dgm:pt modelId="{2BC2D485-4BD9-44C6-83EC-74176CBDE1CE}" type="pres">
      <dgm:prSet presAssocID="{B1C55CB8-B5A8-4609-B02A-3E3CF660F72E}" presName="rootConnector" presStyleLbl="node4" presStyleIdx="12" presStyleCnt="51"/>
      <dgm:spPr/>
    </dgm:pt>
    <dgm:pt modelId="{0B12FAF0-EF84-409C-BB7F-0C36E0823E77}" type="pres">
      <dgm:prSet presAssocID="{B1C55CB8-B5A8-4609-B02A-3E3CF660F72E}" presName="hierChild4" presStyleCnt="0"/>
      <dgm:spPr/>
    </dgm:pt>
    <dgm:pt modelId="{A6A0BFEF-2570-4A0C-ACD0-238194BEEC64}" type="pres">
      <dgm:prSet presAssocID="{B1C55CB8-B5A8-4609-B02A-3E3CF660F72E}" presName="hierChild5" presStyleCnt="0"/>
      <dgm:spPr/>
    </dgm:pt>
    <dgm:pt modelId="{34098381-6D77-4732-A5B4-456D319599CD}" type="pres">
      <dgm:prSet presAssocID="{6EA64135-6687-4B16-B555-035AB2EC3242}" presName="Name37" presStyleLbl="parChTrans1D4" presStyleIdx="13" presStyleCnt="51"/>
      <dgm:spPr/>
    </dgm:pt>
    <dgm:pt modelId="{0AA2B551-40BD-45F9-8754-DE2DC87E7DC4}" type="pres">
      <dgm:prSet presAssocID="{C4A607B8-3861-4E87-8E12-BBD8636F01BD}" presName="hierRoot2" presStyleCnt="0">
        <dgm:presLayoutVars>
          <dgm:hierBranch val="init"/>
        </dgm:presLayoutVars>
      </dgm:prSet>
      <dgm:spPr/>
    </dgm:pt>
    <dgm:pt modelId="{14266D2A-6AB2-44DE-8FEF-DAAABF510356}" type="pres">
      <dgm:prSet presAssocID="{C4A607B8-3861-4E87-8E12-BBD8636F01BD}" presName="rootComposite" presStyleCnt="0"/>
      <dgm:spPr/>
    </dgm:pt>
    <dgm:pt modelId="{B730C348-B27B-4E97-B02A-145E4DF524C7}" type="pres">
      <dgm:prSet presAssocID="{C4A607B8-3861-4E87-8E12-BBD8636F01BD}" presName="rootText" presStyleLbl="node4" presStyleIdx="13" presStyleCnt="51">
        <dgm:presLayoutVars>
          <dgm:chPref val="3"/>
        </dgm:presLayoutVars>
      </dgm:prSet>
      <dgm:spPr/>
    </dgm:pt>
    <dgm:pt modelId="{194D1701-BA25-4307-8A9A-F95AE40A9E06}" type="pres">
      <dgm:prSet presAssocID="{C4A607B8-3861-4E87-8E12-BBD8636F01BD}" presName="rootConnector" presStyleLbl="node4" presStyleIdx="13" presStyleCnt="51"/>
      <dgm:spPr/>
    </dgm:pt>
    <dgm:pt modelId="{F455B140-6AB6-4646-A88E-93930381A837}" type="pres">
      <dgm:prSet presAssocID="{C4A607B8-3861-4E87-8E12-BBD8636F01BD}" presName="hierChild4" presStyleCnt="0"/>
      <dgm:spPr/>
    </dgm:pt>
    <dgm:pt modelId="{286DBE8D-C02D-4492-9803-0E8B8730A2F0}" type="pres">
      <dgm:prSet presAssocID="{C4A607B8-3861-4E87-8E12-BBD8636F01BD}" presName="hierChild5" presStyleCnt="0"/>
      <dgm:spPr/>
    </dgm:pt>
    <dgm:pt modelId="{36FB329A-EA96-4DC3-8077-A91D3BA09DEC}" type="pres">
      <dgm:prSet presAssocID="{6F3D971A-5BF3-41B4-AA65-3D4E45EC6ACD}" presName="hierChild5" presStyleCnt="0"/>
      <dgm:spPr/>
    </dgm:pt>
    <dgm:pt modelId="{0158380F-2A8D-46BB-A605-28D0BEDCA95A}" type="pres">
      <dgm:prSet presAssocID="{3E60E265-190C-4CF0-B80B-BAB167A1C496}" presName="Name37" presStyleLbl="parChTrans1D4" presStyleIdx="14" presStyleCnt="51"/>
      <dgm:spPr/>
    </dgm:pt>
    <dgm:pt modelId="{1ED8701E-95F7-46B5-9B23-B113C2EBE606}" type="pres">
      <dgm:prSet presAssocID="{3A90A080-7EED-449C-867A-9C608C0AAA04}" presName="hierRoot2" presStyleCnt="0">
        <dgm:presLayoutVars>
          <dgm:hierBranch val="init"/>
        </dgm:presLayoutVars>
      </dgm:prSet>
      <dgm:spPr/>
    </dgm:pt>
    <dgm:pt modelId="{82EB442C-EA0F-4ADB-BFCE-26157DEED3EF}" type="pres">
      <dgm:prSet presAssocID="{3A90A080-7EED-449C-867A-9C608C0AAA04}" presName="rootComposite" presStyleCnt="0"/>
      <dgm:spPr/>
    </dgm:pt>
    <dgm:pt modelId="{466D2442-F82B-4960-BA14-07DC66B89776}" type="pres">
      <dgm:prSet presAssocID="{3A90A080-7EED-449C-867A-9C608C0AAA04}" presName="rootText" presStyleLbl="node4" presStyleIdx="14" presStyleCnt="51" custLinFactNeighborX="12756" custLinFactNeighborY="-2487">
        <dgm:presLayoutVars>
          <dgm:chPref val="3"/>
        </dgm:presLayoutVars>
      </dgm:prSet>
      <dgm:spPr/>
    </dgm:pt>
    <dgm:pt modelId="{95747F7E-A1B1-48A5-BB26-4D663DC9B687}" type="pres">
      <dgm:prSet presAssocID="{3A90A080-7EED-449C-867A-9C608C0AAA04}" presName="rootConnector" presStyleLbl="node4" presStyleIdx="14" presStyleCnt="51"/>
      <dgm:spPr/>
    </dgm:pt>
    <dgm:pt modelId="{B45D613A-CF74-4109-9FE2-CA7DF07E9A2F}" type="pres">
      <dgm:prSet presAssocID="{3A90A080-7EED-449C-867A-9C608C0AAA04}" presName="hierChild4" presStyleCnt="0"/>
      <dgm:spPr/>
    </dgm:pt>
    <dgm:pt modelId="{F995A6B1-D139-4F46-BB63-4E31291E2CBE}" type="pres">
      <dgm:prSet presAssocID="{941B8B88-41FB-4217-9381-172AE4E52724}" presName="Name37" presStyleLbl="parChTrans1D4" presStyleIdx="15" presStyleCnt="51"/>
      <dgm:spPr/>
    </dgm:pt>
    <dgm:pt modelId="{F954B2A2-1550-4BD3-8667-C1C8D4E5B1B2}" type="pres">
      <dgm:prSet presAssocID="{4274FFB6-3820-49E0-8AE4-2D2F30B7DE7F}" presName="hierRoot2" presStyleCnt="0">
        <dgm:presLayoutVars>
          <dgm:hierBranch val="init"/>
        </dgm:presLayoutVars>
      </dgm:prSet>
      <dgm:spPr/>
    </dgm:pt>
    <dgm:pt modelId="{59C7A080-A188-4DC2-9FCA-0423516A283A}" type="pres">
      <dgm:prSet presAssocID="{4274FFB6-3820-49E0-8AE4-2D2F30B7DE7F}" presName="rootComposite" presStyleCnt="0"/>
      <dgm:spPr/>
    </dgm:pt>
    <dgm:pt modelId="{8D7CEF34-7121-401A-9EDD-DA57814735DA}" type="pres">
      <dgm:prSet presAssocID="{4274FFB6-3820-49E0-8AE4-2D2F30B7DE7F}" presName="rootText" presStyleLbl="node4" presStyleIdx="15" presStyleCnt="51" custLinFactNeighborX="15322" custLinFactNeighborY="-14149">
        <dgm:presLayoutVars>
          <dgm:chPref val="3"/>
        </dgm:presLayoutVars>
      </dgm:prSet>
      <dgm:spPr/>
    </dgm:pt>
    <dgm:pt modelId="{3E5A7FC1-A3F3-404B-905C-6AC855CFFC9A}" type="pres">
      <dgm:prSet presAssocID="{4274FFB6-3820-49E0-8AE4-2D2F30B7DE7F}" presName="rootConnector" presStyleLbl="node4" presStyleIdx="15" presStyleCnt="51"/>
      <dgm:spPr/>
    </dgm:pt>
    <dgm:pt modelId="{96E6DC8E-2BDC-4DA9-A96B-3BBD7B50C8B5}" type="pres">
      <dgm:prSet presAssocID="{4274FFB6-3820-49E0-8AE4-2D2F30B7DE7F}" presName="hierChild4" presStyleCnt="0"/>
      <dgm:spPr/>
    </dgm:pt>
    <dgm:pt modelId="{24690629-5752-487D-9E62-1B9255B91666}" type="pres">
      <dgm:prSet presAssocID="{4274FFB6-3820-49E0-8AE4-2D2F30B7DE7F}" presName="hierChild5" presStyleCnt="0"/>
      <dgm:spPr/>
    </dgm:pt>
    <dgm:pt modelId="{4DB223C1-E167-4CE7-BBDB-3999C251884C}" type="pres">
      <dgm:prSet presAssocID="{C4F6999C-5BA9-4CA5-9E16-FB4CB78314C3}" presName="Name37" presStyleLbl="parChTrans1D4" presStyleIdx="16" presStyleCnt="51"/>
      <dgm:spPr/>
    </dgm:pt>
    <dgm:pt modelId="{BF9A6A66-4CA5-4C5B-B795-8B6D58B0C86A}" type="pres">
      <dgm:prSet presAssocID="{E6C70E93-4562-459B-86CF-78A304136988}" presName="hierRoot2" presStyleCnt="0">
        <dgm:presLayoutVars>
          <dgm:hierBranch val="init"/>
        </dgm:presLayoutVars>
      </dgm:prSet>
      <dgm:spPr/>
    </dgm:pt>
    <dgm:pt modelId="{B2BDE703-F29E-4522-ADCF-F5E033C136D5}" type="pres">
      <dgm:prSet presAssocID="{E6C70E93-4562-459B-86CF-78A304136988}" presName="rootComposite" presStyleCnt="0"/>
      <dgm:spPr/>
    </dgm:pt>
    <dgm:pt modelId="{A48098A7-875D-4DD4-9FC1-6BF27ACF541C}" type="pres">
      <dgm:prSet presAssocID="{E6C70E93-4562-459B-86CF-78A304136988}" presName="rootText" presStyleLbl="node4" presStyleIdx="16" presStyleCnt="51" custLinFactNeighborX="16344" custLinFactNeighborY="-9098">
        <dgm:presLayoutVars>
          <dgm:chPref val="3"/>
        </dgm:presLayoutVars>
      </dgm:prSet>
      <dgm:spPr/>
    </dgm:pt>
    <dgm:pt modelId="{30D467C3-47C6-4E21-A66C-E50574C771FF}" type="pres">
      <dgm:prSet presAssocID="{E6C70E93-4562-459B-86CF-78A304136988}" presName="rootConnector" presStyleLbl="node4" presStyleIdx="16" presStyleCnt="51"/>
      <dgm:spPr/>
    </dgm:pt>
    <dgm:pt modelId="{076789AC-8BEF-445A-80D0-485B1A25275F}" type="pres">
      <dgm:prSet presAssocID="{E6C70E93-4562-459B-86CF-78A304136988}" presName="hierChild4" presStyleCnt="0"/>
      <dgm:spPr/>
    </dgm:pt>
    <dgm:pt modelId="{916E04E4-C12C-4A92-B5B5-5658FFEBB62D}" type="pres">
      <dgm:prSet presAssocID="{E6C70E93-4562-459B-86CF-78A304136988}" presName="hierChild5" presStyleCnt="0"/>
      <dgm:spPr/>
    </dgm:pt>
    <dgm:pt modelId="{22A9FBAF-7F85-4B32-9C8E-50AB49277B22}" type="pres">
      <dgm:prSet presAssocID="{3A90A080-7EED-449C-867A-9C608C0AAA04}" presName="hierChild5" presStyleCnt="0"/>
      <dgm:spPr/>
    </dgm:pt>
    <dgm:pt modelId="{A304A998-311C-42E3-BC67-14561F45BC79}" type="pres">
      <dgm:prSet presAssocID="{86AF350A-A785-4BDD-9C13-1E90196942B4}" presName="hierChild5" presStyleCnt="0"/>
      <dgm:spPr/>
    </dgm:pt>
    <dgm:pt modelId="{8F47595E-1F20-4F5E-BE70-5CDDFE438157}" type="pres">
      <dgm:prSet presAssocID="{809B22AA-EB2B-4C4F-82C3-E979FD4CF357}" presName="hierChild5" presStyleCnt="0"/>
      <dgm:spPr/>
    </dgm:pt>
    <dgm:pt modelId="{146AE877-ED15-459B-B13B-AF077FBB1040}" type="pres">
      <dgm:prSet presAssocID="{DE3A69AF-6A99-44DF-9639-EBEE5AEFB1D1}" presName="Name37" presStyleLbl="parChTrans1D2" presStyleIdx="1" presStyleCnt="4"/>
      <dgm:spPr/>
    </dgm:pt>
    <dgm:pt modelId="{D8BE7065-D2EC-4787-8FFC-B61F79EEC39D}" type="pres">
      <dgm:prSet presAssocID="{4D29C077-1695-455C-9DAA-E15887E6F57B}" presName="hierRoot2" presStyleCnt="0">
        <dgm:presLayoutVars>
          <dgm:hierBranch val="init"/>
        </dgm:presLayoutVars>
      </dgm:prSet>
      <dgm:spPr/>
    </dgm:pt>
    <dgm:pt modelId="{71363FA2-6923-417F-B55E-201974467DF6}" type="pres">
      <dgm:prSet presAssocID="{4D29C077-1695-455C-9DAA-E15887E6F57B}" presName="rootComposite" presStyleCnt="0"/>
      <dgm:spPr/>
    </dgm:pt>
    <dgm:pt modelId="{5368EF9E-E26F-497A-B704-8C2CE5D835FD}" type="pres">
      <dgm:prSet presAssocID="{4D29C077-1695-455C-9DAA-E15887E6F57B}" presName="rootText" presStyleLbl="node2" presStyleIdx="1" presStyleCnt="4" custScaleX="239744" custLinFactNeighborX="47205" custLinFactNeighborY="-3253">
        <dgm:presLayoutVars>
          <dgm:chPref val="3"/>
        </dgm:presLayoutVars>
      </dgm:prSet>
      <dgm:spPr/>
    </dgm:pt>
    <dgm:pt modelId="{05AACB28-368C-4D12-A4D8-69764BDEC4D2}" type="pres">
      <dgm:prSet presAssocID="{4D29C077-1695-455C-9DAA-E15887E6F57B}" presName="rootConnector" presStyleLbl="node2" presStyleIdx="1" presStyleCnt="4"/>
      <dgm:spPr/>
    </dgm:pt>
    <dgm:pt modelId="{6EB25563-D21F-483B-A064-03B79922792B}" type="pres">
      <dgm:prSet presAssocID="{4D29C077-1695-455C-9DAA-E15887E6F57B}" presName="hierChild4" presStyleCnt="0"/>
      <dgm:spPr/>
    </dgm:pt>
    <dgm:pt modelId="{1BDCF5C3-4938-4F7B-B883-DFE0EA2513F2}" type="pres">
      <dgm:prSet presAssocID="{F488A61D-44A8-43AF-8D4D-9D3A28823A7B}" presName="Name37" presStyleLbl="parChTrans1D3" presStyleIdx="2" presStyleCnt="10"/>
      <dgm:spPr/>
    </dgm:pt>
    <dgm:pt modelId="{D51C4435-04F6-4D3A-8AC9-28DE1618776D}" type="pres">
      <dgm:prSet presAssocID="{4EDFDD96-7D03-4644-B893-2DE9B7516A86}" presName="hierRoot2" presStyleCnt="0">
        <dgm:presLayoutVars>
          <dgm:hierBranch val="init"/>
        </dgm:presLayoutVars>
      </dgm:prSet>
      <dgm:spPr/>
    </dgm:pt>
    <dgm:pt modelId="{C8C3FF62-3F59-4D84-9B88-D6D2C6D0965C}" type="pres">
      <dgm:prSet presAssocID="{4EDFDD96-7D03-4644-B893-2DE9B7516A86}" presName="rootComposite" presStyleCnt="0"/>
      <dgm:spPr/>
    </dgm:pt>
    <dgm:pt modelId="{3CB81659-FE3C-423B-9CBD-B42FC5FE3EA0}" type="pres">
      <dgm:prSet presAssocID="{4EDFDD96-7D03-4644-B893-2DE9B7516A86}" presName="rootText" presStyleLbl="node3" presStyleIdx="2" presStyleCnt="10" custLinFactNeighborX="44654" custLinFactNeighborY="7321">
        <dgm:presLayoutVars>
          <dgm:chPref val="3"/>
        </dgm:presLayoutVars>
      </dgm:prSet>
      <dgm:spPr/>
    </dgm:pt>
    <dgm:pt modelId="{77CF87DA-CCF2-4C68-A6A1-315D38F06E97}" type="pres">
      <dgm:prSet presAssocID="{4EDFDD96-7D03-4644-B893-2DE9B7516A86}" presName="rootConnector" presStyleLbl="node3" presStyleIdx="2" presStyleCnt="10"/>
      <dgm:spPr/>
    </dgm:pt>
    <dgm:pt modelId="{9A131EBF-4F2C-4F30-929D-6EE9E0F9BCAA}" type="pres">
      <dgm:prSet presAssocID="{4EDFDD96-7D03-4644-B893-2DE9B7516A86}" presName="hierChild4" presStyleCnt="0"/>
      <dgm:spPr/>
    </dgm:pt>
    <dgm:pt modelId="{551EDF52-9700-4415-9C5E-2D5BBD97710A}" type="pres">
      <dgm:prSet presAssocID="{B3501234-EF80-4869-A279-C89BC86861D2}" presName="Name37" presStyleLbl="parChTrans1D4" presStyleIdx="17" presStyleCnt="51"/>
      <dgm:spPr/>
    </dgm:pt>
    <dgm:pt modelId="{DD393105-A334-4EB7-8239-C3EC22ABC35C}" type="pres">
      <dgm:prSet presAssocID="{E2EC6A85-58E6-4744-B75D-3324C60D8EE8}" presName="hierRoot2" presStyleCnt="0">
        <dgm:presLayoutVars>
          <dgm:hierBranch val="init"/>
        </dgm:presLayoutVars>
      </dgm:prSet>
      <dgm:spPr/>
    </dgm:pt>
    <dgm:pt modelId="{34E0B7B8-A9FE-4637-BA33-0D34A4985CFE}" type="pres">
      <dgm:prSet presAssocID="{E2EC6A85-58E6-4744-B75D-3324C60D8EE8}" presName="rootComposite" presStyleCnt="0"/>
      <dgm:spPr/>
    </dgm:pt>
    <dgm:pt modelId="{07D3882F-C235-4ADF-85FA-E879C777A8BD}" type="pres">
      <dgm:prSet presAssocID="{E2EC6A85-58E6-4744-B75D-3324C60D8EE8}" presName="rootText" presStyleLbl="node4" presStyleIdx="17" presStyleCnt="51" custLinFactNeighborX="48313">
        <dgm:presLayoutVars>
          <dgm:chPref val="3"/>
        </dgm:presLayoutVars>
      </dgm:prSet>
      <dgm:spPr/>
    </dgm:pt>
    <dgm:pt modelId="{4AFAFC3D-D935-4174-82BF-8097E9CC3978}" type="pres">
      <dgm:prSet presAssocID="{E2EC6A85-58E6-4744-B75D-3324C60D8EE8}" presName="rootConnector" presStyleLbl="node4" presStyleIdx="17" presStyleCnt="51"/>
      <dgm:spPr/>
    </dgm:pt>
    <dgm:pt modelId="{32762620-2305-4932-8569-3643D2BD0F19}" type="pres">
      <dgm:prSet presAssocID="{E2EC6A85-58E6-4744-B75D-3324C60D8EE8}" presName="hierChild4" presStyleCnt="0"/>
      <dgm:spPr/>
    </dgm:pt>
    <dgm:pt modelId="{8BC1F9E8-51D5-4381-8499-A60AB874E0FD}" type="pres">
      <dgm:prSet presAssocID="{E2EC6A85-58E6-4744-B75D-3324C60D8EE8}" presName="hierChild5" presStyleCnt="0"/>
      <dgm:spPr/>
    </dgm:pt>
    <dgm:pt modelId="{FB2DB3A0-B135-43F4-88C1-E9985DD92C2D}" type="pres">
      <dgm:prSet presAssocID="{622DEC80-7D3B-489F-A688-386A3BD66E46}" presName="Name37" presStyleLbl="parChTrans1D4" presStyleIdx="18" presStyleCnt="51"/>
      <dgm:spPr/>
    </dgm:pt>
    <dgm:pt modelId="{B2D79C74-D841-47CF-928E-3D8F67BB6CF4}" type="pres">
      <dgm:prSet presAssocID="{69233474-9CCA-431F-ADB6-8A9AC33B9697}" presName="hierRoot2" presStyleCnt="0">
        <dgm:presLayoutVars>
          <dgm:hierBranch val="init"/>
        </dgm:presLayoutVars>
      </dgm:prSet>
      <dgm:spPr/>
    </dgm:pt>
    <dgm:pt modelId="{D530D8F6-4633-4E2B-9D7F-07FE13465AD0}" type="pres">
      <dgm:prSet presAssocID="{69233474-9CCA-431F-ADB6-8A9AC33B9697}" presName="rootComposite" presStyleCnt="0"/>
      <dgm:spPr/>
    </dgm:pt>
    <dgm:pt modelId="{D7DDDDF0-F44F-4B11-B08B-89295DEA0D9B}" type="pres">
      <dgm:prSet presAssocID="{69233474-9CCA-431F-ADB6-8A9AC33B9697}" presName="rootText" presStyleLbl="node4" presStyleIdx="18" presStyleCnt="51" custLinFactNeighborX="50511" custLinFactNeighborY="-10248">
        <dgm:presLayoutVars>
          <dgm:chPref val="3"/>
        </dgm:presLayoutVars>
      </dgm:prSet>
      <dgm:spPr/>
    </dgm:pt>
    <dgm:pt modelId="{3957C82B-EF44-4844-A580-BC3F07AD1AAA}" type="pres">
      <dgm:prSet presAssocID="{69233474-9CCA-431F-ADB6-8A9AC33B9697}" presName="rootConnector" presStyleLbl="node4" presStyleIdx="18" presStyleCnt="51"/>
      <dgm:spPr/>
    </dgm:pt>
    <dgm:pt modelId="{0754D7EF-BC43-404C-B8A6-6E2B1C6A9AE2}" type="pres">
      <dgm:prSet presAssocID="{69233474-9CCA-431F-ADB6-8A9AC33B9697}" presName="hierChild4" presStyleCnt="0"/>
      <dgm:spPr/>
    </dgm:pt>
    <dgm:pt modelId="{72B790DC-CD82-4BA6-8E1B-4F531F1D61F0}" type="pres">
      <dgm:prSet presAssocID="{69233474-9CCA-431F-ADB6-8A9AC33B9697}" presName="hierChild5" presStyleCnt="0"/>
      <dgm:spPr/>
    </dgm:pt>
    <dgm:pt modelId="{05F83327-2C84-4090-81AE-FCA4D3E2C2AD}" type="pres">
      <dgm:prSet presAssocID="{3742FBBE-C6BF-44F5-84DC-FAC9794BFCA4}" presName="Name37" presStyleLbl="parChTrans1D4" presStyleIdx="19" presStyleCnt="51"/>
      <dgm:spPr/>
    </dgm:pt>
    <dgm:pt modelId="{36362017-253E-48CC-877B-29C666361818}" type="pres">
      <dgm:prSet presAssocID="{3EECEC1D-0497-4E5A-AE67-62395D150417}" presName="hierRoot2" presStyleCnt="0">
        <dgm:presLayoutVars>
          <dgm:hierBranch val="init"/>
        </dgm:presLayoutVars>
      </dgm:prSet>
      <dgm:spPr/>
    </dgm:pt>
    <dgm:pt modelId="{3C30E792-C5DE-4525-AABD-C47A6B1315A0}" type="pres">
      <dgm:prSet presAssocID="{3EECEC1D-0497-4E5A-AE67-62395D150417}" presName="rootComposite" presStyleCnt="0"/>
      <dgm:spPr/>
    </dgm:pt>
    <dgm:pt modelId="{120F46ED-1519-40F6-9269-5A030CBCDBFC}" type="pres">
      <dgm:prSet presAssocID="{3EECEC1D-0497-4E5A-AE67-62395D150417}" presName="rootText" presStyleLbl="node4" presStyleIdx="19" presStyleCnt="51" custLinFactNeighborX="54902" custLinFactNeighborY="-14640">
        <dgm:presLayoutVars>
          <dgm:chPref val="3"/>
        </dgm:presLayoutVars>
      </dgm:prSet>
      <dgm:spPr/>
    </dgm:pt>
    <dgm:pt modelId="{AB6E7023-EB12-467E-A0EC-A2DFABAE7736}" type="pres">
      <dgm:prSet presAssocID="{3EECEC1D-0497-4E5A-AE67-62395D150417}" presName="rootConnector" presStyleLbl="node4" presStyleIdx="19" presStyleCnt="51"/>
      <dgm:spPr/>
    </dgm:pt>
    <dgm:pt modelId="{52746E4B-5821-4A1E-813F-5723C07F589D}" type="pres">
      <dgm:prSet presAssocID="{3EECEC1D-0497-4E5A-AE67-62395D150417}" presName="hierChild4" presStyleCnt="0"/>
      <dgm:spPr/>
    </dgm:pt>
    <dgm:pt modelId="{02EBFDA6-B1ED-497A-BF00-3EB8E2346E1E}" type="pres">
      <dgm:prSet presAssocID="{3EECEC1D-0497-4E5A-AE67-62395D150417}" presName="hierChild5" presStyleCnt="0"/>
      <dgm:spPr/>
    </dgm:pt>
    <dgm:pt modelId="{A5AD6A0B-6137-45FE-AEC3-274EDB22E7BE}" type="pres">
      <dgm:prSet presAssocID="{4EDFDD96-7D03-4644-B893-2DE9B7516A86}" presName="hierChild5" presStyleCnt="0"/>
      <dgm:spPr/>
    </dgm:pt>
    <dgm:pt modelId="{4E82E1CF-9093-4966-8BDC-BA30B6523B53}" type="pres">
      <dgm:prSet presAssocID="{16CD9583-BD21-4156-92D6-71CDB340D1AD}" presName="Name37" presStyleLbl="parChTrans1D3" presStyleIdx="3" presStyleCnt="10"/>
      <dgm:spPr/>
    </dgm:pt>
    <dgm:pt modelId="{6D4684D6-3049-41BE-9C43-0701009F3CD0}" type="pres">
      <dgm:prSet presAssocID="{141B889D-94F1-45C1-B73E-13B1197CCCF8}" presName="hierRoot2" presStyleCnt="0">
        <dgm:presLayoutVars>
          <dgm:hierBranch val="init"/>
        </dgm:presLayoutVars>
      </dgm:prSet>
      <dgm:spPr/>
    </dgm:pt>
    <dgm:pt modelId="{D575E6F6-8868-49B4-8B9A-094F6C77B41D}" type="pres">
      <dgm:prSet presAssocID="{141B889D-94F1-45C1-B73E-13B1197CCCF8}" presName="rootComposite" presStyleCnt="0"/>
      <dgm:spPr/>
    </dgm:pt>
    <dgm:pt modelId="{12FDCBF9-3BED-482D-906E-5A09DB8EAF1F}" type="pres">
      <dgm:prSet presAssocID="{141B889D-94F1-45C1-B73E-13B1197CCCF8}" presName="rootText" presStyleLbl="node3" presStyleIdx="3" presStyleCnt="10" custLinFactNeighborX="79060" custLinFactNeighborY="7320">
        <dgm:presLayoutVars>
          <dgm:chPref val="3"/>
        </dgm:presLayoutVars>
      </dgm:prSet>
      <dgm:spPr/>
    </dgm:pt>
    <dgm:pt modelId="{FC89D3C7-0538-47F7-AF35-0B577D30F034}" type="pres">
      <dgm:prSet presAssocID="{141B889D-94F1-45C1-B73E-13B1197CCCF8}" presName="rootConnector" presStyleLbl="node3" presStyleIdx="3" presStyleCnt="10"/>
      <dgm:spPr/>
    </dgm:pt>
    <dgm:pt modelId="{40C287F3-39F2-4A58-9655-CD0EF0D06F7B}" type="pres">
      <dgm:prSet presAssocID="{141B889D-94F1-45C1-B73E-13B1197CCCF8}" presName="hierChild4" presStyleCnt="0"/>
      <dgm:spPr/>
    </dgm:pt>
    <dgm:pt modelId="{169005B3-517D-446B-8623-5C28558CA7A7}" type="pres">
      <dgm:prSet presAssocID="{3D8434B0-DEC5-4689-B419-C2351767EFE8}" presName="Name37" presStyleLbl="parChTrans1D4" presStyleIdx="20" presStyleCnt="51"/>
      <dgm:spPr/>
    </dgm:pt>
    <dgm:pt modelId="{FA2189D4-0609-4BBD-B1A4-F50349B76580}" type="pres">
      <dgm:prSet presAssocID="{0AE7F9E1-765F-489C-8C16-C7BC49A797D9}" presName="hierRoot2" presStyleCnt="0">
        <dgm:presLayoutVars>
          <dgm:hierBranch val="init"/>
        </dgm:presLayoutVars>
      </dgm:prSet>
      <dgm:spPr/>
    </dgm:pt>
    <dgm:pt modelId="{95C8BA52-0A25-4B1B-9C1C-6FAD6F87853F}" type="pres">
      <dgm:prSet presAssocID="{0AE7F9E1-765F-489C-8C16-C7BC49A797D9}" presName="rootComposite" presStyleCnt="0"/>
      <dgm:spPr/>
    </dgm:pt>
    <dgm:pt modelId="{1E535ECD-9FA0-4E48-A66D-29FFB2AB3B70}" type="pres">
      <dgm:prSet presAssocID="{0AE7F9E1-765F-489C-8C16-C7BC49A797D9}" presName="rootText" presStyleLbl="node4" presStyleIdx="20" presStyleCnt="51" custLinFactNeighborX="76864" custLinFactNeighborY="2928">
        <dgm:presLayoutVars>
          <dgm:chPref val="3"/>
        </dgm:presLayoutVars>
      </dgm:prSet>
      <dgm:spPr/>
    </dgm:pt>
    <dgm:pt modelId="{A2F7DB0A-CD49-4EDD-B25D-FF7E00E87D85}" type="pres">
      <dgm:prSet presAssocID="{0AE7F9E1-765F-489C-8C16-C7BC49A797D9}" presName="rootConnector" presStyleLbl="node4" presStyleIdx="20" presStyleCnt="51"/>
      <dgm:spPr/>
    </dgm:pt>
    <dgm:pt modelId="{55C12E5E-D71A-41AF-B0EE-8DEB10EABF6C}" type="pres">
      <dgm:prSet presAssocID="{0AE7F9E1-765F-489C-8C16-C7BC49A797D9}" presName="hierChild4" presStyleCnt="0"/>
      <dgm:spPr/>
    </dgm:pt>
    <dgm:pt modelId="{E2A7F598-2A90-4FBC-9CCC-46032457887C}" type="pres">
      <dgm:prSet presAssocID="{0AE7F9E1-765F-489C-8C16-C7BC49A797D9}" presName="hierChild5" presStyleCnt="0"/>
      <dgm:spPr/>
    </dgm:pt>
    <dgm:pt modelId="{B1F44040-471C-47E1-AA4C-3975425FBF91}" type="pres">
      <dgm:prSet presAssocID="{88490267-DE7E-43ED-9BD4-B69E754A61AF}" presName="Name37" presStyleLbl="parChTrans1D4" presStyleIdx="21" presStyleCnt="51"/>
      <dgm:spPr/>
    </dgm:pt>
    <dgm:pt modelId="{C2D84DC7-5EF4-4BC8-9576-DED11C3A7DFD}" type="pres">
      <dgm:prSet presAssocID="{1FA32465-79CA-43E4-925C-FD9E6E9DB5C8}" presName="hierRoot2" presStyleCnt="0">
        <dgm:presLayoutVars>
          <dgm:hierBranch val="init"/>
        </dgm:presLayoutVars>
      </dgm:prSet>
      <dgm:spPr/>
    </dgm:pt>
    <dgm:pt modelId="{A5EFAD50-F422-4DD0-B7DB-428FBE8FC6A2}" type="pres">
      <dgm:prSet presAssocID="{1FA32465-79CA-43E4-925C-FD9E6E9DB5C8}" presName="rootComposite" presStyleCnt="0"/>
      <dgm:spPr/>
    </dgm:pt>
    <dgm:pt modelId="{0A7F2A46-750F-45A2-923B-D1292802EFDC}" type="pres">
      <dgm:prSet presAssocID="{1FA32465-79CA-43E4-925C-FD9E6E9DB5C8}" presName="rootText" presStyleLbl="node4" presStyleIdx="21" presStyleCnt="51" custLinFactNeighborX="73936" custLinFactNeighborY="-4392">
        <dgm:presLayoutVars>
          <dgm:chPref val="3"/>
        </dgm:presLayoutVars>
      </dgm:prSet>
      <dgm:spPr/>
    </dgm:pt>
    <dgm:pt modelId="{5517D03E-AE9E-4827-A3FB-E1CF8BC3E098}" type="pres">
      <dgm:prSet presAssocID="{1FA32465-79CA-43E4-925C-FD9E6E9DB5C8}" presName="rootConnector" presStyleLbl="node4" presStyleIdx="21" presStyleCnt="51"/>
      <dgm:spPr/>
    </dgm:pt>
    <dgm:pt modelId="{C84665DD-42F1-4826-AAB6-D8630126BC8B}" type="pres">
      <dgm:prSet presAssocID="{1FA32465-79CA-43E4-925C-FD9E6E9DB5C8}" presName="hierChild4" presStyleCnt="0"/>
      <dgm:spPr/>
    </dgm:pt>
    <dgm:pt modelId="{D8899574-0656-4F1B-8027-B715745A0824}" type="pres">
      <dgm:prSet presAssocID="{1FA32465-79CA-43E4-925C-FD9E6E9DB5C8}" presName="hierChild5" presStyleCnt="0"/>
      <dgm:spPr/>
    </dgm:pt>
    <dgm:pt modelId="{0A31BD92-2D04-4BA5-890F-DF8FF4A1F5B3}" type="pres">
      <dgm:prSet presAssocID="{18828F61-195C-46DD-BCCE-01DAA0A6041D}" presName="Name37" presStyleLbl="parChTrans1D4" presStyleIdx="22" presStyleCnt="51"/>
      <dgm:spPr/>
    </dgm:pt>
    <dgm:pt modelId="{00FBD00F-81C5-420E-B05A-FFFCC106A137}" type="pres">
      <dgm:prSet presAssocID="{DBB818CE-E293-4F46-A067-15554E2D09F2}" presName="hierRoot2" presStyleCnt="0">
        <dgm:presLayoutVars>
          <dgm:hierBranch val="init"/>
        </dgm:presLayoutVars>
      </dgm:prSet>
      <dgm:spPr/>
    </dgm:pt>
    <dgm:pt modelId="{E7060DB0-8E1A-4B32-B1F1-4377B2758A51}" type="pres">
      <dgm:prSet presAssocID="{DBB818CE-E293-4F46-A067-15554E2D09F2}" presName="rootComposite" presStyleCnt="0"/>
      <dgm:spPr/>
    </dgm:pt>
    <dgm:pt modelId="{E5100FBE-64A1-4A14-A4F0-8D9B5F56B412}" type="pres">
      <dgm:prSet presAssocID="{DBB818CE-E293-4F46-A067-15554E2D09F2}" presName="rootText" presStyleLbl="node4" presStyleIdx="22" presStyleCnt="51" custLinFactNeighborX="76132" custLinFactNeighborY="4392">
        <dgm:presLayoutVars>
          <dgm:chPref val="3"/>
        </dgm:presLayoutVars>
      </dgm:prSet>
      <dgm:spPr/>
    </dgm:pt>
    <dgm:pt modelId="{C8FD2C45-AC05-4D43-929A-09AA55621FE6}" type="pres">
      <dgm:prSet presAssocID="{DBB818CE-E293-4F46-A067-15554E2D09F2}" presName="rootConnector" presStyleLbl="node4" presStyleIdx="22" presStyleCnt="51"/>
      <dgm:spPr/>
    </dgm:pt>
    <dgm:pt modelId="{D84C3267-D317-47B9-9508-01B15574963B}" type="pres">
      <dgm:prSet presAssocID="{DBB818CE-E293-4F46-A067-15554E2D09F2}" presName="hierChild4" presStyleCnt="0"/>
      <dgm:spPr/>
    </dgm:pt>
    <dgm:pt modelId="{18BEAD27-70EC-42A6-8114-DE6BC39BF62C}" type="pres">
      <dgm:prSet presAssocID="{DBB818CE-E293-4F46-A067-15554E2D09F2}" presName="hierChild5" presStyleCnt="0"/>
      <dgm:spPr/>
    </dgm:pt>
    <dgm:pt modelId="{0EFA0964-78A3-41A7-A570-60CE1C66329E}" type="pres">
      <dgm:prSet presAssocID="{522FCD97-9EFA-40B0-96A8-49D26F0C8F87}" presName="Name37" presStyleLbl="parChTrans1D4" presStyleIdx="23" presStyleCnt="51"/>
      <dgm:spPr/>
    </dgm:pt>
    <dgm:pt modelId="{ECB49A37-FF1D-48A7-8128-BC2582BA9612}" type="pres">
      <dgm:prSet presAssocID="{563D0B3C-38F5-4938-BDC2-282F1E7FAE27}" presName="hierRoot2" presStyleCnt="0">
        <dgm:presLayoutVars>
          <dgm:hierBranch val="init"/>
        </dgm:presLayoutVars>
      </dgm:prSet>
      <dgm:spPr/>
    </dgm:pt>
    <dgm:pt modelId="{A0B8CD16-AFDD-4E97-AF1A-D2A8AE44E9B7}" type="pres">
      <dgm:prSet presAssocID="{563D0B3C-38F5-4938-BDC2-282F1E7FAE27}" presName="rootComposite" presStyleCnt="0"/>
      <dgm:spPr/>
    </dgm:pt>
    <dgm:pt modelId="{A62AB0D9-E10A-426E-BD01-3C3FA7FB4584}" type="pres">
      <dgm:prSet presAssocID="{563D0B3C-38F5-4938-BDC2-282F1E7FAE27}" presName="rootText" presStyleLbl="node4" presStyleIdx="23" presStyleCnt="51" custLinFactNeighborX="74259" custLinFactNeighborY="-6855">
        <dgm:presLayoutVars>
          <dgm:chPref val="3"/>
        </dgm:presLayoutVars>
      </dgm:prSet>
      <dgm:spPr/>
    </dgm:pt>
    <dgm:pt modelId="{FD128E09-2C37-49A9-8434-52DE9CCCD645}" type="pres">
      <dgm:prSet presAssocID="{563D0B3C-38F5-4938-BDC2-282F1E7FAE27}" presName="rootConnector" presStyleLbl="node4" presStyleIdx="23" presStyleCnt="51"/>
      <dgm:spPr/>
    </dgm:pt>
    <dgm:pt modelId="{6CA27581-42E8-4FE9-8CDF-344B1AF2BA61}" type="pres">
      <dgm:prSet presAssocID="{563D0B3C-38F5-4938-BDC2-282F1E7FAE27}" presName="hierChild4" presStyleCnt="0"/>
      <dgm:spPr/>
    </dgm:pt>
    <dgm:pt modelId="{FC990C78-A15A-4020-8EBD-C48D6C2AB4B9}" type="pres">
      <dgm:prSet presAssocID="{563D0B3C-38F5-4938-BDC2-282F1E7FAE27}" presName="hierChild5" presStyleCnt="0"/>
      <dgm:spPr/>
    </dgm:pt>
    <dgm:pt modelId="{4FF2B127-3DD1-49B2-A994-6E2D85102CCF}" type="pres">
      <dgm:prSet presAssocID="{141B889D-94F1-45C1-B73E-13B1197CCCF8}" presName="hierChild5" presStyleCnt="0"/>
      <dgm:spPr/>
    </dgm:pt>
    <dgm:pt modelId="{BC2296E3-678E-497E-9639-ED3DB6D9EADC}" type="pres">
      <dgm:prSet presAssocID="{4D29C077-1695-455C-9DAA-E15887E6F57B}" presName="hierChild5" presStyleCnt="0"/>
      <dgm:spPr/>
    </dgm:pt>
    <dgm:pt modelId="{E6D4F79E-AB21-4BD8-8790-5DF0D70FAD9B}" type="pres">
      <dgm:prSet presAssocID="{64D7B20A-C94A-4DE7-B822-0EEFA111D693}" presName="Name37" presStyleLbl="parChTrans1D2" presStyleIdx="2" presStyleCnt="4"/>
      <dgm:spPr/>
    </dgm:pt>
    <dgm:pt modelId="{E10BC063-F2C2-4C33-A8B2-C9376168C792}" type="pres">
      <dgm:prSet presAssocID="{8E5166EB-F652-4559-A2BE-5ADDB547106A}" presName="hierRoot2" presStyleCnt="0">
        <dgm:presLayoutVars>
          <dgm:hierBranch val="init"/>
        </dgm:presLayoutVars>
      </dgm:prSet>
      <dgm:spPr/>
    </dgm:pt>
    <dgm:pt modelId="{9543D3DB-DDA8-4EED-BE5A-CEC50121F749}" type="pres">
      <dgm:prSet presAssocID="{8E5166EB-F652-4559-A2BE-5ADDB547106A}" presName="rootComposite" presStyleCnt="0"/>
      <dgm:spPr/>
    </dgm:pt>
    <dgm:pt modelId="{5FD506E3-E508-4C1C-A865-88FCE093EC42}" type="pres">
      <dgm:prSet presAssocID="{8E5166EB-F652-4559-A2BE-5ADDB547106A}" presName="rootText" presStyleLbl="node2" presStyleIdx="2" presStyleCnt="4" custScaleX="514873" custScaleY="100001" custLinFactX="73217" custLinFactNeighborX="100000" custLinFactNeighborY="-586">
        <dgm:presLayoutVars>
          <dgm:chPref val="3"/>
        </dgm:presLayoutVars>
      </dgm:prSet>
      <dgm:spPr/>
    </dgm:pt>
    <dgm:pt modelId="{D4095810-315D-47F6-A312-B52A043E5F9B}" type="pres">
      <dgm:prSet presAssocID="{8E5166EB-F652-4559-A2BE-5ADDB547106A}" presName="rootConnector" presStyleLbl="node2" presStyleIdx="2" presStyleCnt="4"/>
      <dgm:spPr/>
    </dgm:pt>
    <dgm:pt modelId="{987642A6-F4E3-4BBD-A3CA-788D5341B3C0}" type="pres">
      <dgm:prSet presAssocID="{8E5166EB-F652-4559-A2BE-5ADDB547106A}" presName="hierChild4" presStyleCnt="0"/>
      <dgm:spPr/>
    </dgm:pt>
    <dgm:pt modelId="{C8AF0400-016E-49EE-B8C9-28131DF20084}" type="pres">
      <dgm:prSet presAssocID="{78F68648-02D8-4F2F-B100-3A666372351E}" presName="Name37" presStyleLbl="parChTrans1D3" presStyleIdx="4" presStyleCnt="10"/>
      <dgm:spPr/>
    </dgm:pt>
    <dgm:pt modelId="{3C7A061F-553E-45B7-A079-107C7506BC10}" type="pres">
      <dgm:prSet presAssocID="{3D7B13B5-46DA-4007-B8E8-28316A286BFB}" presName="hierRoot2" presStyleCnt="0">
        <dgm:presLayoutVars>
          <dgm:hierBranch val="init"/>
        </dgm:presLayoutVars>
      </dgm:prSet>
      <dgm:spPr/>
    </dgm:pt>
    <dgm:pt modelId="{7A9F65ED-E6B9-4C26-8731-1C167E739EFF}" type="pres">
      <dgm:prSet presAssocID="{3D7B13B5-46DA-4007-B8E8-28316A286BFB}" presName="rootComposite" presStyleCnt="0"/>
      <dgm:spPr/>
    </dgm:pt>
    <dgm:pt modelId="{B21AFBB2-1053-4598-99EA-A43BD5995F06}" type="pres">
      <dgm:prSet presAssocID="{3D7B13B5-46DA-4007-B8E8-28316A286BFB}" presName="rootText" presStyleLbl="node3" presStyleIdx="4" presStyleCnt="10" custLinFactNeighborX="75343" custLinFactNeighborY="15557">
        <dgm:presLayoutVars>
          <dgm:chPref val="3"/>
        </dgm:presLayoutVars>
      </dgm:prSet>
      <dgm:spPr/>
    </dgm:pt>
    <dgm:pt modelId="{47AB1C5A-9EDF-42BC-80B0-F63D263CD5E2}" type="pres">
      <dgm:prSet presAssocID="{3D7B13B5-46DA-4007-B8E8-28316A286BFB}" presName="rootConnector" presStyleLbl="node3" presStyleIdx="4" presStyleCnt="10"/>
      <dgm:spPr/>
    </dgm:pt>
    <dgm:pt modelId="{8CAA194A-A9D6-4C50-86A7-473C68973B6B}" type="pres">
      <dgm:prSet presAssocID="{3D7B13B5-46DA-4007-B8E8-28316A286BFB}" presName="hierChild4" presStyleCnt="0"/>
      <dgm:spPr/>
    </dgm:pt>
    <dgm:pt modelId="{282BAE59-C0B1-4799-A52E-80F4A9AD51D8}" type="pres">
      <dgm:prSet presAssocID="{D9D7E6FE-D9FE-487B-90B0-5CC20A031E99}" presName="Name37" presStyleLbl="parChTrans1D4" presStyleIdx="24" presStyleCnt="51"/>
      <dgm:spPr/>
    </dgm:pt>
    <dgm:pt modelId="{C28BF54F-05BE-4128-A23A-21380212D498}" type="pres">
      <dgm:prSet presAssocID="{A84B0A16-CF42-48BF-AE5B-2AEE0574E675}" presName="hierRoot2" presStyleCnt="0">
        <dgm:presLayoutVars>
          <dgm:hierBranch val="init"/>
        </dgm:presLayoutVars>
      </dgm:prSet>
      <dgm:spPr/>
    </dgm:pt>
    <dgm:pt modelId="{EED1BDC1-91C7-4A3C-A2A7-CBB2ECCF604C}" type="pres">
      <dgm:prSet presAssocID="{A84B0A16-CF42-48BF-AE5B-2AEE0574E675}" presName="rootComposite" presStyleCnt="0"/>
      <dgm:spPr/>
    </dgm:pt>
    <dgm:pt modelId="{C7A25A1C-ADF6-4FC6-83ED-223D9442E5A2}" type="pres">
      <dgm:prSet presAssocID="{A84B0A16-CF42-48BF-AE5B-2AEE0574E675}" presName="rootText" presStyleLbl="node4" presStyleIdx="24" presStyleCnt="51" custLinFactNeighborX="75530" custLinFactNeighborY="1296">
        <dgm:presLayoutVars>
          <dgm:chPref val="3"/>
        </dgm:presLayoutVars>
      </dgm:prSet>
      <dgm:spPr/>
    </dgm:pt>
    <dgm:pt modelId="{0C48E9A2-0866-44A9-8331-8E87F3F1225B}" type="pres">
      <dgm:prSet presAssocID="{A84B0A16-CF42-48BF-AE5B-2AEE0574E675}" presName="rootConnector" presStyleLbl="node4" presStyleIdx="24" presStyleCnt="51"/>
      <dgm:spPr/>
    </dgm:pt>
    <dgm:pt modelId="{B815641E-D9B3-4F00-95CD-DDAA0BC9628C}" type="pres">
      <dgm:prSet presAssocID="{A84B0A16-CF42-48BF-AE5B-2AEE0574E675}" presName="hierChild4" presStyleCnt="0"/>
      <dgm:spPr/>
    </dgm:pt>
    <dgm:pt modelId="{C2B0A693-D760-4FC6-90E9-4062B45EB903}" type="pres">
      <dgm:prSet presAssocID="{A84B0A16-CF42-48BF-AE5B-2AEE0574E675}" presName="hierChild5" presStyleCnt="0"/>
      <dgm:spPr/>
    </dgm:pt>
    <dgm:pt modelId="{4FA6CBE9-95E2-48C7-8CBF-A9F46142152C}" type="pres">
      <dgm:prSet presAssocID="{ADC648FC-1829-4969-A300-85FFE7BFDDB0}" presName="Name37" presStyleLbl="parChTrans1D4" presStyleIdx="25" presStyleCnt="51"/>
      <dgm:spPr/>
    </dgm:pt>
    <dgm:pt modelId="{90809224-C9F2-4152-9117-E9928FAFB0D5}" type="pres">
      <dgm:prSet presAssocID="{DF234A22-CA35-4CAB-A42F-3DAC77348A17}" presName="hierRoot2" presStyleCnt="0">
        <dgm:presLayoutVars>
          <dgm:hierBranch val="init"/>
        </dgm:presLayoutVars>
      </dgm:prSet>
      <dgm:spPr/>
    </dgm:pt>
    <dgm:pt modelId="{08BF7DC7-C3DA-436F-ABAC-7AB06B45B1E9}" type="pres">
      <dgm:prSet presAssocID="{DF234A22-CA35-4CAB-A42F-3DAC77348A17}" presName="rootComposite" presStyleCnt="0"/>
      <dgm:spPr/>
    </dgm:pt>
    <dgm:pt modelId="{83A8959B-17D8-471E-AC3D-33190F415985}" type="pres">
      <dgm:prSet presAssocID="{DF234A22-CA35-4CAB-A42F-3DAC77348A17}" presName="rootText" presStyleLbl="node4" presStyleIdx="25" presStyleCnt="51" custLinFactNeighborX="74421">
        <dgm:presLayoutVars>
          <dgm:chPref val="3"/>
        </dgm:presLayoutVars>
      </dgm:prSet>
      <dgm:spPr/>
    </dgm:pt>
    <dgm:pt modelId="{D6FE4642-45A6-4656-90DF-F3DF26384A1A}" type="pres">
      <dgm:prSet presAssocID="{DF234A22-CA35-4CAB-A42F-3DAC77348A17}" presName="rootConnector" presStyleLbl="node4" presStyleIdx="25" presStyleCnt="51"/>
      <dgm:spPr/>
    </dgm:pt>
    <dgm:pt modelId="{A5A48753-09BA-4B14-8743-8D436B0E58A0}" type="pres">
      <dgm:prSet presAssocID="{DF234A22-CA35-4CAB-A42F-3DAC77348A17}" presName="hierChild4" presStyleCnt="0"/>
      <dgm:spPr/>
    </dgm:pt>
    <dgm:pt modelId="{B76D05C0-EE51-458B-8D45-489914A43803}" type="pres">
      <dgm:prSet presAssocID="{DF234A22-CA35-4CAB-A42F-3DAC77348A17}" presName="hierChild5" presStyleCnt="0"/>
      <dgm:spPr/>
    </dgm:pt>
    <dgm:pt modelId="{DF63AB10-7292-4BC9-982E-0014B537B028}" type="pres">
      <dgm:prSet presAssocID="{3D7B13B5-46DA-4007-B8E8-28316A286BFB}" presName="hierChild5" presStyleCnt="0"/>
      <dgm:spPr/>
    </dgm:pt>
    <dgm:pt modelId="{896FF928-401A-495E-A60D-966B11C478B9}" type="pres">
      <dgm:prSet presAssocID="{95C05CBE-CAC3-4106-97D0-DAFAD43A58B6}" presName="Name37" presStyleLbl="parChTrans1D3" presStyleIdx="5" presStyleCnt="10"/>
      <dgm:spPr/>
    </dgm:pt>
    <dgm:pt modelId="{EEAF8EB8-3018-48EC-905C-882E25922087}" type="pres">
      <dgm:prSet presAssocID="{E9C02A34-7AC0-430E-B63A-DA3C93CDEE3F}" presName="hierRoot2" presStyleCnt="0">
        <dgm:presLayoutVars>
          <dgm:hierBranch val="init"/>
        </dgm:presLayoutVars>
      </dgm:prSet>
      <dgm:spPr/>
    </dgm:pt>
    <dgm:pt modelId="{F67D3E77-5043-47F0-97D1-0467C37151D2}" type="pres">
      <dgm:prSet presAssocID="{E9C02A34-7AC0-430E-B63A-DA3C93CDEE3F}" presName="rootComposite" presStyleCnt="0"/>
      <dgm:spPr/>
    </dgm:pt>
    <dgm:pt modelId="{B7D86051-8658-4C96-919B-F15F30FAD86B}" type="pres">
      <dgm:prSet presAssocID="{E9C02A34-7AC0-430E-B63A-DA3C93CDEE3F}" presName="rootText" presStyleLbl="node3" presStyleIdx="5" presStyleCnt="10" custLinFactX="10817" custLinFactNeighborX="100000" custLinFactNeighborY="17017">
        <dgm:presLayoutVars>
          <dgm:chPref val="3"/>
        </dgm:presLayoutVars>
      </dgm:prSet>
      <dgm:spPr/>
    </dgm:pt>
    <dgm:pt modelId="{D33CFE00-1731-4AC9-B9ED-E6536291B79E}" type="pres">
      <dgm:prSet presAssocID="{E9C02A34-7AC0-430E-B63A-DA3C93CDEE3F}" presName="rootConnector" presStyleLbl="node3" presStyleIdx="5" presStyleCnt="10"/>
      <dgm:spPr/>
    </dgm:pt>
    <dgm:pt modelId="{C7D28548-3B80-489F-87BA-80740C6B7D32}" type="pres">
      <dgm:prSet presAssocID="{E9C02A34-7AC0-430E-B63A-DA3C93CDEE3F}" presName="hierChild4" presStyleCnt="0"/>
      <dgm:spPr/>
    </dgm:pt>
    <dgm:pt modelId="{A7EA7146-F153-42C0-AC29-9477EDCC1395}" type="pres">
      <dgm:prSet presAssocID="{AA486343-3AA4-4118-9C1B-FE2942EF426E}" presName="Name37" presStyleLbl="parChTrans1D4" presStyleIdx="26" presStyleCnt="51"/>
      <dgm:spPr/>
    </dgm:pt>
    <dgm:pt modelId="{F24BE844-0612-4264-93E4-27346688CA0A}" type="pres">
      <dgm:prSet presAssocID="{2FCC0E3B-48F7-4901-9296-B8E272FEEC08}" presName="hierRoot2" presStyleCnt="0">
        <dgm:presLayoutVars>
          <dgm:hierBranch val="init"/>
        </dgm:presLayoutVars>
      </dgm:prSet>
      <dgm:spPr/>
    </dgm:pt>
    <dgm:pt modelId="{EAFCB6CC-5698-4AE4-9739-2B1AC5720232}" type="pres">
      <dgm:prSet presAssocID="{2FCC0E3B-48F7-4901-9296-B8E272FEEC08}" presName="rootComposite" presStyleCnt="0"/>
      <dgm:spPr/>
    </dgm:pt>
    <dgm:pt modelId="{238E9EEE-C8F0-4BA0-8CC4-232FE7DAA924}" type="pres">
      <dgm:prSet presAssocID="{2FCC0E3B-48F7-4901-9296-B8E272FEEC08}" presName="rootText" presStyleLbl="node4" presStyleIdx="26" presStyleCnt="51" custLinFactX="10880" custLinFactNeighborX="100000" custLinFactNeighborY="10513">
        <dgm:presLayoutVars>
          <dgm:chPref val="3"/>
        </dgm:presLayoutVars>
      </dgm:prSet>
      <dgm:spPr/>
    </dgm:pt>
    <dgm:pt modelId="{863413FB-BB2E-4F77-920C-D44D23A23390}" type="pres">
      <dgm:prSet presAssocID="{2FCC0E3B-48F7-4901-9296-B8E272FEEC08}" presName="rootConnector" presStyleLbl="node4" presStyleIdx="26" presStyleCnt="51"/>
      <dgm:spPr/>
    </dgm:pt>
    <dgm:pt modelId="{FF944D56-AF43-45E1-AA33-4489F35AB753}" type="pres">
      <dgm:prSet presAssocID="{2FCC0E3B-48F7-4901-9296-B8E272FEEC08}" presName="hierChild4" presStyleCnt="0"/>
      <dgm:spPr/>
    </dgm:pt>
    <dgm:pt modelId="{5757A44C-91AA-48AD-8E49-F8010BD0C5CA}" type="pres">
      <dgm:prSet presAssocID="{2FCC0E3B-48F7-4901-9296-B8E272FEEC08}" presName="hierChild5" presStyleCnt="0"/>
      <dgm:spPr/>
    </dgm:pt>
    <dgm:pt modelId="{BE92E81D-AAF3-4DD7-AF15-41EB1E9F0121}" type="pres">
      <dgm:prSet presAssocID="{B3406559-FF98-4EE1-8A24-F1E9DDA62569}" presName="Name37" presStyleLbl="parChTrans1D4" presStyleIdx="27" presStyleCnt="51"/>
      <dgm:spPr/>
    </dgm:pt>
    <dgm:pt modelId="{3B5C02D8-42F4-4DC2-99D3-E9CF01E3D355}" type="pres">
      <dgm:prSet presAssocID="{F84C1679-4FEA-43BE-A095-8491FE8829E4}" presName="hierRoot2" presStyleCnt="0">
        <dgm:presLayoutVars>
          <dgm:hierBranch val="init"/>
        </dgm:presLayoutVars>
      </dgm:prSet>
      <dgm:spPr/>
    </dgm:pt>
    <dgm:pt modelId="{F73BAB3C-7953-417E-B005-0ABB1001B665}" type="pres">
      <dgm:prSet presAssocID="{F84C1679-4FEA-43BE-A095-8491FE8829E4}" presName="rootComposite" presStyleCnt="0"/>
      <dgm:spPr/>
    </dgm:pt>
    <dgm:pt modelId="{A17D0EED-2D7B-4C88-9678-D06AA307237A}" type="pres">
      <dgm:prSet presAssocID="{F84C1679-4FEA-43BE-A095-8491FE8829E4}" presName="rootText" presStyleLbl="node4" presStyleIdx="27" presStyleCnt="51" custLinFactX="15301" custLinFactNeighborX="100000" custLinFactNeighborY="5589">
        <dgm:presLayoutVars>
          <dgm:chPref val="3"/>
        </dgm:presLayoutVars>
      </dgm:prSet>
      <dgm:spPr/>
    </dgm:pt>
    <dgm:pt modelId="{CC2B6AA0-6BA1-4096-8A17-8F90B7CAD28C}" type="pres">
      <dgm:prSet presAssocID="{F84C1679-4FEA-43BE-A095-8491FE8829E4}" presName="rootConnector" presStyleLbl="node4" presStyleIdx="27" presStyleCnt="51"/>
      <dgm:spPr/>
    </dgm:pt>
    <dgm:pt modelId="{DE5ACB8A-B96A-40E7-8102-F8CF5A859025}" type="pres">
      <dgm:prSet presAssocID="{F84C1679-4FEA-43BE-A095-8491FE8829E4}" presName="hierChild4" presStyleCnt="0"/>
      <dgm:spPr/>
    </dgm:pt>
    <dgm:pt modelId="{6941D488-09E4-48CC-A96B-9688435CD8EA}" type="pres">
      <dgm:prSet presAssocID="{F84C1679-4FEA-43BE-A095-8491FE8829E4}" presName="hierChild5" presStyleCnt="0"/>
      <dgm:spPr/>
    </dgm:pt>
    <dgm:pt modelId="{7EFFA065-5C3D-47B6-AAEC-D011CF3D37BB}" type="pres">
      <dgm:prSet presAssocID="{2525FB21-A263-4AEC-92AF-76051E992669}" presName="Name37" presStyleLbl="parChTrans1D4" presStyleIdx="28" presStyleCnt="51"/>
      <dgm:spPr/>
    </dgm:pt>
    <dgm:pt modelId="{51FD55BD-DCBE-4B71-8139-10B78844C909}" type="pres">
      <dgm:prSet presAssocID="{8C455033-25A7-4D25-B3CF-A56067F5B90D}" presName="hierRoot2" presStyleCnt="0">
        <dgm:presLayoutVars>
          <dgm:hierBranch val="init"/>
        </dgm:presLayoutVars>
      </dgm:prSet>
      <dgm:spPr/>
    </dgm:pt>
    <dgm:pt modelId="{4BEAD188-D138-4281-A155-5E03E1E95FB3}" type="pres">
      <dgm:prSet presAssocID="{8C455033-25A7-4D25-B3CF-A56067F5B90D}" presName="rootComposite" presStyleCnt="0"/>
      <dgm:spPr/>
    </dgm:pt>
    <dgm:pt modelId="{CB145D49-1452-4DAF-949F-CB62F4A6FDAD}" type="pres">
      <dgm:prSet presAssocID="{8C455033-25A7-4D25-B3CF-A56067F5B90D}" presName="rootText" presStyleLbl="node4" presStyleIdx="28" presStyleCnt="51" custLinFactX="15501" custLinFactNeighborX="100000" custLinFactNeighborY="13442">
        <dgm:presLayoutVars>
          <dgm:chPref val="3"/>
        </dgm:presLayoutVars>
      </dgm:prSet>
      <dgm:spPr/>
    </dgm:pt>
    <dgm:pt modelId="{563DD89D-DD88-4F26-B304-FD2041819B11}" type="pres">
      <dgm:prSet presAssocID="{8C455033-25A7-4D25-B3CF-A56067F5B90D}" presName="rootConnector" presStyleLbl="node4" presStyleIdx="28" presStyleCnt="51"/>
      <dgm:spPr/>
    </dgm:pt>
    <dgm:pt modelId="{AA3AB4BC-EC16-445D-AFE5-4A79CC60CE3C}" type="pres">
      <dgm:prSet presAssocID="{8C455033-25A7-4D25-B3CF-A56067F5B90D}" presName="hierChild4" presStyleCnt="0"/>
      <dgm:spPr/>
    </dgm:pt>
    <dgm:pt modelId="{C7FFDEBB-75F8-4288-B2C2-EA6FBFF8CFE7}" type="pres">
      <dgm:prSet presAssocID="{8C455033-25A7-4D25-B3CF-A56067F5B90D}" presName="hierChild5" presStyleCnt="0"/>
      <dgm:spPr/>
    </dgm:pt>
    <dgm:pt modelId="{B6C887DF-9F23-4E95-AF53-934362CD469D}" type="pres">
      <dgm:prSet presAssocID="{B5B66C77-3218-4E63-B393-AF647EAA02B1}" presName="Name37" presStyleLbl="parChTrans1D4" presStyleIdx="29" presStyleCnt="51"/>
      <dgm:spPr/>
    </dgm:pt>
    <dgm:pt modelId="{BBA75474-0B7E-493E-9B1C-1B4AA49BC45D}" type="pres">
      <dgm:prSet presAssocID="{1C7C1320-24CC-43DE-8585-57778CFFDE9C}" presName="hierRoot2" presStyleCnt="0">
        <dgm:presLayoutVars>
          <dgm:hierBranch val="init"/>
        </dgm:presLayoutVars>
      </dgm:prSet>
      <dgm:spPr/>
    </dgm:pt>
    <dgm:pt modelId="{E7611BFF-7A3C-4994-B5DD-7FCDD6E79EBC}" type="pres">
      <dgm:prSet presAssocID="{1C7C1320-24CC-43DE-8585-57778CFFDE9C}" presName="rootComposite" presStyleCnt="0"/>
      <dgm:spPr/>
    </dgm:pt>
    <dgm:pt modelId="{6EA98C32-872B-4BCA-8DBE-4B43DD8C621F}" type="pres">
      <dgm:prSet presAssocID="{1C7C1320-24CC-43DE-8585-57778CFFDE9C}" presName="rootText" presStyleLbl="node4" presStyleIdx="29" presStyleCnt="51" custLinFactX="15677" custLinFactNeighborX="100000" custLinFactNeighborY="1910">
        <dgm:presLayoutVars>
          <dgm:chPref val="3"/>
        </dgm:presLayoutVars>
      </dgm:prSet>
      <dgm:spPr/>
    </dgm:pt>
    <dgm:pt modelId="{1BE329D6-AC45-4F30-9853-A44955012DF4}" type="pres">
      <dgm:prSet presAssocID="{1C7C1320-24CC-43DE-8585-57778CFFDE9C}" presName="rootConnector" presStyleLbl="node4" presStyleIdx="29" presStyleCnt="51"/>
      <dgm:spPr/>
    </dgm:pt>
    <dgm:pt modelId="{3715033E-0341-450E-A179-3EA73A1E4162}" type="pres">
      <dgm:prSet presAssocID="{1C7C1320-24CC-43DE-8585-57778CFFDE9C}" presName="hierChild4" presStyleCnt="0"/>
      <dgm:spPr/>
    </dgm:pt>
    <dgm:pt modelId="{E1FAAAC8-2158-4486-965C-1EB131E31B80}" type="pres">
      <dgm:prSet presAssocID="{1C7C1320-24CC-43DE-8585-57778CFFDE9C}" presName="hierChild5" presStyleCnt="0"/>
      <dgm:spPr/>
    </dgm:pt>
    <dgm:pt modelId="{1A7AB7ED-8BB2-4ABE-A4FF-1D129E3502D1}" type="pres">
      <dgm:prSet presAssocID="{EADCE351-7C6E-480E-B2AD-E15962338C52}" presName="Name37" presStyleLbl="parChTrans1D4" presStyleIdx="30" presStyleCnt="51"/>
      <dgm:spPr/>
    </dgm:pt>
    <dgm:pt modelId="{17AF76C1-B30E-49F2-834E-96DF642A3A22}" type="pres">
      <dgm:prSet presAssocID="{F2EE0F0E-B739-4AD0-B3E0-CADD7A18C522}" presName="hierRoot2" presStyleCnt="0">
        <dgm:presLayoutVars>
          <dgm:hierBranch val="init"/>
        </dgm:presLayoutVars>
      </dgm:prSet>
      <dgm:spPr/>
    </dgm:pt>
    <dgm:pt modelId="{9C63DF02-61DF-4AD1-A4BB-927D75CCBEF5}" type="pres">
      <dgm:prSet presAssocID="{F2EE0F0E-B739-4AD0-B3E0-CADD7A18C522}" presName="rootComposite" presStyleCnt="0"/>
      <dgm:spPr/>
    </dgm:pt>
    <dgm:pt modelId="{291D4426-952D-4BA8-8BBF-CDA2A3E209C7}" type="pres">
      <dgm:prSet presAssocID="{F2EE0F0E-B739-4AD0-B3E0-CADD7A18C522}" presName="rootText" presStyleLbl="node4" presStyleIdx="30" presStyleCnt="51" custLinFactX="18130" custLinFactNeighborX="100000" custLinFactNeighborY="524">
        <dgm:presLayoutVars>
          <dgm:chPref val="3"/>
        </dgm:presLayoutVars>
      </dgm:prSet>
      <dgm:spPr/>
    </dgm:pt>
    <dgm:pt modelId="{3193FE11-CC12-412D-9594-FCD0C6913628}" type="pres">
      <dgm:prSet presAssocID="{F2EE0F0E-B739-4AD0-B3E0-CADD7A18C522}" presName="rootConnector" presStyleLbl="node4" presStyleIdx="30" presStyleCnt="51"/>
      <dgm:spPr/>
    </dgm:pt>
    <dgm:pt modelId="{9F4FA2BA-925C-47B3-92F4-21EE07DDAE04}" type="pres">
      <dgm:prSet presAssocID="{F2EE0F0E-B739-4AD0-B3E0-CADD7A18C522}" presName="hierChild4" presStyleCnt="0"/>
      <dgm:spPr/>
    </dgm:pt>
    <dgm:pt modelId="{B569447E-025B-47E7-903F-1F7E1DA1CAE7}" type="pres">
      <dgm:prSet presAssocID="{F2EE0F0E-B739-4AD0-B3E0-CADD7A18C522}" presName="hierChild5" presStyleCnt="0"/>
      <dgm:spPr/>
    </dgm:pt>
    <dgm:pt modelId="{DF9D618E-B2C7-40A5-94A5-148189A838DD}" type="pres">
      <dgm:prSet presAssocID="{EB035493-C7ED-47D5-8E4D-FD94B0CAB358}" presName="Name37" presStyleLbl="parChTrans1D4" presStyleIdx="31" presStyleCnt="51"/>
      <dgm:spPr/>
    </dgm:pt>
    <dgm:pt modelId="{EF43548C-7651-49F9-A725-906995C06C9D}" type="pres">
      <dgm:prSet presAssocID="{D4F649D2-464B-4CDD-8A92-32150C233627}" presName="hierRoot2" presStyleCnt="0">
        <dgm:presLayoutVars>
          <dgm:hierBranch val="init"/>
        </dgm:presLayoutVars>
      </dgm:prSet>
      <dgm:spPr/>
    </dgm:pt>
    <dgm:pt modelId="{F24D9DF7-A7DB-4FC1-9314-8B10C7F9D4FA}" type="pres">
      <dgm:prSet presAssocID="{D4F649D2-464B-4CDD-8A92-32150C233627}" presName="rootComposite" presStyleCnt="0"/>
      <dgm:spPr/>
    </dgm:pt>
    <dgm:pt modelId="{2586A286-DFB2-4ED4-8E1D-79DFA0370C65}" type="pres">
      <dgm:prSet presAssocID="{D4F649D2-464B-4CDD-8A92-32150C233627}" presName="rootText" presStyleLbl="node4" presStyleIdx="31" presStyleCnt="51" custLinFactX="18943" custLinFactNeighborX="100000" custLinFactNeighborY="-5389">
        <dgm:presLayoutVars>
          <dgm:chPref val="3"/>
        </dgm:presLayoutVars>
      </dgm:prSet>
      <dgm:spPr/>
    </dgm:pt>
    <dgm:pt modelId="{7A6CA1B2-BABF-4A13-8B7D-4F6544F95249}" type="pres">
      <dgm:prSet presAssocID="{D4F649D2-464B-4CDD-8A92-32150C233627}" presName="rootConnector" presStyleLbl="node4" presStyleIdx="31" presStyleCnt="51"/>
      <dgm:spPr/>
    </dgm:pt>
    <dgm:pt modelId="{C134C0CD-21C9-41EF-BE61-2DB074CE2A14}" type="pres">
      <dgm:prSet presAssocID="{D4F649D2-464B-4CDD-8A92-32150C233627}" presName="hierChild4" presStyleCnt="0"/>
      <dgm:spPr/>
    </dgm:pt>
    <dgm:pt modelId="{4AED5C16-7A6C-4236-896E-F741EFDC1A63}" type="pres">
      <dgm:prSet presAssocID="{D4F649D2-464B-4CDD-8A92-32150C233627}" presName="hierChild5" presStyleCnt="0"/>
      <dgm:spPr/>
    </dgm:pt>
    <dgm:pt modelId="{09ACDDE4-2119-4A48-AF7E-FDC5CB9BA6E9}" type="pres">
      <dgm:prSet presAssocID="{FDF65A5D-0C6F-43AD-8B7D-51A092176FE0}" presName="Name37" presStyleLbl="parChTrans1D4" presStyleIdx="32" presStyleCnt="51"/>
      <dgm:spPr/>
    </dgm:pt>
    <dgm:pt modelId="{CDF8A0A2-9ED2-4233-836C-D04D9BCD99CE}" type="pres">
      <dgm:prSet presAssocID="{8D05B059-AFD7-4573-BB4D-8700975492A6}" presName="hierRoot2" presStyleCnt="0">
        <dgm:presLayoutVars>
          <dgm:hierBranch val="init"/>
        </dgm:presLayoutVars>
      </dgm:prSet>
      <dgm:spPr/>
    </dgm:pt>
    <dgm:pt modelId="{3B4021AD-3166-474C-956C-FE8DFF97F5D0}" type="pres">
      <dgm:prSet presAssocID="{8D05B059-AFD7-4573-BB4D-8700975492A6}" presName="rootComposite" presStyleCnt="0"/>
      <dgm:spPr/>
    </dgm:pt>
    <dgm:pt modelId="{0354D492-C9B2-4EFF-AF34-A74AB035C1E3}" type="pres">
      <dgm:prSet presAssocID="{8D05B059-AFD7-4573-BB4D-8700975492A6}" presName="rootText" presStyleLbl="node4" presStyleIdx="32" presStyleCnt="51" custScaleX="118987" custLinFactX="20928" custLinFactNeighborX="100000" custLinFactNeighborY="-14003">
        <dgm:presLayoutVars>
          <dgm:chPref val="3"/>
        </dgm:presLayoutVars>
      </dgm:prSet>
      <dgm:spPr/>
    </dgm:pt>
    <dgm:pt modelId="{F8007C11-D488-4DF6-92B2-0DE53D2D8C33}" type="pres">
      <dgm:prSet presAssocID="{8D05B059-AFD7-4573-BB4D-8700975492A6}" presName="rootConnector" presStyleLbl="node4" presStyleIdx="32" presStyleCnt="51"/>
      <dgm:spPr/>
    </dgm:pt>
    <dgm:pt modelId="{54AE4A89-E6FF-4A49-9923-7606AB1638D9}" type="pres">
      <dgm:prSet presAssocID="{8D05B059-AFD7-4573-BB4D-8700975492A6}" presName="hierChild4" presStyleCnt="0"/>
      <dgm:spPr/>
    </dgm:pt>
    <dgm:pt modelId="{8EABB255-5F05-4888-BC6D-2BE5D7506680}" type="pres">
      <dgm:prSet presAssocID="{8D05B059-AFD7-4573-BB4D-8700975492A6}" presName="hierChild5" presStyleCnt="0"/>
      <dgm:spPr/>
    </dgm:pt>
    <dgm:pt modelId="{4A8A7A12-9AA0-4E6D-9897-A7848B4B9200}" type="pres">
      <dgm:prSet presAssocID="{F0BA944D-2CF3-4BF4-8586-E654DF7379C3}" presName="Name37" presStyleLbl="parChTrans1D4" presStyleIdx="33" presStyleCnt="51"/>
      <dgm:spPr/>
    </dgm:pt>
    <dgm:pt modelId="{600B1FDD-6F79-4359-AB91-1ADAE4356EC3}" type="pres">
      <dgm:prSet presAssocID="{6D03D9F4-74B4-4FF0-ABE2-35597041E415}" presName="hierRoot2" presStyleCnt="0">
        <dgm:presLayoutVars>
          <dgm:hierBranch val="init"/>
        </dgm:presLayoutVars>
      </dgm:prSet>
      <dgm:spPr/>
    </dgm:pt>
    <dgm:pt modelId="{C222BE10-4E56-4931-8535-29086DE6B347}" type="pres">
      <dgm:prSet presAssocID="{6D03D9F4-74B4-4FF0-ABE2-35597041E415}" presName="rootComposite" presStyleCnt="0"/>
      <dgm:spPr/>
    </dgm:pt>
    <dgm:pt modelId="{A2DB572F-0698-4196-9201-B247C1D6E05E}" type="pres">
      <dgm:prSet presAssocID="{6D03D9F4-74B4-4FF0-ABE2-35597041E415}" presName="rootText" presStyleLbl="node4" presStyleIdx="33" presStyleCnt="51" custScaleX="153067" custLinFactX="24013" custLinFactNeighborX="100000" custLinFactNeighborY="-25142">
        <dgm:presLayoutVars>
          <dgm:chPref val="3"/>
        </dgm:presLayoutVars>
      </dgm:prSet>
      <dgm:spPr/>
    </dgm:pt>
    <dgm:pt modelId="{BF3B855A-CC28-42B3-97AA-16268013009F}" type="pres">
      <dgm:prSet presAssocID="{6D03D9F4-74B4-4FF0-ABE2-35597041E415}" presName="rootConnector" presStyleLbl="node4" presStyleIdx="33" presStyleCnt="51"/>
      <dgm:spPr/>
    </dgm:pt>
    <dgm:pt modelId="{6F81E255-943B-4736-9F44-0E1055DDFE9D}" type="pres">
      <dgm:prSet presAssocID="{6D03D9F4-74B4-4FF0-ABE2-35597041E415}" presName="hierChild4" presStyleCnt="0"/>
      <dgm:spPr/>
    </dgm:pt>
    <dgm:pt modelId="{DED695AC-626D-4765-95ED-D87B70F11A64}" type="pres">
      <dgm:prSet presAssocID="{6D03D9F4-74B4-4FF0-ABE2-35597041E415}" presName="hierChild5" presStyleCnt="0"/>
      <dgm:spPr/>
    </dgm:pt>
    <dgm:pt modelId="{257EA48B-A057-464E-A9A6-429AD751F54D}" type="pres">
      <dgm:prSet presAssocID="{5549CF51-BDEC-4E6F-8CBB-DFBEB7BB06D4}" presName="Name37" presStyleLbl="parChTrans1D4" presStyleIdx="34" presStyleCnt="51"/>
      <dgm:spPr/>
    </dgm:pt>
    <dgm:pt modelId="{2808DCB2-637E-467C-BEE5-C906AB7DCDAC}" type="pres">
      <dgm:prSet presAssocID="{AF13D781-EBC0-4271-B0A3-9A98AFB6549F}" presName="hierRoot2" presStyleCnt="0">
        <dgm:presLayoutVars>
          <dgm:hierBranch val="init"/>
        </dgm:presLayoutVars>
      </dgm:prSet>
      <dgm:spPr/>
    </dgm:pt>
    <dgm:pt modelId="{67DEA3A6-6202-4D0C-B0D6-05B8F221ADF2}" type="pres">
      <dgm:prSet presAssocID="{AF13D781-EBC0-4271-B0A3-9A98AFB6549F}" presName="rootComposite" presStyleCnt="0"/>
      <dgm:spPr/>
    </dgm:pt>
    <dgm:pt modelId="{6B00DAAE-6C73-4C15-9E80-F6077AC2A158}" type="pres">
      <dgm:prSet presAssocID="{AF13D781-EBC0-4271-B0A3-9A98AFB6549F}" presName="rootText" presStyleLbl="node4" presStyleIdx="34" presStyleCnt="51" custScaleX="172103" custLinFactX="22360" custLinFactNeighborX="100000" custLinFactNeighborY="-38069">
        <dgm:presLayoutVars>
          <dgm:chPref val="3"/>
        </dgm:presLayoutVars>
      </dgm:prSet>
      <dgm:spPr/>
    </dgm:pt>
    <dgm:pt modelId="{798CBCBD-4D3B-4F4F-8B39-5E1E192C601C}" type="pres">
      <dgm:prSet presAssocID="{AF13D781-EBC0-4271-B0A3-9A98AFB6549F}" presName="rootConnector" presStyleLbl="node4" presStyleIdx="34" presStyleCnt="51"/>
      <dgm:spPr/>
    </dgm:pt>
    <dgm:pt modelId="{67BFE34A-E4AC-45A2-B25C-15776656C27A}" type="pres">
      <dgm:prSet presAssocID="{AF13D781-EBC0-4271-B0A3-9A98AFB6549F}" presName="hierChild4" presStyleCnt="0"/>
      <dgm:spPr/>
    </dgm:pt>
    <dgm:pt modelId="{079C11C1-FD3D-4CC7-B61E-9773E647B2DB}" type="pres">
      <dgm:prSet presAssocID="{AF13D781-EBC0-4271-B0A3-9A98AFB6549F}" presName="hierChild5" presStyleCnt="0"/>
      <dgm:spPr/>
    </dgm:pt>
    <dgm:pt modelId="{66EC90E8-0E4B-4D71-AD97-548B94EBFB8F}" type="pres">
      <dgm:prSet presAssocID="{E9C02A34-7AC0-430E-B63A-DA3C93CDEE3F}" presName="hierChild5" presStyleCnt="0"/>
      <dgm:spPr/>
    </dgm:pt>
    <dgm:pt modelId="{E9C04C0F-7981-47AC-ADE4-BFC0B6E4AF11}" type="pres">
      <dgm:prSet presAssocID="{42F0DAEC-3FB7-4D41-A3BC-EB733B22009E}" presName="Name37" presStyleLbl="parChTrans1D3" presStyleIdx="6" presStyleCnt="10"/>
      <dgm:spPr/>
    </dgm:pt>
    <dgm:pt modelId="{38E906FC-571B-4F71-AED0-F33779CEAE11}" type="pres">
      <dgm:prSet presAssocID="{EECB721E-D776-4860-9608-7CEBCA3BE026}" presName="hierRoot2" presStyleCnt="0">
        <dgm:presLayoutVars>
          <dgm:hierBranch val="init"/>
        </dgm:presLayoutVars>
      </dgm:prSet>
      <dgm:spPr/>
    </dgm:pt>
    <dgm:pt modelId="{97E23BAC-3DBE-4A14-983E-7B18A8430D5A}" type="pres">
      <dgm:prSet presAssocID="{EECB721E-D776-4860-9608-7CEBCA3BE026}" presName="rootComposite" presStyleCnt="0"/>
      <dgm:spPr/>
    </dgm:pt>
    <dgm:pt modelId="{A6305988-6151-481C-AA71-6DDAE968258B}" type="pres">
      <dgm:prSet presAssocID="{EECB721E-D776-4860-9608-7CEBCA3BE026}" presName="rootText" presStyleLbl="node3" presStyleIdx="6" presStyleCnt="10" custLinFactX="29961" custLinFactNeighborX="100000" custLinFactNeighborY="15189">
        <dgm:presLayoutVars>
          <dgm:chPref val="3"/>
        </dgm:presLayoutVars>
      </dgm:prSet>
      <dgm:spPr/>
    </dgm:pt>
    <dgm:pt modelId="{55C10B03-77AC-4EFD-9931-5B4FAA32F965}" type="pres">
      <dgm:prSet presAssocID="{EECB721E-D776-4860-9608-7CEBCA3BE026}" presName="rootConnector" presStyleLbl="node3" presStyleIdx="6" presStyleCnt="10"/>
      <dgm:spPr/>
    </dgm:pt>
    <dgm:pt modelId="{0D058C0C-BF0A-4A2D-BC69-BBF4FBD50573}" type="pres">
      <dgm:prSet presAssocID="{EECB721E-D776-4860-9608-7CEBCA3BE026}" presName="hierChild4" presStyleCnt="0"/>
      <dgm:spPr/>
    </dgm:pt>
    <dgm:pt modelId="{A41EB93E-9110-4A71-BED2-E23C35D84431}" type="pres">
      <dgm:prSet presAssocID="{B8685822-7F2F-436E-B9EF-BDB663971542}" presName="Name37" presStyleLbl="parChTrans1D4" presStyleIdx="35" presStyleCnt="51"/>
      <dgm:spPr/>
    </dgm:pt>
    <dgm:pt modelId="{0EA102ED-DED9-4A91-BFA1-51E4FFC0E312}" type="pres">
      <dgm:prSet presAssocID="{20643247-3857-46D7-8146-A723AB01E7AC}" presName="hierRoot2" presStyleCnt="0">
        <dgm:presLayoutVars>
          <dgm:hierBranch val="init"/>
        </dgm:presLayoutVars>
      </dgm:prSet>
      <dgm:spPr/>
    </dgm:pt>
    <dgm:pt modelId="{34393E57-1753-4533-B5E5-8E93460D46DB}" type="pres">
      <dgm:prSet presAssocID="{20643247-3857-46D7-8146-A723AB01E7AC}" presName="rootComposite" presStyleCnt="0"/>
      <dgm:spPr/>
    </dgm:pt>
    <dgm:pt modelId="{27D06A35-29B0-4A35-8FC3-776100B124F4}" type="pres">
      <dgm:prSet presAssocID="{20643247-3857-46D7-8146-A723AB01E7AC}" presName="rootText" presStyleLbl="node4" presStyleIdx="35" presStyleCnt="51" custLinFactX="32705" custLinFactNeighborX="100000" custLinFactNeighborY="20240">
        <dgm:presLayoutVars>
          <dgm:chPref val="3"/>
        </dgm:presLayoutVars>
      </dgm:prSet>
      <dgm:spPr/>
    </dgm:pt>
    <dgm:pt modelId="{3406B572-BF22-43A9-A77B-5783430199D6}" type="pres">
      <dgm:prSet presAssocID="{20643247-3857-46D7-8146-A723AB01E7AC}" presName="rootConnector" presStyleLbl="node4" presStyleIdx="35" presStyleCnt="51"/>
      <dgm:spPr/>
    </dgm:pt>
    <dgm:pt modelId="{B9DF256C-944F-4F89-88A1-9A768E977A02}" type="pres">
      <dgm:prSet presAssocID="{20643247-3857-46D7-8146-A723AB01E7AC}" presName="hierChild4" presStyleCnt="0"/>
      <dgm:spPr/>
    </dgm:pt>
    <dgm:pt modelId="{C1328B78-7546-4037-871F-903D4CFED7C2}" type="pres">
      <dgm:prSet presAssocID="{20643247-3857-46D7-8146-A723AB01E7AC}" presName="hierChild5" presStyleCnt="0"/>
      <dgm:spPr/>
    </dgm:pt>
    <dgm:pt modelId="{1F40A78B-F0DB-41D5-8B84-4F5C33F360BF}" type="pres">
      <dgm:prSet presAssocID="{51B61A8C-8E95-4290-9846-68EFCDBB8969}" presName="Name37" presStyleLbl="parChTrans1D4" presStyleIdx="36" presStyleCnt="51"/>
      <dgm:spPr/>
    </dgm:pt>
    <dgm:pt modelId="{D3B2BA6E-796D-4B76-A97B-3C3EAC31C970}" type="pres">
      <dgm:prSet presAssocID="{48065FE6-27C3-477E-B524-94EC1F283E98}" presName="hierRoot2" presStyleCnt="0">
        <dgm:presLayoutVars>
          <dgm:hierBranch val="init"/>
        </dgm:presLayoutVars>
      </dgm:prSet>
      <dgm:spPr/>
    </dgm:pt>
    <dgm:pt modelId="{D52756C0-0A46-4FE1-A348-6AC16BEC1161}" type="pres">
      <dgm:prSet presAssocID="{48065FE6-27C3-477E-B524-94EC1F283E98}" presName="rootComposite" presStyleCnt="0"/>
      <dgm:spPr/>
    </dgm:pt>
    <dgm:pt modelId="{457C0E35-A0A1-41A9-A293-E1BFB4BF1A0D}" type="pres">
      <dgm:prSet presAssocID="{48065FE6-27C3-477E-B524-94EC1F283E98}" presName="rootText" presStyleLbl="node4" presStyleIdx="36" presStyleCnt="51" custLinFactX="32825" custLinFactNeighborX="100000" custLinFactNeighborY="2928">
        <dgm:presLayoutVars>
          <dgm:chPref val="3"/>
        </dgm:presLayoutVars>
      </dgm:prSet>
      <dgm:spPr/>
    </dgm:pt>
    <dgm:pt modelId="{440C7FFF-3D82-461D-9DCC-87C3C31BA4C2}" type="pres">
      <dgm:prSet presAssocID="{48065FE6-27C3-477E-B524-94EC1F283E98}" presName="rootConnector" presStyleLbl="node4" presStyleIdx="36" presStyleCnt="51"/>
      <dgm:spPr/>
    </dgm:pt>
    <dgm:pt modelId="{7E6D352F-ED2C-4A5E-9E45-0AB27CC0F926}" type="pres">
      <dgm:prSet presAssocID="{48065FE6-27C3-477E-B524-94EC1F283E98}" presName="hierChild4" presStyleCnt="0"/>
      <dgm:spPr/>
    </dgm:pt>
    <dgm:pt modelId="{31ABA290-026F-4826-8922-4071D9D95AFD}" type="pres">
      <dgm:prSet presAssocID="{48065FE6-27C3-477E-B524-94EC1F283E98}" presName="hierChild5" presStyleCnt="0"/>
      <dgm:spPr/>
    </dgm:pt>
    <dgm:pt modelId="{942A0ECE-B7AF-4A1F-8AC0-C5F702B2DEDF}" type="pres">
      <dgm:prSet presAssocID="{7BEAB8E7-A664-402C-B901-62B4B4F83EBA}" presName="Name37" presStyleLbl="parChTrans1D4" presStyleIdx="37" presStyleCnt="51"/>
      <dgm:spPr/>
    </dgm:pt>
    <dgm:pt modelId="{5200B01D-9B9C-43B8-B83F-8798539A3939}" type="pres">
      <dgm:prSet presAssocID="{5D7011B7-2A8E-4FF6-A9C2-78E6D9D420E2}" presName="hierRoot2" presStyleCnt="0">
        <dgm:presLayoutVars>
          <dgm:hierBranch val="init"/>
        </dgm:presLayoutVars>
      </dgm:prSet>
      <dgm:spPr/>
    </dgm:pt>
    <dgm:pt modelId="{C9D11290-928D-451C-B2F4-10EAC08CAAB1}" type="pres">
      <dgm:prSet presAssocID="{5D7011B7-2A8E-4FF6-A9C2-78E6D9D420E2}" presName="rootComposite" presStyleCnt="0"/>
      <dgm:spPr/>
    </dgm:pt>
    <dgm:pt modelId="{4335FD20-7877-4D18-A45F-3C357F00941E}" type="pres">
      <dgm:prSet presAssocID="{5D7011B7-2A8E-4FF6-A9C2-78E6D9D420E2}" presName="rootText" presStyleLbl="node4" presStyleIdx="37" presStyleCnt="51" custLinFactX="31408" custLinFactNeighborX="100000" custLinFactNeighborY="-3135">
        <dgm:presLayoutVars>
          <dgm:chPref val="3"/>
        </dgm:presLayoutVars>
      </dgm:prSet>
      <dgm:spPr/>
    </dgm:pt>
    <dgm:pt modelId="{CB6AE524-27E1-481D-82D2-34BE37BA383B}" type="pres">
      <dgm:prSet presAssocID="{5D7011B7-2A8E-4FF6-A9C2-78E6D9D420E2}" presName="rootConnector" presStyleLbl="node4" presStyleIdx="37" presStyleCnt="51"/>
      <dgm:spPr/>
    </dgm:pt>
    <dgm:pt modelId="{3B3C7E84-A613-4332-A96F-2D4BD93AF901}" type="pres">
      <dgm:prSet presAssocID="{5D7011B7-2A8E-4FF6-A9C2-78E6D9D420E2}" presName="hierChild4" presStyleCnt="0"/>
      <dgm:spPr/>
    </dgm:pt>
    <dgm:pt modelId="{91BAC92C-F17C-4C6E-A410-71C8ABFADC8B}" type="pres">
      <dgm:prSet presAssocID="{5D7011B7-2A8E-4FF6-A9C2-78E6D9D420E2}" presName="hierChild5" presStyleCnt="0"/>
      <dgm:spPr/>
    </dgm:pt>
    <dgm:pt modelId="{E3A73FFC-C218-4824-943A-13AA2A852039}" type="pres">
      <dgm:prSet presAssocID="{0A0B9B31-76DB-4664-86D4-B0E496FB8387}" presName="Name37" presStyleLbl="parChTrans1D4" presStyleIdx="38" presStyleCnt="51"/>
      <dgm:spPr/>
    </dgm:pt>
    <dgm:pt modelId="{4FF063AD-8A05-4B7F-BC63-D0F0B51E1EA6}" type="pres">
      <dgm:prSet presAssocID="{535F2A3A-050C-4B8E-A3C6-01872045343F}" presName="hierRoot2" presStyleCnt="0">
        <dgm:presLayoutVars>
          <dgm:hierBranch val="init"/>
        </dgm:presLayoutVars>
      </dgm:prSet>
      <dgm:spPr/>
    </dgm:pt>
    <dgm:pt modelId="{00BF71DC-1CF3-4EE7-BCDE-4F97BA921A28}" type="pres">
      <dgm:prSet presAssocID="{535F2A3A-050C-4B8E-A3C6-01872045343F}" presName="rootComposite" presStyleCnt="0"/>
      <dgm:spPr/>
    </dgm:pt>
    <dgm:pt modelId="{2A261733-5426-496B-8002-8537BBD09DB2}" type="pres">
      <dgm:prSet presAssocID="{535F2A3A-050C-4B8E-A3C6-01872045343F}" presName="rootText" presStyleLbl="node4" presStyleIdx="38" presStyleCnt="51" custLinFactX="30950" custLinFactNeighborX="100000" custLinFactNeighborY="-7605">
        <dgm:presLayoutVars>
          <dgm:chPref val="3"/>
        </dgm:presLayoutVars>
      </dgm:prSet>
      <dgm:spPr/>
    </dgm:pt>
    <dgm:pt modelId="{E7F8B963-3C20-48B3-85F2-438258841EBF}" type="pres">
      <dgm:prSet presAssocID="{535F2A3A-050C-4B8E-A3C6-01872045343F}" presName="rootConnector" presStyleLbl="node4" presStyleIdx="38" presStyleCnt="51"/>
      <dgm:spPr/>
    </dgm:pt>
    <dgm:pt modelId="{9746BCF7-A3FD-448D-BB54-DAD726168B98}" type="pres">
      <dgm:prSet presAssocID="{535F2A3A-050C-4B8E-A3C6-01872045343F}" presName="hierChild4" presStyleCnt="0"/>
      <dgm:spPr/>
    </dgm:pt>
    <dgm:pt modelId="{1A908EDA-7F29-476C-8924-108A0D3F1526}" type="pres">
      <dgm:prSet presAssocID="{535F2A3A-050C-4B8E-A3C6-01872045343F}" presName="hierChild5" presStyleCnt="0"/>
      <dgm:spPr/>
    </dgm:pt>
    <dgm:pt modelId="{A5FECBE0-CC71-44A8-909E-B87DD21331AA}" type="pres">
      <dgm:prSet presAssocID="{EECB721E-D776-4860-9608-7CEBCA3BE026}" presName="hierChild5" presStyleCnt="0"/>
      <dgm:spPr/>
    </dgm:pt>
    <dgm:pt modelId="{401F1A1C-8F59-4F59-ABF4-8B688EA10FD1}" type="pres">
      <dgm:prSet presAssocID="{4E52B76B-0253-4F0F-8A28-44C55AF2B33C}" presName="Name37" presStyleLbl="parChTrans1D3" presStyleIdx="7" presStyleCnt="10"/>
      <dgm:spPr/>
    </dgm:pt>
    <dgm:pt modelId="{398FA3DB-8389-4B98-9C5C-6B1E510A6992}" type="pres">
      <dgm:prSet presAssocID="{E5F9DDC1-784E-4806-A105-071A38832E0A}" presName="hierRoot2" presStyleCnt="0">
        <dgm:presLayoutVars>
          <dgm:hierBranch val="init"/>
        </dgm:presLayoutVars>
      </dgm:prSet>
      <dgm:spPr/>
    </dgm:pt>
    <dgm:pt modelId="{F9D8B702-2FB2-473B-89B4-963DC8DC1FB0}" type="pres">
      <dgm:prSet presAssocID="{E5F9DDC1-784E-4806-A105-071A38832E0A}" presName="rootComposite" presStyleCnt="0"/>
      <dgm:spPr/>
    </dgm:pt>
    <dgm:pt modelId="{2EF422B5-1440-4755-BAA7-DA794E3D4B5A}" type="pres">
      <dgm:prSet presAssocID="{E5F9DDC1-784E-4806-A105-071A38832E0A}" presName="rootText" presStyleLbl="node3" presStyleIdx="7" presStyleCnt="10" custLinFactX="48756" custLinFactNeighborX="100000" custLinFactNeighborY="16762">
        <dgm:presLayoutVars>
          <dgm:chPref val="3"/>
        </dgm:presLayoutVars>
      </dgm:prSet>
      <dgm:spPr/>
    </dgm:pt>
    <dgm:pt modelId="{021B5BB8-0051-44F4-909C-4D01852A1B7F}" type="pres">
      <dgm:prSet presAssocID="{E5F9DDC1-784E-4806-A105-071A38832E0A}" presName="rootConnector" presStyleLbl="node3" presStyleIdx="7" presStyleCnt="10"/>
      <dgm:spPr/>
    </dgm:pt>
    <dgm:pt modelId="{7BEF00FE-1DA2-41D2-8169-E7700F457B76}" type="pres">
      <dgm:prSet presAssocID="{E5F9DDC1-784E-4806-A105-071A38832E0A}" presName="hierChild4" presStyleCnt="0"/>
      <dgm:spPr/>
    </dgm:pt>
    <dgm:pt modelId="{3D1FB8A3-F7B1-4CB3-A50C-93E784FEDA8B}" type="pres">
      <dgm:prSet presAssocID="{8E270BCB-8E84-4F78-96A0-E5F5E1054802}" presName="Name37" presStyleLbl="parChTrans1D4" presStyleIdx="39" presStyleCnt="51"/>
      <dgm:spPr/>
    </dgm:pt>
    <dgm:pt modelId="{38FF0A97-0D83-429A-B8D7-0F53A0283FCA}" type="pres">
      <dgm:prSet presAssocID="{E23C032A-2DEF-4F94-99FD-1605992D8DF6}" presName="hierRoot2" presStyleCnt="0">
        <dgm:presLayoutVars>
          <dgm:hierBranch val="init"/>
        </dgm:presLayoutVars>
      </dgm:prSet>
      <dgm:spPr/>
    </dgm:pt>
    <dgm:pt modelId="{D0EF4C17-A36E-414E-9DF8-71587073D2CC}" type="pres">
      <dgm:prSet presAssocID="{E23C032A-2DEF-4F94-99FD-1605992D8DF6}" presName="rootComposite" presStyleCnt="0"/>
      <dgm:spPr/>
    </dgm:pt>
    <dgm:pt modelId="{00F20225-BC98-4F77-A15E-1438D32BE5BE}" type="pres">
      <dgm:prSet presAssocID="{E23C032A-2DEF-4F94-99FD-1605992D8DF6}" presName="rootText" presStyleLbl="node4" presStyleIdx="39" presStyleCnt="51" custLinFactX="52248" custLinFactNeighborX="100000" custLinFactNeighborY="-2794">
        <dgm:presLayoutVars>
          <dgm:chPref val="3"/>
        </dgm:presLayoutVars>
      </dgm:prSet>
      <dgm:spPr/>
    </dgm:pt>
    <dgm:pt modelId="{8F8D6862-DA85-4390-AA62-055EEA3DBF4A}" type="pres">
      <dgm:prSet presAssocID="{E23C032A-2DEF-4F94-99FD-1605992D8DF6}" presName="rootConnector" presStyleLbl="node4" presStyleIdx="39" presStyleCnt="51"/>
      <dgm:spPr/>
    </dgm:pt>
    <dgm:pt modelId="{7C61429E-CFE5-470E-A29C-D243BE973436}" type="pres">
      <dgm:prSet presAssocID="{E23C032A-2DEF-4F94-99FD-1605992D8DF6}" presName="hierChild4" presStyleCnt="0"/>
      <dgm:spPr/>
    </dgm:pt>
    <dgm:pt modelId="{F0CD8A89-DB53-411F-AA0B-35678EBBAF31}" type="pres">
      <dgm:prSet presAssocID="{E23C032A-2DEF-4F94-99FD-1605992D8DF6}" presName="hierChild5" presStyleCnt="0"/>
      <dgm:spPr/>
    </dgm:pt>
    <dgm:pt modelId="{AA0AE85D-36B0-4945-90C8-F47CCAD8619E}" type="pres">
      <dgm:prSet presAssocID="{8F673ECF-77DF-4502-AEFB-1F206F61A65C}" presName="Name37" presStyleLbl="parChTrans1D4" presStyleIdx="40" presStyleCnt="51"/>
      <dgm:spPr/>
    </dgm:pt>
    <dgm:pt modelId="{812E4098-32C0-4B45-AC6B-40400ADCDC72}" type="pres">
      <dgm:prSet presAssocID="{6B3A8FF7-7520-4F0E-B685-ED18F569C457}" presName="hierRoot2" presStyleCnt="0">
        <dgm:presLayoutVars>
          <dgm:hierBranch val="init"/>
        </dgm:presLayoutVars>
      </dgm:prSet>
      <dgm:spPr/>
    </dgm:pt>
    <dgm:pt modelId="{C5EBD444-F700-484A-9A2F-469792CF8C8E}" type="pres">
      <dgm:prSet presAssocID="{6B3A8FF7-7520-4F0E-B685-ED18F569C457}" presName="rootComposite" presStyleCnt="0"/>
      <dgm:spPr/>
    </dgm:pt>
    <dgm:pt modelId="{5706AB9F-1B1D-48AB-8989-3989894350D9}" type="pres">
      <dgm:prSet presAssocID="{6B3A8FF7-7520-4F0E-B685-ED18F569C457}" presName="rootText" presStyleLbl="node4" presStyleIdx="40" presStyleCnt="51" custLinFactX="49455" custLinFactNeighborX="100000" custLinFactNeighborY="5587">
        <dgm:presLayoutVars>
          <dgm:chPref val="3"/>
        </dgm:presLayoutVars>
      </dgm:prSet>
      <dgm:spPr/>
    </dgm:pt>
    <dgm:pt modelId="{AA428742-D3B7-4731-BEDC-FC472B5187EA}" type="pres">
      <dgm:prSet presAssocID="{6B3A8FF7-7520-4F0E-B685-ED18F569C457}" presName="rootConnector" presStyleLbl="node4" presStyleIdx="40" presStyleCnt="51"/>
      <dgm:spPr/>
    </dgm:pt>
    <dgm:pt modelId="{C2DD9964-C682-4BC7-996E-B88D53D1B413}" type="pres">
      <dgm:prSet presAssocID="{6B3A8FF7-7520-4F0E-B685-ED18F569C457}" presName="hierChild4" presStyleCnt="0"/>
      <dgm:spPr/>
    </dgm:pt>
    <dgm:pt modelId="{D0B7E295-9CBF-432E-9B80-B72DDE1BE8D1}" type="pres">
      <dgm:prSet presAssocID="{6B3A8FF7-7520-4F0E-B685-ED18F569C457}" presName="hierChild5" presStyleCnt="0"/>
      <dgm:spPr/>
    </dgm:pt>
    <dgm:pt modelId="{D2CB21DB-E41C-4F32-8B37-BFD176F708F1}" type="pres">
      <dgm:prSet presAssocID="{B4AF0FF7-A0B6-4CEC-AD5A-FAFEE9BFBDBF}" presName="Name37" presStyleLbl="parChTrans1D4" presStyleIdx="41" presStyleCnt="51"/>
      <dgm:spPr/>
    </dgm:pt>
    <dgm:pt modelId="{33DE4476-2AA2-4F68-90AD-58ECCF75D338}" type="pres">
      <dgm:prSet presAssocID="{504EDB05-80DD-464A-8CD5-FB400A51FDB8}" presName="hierRoot2" presStyleCnt="0">
        <dgm:presLayoutVars>
          <dgm:hierBranch val="init"/>
        </dgm:presLayoutVars>
      </dgm:prSet>
      <dgm:spPr/>
    </dgm:pt>
    <dgm:pt modelId="{D12A596A-DF18-41FC-AE9B-4F2A3C7FCB73}" type="pres">
      <dgm:prSet presAssocID="{504EDB05-80DD-464A-8CD5-FB400A51FDB8}" presName="rootComposite" presStyleCnt="0"/>
      <dgm:spPr/>
    </dgm:pt>
    <dgm:pt modelId="{79558061-13E6-467F-AFCD-B8486717E96F}" type="pres">
      <dgm:prSet presAssocID="{504EDB05-80DD-464A-8CD5-FB400A51FDB8}" presName="rootText" presStyleLbl="node4" presStyleIdx="41" presStyleCnt="51" custLinFactX="48756" custLinFactNeighborX="100000" custLinFactNeighborY="-6984">
        <dgm:presLayoutVars>
          <dgm:chPref val="3"/>
        </dgm:presLayoutVars>
      </dgm:prSet>
      <dgm:spPr/>
    </dgm:pt>
    <dgm:pt modelId="{9400FC33-7443-4FD5-AF54-B4723DB3A78F}" type="pres">
      <dgm:prSet presAssocID="{504EDB05-80DD-464A-8CD5-FB400A51FDB8}" presName="rootConnector" presStyleLbl="node4" presStyleIdx="41" presStyleCnt="51"/>
      <dgm:spPr/>
    </dgm:pt>
    <dgm:pt modelId="{214CD1D0-9F2A-4E40-A081-F39C0F18E81F}" type="pres">
      <dgm:prSet presAssocID="{504EDB05-80DD-464A-8CD5-FB400A51FDB8}" presName="hierChild4" presStyleCnt="0"/>
      <dgm:spPr/>
    </dgm:pt>
    <dgm:pt modelId="{29B79A66-6C50-4D9B-8EA1-26E8F389681C}" type="pres">
      <dgm:prSet presAssocID="{504EDB05-80DD-464A-8CD5-FB400A51FDB8}" presName="hierChild5" presStyleCnt="0"/>
      <dgm:spPr/>
    </dgm:pt>
    <dgm:pt modelId="{CF7F05E7-54A5-437C-8D48-77AA6602D1E4}" type="pres">
      <dgm:prSet presAssocID="{E5F9DDC1-784E-4806-A105-071A38832E0A}" presName="hierChild5" presStyleCnt="0"/>
      <dgm:spPr/>
    </dgm:pt>
    <dgm:pt modelId="{8126A56D-E4AC-4B28-B45E-5DCAC4606E12}" type="pres">
      <dgm:prSet presAssocID="{8E5166EB-F652-4559-A2BE-5ADDB547106A}" presName="hierChild5" presStyleCnt="0"/>
      <dgm:spPr/>
    </dgm:pt>
    <dgm:pt modelId="{C4259DD4-9B78-46C6-B244-40C21BA88F1B}" type="pres">
      <dgm:prSet presAssocID="{61A760A5-6070-4B54-9036-93C9D1AA5196}" presName="Name37" presStyleLbl="parChTrans1D2" presStyleIdx="3" presStyleCnt="4"/>
      <dgm:spPr/>
    </dgm:pt>
    <dgm:pt modelId="{A09F408D-C938-4CAD-8191-075AA0AF9AB1}" type="pres">
      <dgm:prSet presAssocID="{102F849A-C33C-4309-8D80-B36CA7147A6B}" presName="hierRoot2" presStyleCnt="0">
        <dgm:presLayoutVars>
          <dgm:hierBranch val="init"/>
        </dgm:presLayoutVars>
      </dgm:prSet>
      <dgm:spPr/>
    </dgm:pt>
    <dgm:pt modelId="{1848D9CF-9214-4C01-A749-CBA48930FCE1}" type="pres">
      <dgm:prSet presAssocID="{102F849A-C33C-4309-8D80-B36CA7147A6B}" presName="rootComposite" presStyleCnt="0"/>
      <dgm:spPr/>
    </dgm:pt>
    <dgm:pt modelId="{35C7FD9D-97A5-47DF-A629-B9CD889A271D}" type="pres">
      <dgm:prSet presAssocID="{102F849A-C33C-4309-8D80-B36CA7147A6B}" presName="rootText" presStyleLbl="node2" presStyleIdx="3" presStyleCnt="4" custScaleX="347487" custLinFactX="167862" custLinFactNeighborX="200000" custLinFactNeighborY="-5410">
        <dgm:presLayoutVars>
          <dgm:chPref val="3"/>
        </dgm:presLayoutVars>
      </dgm:prSet>
      <dgm:spPr/>
    </dgm:pt>
    <dgm:pt modelId="{43D14506-14E0-4866-A231-D592C68AA6E9}" type="pres">
      <dgm:prSet presAssocID="{102F849A-C33C-4309-8D80-B36CA7147A6B}" presName="rootConnector" presStyleLbl="node2" presStyleIdx="3" presStyleCnt="4"/>
      <dgm:spPr/>
    </dgm:pt>
    <dgm:pt modelId="{DF75FB07-5600-4DC4-BF42-088FBC92A68C}" type="pres">
      <dgm:prSet presAssocID="{102F849A-C33C-4309-8D80-B36CA7147A6B}" presName="hierChild4" presStyleCnt="0"/>
      <dgm:spPr/>
    </dgm:pt>
    <dgm:pt modelId="{83E67E69-1FB7-44B3-B36A-D05074C336BA}" type="pres">
      <dgm:prSet presAssocID="{8EBBF7BA-F0F8-49A8-837D-96EE7FA2ECFB}" presName="Name37" presStyleLbl="parChTrans1D3" presStyleIdx="8" presStyleCnt="10"/>
      <dgm:spPr/>
    </dgm:pt>
    <dgm:pt modelId="{26955A58-1DA0-4CAA-B99F-DE5E338790B7}" type="pres">
      <dgm:prSet presAssocID="{468D4A78-E0AA-4BE9-A1C1-8F70D7142D19}" presName="hierRoot2" presStyleCnt="0">
        <dgm:presLayoutVars>
          <dgm:hierBranch val="init"/>
        </dgm:presLayoutVars>
      </dgm:prSet>
      <dgm:spPr/>
    </dgm:pt>
    <dgm:pt modelId="{5D0488C5-5060-4622-978A-21793BBAB4F4}" type="pres">
      <dgm:prSet presAssocID="{468D4A78-E0AA-4BE9-A1C1-8F70D7142D19}" presName="rootComposite" presStyleCnt="0"/>
      <dgm:spPr/>
    </dgm:pt>
    <dgm:pt modelId="{FDA36F3E-4043-4BE7-9554-15B245336685}" type="pres">
      <dgm:prSet presAssocID="{468D4A78-E0AA-4BE9-A1C1-8F70D7142D19}" presName="rootText" presStyleLbl="node3" presStyleIdx="8" presStyleCnt="10" custLinFactX="111191" custLinFactNeighborX="200000" custLinFactNeighborY="28210">
        <dgm:presLayoutVars>
          <dgm:chPref val="3"/>
        </dgm:presLayoutVars>
      </dgm:prSet>
      <dgm:spPr/>
    </dgm:pt>
    <dgm:pt modelId="{78BF1918-EF1C-4F44-9769-00B6FBC9D910}" type="pres">
      <dgm:prSet presAssocID="{468D4A78-E0AA-4BE9-A1C1-8F70D7142D19}" presName="rootConnector" presStyleLbl="node3" presStyleIdx="8" presStyleCnt="10"/>
      <dgm:spPr/>
    </dgm:pt>
    <dgm:pt modelId="{26E0EE45-6CE2-4BA9-8C60-DA78E7E392E6}" type="pres">
      <dgm:prSet presAssocID="{468D4A78-E0AA-4BE9-A1C1-8F70D7142D19}" presName="hierChild4" presStyleCnt="0"/>
      <dgm:spPr/>
    </dgm:pt>
    <dgm:pt modelId="{96F8CC80-CA6A-4F42-9A44-7106F4B4EB31}" type="pres">
      <dgm:prSet presAssocID="{8DFF2BE8-1250-4954-B6B0-3E3CB94F1728}" presName="Name37" presStyleLbl="parChTrans1D4" presStyleIdx="42" presStyleCnt="51"/>
      <dgm:spPr/>
    </dgm:pt>
    <dgm:pt modelId="{5C680157-FF23-4E52-9414-DE2F1E39C641}" type="pres">
      <dgm:prSet presAssocID="{307E57C7-1E4C-44DB-907C-00D06DAC8CDB}" presName="hierRoot2" presStyleCnt="0">
        <dgm:presLayoutVars>
          <dgm:hierBranch val="init"/>
        </dgm:presLayoutVars>
      </dgm:prSet>
      <dgm:spPr/>
    </dgm:pt>
    <dgm:pt modelId="{77A8804A-01C3-4D31-A733-684BC9CC9DE0}" type="pres">
      <dgm:prSet presAssocID="{307E57C7-1E4C-44DB-907C-00D06DAC8CDB}" presName="rootComposite" presStyleCnt="0"/>
      <dgm:spPr/>
    </dgm:pt>
    <dgm:pt modelId="{E27DC449-6193-48B7-8DA0-9A7D4B216CDC}" type="pres">
      <dgm:prSet presAssocID="{307E57C7-1E4C-44DB-907C-00D06DAC8CDB}" presName="rootText" presStyleLbl="node4" presStyleIdx="42" presStyleCnt="51" custLinFactX="131822" custLinFactNeighborX="200000" custLinFactNeighborY="15889">
        <dgm:presLayoutVars>
          <dgm:chPref val="3"/>
        </dgm:presLayoutVars>
      </dgm:prSet>
      <dgm:spPr/>
    </dgm:pt>
    <dgm:pt modelId="{65D69700-960E-4BC9-AEF8-53736E047F6F}" type="pres">
      <dgm:prSet presAssocID="{307E57C7-1E4C-44DB-907C-00D06DAC8CDB}" presName="rootConnector" presStyleLbl="node4" presStyleIdx="42" presStyleCnt="51"/>
      <dgm:spPr/>
    </dgm:pt>
    <dgm:pt modelId="{1DF99AAC-234B-4EF5-AC9D-CFC5509F990A}" type="pres">
      <dgm:prSet presAssocID="{307E57C7-1E4C-44DB-907C-00D06DAC8CDB}" presName="hierChild4" presStyleCnt="0"/>
      <dgm:spPr/>
    </dgm:pt>
    <dgm:pt modelId="{8646DFCA-27F5-4582-81FD-9C0CE07A5E30}" type="pres">
      <dgm:prSet presAssocID="{307E57C7-1E4C-44DB-907C-00D06DAC8CDB}" presName="hierChild5" presStyleCnt="0"/>
      <dgm:spPr/>
    </dgm:pt>
    <dgm:pt modelId="{0BA787CE-497D-483A-9743-6B88E896132A}" type="pres">
      <dgm:prSet presAssocID="{183AFCF3-641E-413F-A00E-2E141CA43DB3}" presName="Name37" presStyleLbl="parChTrans1D4" presStyleIdx="43" presStyleCnt="51"/>
      <dgm:spPr/>
    </dgm:pt>
    <dgm:pt modelId="{CD48525D-0386-4250-AA95-4FACD523B475}" type="pres">
      <dgm:prSet presAssocID="{EEE243CC-BDD0-4CED-9EB6-420714CAFADE}" presName="hierRoot2" presStyleCnt="0">
        <dgm:presLayoutVars>
          <dgm:hierBranch val="init"/>
        </dgm:presLayoutVars>
      </dgm:prSet>
      <dgm:spPr/>
    </dgm:pt>
    <dgm:pt modelId="{C559CDC7-8946-4993-9157-B9A744F404F7}" type="pres">
      <dgm:prSet presAssocID="{EEE243CC-BDD0-4CED-9EB6-420714CAFADE}" presName="rootComposite" presStyleCnt="0"/>
      <dgm:spPr/>
    </dgm:pt>
    <dgm:pt modelId="{80A37260-6CE3-4737-86D3-67D5C5D7406E}" type="pres">
      <dgm:prSet presAssocID="{EEE243CC-BDD0-4CED-9EB6-420714CAFADE}" presName="rootText" presStyleLbl="node4" presStyleIdx="43" presStyleCnt="51" custLinFactX="131044" custLinFactNeighborX="200000" custLinFactNeighborY="4417">
        <dgm:presLayoutVars>
          <dgm:chPref val="3"/>
        </dgm:presLayoutVars>
      </dgm:prSet>
      <dgm:spPr/>
    </dgm:pt>
    <dgm:pt modelId="{613E3594-BB26-4ADE-9AB2-84F634152E95}" type="pres">
      <dgm:prSet presAssocID="{EEE243CC-BDD0-4CED-9EB6-420714CAFADE}" presName="rootConnector" presStyleLbl="node4" presStyleIdx="43" presStyleCnt="51"/>
      <dgm:spPr/>
    </dgm:pt>
    <dgm:pt modelId="{804AA4F2-71E2-469F-A0B6-23493B097F17}" type="pres">
      <dgm:prSet presAssocID="{EEE243CC-BDD0-4CED-9EB6-420714CAFADE}" presName="hierChild4" presStyleCnt="0"/>
      <dgm:spPr/>
    </dgm:pt>
    <dgm:pt modelId="{0430E9D3-E1B0-495A-A926-7A55A953A5F8}" type="pres">
      <dgm:prSet presAssocID="{EEE243CC-BDD0-4CED-9EB6-420714CAFADE}" presName="hierChild5" presStyleCnt="0"/>
      <dgm:spPr/>
    </dgm:pt>
    <dgm:pt modelId="{78B5BB36-8E5D-4D43-8A9E-273E49325E7B}" type="pres">
      <dgm:prSet presAssocID="{42A42EA8-9A06-4501-896E-95BA834C728D}" presName="Name37" presStyleLbl="parChTrans1D4" presStyleIdx="44" presStyleCnt="51"/>
      <dgm:spPr/>
    </dgm:pt>
    <dgm:pt modelId="{AE1978A4-21FE-41EF-965B-1A2EFFAF1622}" type="pres">
      <dgm:prSet presAssocID="{69186F3D-E241-4C8F-AD32-2974AAD37564}" presName="hierRoot2" presStyleCnt="0">
        <dgm:presLayoutVars>
          <dgm:hierBranch val="init"/>
        </dgm:presLayoutVars>
      </dgm:prSet>
      <dgm:spPr/>
    </dgm:pt>
    <dgm:pt modelId="{2DC8FCD3-A9F8-4028-86F4-1A84AD8EC7CF}" type="pres">
      <dgm:prSet presAssocID="{69186F3D-E241-4C8F-AD32-2974AAD37564}" presName="rootComposite" presStyleCnt="0"/>
      <dgm:spPr/>
    </dgm:pt>
    <dgm:pt modelId="{7D6F97DC-D539-44FF-AA10-A2A78BEAD8D6}" type="pres">
      <dgm:prSet presAssocID="{69186F3D-E241-4C8F-AD32-2974AAD37564}" presName="rootText" presStyleLbl="node4" presStyleIdx="44" presStyleCnt="51" custLinFactX="135116" custLinFactNeighborX="200000" custLinFactNeighborY="-9643">
        <dgm:presLayoutVars>
          <dgm:chPref val="3"/>
        </dgm:presLayoutVars>
      </dgm:prSet>
      <dgm:spPr/>
    </dgm:pt>
    <dgm:pt modelId="{8F33C76F-55C4-443C-936B-4AC71B0978AF}" type="pres">
      <dgm:prSet presAssocID="{69186F3D-E241-4C8F-AD32-2974AAD37564}" presName="rootConnector" presStyleLbl="node4" presStyleIdx="44" presStyleCnt="51"/>
      <dgm:spPr/>
    </dgm:pt>
    <dgm:pt modelId="{CB652E47-5C12-4250-87E3-710234672667}" type="pres">
      <dgm:prSet presAssocID="{69186F3D-E241-4C8F-AD32-2974AAD37564}" presName="hierChild4" presStyleCnt="0"/>
      <dgm:spPr/>
    </dgm:pt>
    <dgm:pt modelId="{F004EF28-D7E8-407B-929A-DE63362B164E}" type="pres">
      <dgm:prSet presAssocID="{69186F3D-E241-4C8F-AD32-2974AAD37564}" presName="hierChild5" presStyleCnt="0"/>
      <dgm:spPr/>
    </dgm:pt>
    <dgm:pt modelId="{E1C886CC-0BE8-48AE-89FF-D11A9927D344}" type="pres">
      <dgm:prSet presAssocID="{2870F50B-B470-4BDF-928E-C08FCAC18E5E}" presName="Name37" presStyleLbl="parChTrans1D4" presStyleIdx="45" presStyleCnt="51"/>
      <dgm:spPr/>
    </dgm:pt>
    <dgm:pt modelId="{3E1F86B0-851C-4450-A023-21334E42ABE7}" type="pres">
      <dgm:prSet presAssocID="{911C5C8F-9FE8-4EDC-ABAE-0A57EC1DD217}" presName="hierRoot2" presStyleCnt="0">
        <dgm:presLayoutVars>
          <dgm:hierBranch val="init"/>
        </dgm:presLayoutVars>
      </dgm:prSet>
      <dgm:spPr/>
    </dgm:pt>
    <dgm:pt modelId="{548F7FD1-4FF6-4029-9461-6A151612EE64}" type="pres">
      <dgm:prSet presAssocID="{911C5C8F-9FE8-4EDC-ABAE-0A57EC1DD217}" presName="rootComposite" presStyleCnt="0"/>
      <dgm:spPr/>
    </dgm:pt>
    <dgm:pt modelId="{99FA42BF-8F33-43A3-B507-24E01F59E262}" type="pres">
      <dgm:prSet presAssocID="{911C5C8F-9FE8-4EDC-ABAE-0A57EC1DD217}" presName="rootText" presStyleLbl="node4" presStyleIdx="45" presStyleCnt="51" custLinFactX="136189" custLinFactNeighborX="200000" custLinFactNeighborY="-22196">
        <dgm:presLayoutVars>
          <dgm:chPref val="3"/>
        </dgm:presLayoutVars>
      </dgm:prSet>
      <dgm:spPr/>
    </dgm:pt>
    <dgm:pt modelId="{B4A14745-7C99-4930-A5B2-DAE925FB3164}" type="pres">
      <dgm:prSet presAssocID="{911C5C8F-9FE8-4EDC-ABAE-0A57EC1DD217}" presName="rootConnector" presStyleLbl="node4" presStyleIdx="45" presStyleCnt="51"/>
      <dgm:spPr/>
    </dgm:pt>
    <dgm:pt modelId="{E7817567-E076-423D-A818-D235C4E6D5AA}" type="pres">
      <dgm:prSet presAssocID="{911C5C8F-9FE8-4EDC-ABAE-0A57EC1DD217}" presName="hierChild4" presStyleCnt="0"/>
      <dgm:spPr/>
    </dgm:pt>
    <dgm:pt modelId="{5A11DF04-B49A-4D68-B252-08CA0D52FAFA}" type="pres">
      <dgm:prSet presAssocID="{911C5C8F-9FE8-4EDC-ABAE-0A57EC1DD217}" presName="hierChild5" presStyleCnt="0"/>
      <dgm:spPr/>
    </dgm:pt>
    <dgm:pt modelId="{CFDA6682-87C7-4E39-8C39-C466E3C7CFE7}" type="pres">
      <dgm:prSet presAssocID="{D603D505-E686-4904-880A-CD816C1131A6}" presName="Name37" presStyleLbl="parChTrans1D4" presStyleIdx="46" presStyleCnt="51"/>
      <dgm:spPr/>
    </dgm:pt>
    <dgm:pt modelId="{5960CDE0-0529-43FD-A0D6-9582F176D97D}" type="pres">
      <dgm:prSet presAssocID="{4B13FE17-5E5D-45ED-9A1C-E1A8B3C16752}" presName="hierRoot2" presStyleCnt="0">
        <dgm:presLayoutVars>
          <dgm:hierBranch val="init"/>
        </dgm:presLayoutVars>
      </dgm:prSet>
      <dgm:spPr/>
    </dgm:pt>
    <dgm:pt modelId="{458CD17E-5F33-4991-8CFA-F9AB599408AF}" type="pres">
      <dgm:prSet presAssocID="{4B13FE17-5E5D-45ED-9A1C-E1A8B3C16752}" presName="rootComposite" presStyleCnt="0"/>
      <dgm:spPr/>
    </dgm:pt>
    <dgm:pt modelId="{5309D35B-6149-4F3A-A668-466432715B05}" type="pres">
      <dgm:prSet presAssocID="{4B13FE17-5E5D-45ED-9A1C-E1A8B3C16752}" presName="rootText" presStyleLbl="node4" presStyleIdx="46" presStyleCnt="51" custLinFactX="136572" custLinFactNeighborX="200000" custLinFactNeighborY="-27009">
        <dgm:presLayoutVars>
          <dgm:chPref val="3"/>
        </dgm:presLayoutVars>
      </dgm:prSet>
      <dgm:spPr/>
    </dgm:pt>
    <dgm:pt modelId="{EECA21AC-641E-459C-B780-1EC2B9A61B50}" type="pres">
      <dgm:prSet presAssocID="{4B13FE17-5E5D-45ED-9A1C-E1A8B3C16752}" presName="rootConnector" presStyleLbl="node4" presStyleIdx="46" presStyleCnt="51"/>
      <dgm:spPr/>
    </dgm:pt>
    <dgm:pt modelId="{B08FF080-F6B0-490B-B51F-A8C514E93703}" type="pres">
      <dgm:prSet presAssocID="{4B13FE17-5E5D-45ED-9A1C-E1A8B3C16752}" presName="hierChild4" presStyleCnt="0"/>
      <dgm:spPr/>
    </dgm:pt>
    <dgm:pt modelId="{03EA05D9-836D-4943-B484-8C9B3997C048}" type="pres">
      <dgm:prSet presAssocID="{4B13FE17-5E5D-45ED-9A1C-E1A8B3C16752}" presName="hierChild5" presStyleCnt="0"/>
      <dgm:spPr/>
    </dgm:pt>
    <dgm:pt modelId="{32612C13-4539-406D-A69C-8CB541BDC855}" type="pres">
      <dgm:prSet presAssocID="{27AC1486-311D-4365-BC54-0C369D8F064C}" presName="Name37" presStyleLbl="parChTrans1D4" presStyleIdx="47" presStyleCnt="51"/>
      <dgm:spPr/>
    </dgm:pt>
    <dgm:pt modelId="{8D22699B-C127-41AC-9AC3-AFE5A2386561}" type="pres">
      <dgm:prSet presAssocID="{2544048E-5089-4D83-8232-237D4DA8A029}" presName="hierRoot2" presStyleCnt="0">
        <dgm:presLayoutVars>
          <dgm:hierBranch val="init"/>
        </dgm:presLayoutVars>
      </dgm:prSet>
      <dgm:spPr/>
    </dgm:pt>
    <dgm:pt modelId="{080816D4-F63D-47E1-8CD3-7417B23A5B88}" type="pres">
      <dgm:prSet presAssocID="{2544048E-5089-4D83-8232-237D4DA8A029}" presName="rootComposite" presStyleCnt="0"/>
      <dgm:spPr/>
    </dgm:pt>
    <dgm:pt modelId="{E2DA1056-B0A0-4894-B08F-F1A36A8A1C07}" type="pres">
      <dgm:prSet presAssocID="{2544048E-5089-4D83-8232-237D4DA8A029}" presName="rootText" presStyleLbl="node4" presStyleIdx="47" presStyleCnt="51" custLinFactX="140232" custLinFactNeighborX="200000" custLinFactNeighborY="-19286">
        <dgm:presLayoutVars>
          <dgm:chPref val="3"/>
        </dgm:presLayoutVars>
      </dgm:prSet>
      <dgm:spPr/>
    </dgm:pt>
    <dgm:pt modelId="{A1A85A12-B4D3-477F-8B33-682CEE484AA3}" type="pres">
      <dgm:prSet presAssocID="{2544048E-5089-4D83-8232-237D4DA8A029}" presName="rootConnector" presStyleLbl="node4" presStyleIdx="47" presStyleCnt="51"/>
      <dgm:spPr/>
    </dgm:pt>
    <dgm:pt modelId="{2AFBB70E-AD68-45E9-9B2F-B967CF881806}" type="pres">
      <dgm:prSet presAssocID="{2544048E-5089-4D83-8232-237D4DA8A029}" presName="hierChild4" presStyleCnt="0"/>
      <dgm:spPr/>
    </dgm:pt>
    <dgm:pt modelId="{418A59F9-9C93-4FB5-B739-B0E0E29C420B}" type="pres">
      <dgm:prSet presAssocID="{2544048E-5089-4D83-8232-237D4DA8A029}" presName="hierChild5" presStyleCnt="0"/>
      <dgm:spPr/>
    </dgm:pt>
    <dgm:pt modelId="{246AECF3-6FC4-4293-A1B8-401808C4B921}" type="pres">
      <dgm:prSet presAssocID="{468D4A78-E0AA-4BE9-A1C1-8F70D7142D19}" presName="hierChild5" presStyleCnt="0"/>
      <dgm:spPr/>
    </dgm:pt>
    <dgm:pt modelId="{F9F38E95-32DB-4162-811A-4D7C9D981092}" type="pres">
      <dgm:prSet presAssocID="{313025FA-D368-48D6-AAC0-C9A0FACA045B}" presName="Name37" presStyleLbl="parChTrans1D3" presStyleIdx="9" presStyleCnt="10"/>
      <dgm:spPr/>
    </dgm:pt>
    <dgm:pt modelId="{11C96FB8-6C53-43DA-AC6E-7CFEBB6D8191}" type="pres">
      <dgm:prSet presAssocID="{0B130215-7E14-4734-B3D1-850CD71C606F}" presName="hierRoot2" presStyleCnt="0">
        <dgm:presLayoutVars>
          <dgm:hierBranch val="init"/>
        </dgm:presLayoutVars>
      </dgm:prSet>
      <dgm:spPr/>
    </dgm:pt>
    <dgm:pt modelId="{A3BC3A12-DE39-4D72-BFD0-63B3979A38C1}" type="pres">
      <dgm:prSet presAssocID="{0B130215-7E14-4734-B3D1-850CD71C606F}" presName="rootComposite" presStyleCnt="0"/>
      <dgm:spPr/>
    </dgm:pt>
    <dgm:pt modelId="{4E156F19-B3CD-4387-9F41-9AAFD11ED97A}" type="pres">
      <dgm:prSet presAssocID="{0B130215-7E14-4734-B3D1-850CD71C606F}" presName="rootText" presStyleLbl="node3" presStyleIdx="9" presStyleCnt="10" custLinFactX="184711" custLinFactNeighborX="200000" custLinFactNeighborY="28511">
        <dgm:presLayoutVars>
          <dgm:chPref val="3"/>
        </dgm:presLayoutVars>
      </dgm:prSet>
      <dgm:spPr/>
    </dgm:pt>
    <dgm:pt modelId="{AABA822C-40E2-47CA-9793-665949241024}" type="pres">
      <dgm:prSet presAssocID="{0B130215-7E14-4734-B3D1-850CD71C606F}" presName="rootConnector" presStyleLbl="node3" presStyleIdx="9" presStyleCnt="10"/>
      <dgm:spPr/>
    </dgm:pt>
    <dgm:pt modelId="{63FC1E9A-B159-4396-A1F6-103A3B52155E}" type="pres">
      <dgm:prSet presAssocID="{0B130215-7E14-4734-B3D1-850CD71C606F}" presName="hierChild4" presStyleCnt="0"/>
      <dgm:spPr/>
    </dgm:pt>
    <dgm:pt modelId="{C9BBE34D-2524-4ADC-8E70-DAC1821AC20A}" type="pres">
      <dgm:prSet presAssocID="{78D488F2-4A65-4E2F-B121-0D9FA9CF94CF}" presName="Name37" presStyleLbl="parChTrans1D4" presStyleIdx="48" presStyleCnt="51"/>
      <dgm:spPr/>
    </dgm:pt>
    <dgm:pt modelId="{A3F5A517-9F55-4946-B474-F6DEE85D6995}" type="pres">
      <dgm:prSet presAssocID="{F5CFF7D4-BD4A-42CA-A72B-D124648A6DCF}" presName="hierRoot2" presStyleCnt="0">
        <dgm:presLayoutVars>
          <dgm:hierBranch val="init"/>
        </dgm:presLayoutVars>
      </dgm:prSet>
      <dgm:spPr/>
    </dgm:pt>
    <dgm:pt modelId="{38AC44F0-FC03-4602-94FA-337EDAB47B88}" type="pres">
      <dgm:prSet presAssocID="{F5CFF7D4-BD4A-42CA-A72B-D124648A6DCF}" presName="rootComposite" presStyleCnt="0"/>
      <dgm:spPr/>
    </dgm:pt>
    <dgm:pt modelId="{B2001255-99E1-44FF-866F-21A25021B10B}" type="pres">
      <dgm:prSet presAssocID="{F5CFF7D4-BD4A-42CA-A72B-D124648A6DCF}" presName="rootText" presStyleLbl="node4" presStyleIdx="48" presStyleCnt="51" custLinFactX="185644" custLinFactY="53510" custLinFactNeighborX="200000" custLinFactNeighborY="100000">
        <dgm:presLayoutVars>
          <dgm:chPref val="3"/>
        </dgm:presLayoutVars>
      </dgm:prSet>
      <dgm:spPr/>
    </dgm:pt>
    <dgm:pt modelId="{56B64FA6-E1E6-44ED-B8C4-8C7B2658E0F2}" type="pres">
      <dgm:prSet presAssocID="{F5CFF7D4-BD4A-42CA-A72B-D124648A6DCF}" presName="rootConnector" presStyleLbl="node4" presStyleIdx="48" presStyleCnt="51"/>
      <dgm:spPr/>
    </dgm:pt>
    <dgm:pt modelId="{15D1424F-ECAC-44A2-AE16-15AB02E627F7}" type="pres">
      <dgm:prSet presAssocID="{F5CFF7D4-BD4A-42CA-A72B-D124648A6DCF}" presName="hierChild4" presStyleCnt="0"/>
      <dgm:spPr/>
    </dgm:pt>
    <dgm:pt modelId="{063CA10D-13CD-45B0-9BA8-6C5A31131282}" type="pres">
      <dgm:prSet presAssocID="{F5CFF7D4-BD4A-42CA-A72B-D124648A6DCF}" presName="hierChild5" presStyleCnt="0"/>
      <dgm:spPr/>
    </dgm:pt>
    <dgm:pt modelId="{AE577713-FBFC-4487-AD80-DBA56B7A7FCF}" type="pres">
      <dgm:prSet presAssocID="{6618F009-9A31-41F2-B1EA-599790AF5AD8}" presName="Name37" presStyleLbl="parChTrans1D4" presStyleIdx="49" presStyleCnt="51"/>
      <dgm:spPr/>
    </dgm:pt>
    <dgm:pt modelId="{AE7E5A1D-DA3E-43FE-A85A-564CD9BC2406}" type="pres">
      <dgm:prSet presAssocID="{5751BEB5-4B45-4D6B-B5A1-C6DAD33E2B77}" presName="hierRoot2" presStyleCnt="0">
        <dgm:presLayoutVars>
          <dgm:hierBranch val="init"/>
        </dgm:presLayoutVars>
      </dgm:prSet>
      <dgm:spPr/>
    </dgm:pt>
    <dgm:pt modelId="{08EF622F-D5B5-4BE3-80F5-E7D831689232}" type="pres">
      <dgm:prSet presAssocID="{5751BEB5-4B45-4D6B-B5A1-C6DAD33E2B77}" presName="rootComposite" presStyleCnt="0"/>
      <dgm:spPr/>
    </dgm:pt>
    <dgm:pt modelId="{24E825C7-B819-4D28-AE5C-3E4DA39BF9A6}" type="pres">
      <dgm:prSet presAssocID="{5751BEB5-4B45-4D6B-B5A1-C6DAD33E2B77}" presName="rootText" presStyleLbl="node4" presStyleIdx="49" presStyleCnt="51" custLinFactX="186335" custLinFactY="49891" custLinFactNeighborX="200000" custLinFactNeighborY="100000">
        <dgm:presLayoutVars>
          <dgm:chPref val="3"/>
        </dgm:presLayoutVars>
      </dgm:prSet>
      <dgm:spPr/>
    </dgm:pt>
    <dgm:pt modelId="{DEC88726-9178-43F5-A3E8-F9AA96260F47}" type="pres">
      <dgm:prSet presAssocID="{5751BEB5-4B45-4D6B-B5A1-C6DAD33E2B77}" presName="rootConnector" presStyleLbl="node4" presStyleIdx="49" presStyleCnt="51"/>
      <dgm:spPr/>
    </dgm:pt>
    <dgm:pt modelId="{15D16144-FC10-4202-B84B-6F5D36FBF5E6}" type="pres">
      <dgm:prSet presAssocID="{5751BEB5-4B45-4D6B-B5A1-C6DAD33E2B77}" presName="hierChild4" presStyleCnt="0"/>
      <dgm:spPr/>
    </dgm:pt>
    <dgm:pt modelId="{EEEF877A-D309-4396-8E9A-746522A2F6CD}" type="pres">
      <dgm:prSet presAssocID="{5751BEB5-4B45-4D6B-B5A1-C6DAD33E2B77}" presName="hierChild5" presStyleCnt="0"/>
      <dgm:spPr/>
    </dgm:pt>
    <dgm:pt modelId="{4BE75014-EF9A-4EDD-BB30-E1E27B461343}" type="pres">
      <dgm:prSet presAssocID="{0F1DC441-4647-4977-B04E-CFC05BBD0F23}" presName="Name37" presStyleLbl="parChTrans1D4" presStyleIdx="50" presStyleCnt="51"/>
      <dgm:spPr/>
    </dgm:pt>
    <dgm:pt modelId="{5ACB49D8-43DF-4F54-8460-D7E0356157D6}" type="pres">
      <dgm:prSet presAssocID="{FDAAD0F6-40D2-4D89-B7CA-3A734336EBC9}" presName="hierRoot2" presStyleCnt="0">
        <dgm:presLayoutVars>
          <dgm:hierBranch val="init"/>
        </dgm:presLayoutVars>
      </dgm:prSet>
      <dgm:spPr/>
    </dgm:pt>
    <dgm:pt modelId="{FFF4E570-E3AB-41CA-893D-0F2F6E1BD56C}" type="pres">
      <dgm:prSet presAssocID="{FDAAD0F6-40D2-4D89-B7CA-3A734336EBC9}" presName="rootComposite" presStyleCnt="0"/>
      <dgm:spPr/>
    </dgm:pt>
    <dgm:pt modelId="{BD532009-6712-4EC7-9614-A121F250FA44}" type="pres">
      <dgm:prSet presAssocID="{FDAAD0F6-40D2-4D89-B7CA-3A734336EBC9}" presName="rootText" presStyleLbl="node4" presStyleIdx="50" presStyleCnt="51" custLinFactX="187536" custLinFactY="-100000" custLinFactNeighborX="200000" custLinFactNeighborY="-169418">
        <dgm:presLayoutVars>
          <dgm:chPref val="3"/>
        </dgm:presLayoutVars>
      </dgm:prSet>
      <dgm:spPr/>
    </dgm:pt>
    <dgm:pt modelId="{389718AE-F91A-4886-8F4B-2B412E395CC4}" type="pres">
      <dgm:prSet presAssocID="{FDAAD0F6-40D2-4D89-B7CA-3A734336EBC9}" presName="rootConnector" presStyleLbl="node4" presStyleIdx="50" presStyleCnt="51"/>
      <dgm:spPr/>
    </dgm:pt>
    <dgm:pt modelId="{29F71913-6968-4EB6-A12B-5B3DC341E943}" type="pres">
      <dgm:prSet presAssocID="{FDAAD0F6-40D2-4D89-B7CA-3A734336EBC9}" presName="hierChild4" presStyleCnt="0"/>
      <dgm:spPr/>
    </dgm:pt>
    <dgm:pt modelId="{FA078D93-25BC-4508-8344-184C8DE1DAEC}" type="pres">
      <dgm:prSet presAssocID="{FDAAD0F6-40D2-4D89-B7CA-3A734336EBC9}" presName="hierChild5" presStyleCnt="0"/>
      <dgm:spPr/>
    </dgm:pt>
    <dgm:pt modelId="{1CCAD341-FB89-4307-80AA-8773D7BF28C5}" type="pres">
      <dgm:prSet presAssocID="{0B130215-7E14-4734-B3D1-850CD71C606F}" presName="hierChild5" presStyleCnt="0"/>
      <dgm:spPr/>
    </dgm:pt>
    <dgm:pt modelId="{4F20ADC1-F83A-4837-8542-996160053F62}" type="pres">
      <dgm:prSet presAssocID="{102F849A-C33C-4309-8D80-B36CA7147A6B}" presName="hierChild5" presStyleCnt="0"/>
      <dgm:spPr/>
    </dgm:pt>
    <dgm:pt modelId="{3B9D5E95-1320-46BA-A01E-BC0D01F0FFE2}" type="pres">
      <dgm:prSet presAssocID="{0102E4FE-20A8-44CB-9044-37DB2019EEF7}" presName="hierChild3" presStyleCnt="0"/>
      <dgm:spPr/>
    </dgm:pt>
  </dgm:ptLst>
  <dgm:cxnLst>
    <dgm:cxn modelId="{807B8D00-9C6D-4CAC-940F-B2A18D8C044D}" type="presOf" srcId="{E6C70E93-4562-459B-86CF-78A304136988}" destId="{A48098A7-875D-4DD4-9FC1-6BF27ACF541C}" srcOrd="0" destOrd="0" presId="urn:microsoft.com/office/officeart/2005/8/layout/orgChart1"/>
    <dgm:cxn modelId="{4EA60D01-2F3A-47E3-A11B-6B8622CBEFC8}" type="presOf" srcId="{6618F009-9A31-41F2-B1EA-599790AF5AD8}" destId="{AE577713-FBFC-4487-AD80-DBA56B7A7FCF}" srcOrd="0" destOrd="0" presId="urn:microsoft.com/office/officeart/2005/8/layout/orgChart1"/>
    <dgm:cxn modelId="{C7E65302-F9A1-4AFF-A0DE-9E83C03BA5D6}" type="presOf" srcId="{DBB818CE-E293-4F46-A067-15554E2D09F2}" destId="{E5100FBE-64A1-4A14-A4F0-8D9B5F56B412}" srcOrd="0" destOrd="0" presId="urn:microsoft.com/office/officeart/2005/8/layout/orgChart1"/>
    <dgm:cxn modelId="{41645103-4DAF-464E-8343-41B71A0BAC0C}" type="presOf" srcId="{20643247-3857-46D7-8146-A723AB01E7AC}" destId="{27D06A35-29B0-4A35-8FC3-776100B124F4}" srcOrd="0" destOrd="0" presId="urn:microsoft.com/office/officeart/2005/8/layout/orgChart1"/>
    <dgm:cxn modelId="{14343804-6B75-4DB6-B36F-CF6C17218DEC}" type="presOf" srcId="{F0BA944D-2CF3-4BF4-8586-E654DF7379C3}" destId="{4A8A7A12-9AA0-4E6D-9897-A7848B4B9200}" srcOrd="0" destOrd="0" presId="urn:microsoft.com/office/officeart/2005/8/layout/orgChart1"/>
    <dgm:cxn modelId="{7B1CC704-58F4-487E-A38B-A20F20CF5F7E}" srcId="{4A54AAD5-4D51-4897-9AB6-4BCBB5BEE548}" destId="{76A0FFAA-6141-42ED-B005-3DB44556643E}" srcOrd="4" destOrd="0" parTransId="{B32A521C-B9AB-4B6D-919F-236CA1ABEB9F}" sibTransId="{393EBEBD-0076-4264-B7DD-430AF2B269EE}"/>
    <dgm:cxn modelId="{B6D65A05-CDC0-4D52-986D-3173B53FE814}" type="presOf" srcId="{5D7011B7-2A8E-4FF6-A9C2-78E6D9D420E2}" destId="{4335FD20-7877-4D18-A45F-3C357F00941E}" srcOrd="0" destOrd="0" presId="urn:microsoft.com/office/officeart/2005/8/layout/orgChart1"/>
    <dgm:cxn modelId="{D5B9E505-FC24-45D3-903B-CD6CD2DC64FC}" type="presOf" srcId="{1262CF1D-5D97-466D-A34B-4776DE5B90D8}" destId="{E77015CB-8239-4C43-90D4-94278E84BF99}" srcOrd="1" destOrd="0" presId="urn:microsoft.com/office/officeart/2005/8/layout/orgChart1"/>
    <dgm:cxn modelId="{9C293106-DF4F-4F32-9C12-67A3176E8B45}" type="presOf" srcId="{86AF350A-A785-4BDD-9C13-1E90196942B4}" destId="{61BD3AC5-6CF6-4CA9-B7DA-7A4EF7D20243}" srcOrd="1" destOrd="0" presId="urn:microsoft.com/office/officeart/2005/8/layout/orgChart1"/>
    <dgm:cxn modelId="{32E63A08-0DDF-4A8B-A7DC-6BCBB7C94B01}" type="presOf" srcId="{FDAAD0F6-40D2-4D89-B7CA-3A734336EBC9}" destId="{389718AE-F91A-4886-8F4B-2B412E395CC4}" srcOrd="1" destOrd="0" presId="urn:microsoft.com/office/officeart/2005/8/layout/orgChart1"/>
    <dgm:cxn modelId="{4D672809-2335-4DE8-BB52-09D8DA528679}" type="presOf" srcId="{941B8B88-41FB-4217-9381-172AE4E52724}" destId="{F995A6B1-D139-4F46-BB63-4E31291E2CBE}" srcOrd="0" destOrd="0" presId="urn:microsoft.com/office/officeart/2005/8/layout/orgChart1"/>
    <dgm:cxn modelId="{0E5F5309-E92D-40C3-885B-B6D3B8412897}" srcId="{468D4A78-E0AA-4BE9-A1C1-8F70D7142D19}" destId="{4B13FE17-5E5D-45ED-9A1C-E1A8B3C16752}" srcOrd="4" destOrd="0" parTransId="{D603D505-E686-4904-880A-CD816C1131A6}" sibTransId="{81C76381-2DB3-4FA7-8C93-F81E5E810FF6}"/>
    <dgm:cxn modelId="{9CCBC309-05A1-422C-BCDD-872D2540F8B5}" srcId="{4EDFDD96-7D03-4644-B893-2DE9B7516A86}" destId="{3EECEC1D-0497-4E5A-AE67-62395D150417}" srcOrd="2" destOrd="0" parTransId="{3742FBBE-C6BF-44F5-84DC-FAC9794BFCA4}" sibTransId="{C77590D8-C50C-43CB-900D-C17F2E11B8B7}"/>
    <dgm:cxn modelId="{7BF6120B-2130-4700-8F42-408388F3AAE9}" type="presOf" srcId="{8E5166EB-F652-4559-A2BE-5ADDB547106A}" destId="{5FD506E3-E508-4C1C-A865-88FCE093EC42}" srcOrd="0" destOrd="0" presId="urn:microsoft.com/office/officeart/2005/8/layout/orgChart1"/>
    <dgm:cxn modelId="{F5329D0B-6BFF-461B-8BFA-A374D59CD40B}" srcId="{6F3D971A-5BF3-41B4-AA65-3D4E45EC6ACD}" destId="{C4A607B8-3861-4E87-8E12-BBD8636F01BD}" srcOrd="2" destOrd="0" parTransId="{6EA64135-6687-4B16-B555-035AB2EC3242}" sibTransId="{16D39367-D3C7-40C4-A490-9E732BA46D2D}"/>
    <dgm:cxn modelId="{4037E30B-0A1B-49BA-A9AD-10794462B0D1}" type="presOf" srcId="{809B22AA-EB2B-4C4F-82C3-E979FD4CF357}" destId="{18E317F2-7CF2-4DFD-9CA0-4A1E8C4ACD68}" srcOrd="1" destOrd="0" presId="urn:microsoft.com/office/officeart/2005/8/layout/orgChart1"/>
    <dgm:cxn modelId="{185E330C-9F45-44C5-B200-248774C0404E}" type="presOf" srcId="{0B130215-7E14-4734-B3D1-850CD71C606F}" destId="{AABA822C-40E2-47CA-9793-665949241024}" srcOrd="1" destOrd="0" presId="urn:microsoft.com/office/officeart/2005/8/layout/orgChart1"/>
    <dgm:cxn modelId="{38D6EB0D-1DFD-4BFD-AA7C-7792E774B4FB}" type="presOf" srcId="{2FCC0E3B-48F7-4901-9296-B8E272FEEC08}" destId="{238E9EEE-C8F0-4BA0-8CC4-232FE7DAA924}" srcOrd="0" destOrd="0" presId="urn:microsoft.com/office/officeart/2005/8/layout/orgChart1"/>
    <dgm:cxn modelId="{27C00910-C226-4303-8866-345AE734DB89}" srcId="{0102E4FE-20A8-44CB-9044-37DB2019EEF7}" destId="{4D29C077-1695-455C-9DAA-E15887E6F57B}" srcOrd="1" destOrd="0" parTransId="{DE3A69AF-6A99-44DF-9639-EBEE5AEFB1D1}" sibTransId="{E6AEEF36-DE94-4725-A972-AA3652B3FD65}"/>
    <dgm:cxn modelId="{015F1610-AB11-4387-8393-BE5F36F6FF14}" type="presOf" srcId="{64D7B20A-C94A-4DE7-B822-0EEFA111D693}" destId="{E6D4F79E-AB21-4BD8-8790-5DF0D70FAD9B}" srcOrd="0" destOrd="0" presId="urn:microsoft.com/office/officeart/2005/8/layout/orgChart1"/>
    <dgm:cxn modelId="{D5329110-63EA-4DE6-B687-5ABB260C63FC}" type="presOf" srcId="{2870F50B-B470-4BDF-928E-C08FCAC18E5E}" destId="{E1C886CC-0BE8-48AE-89FF-D11A9927D344}" srcOrd="0" destOrd="0" presId="urn:microsoft.com/office/officeart/2005/8/layout/orgChart1"/>
    <dgm:cxn modelId="{D8CE0311-810E-4B18-B001-18D52486399A}" type="presOf" srcId="{0102E4FE-20A8-44CB-9044-37DB2019EEF7}" destId="{9E54A725-AB28-4B64-8844-9F2951F2F7A0}" srcOrd="1" destOrd="0" presId="urn:microsoft.com/office/officeart/2005/8/layout/orgChart1"/>
    <dgm:cxn modelId="{84557211-C433-41F2-8928-4FA85309B213}" srcId="{4A54AAD5-4D51-4897-9AB6-4BCBB5BEE548}" destId="{84B3DFD3-5F91-465B-9805-A39216462B87}" srcOrd="2" destOrd="0" parTransId="{727A515A-4FCF-4A4D-AF09-5171DFE15980}" sibTransId="{87E40532-468A-4EE1-B55C-5A57C289E1E7}"/>
    <dgm:cxn modelId="{29D98D12-4D67-46B5-9B1B-449A825D1148}" srcId="{86AF350A-A785-4BDD-9C13-1E90196942B4}" destId="{3A90A080-7EED-449C-867A-9C608C0AAA04}" srcOrd="1" destOrd="0" parTransId="{3E60E265-190C-4CF0-B80B-BAB167A1C496}" sibTransId="{69C670D4-B9F8-49F6-BC46-FA8D82172C87}"/>
    <dgm:cxn modelId="{9D0B2013-79DF-4F9B-AB74-E08E1BE1CA12}" type="presOf" srcId="{0B130215-7E14-4734-B3D1-850CD71C606F}" destId="{4E156F19-B3CD-4387-9F41-9AAFD11ED97A}" srcOrd="0" destOrd="0" presId="urn:microsoft.com/office/officeart/2005/8/layout/orgChart1"/>
    <dgm:cxn modelId="{8AEA1714-296C-4C01-95DB-0E51464C00B3}" type="presOf" srcId="{0A0B9B31-76DB-4664-86D4-B0E496FB8387}" destId="{E3A73FFC-C218-4824-943A-13AA2A852039}" srcOrd="0" destOrd="0" presId="urn:microsoft.com/office/officeart/2005/8/layout/orgChart1"/>
    <dgm:cxn modelId="{4AC87414-E0C1-4B57-B0BF-E2AB652592BA}" type="presOf" srcId="{C5ED9586-DEA7-4397-9979-C4EC421F1393}" destId="{9F177562-1160-46EE-8747-6FBB984ABB46}" srcOrd="0" destOrd="0" presId="urn:microsoft.com/office/officeart/2005/8/layout/orgChart1"/>
    <dgm:cxn modelId="{6E6B7E14-0BE6-46A6-9962-239A0F62646B}" srcId="{E9C02A34-7AC0-430E-B63A-DA3C93CDEE3F}" destId="{1C7C1320-24CC-43DE-8585-57778CFFDE9C}" srcOrd="3" destOrd="0" parTransId="{B5B66C77-3218-4E63-B393-AF647EAA02B1}" sibTransId="{9EE78DA8-4BD1-4F29-9E24-ACB5FB019EAF}"/>
    <dgm:cxn modelId="{92C99116-ECA1-45BE-9837-578A9875F266}" type="presOf" srcId="{3A90A080-7EED-449C-867A-9C608C0AAA04}" destId="{95747F7E-A1B1-48A5-BB26-4D663DC9B687}" srcOrd="1" destOrd="0" presId="urn:microsoft.com/office/officeart/2005/8/layout/orgChart1"/>
    <dgm:cxn modelId="{B4B6B917-966F-40A6-984E-E3CCEB9F5D69}" type="presOf" srcId="{7BEAB8E7-A664-402C-B901-62B4B4F83EBA}" destId="{942A0ECE-B7AF-4A1F-8AC0-C5F702B2DEDF}" srcOrd="0" destOrd="0" presId="urn:microsoft.com/office/officeart/2005/8/layout/orgChart1"/>
    <dgm:cxn modelId="{C7141C18-3174-46C8-A953-2FC6C7EF9BBC}" srcId="{E5F9DDC1-784E-4806-A105-071A38832E0A}" destId="{6B3A8FF7-7520-4F0E-B685-ED18F569C457}" srcOrd="1" destOrd="0" parTransId="{8F673ECF-77DF-4502-AEFB-1F206F61A65C}" sibTransId="{E62FAD8C-2E2A-4BC5-AE68-08540D576D6E}"/>
    <dgm:cxn modelId="{7054EA18-DD16-4AD2-A96D-DB613CD3EF57}" type="presOf" srcId="{911C5C8F-9FE8-4EDC-ABAE-0A57EC1DD217}" destId="{99FA42BF-8F33-43A3-B507-24E01F59E262}" srcOrd="0" destOrd="0" presId="urn:microsoft.com/office/officeart/2005/8/layout/orgChart1"/>
    <dgm:cxn modelId="{73353919-DBB5-4DE2-BF2E-1A18AEF35220}" type="presOf" srcId="{69186F3D-E241-4C8F-AD32-2974AAD37564}" destId="{8F33C76F-55C4-443C-936B-4AC71B0978AF}" srcOrd="1" destOrd="0" presId="urn:microsoft.com/office/officeart/2005/8/layout/orgChart1"/>
    <dgm:cxn modelId="{4FD88319-ABC9-4E6E-B1B4-378762F4E84A}" type="presOf" srcId="{0CFB7DD9-0DA5-4E4C-8DA3-9F1B6119F4C6}" destId="{90431E3C-4F42-4628-B684-A96161BFF430}" srcOrd="0" destOrd="0" presId="urn:microsoft.com/office/officeart/2005/8/layout/orgChart1"/>
    <dgm:cxn modelId="{C71CDC1A-EDAD-4DAB-BB4C-05CC570FE166}" type="presOf" srcId="{E9C02A34-7AC0-430E-B63A-DA3C93CDEE3F}" destId="{B7D86051-8658-4C96-919B-F15F30FAD86B}" srcOrd="0" destOrd="0" presId="urn:microsoft.com/office/officeart/2005/8/layout/orgChart1"/>
    <dgm:cxn modelId="{1229AA1C-6B1A-4470-A58D-EB33115E961C}" type="presOf" srcId="{F84C1679-4FEA-43BE-A095-8491FE8829E4}" destId="{CC2B6AA0-6BA1-4096-8A17-8F90B7CAD28C}" srcOrd="1" destOrd="0" presId="urn:microsoft.com/office/officeart/2005/8/layout/orgChart1"/>
    <dgm:cxn modelId="{479CDB1D-7C72-4824-86EE-2AC061B690E1}" type="presOf" srcId="{B7B3C6AE-DFBB-46A9-8CF1-A1BD803B9409}" destId="{AAF5925E-A439-4734-BFA7-0209F1E034E0}" srcOrd="0" destOrd="0" presId="urn:microsoft.com/office/officeart/2005/8/layout/orgChart1"/>
    <dgm:cxn modelId="{DC00851F-F35C-420D-9249-B63A353C4070}" type="presOf" srcId="{313025FA-D368-48D6-AAC0-C9A0FACA045B}" destId="{F9F38E95-32DB-4162-811A-4D7C9D981092}" srcOrd="0" destOrd="0" presId="urn:microsoft.com/office/officeart/2005/8/layout/orgChart1"/>
    <dgm:cxn modelId="{9FEA0C20-EBD6-439C-AAAE-62166BACDC76}" type="presOf" srcId="{2544048E-5089-4D83-8232-237D4DA8A029}" destId="{E2DA1056-B0A0-4894-B08F-F1A36A8A1C07}" srcOrd="0" destOrd="0" presId="urn:microsoft.com/office/officeart/2005/8/layout/orgChart1"/>
    <dgm:cxn modelId="{DD040029-B713-4403-B003-77FFC48AED31}" type="presOf" srcId="{DBB818CE-E293-4F46-A067-15554E2D09F2}" destId="{C8FD2C45-AC05-4D43-929A-09AA55621FE6}" srcOrd="1" destOrd="0" presId="urn:microsoft.com/office/officeart/2005/8/layout/orgChart1"/>
    <dgm:cxn modelId="{71D7642A-A238-49B9-9F5C-092702D5FEB2}" type="presOf" srcId="{522FCD97-9EFA-40B0-96A8-49D26F0C8F87}" destId="{0EFA0964-78A3-41A7-A570-60CE1C66329E}" srcOrd="0" destOrd="0" presId="urn:microsoft.com/office/officeart/2005/8/layout/orgChart1"/>
    <dgm:cxn modelId="{999F132B-7F7E-4941-BC2D-328B9F62A75B}" srcId="{809B22AA-EB2B-4C4F-82C3-E979FD4CF357}" destId="{4A54AAD5-4D51-4897-9AB6-4BCBB5BEE548}" srcOrd="0" destOrd="0" parTransId="{C4A4095A-E4E0-454A-8D47-7D0CFF49ECAD}" sibTransId="{61E84268-B359-492F-B036-0C425227CDDA}"/>
    <dgm:cxn modelId="{6E8A132E-55D2-473B-A1D7-0619AAFBE8CD}" type="presOf" srcId="{B1C55CB8-B5A8-4609-B02A-3E3CF660F72E}" destId="{7B91E5E5-58B7-4334-B99F-B2BE80AC2C27}" srcOrd="0" destOrd="0" presId="urn:microsoft.com/office/officeart/2005/8/layout/orgChart1"/>
    <dgm:cxn modelId="{B92B522F-B1AC-4084-8435-05E3C9E7FBC1}" srcId="{4D29C077-1695-455C-9DAA-E15887E6F57B}" destId="{141B889D-94F1-45C1-B73E-13B1197CCCF8}" srcOrd="1" destOrd="0" parTransId="{16CD9583-BD21-4156-92D6-71CDB340D1AD}" sibTransId="{FD784D90-C615-46FC-910F-FBF76A3078C0}"/>
    <dgm:cxn modelId="{6CEB9A30-5135-446D-9A36-A990401309B0}" type="presOf" srcId="{B5B66C77-3218-4E63-B393-AF647EAA02B1}" destId="{B6C887DF-9F23-4E95-AF53-934362CD469D}" srcOrd="0" destOrd="0" presId="urn:microsoft.com/office/officeart/2005/8/layout/orgChart1"/>
    <dgm:cxn modelId="{180B9132-B178-4A5E-B4C5-D7441FF8CE00}" type="presOf" srcId="{0F1DC441-4647-4977-B04E-CFC05BBD0F23}" destId="{4BE75014-EF9A-4EDD-BB30-E1E27B461343}" srcOrd="0" destOrd="0" presId="urn:microsoft.com/office/officeart/2005/8/layout/orgChart1"/>
    <dgm:cxn modelId="{85FDFA32-F0AB-4C83-97E4-89AA241A8458}" type="presOf" srcId="{D603D505-E686-4904-880A-CD816C1131A6}" destId="{CFDA6682-87C7-4E39-8C39-C466E3C7CFE7}" srcOrd="0" destOrd="0" presId="urn:microsoft.com/office/officeart/2005/8/layout/orgChart1"/>
    <dgm:cxn modelId="{19759B33-105B-458A-BAA7-D0B382A6DB82}" type="presOf" srcId="{6EC7F012-2F65-46F7-8640-A4E8EB867D41}" destId="{52570063-90CF-4781-9CD0-D7B15D415766}" srcOrd="1" destOrd="0" presId="urn:microsoft.com/office/officeart/2005/8/layout/orgChart1"/>
    <dgm:cxn modelId="{4DB82834-8241-4FEA-8A61-45F7AE633585}" type="presOf" srcId="{E2EC6A85-58E6-4744-B75D-3324C60D8EE8}" destId="{07D3882F-C235-4ADF-85FA-E879C777A8BD}" srcOrd="0" destOrd="0" presId="urn:microsoft.com/office/officeart/2005/8/layout/orgChart1"/>
    <dgm:cxn modelId="{FEE47634-0F3D-47F4-A524-4475626A7506}" srcId="{468D4A78-E0AA-4BE9-A1C1-8F70D7142D19}" destId="{69186F3D-E241-4C8F-AD32-2974AAD37564}" srcOrd="2" destOrd="0" parTransId="{42A42EA8-9A06-4501-896E-95BA834C728D}" sibTransId="{D13572E7-BFEF-4A25-A0D7-4F60ED18A3D2}"/>
    <dgm:cxn modelId="{77752836-D6A8-4868-8AFF-202576BD11B4}" type="presOf" srcId="{1C7C1320-24CC-43DE-8585-57778CFFDE9C}" destId="{1BE329D6-AC45-4F30-9853-A44955012DF4}" srcOrd="1" destOrd="0" presId="urn:microsoft.com/office/officeart/2005/8/layout/orgChart1"/>
    <dgm:cxn modelId="{59D74A37-4BB1-4B13-A5B7-616074F9369B}" type="presOf" srcId="{6D03D9F4-74B4-4FF0-ABE2-35597041E415}" destId="{BF3B855A-CC28-42B3-97AA-16268013009F}" srcOrd="1" destOrd="0" presId="urn:microsoft.com/office/officeart/2005/8/layout/orgChart1"/>
    <dgm:cxn modelId="{2BAE1D38-85CA-438E-99AA-C7327FC8F2AA}" type="presOf" srcId="{EECB721E-D776-4860-9608-7CEBCA3BE026}" destId="{A6305988-6151-481C-AA71-6DDAE968258B}" srcOrd="0" destOrd="0" presId="urn:microsoft.com/office/officeart/2005/8/layout/orgChart1"/>
    <dgm:cxn modelId="{DE9C8239-0598-4C48-90A2-01751F1B2D4D}" srcId="{4EDFDD96-7D03-4644-B893-2DE9B7516A86}" destId="{E2EC6A85-58E6-4744-B75D-3324C60D8EE8}" srcOrd="0" destOrd="0" parTransId="{B3501234-EF80-4869-A279-C89BC86861D2}" sibTransId="{10EFCF7D-53F5-4063-BC87-A0BF36C60784}"/>
    <dgm:cxn modelId="{57A92D3A-63CA-4310-84DF-3B702E8469E2}" srcId="{EECB721E-D776-4860-9608-7CEBCA3BE026}" destId="{20643247-3857-46D7-8146-A723AB01E7AC}" srcOrd="0" destOrd="0" parTransId="{B8685822-7F2F-436E-B9EF-BDB663971542}" sibTransId="{358CD59A-2EDE-4329-B672-EE00DF722FA3}"/>
    <dgm:cxn modelId="{DBF9363A-C5B7-42E1-BFA8-7E2657CE0AF0}" type="presOf" srcId="{6EA64135-6687-4B16-B555-035AB2EC3242}" destId="{34098381-6D77-4732-A5B4-456D319599CD}" srcOrd="0" destOrd="0" presId="urn:microsoft.com/office/officeart/2005/8/layout/orgChart1"/>
    <dgm:cxn modelId="{93D8403A-C872-4B25-ADEF-F1907D011B74}" type="presOf" srcId="{C4A607B8-3861-4E87-8E12-BBD8636F01BD}" destId="{B730C348-B27B-4E97-B02A-145E4DF524C7}" srcOrd="0" destOrd="0" presId="urn:microsoft.com/office/officeart/2005/8/layout/orgChart1"/>
    <dgm:cxn modelId="{0A172E3B-297A-4169-98AB-700B3889F616}" type="presOf" srcId="{4ACBABB1-ACB9-41F2-B088-B688A37C2D78}" destId="{808161C8-5A72-4FDD-85DC-6263922EC23E}" srcOrd="1" destOrd="0" presId="urn:microsoft.com/office/officeart/2005/8/layout/orgChart1"/>
    <dgm:cxn modelId="{22FE623B-3DB4-4A82-B422-9D47AAE76C53}" type="presOf" srcId="{42F0DAEC-3FB7-4D41-A3BC-EB733B22009E}" destId="{E9C04C0F-7981-47AC-ADE4-BFC0B6E4AF11}" srcOrd="0" destOrd="0" presId="urn:microsoft.com/office/officeart/2005/8/layout/orgChart1"/>
    <dgm:cxn modelId="{9D5AF03B-0618-44D9-AE7E-06391EEE7E3D}" type="presOf" srcId="{E6C70E93-4562-459B-86CF-78A304136988}" destId="{30D467C3-47C6-4E21-A66C-E50574C771FF}" srcOrd="1" destOrd="0" presId="urn:microsoft.com/office/officeart/2005/8/layout/orgChart1"/>
    <dgm:cxn modelId="{5F2EAA3D-34B7-4B9E-A237-FA175F9E89C8}" type="presOf" srcId="{563D0B3C-38F5-4938-BDC2-282F1E7FAE27}" destId="{FD128E09-2C37-49A9-8434-52DE9CCCD645}" srcOrd="1" destOrd="0" presId="urn:microsoft.com/office/officeart/2005/8/layout/orgChart1"/>
    <dgm:cxn modelId="{9A9DDD3D-2CCE-4988-B33D-8D1BB528A8ED}" type="presOf" srcId="{D4F649D2-464B-4CDD-8A92-32150C233627}" destId="{2586A286-DFB2-4ED4-8E1D-79DFA0370C65}" srcOrd="0" destOrd="0" presId="urn:microsoft.com/office/officeart/2005/8/layout/orgChart1"/>
    <dgm:cxn modelId="{B5CF133E-14DB-4E69-89FC-4144B1400AF2}" type="presOf" srcId="{E2EC6A85-58E6-4744-B75D-3324C60D8EE8}" destId="{4AFAFC3D-D935-4174-82BF-8097E9CC3978}" srcOrd="1" destOrd="0" presId="urn:microsoft.com/office/officeart/2005/8/layout/orgChart1"/>
    <dgm:cxn modelId="{CF74203E-B6F3-42D9-B7C6-149293A53113}" srcId="{E5F9DDC1-784E-4806-A105-071A38832E0A}" destId="{504EDB05-80DD-464A-8CD5-FB400A51FDB8}" srcOrd="2" destOrd="0" parTransId="{B4AF0FF7-A0B6-4CEC-AD5A-FAFEE9BFBDBF}" sibTransId="{D9B58562-27A9-4BD7-9C0E-416C2334BDB5}"/>
    <dgm:cxn modelId="{04792E3E-D224-4588-A196-65F32B97196E}" type="presOf" srcId="{A84B0A16-CF42-48BF-AE5B-2AEE0574E675}" destId="{0C48E9A2-0866-44A9-8331-8E87F3F1225B}" srcOrd="1" destOrd="0" presId="urn:microsoft.com/office/officeart/2005/8/layout/orgChart1"/>
    <dgm:cxn modelId="{9152CF3F-7674-4765-990D-98CB2567B47F}" type="presOf" srcId="{1FA32465-79CA-43E4-925C-FD9E6E9DB5C8}" destId="{5517D03E-AE9E-4827-A3FB-E1CF8BC3E098}" srcOrd="1" destOrd="0" presId="urn:microsoft.com/office/officeart/2005/8/layout/orgChart1"/>
    <dgm:cxn modelId="{ADCE8140-1BC9-4451-94EE-68F1D1A14688}" srcId="{468D4A78-E0AA-4BE9-A1C1-8F70D7142D19}" destId="{307E57C7-1E4C-44DB-907C-00D06DAC8CDB}" srcOrd="0" destOrd="0" parTransId="{8DFF2BE8-1250-4954-B6B0-3E3CB94F1728}" sibTransId="{FAE75F72-B2C7-4846-ADB2-C27F4633B467}"/>
    <dgm:cxn modelId="{9A849640-57A0-4ECF-AB2C-8FCA4C3D62BE}" type="presOf" srcId="{C4A607B8-3861-4E87-8E12-BBD8636F01BD}" destId="{194D1701-BA25-4307-8A9A-F95AE40A9E06}" srcOrd="1" destOrd="0" presId="urn:microsoft.com/office/officeart/2005/8/layout/orgChart1"/>
    <dgm:cxn modelId="{A5C32A5D-9351-4F3D-9BE9-C3599C55ACE1}" srcId="{4A54AAD5-4D51-4897-9AB6-4BCBB5BEE548}" destId="{4ACBABB1-ACB9-41F2-B088-B688A37C2D78}" srcOrd="1" destOrd="0" parTransId="{DD069CB2-98F8-4031-9DD7-BE850E78587C}" sibTransId="{CE73A267-4D56-4CD6-B199-A324DCBED067}"/>
    <dgm:cxn modelId="{1F530960-DB3C-43A7-8DDC-25F872CB6F45}" srcId="{0B130215-7E14-4734-B3D1-850CD71C606F}" destId="{F5CFF7D4-BD4A-42CA-A72B-D124648A6DCF}" srcOrd="0" destOrd="0" parTransId="{78D488F2-4A65-4E2F-B121-0D9FA9CF94CF}" sibTransId="{2A6E518A-6AE2-4E98-BECE-80ADB9AA61BD}"/>
    <dgm:cxn modelId="{D4C48560-DC4C-48F3-AE5A-4BB9A796B555}" type="presOf" srcId="{8F673ECF-77DF-4502-AEFB-1F206F61A65C}" destId="{AA0AE85D-36B0-4945-90C8-F47CCAD8619E}" srcOrd="0" destOrd="0" presId="urn:microsoft.com/office/officeart/2005/8/layout/orgChart1"/>
    <dgm:cxn modelId="{2B554B41-4DAF-42E6-BAE1-6E6024070FE1}" type="presOf" srcId="{F2EE0F0E-B739-4AD0-B3E0-CADD7A18C522}" destId="{3193FE11-CC12-412D-9594-FCD0C6913628}" srcOrd="1" destOrd="0" presId="urn:microsoft.com/office/officeart/2005/8/layout/orgChart1"/>
    <dgm:cxn modelId="{BE106262-125F-4ACC-9B08-485B0F9D24CC}" type="presOf" srcId="{4EDFDD96-7D03-4644-B893-2DE9B7516A86}" destId="{77CF87DA-CCF2-4C68-A6A1-315D38F06E97}" srcOrd="1" destOrd="0" presId="urn:microsoft.com/office/officeart/2005/8/layout/orgChart1"/>
    <dgm:cxn modelId="{53767242-52A4-47E2-AA31-9715C3B9D6AC}" srcId="{3D7B13B5-46DA-4007-B8E8-28316A286BFB}" destId="{A84B0A16-CF42-48BF-AE5B-2AEE0574E675}" srcOrd="0" destOrd="0" parTransId="{D9D7E6FE-D9FE-487B-90B0-5CC20A031E99}" sibTransId="{61D6F32D-F08C-41EC-A116-2D9733D5F3C1}"/>
    <dgm:cxn modelId="{166EC062-E9B8-4D4F-B6D7-B57A4E4A05E8}" srcId="{0102E4FE-20A8-44CB-9044-37DB2019EEF7}" destId="{8E5166EB-F652-4559-A2BE-5ADDB547106A}" srcOrd="2" destOrd="0" parTransId="{64D7B20A-C94A-4DE7-B822-0EEFA111D693}" sibTransId="{BD4EAA18-E45C-4142-906B-6547138D81F6}"/>
    <dgm:cxn modelId="{453DEF42-CF86-4554-B4FE-E0AE2D7CDB24}" type="presOf" srcId="{535F2A3A-050C-4B8E-A3C6-01872045343F}" destId="{2A261733-5426-496B-8002-8537BBD09DB2}" srcOrd="0" destOrd="0" presId="urn:microsoft.com/office/officeart/2005/8/layout/orgChart1"/>
    <dgm:cxn modelId="{26620943-2826-4F46-BF54-7A5834868DBA}" type="presOf" srcId="{69233474-9CCA-431F-ADB6-8A9AC33B9697}" destId="{3957C82B-EF44-4844-A580-BC3F07AD1AAA}" srcOrd="1" destOrd="0" presId="urn:microsoft.com/office/officeart/2005/8/layout/orgChart1"/>
    <dgm:cxn modelId="{ECB84F44-568A-4884-B08E-04C267BB2769}" type="presOf" srcId="{5751BEB5-4B45-4D6B-B5A1-C6DAD33E2B77}" destId="{24E825C7-B819-4D28-AE5C-3E4DA39BF9A6}" srcOrd="0" destOrd="0" presId="urn:microsoft.com/office/officeart/2005/8/layout/orgChart1"/>
    <dgm:cxn modelId="{ED645744-69DC-46F5-B784-110512B67617}" type="presOf" srcId="{4E52B76B-0253-4F0F-8A28-44C55AF2B33C}" destId="{401F1A1C-8F59-4F59-ABF4-8B688EA10FD1}" srcOrd="0" destOrd="0" presId="urn:microsoft.com/office/officeart/2005/8/layout/orgChart1"/>
    <dgm:cxn modelId="{424C5165-517A-408C-B997-E190FF4D3A8B}" type="presOf" srcId="{E23C032A-2DEF-4F94-99FD-1605992D8DF6}" destId="{00F20225-BC98-4F77-A15E-1438D32BE5BE}" srcOrd="0" destOrd="0" presId="urn:microsoft.com/office/officeart/2005/8/layout/orgChart1"/>
    <dgm:cxn modelId="{04021A46-C7E0-4465-A032-916463E6415B}" type="presOf" srcId="{8E5166EB-F652-4559-A2BE-5ADDB547106A}" destId="{D4095810-315D-47F6-A312-B52A043E5F9B}" srcOrd="1" destOrd="0" presId="urn:microsoft.com/office/officeart/2005/8/layout/orgChart1"/>
    <dgm:cxn modelId="{D5BA9566-C2FD-44B2-B1A9-5A7602E13A8B}" type="presOf" srcId="{78F68648-02D8-4F2F-B100-3A666372351E}" destId="{C8AF0400-016E-49EE-B8C9-28131DF20084}" srcOrd="0" destOrd="0" presId="urn:microsoft.com/office/officeart/2005/8/layout/orgChart1"/>
    <dgm:cxn modelId="{3A83C666-7475-4942-B7BB-3C4AF1C939A8}" type="presOf" srcId="{8DFF2BE8-1250-4954-B6B0-3E3CB94F1728}" destId="{96F8CC80-CA6A-4F42-9A44-7106F4B4EB31}" srcOrd="0" destOrd="0" presId="urn:microsoft.com/office/officeart/2005/8/layout/orgChart1"/>
    <dgm:cxn modelId="{1D6A1147-0A8E-46F4-B48E-AD0FF3B961BC}" srcId="{4A54AAD5-4D51-4897-9AB6-4BCBB5BEE548}" destId="{85CEC833-E870-4E27-8135-2EFB11E42B3F}" srcOrd="6" destOrd="0" parTransId="{603EE92A-FD28-42D5-8205-7EFEFCEDBD81}" sibTransId="{86AB1E99-F856-417A-9A14-19C0C141CF50}"/>
    <dgm:cxn modelId="{F9626A68-30E5-4D1A-A5CB-86A31CC72539}" srcId="{4A54AAD5-4D51-4897-9AB6-4BCBB5BEE548}" destId="{C5ED9586-DEA7-4397-9979-C4EC421F1393}" srcOrd="3" destOrd="0" parTransId="{AD8A409E-7DAC-4DFC-8978-697F789B0536}" sibTransId="{9C09BFE5-EF31-46FF-82FA-BEFD99E00C95}"/>
    <dgm:cxn modelId="{8931C968-750B-41BC-B42A-5C2E12A098D2}" type="presOf" srcId="{3D8434B0-DEC5-4689-B419-C2351767EFE8}" destId="{169005B3-517D-446B-8623-5C28558CA7A7}" srcOrd="0" destOrd="0" presId="urn:microsoft.com/office/officeart/2005/8/layout/orgChart1"/>
    <dgm:cxn modelId="{449DDC69-C0A3-4AC3-BDB3-96E167386058}" type="presOf" srcId="{4274FFB6-3820-49E0-8AE4-2D2F30B7DE7F}" destId="{3E5A7FC1-A3F3-404B-905C-6AC855CFFC9A}" srcOrd="1" destOrd="0" presId="urn:microsoft.com/office/officeart/2005/8/layout/orgChart1"/>
    <dgm:cxn modelId="{7009F469-8D5B-42BF-9607-BAF5A95526A5}" type="presOf" srcId="{141B889D-94F1-45C1-B73E-13B1197CCCF8}" destId="{FC89D3C7-0538-47F7-AF35-0B577D30F034}" srcOrd="1" destOrd="0" presId="urn:microsoft.com/office/officeart/2005/8/layout/orgChart1"/>
    <dgm:cxn modelId="{80506A6A-9658-4D88-B577-5DE1D923DD01}" type="presOf" srcId="{6B3A8FF7-7520-4F0E-B685-ED18F569C457}" destId="{5706AB9F-1B1D-48AB-8989-3989894350D9}" srcOrd="0" destOrd="0" presId="urn:microsoft.com/office/officeart/2005/8/layout/orgChart1"/>
    <dgm:cxn modelId="{6336544A-2E24-4855-AF4C-F39B8725FC1D}" type="presOf" srcId="{911C5C8F-9FE8-4EDC-ABAE-0A57EC1DD217}" destId="{B4A14745-7C99-4930-A5B2-DAE925FB3164}" srcOrd="1" destOrd="0" presId="urn:microsoft.com/office/officeart/2005/8/layout/orgChart1"/>
    <dgm:cxn modelId="{C3B7AB6A-24A7-47F6-BAA9-5AA89D0797C8}" type="presOf" srcId="{AA486343-3AA4-4118-9C1B-FE2942EF426E}" destId="{A7EA7146-F153-42C0-AC29-9477EDCC1395}" srcOrd="0" destOrd="0" presId="urn:microsoft.com/office/officeart/2005/8/layout/orgChart1"/>
    <dgm:cxn modelId="{8856D64A-8E4C-492F-98E8-19CF0A0ADB32}" srcId="{0CFB7DD9-0DA5-4E4C-8DA3-9F1B6119F4C6}" destId="{0102E4FE-20A8-44CB-9044-37DB2019EEF7}" srcOrd="0" destOrd="0" parTransId="{2EDE4DE6-9005-475A-8D27-D82D00EB941C}" sibTransId="{E7C380F8-F032-4E10-986A-DDA7FC09E32D}"/>
    <dgm:cxn modelId="{95C7D66A-FB44-450A-BA38-4D8DA5FB8347}" type="presOf" srcId="{622DEC80-7D3B-489F-A688-386A3BD66E46}" destId="{FB2DB3A0-B135-43F4-88C1-E9985DD92C2D}" srcOrd="0" destOrd="0" presId="urn:microsoft.com/office/officeart/2005/8/layout/orgChart1"/>
    <dgm:cxn modelId="{C6394B6B-1C1D-4BD8-96FB-E73A1448795D}" type="presOf" srcId="{C5659E2D-2956-4D4C-AC00-79AC2A37589F}" destId="{2E578D09-4CDB-402F-A41E-CF9964596E54}" srcOrd="0" destOrd="0" presId="urn:microsoft.com/office/officeart/2005/8/layout/orgChart1"/>
    <dgm:cxn modelId="{1B1E104C-D38F-4376-95DB-0A5311409146}" srcId="{E9C02A34-7AC0-430E-B63A-DA3C93CDEE3F}" destId="{6D03D9F4-74B4-4FF0-ABE2-35597041E415}" srcOrd="7" destOrd="0" parTransId="{F0BA944D-2CF3-4BF4-8586-E654DF7379C3}" sibTransId="{C5D5B68C-AAAD-473A-AC03-F7E677537E67}"/>
    <dgm:cxn modelId="{F551316C-3FBD-4418-A806-B2E5FCDD4F2B}" srcId="{0102E4FE-20A8-44CB-9044-37DB2019EEF7}" destId="{102F849A-C33C-4309-8D80-B36CA7147A6B}" srcOrd="3" destOrd="0" parTransId="{61A760A5-6070-4B54-9036-93C9D1AA5196}" sibTransId="{9AA2DDF2-C46B-499D-93B6-79E9AD3A64F5}"/>
    <dgm:cxn modelId="{DC68D86C-79BA-4B35-A8DE-CFE5657E054A}" type="presOf" srcId="{4B13FE17-5E5D-45ED-9A1C-E1A8B3C16752}" destId="{5309D35B-6149-4F3A-A668-466432715B05}" srcOrd="0" destOrd="0" presId="urn:microsoft.com/office/officeart/2005/8/layout/orgChart1"/>
    <dgm:cxn modelId="{F91A4C6D-EA0A-452C-8AE9-D148B009487F}" type="presOf" srcId="{51B61A8C-8E95-4290-9846-68EFCDBB8969}" destId="{1F40A78B-F0DB-41D5-8B84-4F5C33F360BF}" srcOrd="0" destOrd="0" presId="urn:microsoft.com/office/officeart/2005/8/layout/orgChart1"/>
    <dgm:cxn modelId="{455D2E4E-FDC0-40E2-A22C-7D6ECE0E2290}" type="presOf" srcId="{468D4A78-E0AA-4BE9-A1C1-8F70D7142D19}" destId="{FDA36F3E-4043-4BE7-9554-15B245336685}" srcOrd="0" destOrd="0" presId="urn:microsoft.com/office/officeart/2005/8/layout/orgChart1"/>
    <dgm:cxn modelId="{1FA95F6E-A256-4467-BC04-6F6431FBDC39}" type="presOf" srcId="{76A0FFAA-6141-42ED-B005-3DB44556643E}" destId="{2230756A-59DD-4284-824F-897EC9FB8FE1}" srcOrd="1" destOrd="0" presId="urn:microsoft.com/office/officeart/2005/8/layout/orgChart1"/>
    <dgm:cxn modelId="{9790586E-61B6-47A0-BACB-50DB0B353FE5}" type="presOf" srcId="{0A5C3C51-DFF4-4B0F-B31A-428D0ABE725F}" destId="{A997EDE0-B6EC-415F-9465-42859963FCDA}" srcOrd="0" destOrd="0" presId="urn:microsoft.com/office/officeart/2005/8/layout/orgChart1"/>
    <dgm:cxn modelId="{20B1FA4E-4471-494D-91DB-1129DF32111D}" type="presOf" srcId="{B3501234-EF80-4869-A279-C89BC86861D2}" destId="{551EDF52-9700-4415-9C5E-2D5BBD97710A}" srcOrd="0" destOrd="0" presId="urn:microsoft.com/office/officeart/2005/8/layout/orgChart1"/>
    <dgm:cxn modelId="{C8B55D6F-BB45-41D1-B627-B9E7797C3EB8}" type="presOf" srcId="{3D7B13B5-46DA-4007-B8E8-28316A286BFB}" destId="{47AB1C5A-9EDF-42BC-80B0-F63D263CD5E2}" srcOrd="1" destOrd="0" presId="urn:microsoft.com/office/officeart/2005/8/layout/orgChart1"/>
    <dgm:cxn modelId="{6029A54F-1542-464E-A185-D5C658637140}" srcId="{EECB721E-D776-4860-9608-7CEBCA3BE026}" destId="{535F2A3A-050C-4B8E-A3C6-01872045343F}" srcOrd="3" destOrd="0" parTransId="{0A0B9B31-76DB-4664-86D4-B0E496FB8387}" sibTransId="{43745792-E859-4FBF-AA6F-4F2DEDD3E305}"/>
    <dgm:cxn modelId="{C563AA6F-96E3-4002-A4E2-C59B16773A21}" type="presOf" srcId="{4D29C077-1695-455C-9DAA-E15887E6F57B}" destId="{05AACB28-368C-4D12-A4D8-69764BDEC4D2}" srcOrd="1" destOrd="0" presId="urn:microsoft.com/office/officeart/2005/8/layout/orgChart1"/>
    <dgm:cxn modelId="{74A1E14F-59FE-439D-9BD0-42F4C3CDB1E1}" type="presOf" srcId="{4ACBABB1-ACB9-41F2-B088-B688A37C2D78}" destId="{D0F68930-E7E1-4791-80A3-05D30D0085DC}" srcOrd="0" destOrd="0" presId="urn:microsoft.com/office/officeart/2005/8/layout/orgChart1"/>
    <dgm:cxn modelId="{C0FB7173-22F9-40C1-A6CD-73C9D96A052B}" type="presOf" srcId="{2FCC0E3B-48F7-4901-9296-B8E272FEEC08}" destId="{863413FB-BB2E-4F77-920C-D44D23A23390}" srcOrd="1" destOrd="0" presId="urn:microsoft.com/office/officeart/2005/8/layout/orgChart1"/>
    <dgm:cxn modelId="{EC838973-3856-4FE4-9E90-16652831CF3D}" srcId="{8E5166EB-F652-4559-A2BE-5ADDB547106A}" destId="{E5F9DDC1-784E-4806-A105-071A38832E0A}" srcOrd="3" destOrd="0" parTransId="{4E52B76B-0253-4F0F-8A28-44C55AF2B33C}" sibTransId="{B7EECB6B-6317-4B52-9055-185DE8111695}"/>
    <dgm:cxn modelId="{D62E9073-00F6-4B61-AE84-BB4107457050}" srcId="{141B889D-94F1-45C1-B73E-13B1197CCCF8}" destId="{DBB818CE-E293-4F46-A067-15554E2D09F2}" srcOrd="2" destOrd="0" parTransId="{18828F61-195C-46DD-BCCE-01DAA0A6041D}" sibTransId="{34B6E018-3024-4319-9C75-7481ACA3554B}"/>
    <dgm:cxn modelId="{9BFBE073-692E-439C-B06F-015F51B18D9C}" type="presOf" srcId="{6F3D971A-5BF3-41B4-AA65-3D4E45EC6ACD}" destId="{94EA3F58-2480-455A-93C9-19D7ED310431}" srcOrd="0" destOrd="0" presId="urn:microsoft.com/office/officeart/2005/8/layout/orgChart1"/>
    <dgm:cxn modelId="{29BD5454-5E72-48BC-83FA-E0E03ECCE65A}" type="presOf" srcId="{EADCE351-7C6E-480E-B2AD-E15962338C52}" destId="{1A7AB7ED-8BB2-4ABE-A4FF-1D129E3502D1}" srcOrd="0" destOrd="0" presId="urn:microsoft.com/office/officeart/2005/8/layout/orgChart1"/>
    <dgm:cxn modelId="{E3FE5454-7C6E-4590-8270-B0B4FBC031BB}" srcId="{4A54AAD5-4D51-4897-9AB6-4BCBB5BEE548}" destId="{83DA5390-4C13-4E33-9A74-D9FA507ED966}" srcOrd="0" destOrd="0" parTransId="{FC46A081-30D9-4FF3-ABDD-F4739BC8C2C5}" sibTransId="{08876E95-BEF4-48F4-9158-94C990F69D16}"/>
    <dgm:cxn modelId="{53E69274-2025-4196-9AAB-0FE8984D7C07}" type="presOf" srcId="{4A54AAD5-4D51-4897-9AB6-4BCBB5BEE548}" destId="{1BE5035D-711E-4608-8014-A4A63834CDA5}" srcOrd="1" destOrd="0" presId="urn:microsoft.com/office/officeart/2005/8/layout/orgChart1"/>
    <dgm:cxn modelId="{FD2CDD54-CCCC-49C0-9A1C-D776EEEEE1C7}" type="presOf" srcId="{8B43B9F2-1FBC-4683-A91E-D5E294D2BC94}" destId="{CB0B184F-F550-4D40-93F7-26A16D495629}" srcOrd="1" destOrd="0" presId="urn:microsoft.com/office/officeart/2005/8/layout/orgChart1"/>
    <dgm:cxn modelId="{71E1FC74-41F8-4DF4-A6BB-6C89D145CA37}" srcId="{141B889D-94F1-45C1-B73E-13B1197CCCF8}" destId="{0AE7F9E1-765F-489C-8C16-C7BC49A797D9}" srcOrd="0" destOrd="0" parTransId="{3D8434B0-DEC5-4689-B419-C2351767EFE8}" sibTransId="{CF6AFA8F-6A63-4640-9B8A-9183306EE590}"/>
    <dgm:cxn modelId="{90781C75-AB6D-471D-8872-369B821B8B85}" type="presOf" srcId="{42A42EA8-9A06-4501-896E-95BA834C728D}" destId="{78B5BB36-8E5D-4D43-8A9E-273E49325E7B}" srcOrd="0" destOrd="0" presId="urn:microsoft.com/office/officeart/2005/8/layout/orgChart1"/>
    <dgm:cxn modelId="{6CA05175-7F0C-497A-8B61-B03E8DC7B7FA}" type="presOf" srcId="{8E270BCB-8E84-4F78-96A0-E5F5E1054802}" destId="{3D1FB8A3-F7B1-4CB3-A50C-93E784FEDA8B}" srcOrd="0" destOrd="0" presId="urn:microsoft.com/office/officeart/2005/8/layout/orgChart1"/>
    <dgm:cxn modelId="{76BB8775-1A10-4CED-883F-178ED81A535E}" srcId="{4A54AAD5-4D51-4897-9AB6-4BCBB5BEE548}" destId="{C5659E2D-2956-4D4C-AC00-79AC2A37589F}" srcOrd="9" destOrd="0" parTransId="{78352DE3-7096-4C52-A7D9-3F69B809A457}" sibTransId="{AFE49A90-9B1B-48E0-B47C-1C01DE445CB2}"/>
    <dgm:cxn modelId="{9DC1D455-378C-47F7-B60B-D7FCB2DE5E97}" type="presOf" srcId="{563D0B3C-38F5-4938-BDC2-282F1E7FAE27}" destId="{A62AB0D9-E10A-426E-BD01-3C3FA7FB4584}" srcOrd="0" destOrd="0" presId="urn:microsoft.com/office/officeart/2005/8/layout/orgChart1"/>
    <dgm:cxn modelId="{23842676-CAB6-455C-A162-79EF920CF722}" type="presOf" srcId="{69186F3D-E241-4C8F-AD32-2974AAD37564}" destId="{7D6F97DC-D539-44FF-AA10-A2A78BEAD8D6}" srcOrd="0" destOrd="0" presId="urn:microsoft.com/office/officeart/2005/8/layout/orgChart1"/>
    <dgm:cxn modelId="{CB033B76-0B1A-4493-8CCC-1390AEF28B87}" srcId="{0B130215-7E14-4734-B3D1-850CD71C606F}" destId="{FDAAD0F6-40D2-4D89-B7CA-3A734336EBC9}" srcOrd="2" destOrd="0" parTransId="{0F1DC441-4647-4977-B04E-CFC05BBD0F23}" sibTransId="{031F7EE6-BFF7-492A-92CE-8CB8B530FD4D}"/>
    <dgm:cxn modelId="{0B687456-3D46-4A98-9B12-7A408E2116B6}" type="presOf" srcId="{8C455033-25A7-4D25-B3CF-A56067F5B90D}" destId="{563DD89D-DD88-4F26-B304-FD2041819B11}" srcOrd="1" destOrd="0" presId="urn:microsoft.com/office/officeart/2005/8/layout/orgChart1"/>
    <dgm:cxn modelId="{BC98AA76-ED13-4FAF-89AD-836E380FEFFF}" type="presOf" srcId="{8B43B9F2-1FBC-4683-A91E-D5E294D2BC94}" destId="{FD692815-AD06-4D10-8A8C-085136D76DC9}" srcOrd="0" destOrd="0" presId="urn:microsoft.com/office/officeart/2005/8/layout/orgChart1"/>
    <dgm:cxn modelId="{5F20CE56-AE71-497F-97A3-9986D8532495}" type="presOf" srcId="{E23C032A-2DEF-4F94-99FD-1605992D8DF6}" destId="{8F8D6862-DA85-4390-AA62-055EEA3DBF4A}" srcOrd="1" destOrd="0" presId="urn:microsoft.com/office/officeart/2005/8/layout/orgChart1"/>
    <dgm:cxn modelId="{B553CE76-A733-4666-AC2B-D0E24B08ED05}" srcId="{102F849A-C33C-4309-8D80-B36CA7147A6B}" destId="{0B130215-7E14-4734-B3D1-850CD71C606F}" srcOrd="1" destOrd="0" parTransId="{313025FA-D368-48D6-AAC0-C9A0FACA045B}" sibTransId="{B603F90D-1614-4ED2-B9B9-77E494CF7915}"/>
    <dgm:cxn modelId="{8534FA77-09BA-4F90-AC35-6BF6D6E08B28}" srcId="{3A90A080-7EED-449C-867A-9C608C0AAA04}" destId="{4274FFB6-3820-49E0-8AE4-2D2F30B7DE7F}" srcOrd="0" destOrd="0" parTransId="{941B8B88-41FB-4217-9381-172AE4E52724}" sibTransId="{BAE7E34E-375E-4306-BD82-6ACBC669EF7A}"/>
    <dgm:cxn modelId="{9130E858-8CB9-455C-B201-B41D81602AF2}" type="presOf" srcId="{E2EA6942-20E6-4D51-99FA-C77C5E746936}" destId="{3CD38DC8-3D55-42DE-AD09-72BD953ED7FB}" srcOrd="0" destOrd="0" presId="urn:microsoft.com/office/officeart/2005/8/layout/orgChart1"/>
    <dgm:cxn modelId="{ECE0E579-2728-4C8D-A6B5-7AA2B1EEF8F6}" type="presOf" srcId="{86AF350A-A785-4BDD-9C13-1E90196942B4}" destId="{72AC346F-2F4E-444E-8C03-BD2A3B5A48DE}" srcOrd="0" destOrd="0" presId="urn:microsoft.com/office/officeart/2005/8/layout/orgChart1"/>
    <dgm:cxn modelId="{67BDAF5A-026F-4A05-9AF1-EDB136BBE35F}" type="presOf" srcId="{504EDB05-80DD-464A-8CD5-FB400A51FDB8}" destId="{9400FC33-7443-4FD5-AF54-B4723DB3A78F}" srcOrd="1" destOrd="0" presId="urn:microsoft.com/office/officeart/2005/8/layout/orgChart1"/>
    <dgm:cxn modelId="{29BDBD5A-93A7-4D9F-AD0F-0AD6EF5D353D}" srcId="{0B130215-7E14-4734-B3D1-850CD71C606F}" destId="{5751BEB5-4B45-4D6B-B5A1-C6DAD33E2B77}" srcOrd="1" destOrd="0" parTransId="{6618F009-9A31-41F2-B1EA-599790AF5AD8}" sibTransId="{508495BF-B72B-44E9-96F2-EEBB1796D2CA}"/>
    <dgm:cxn modelId="{82BECF5A-2DD0-4E21-9062-D58A4221D97F}" type="presOf" srcId="{5751BEB5-4B45-4D6B-B5A1-C6DAD33E2B77}" destId="{DEC88726-9178-43F5-A3E8-F9AA96260F47}" srcOrd="1" destOrd="0" presId="urn:microsoft.com/office/officeart/2005/8/layout/orgChart1"/>
    <dgm:cxn modelId="{36EE147B-ECCF-4822-9D0A-D25EF487626B}" srcId="{E9C02A34-7AC0-430E-B63A-DA3C93CDEE3F}" destId="{8D05B059-AFD7-4573-BB4D-8700975492A6}" srcOrd="6" destOrd="0" parTransId="{FDF65A5D-0C6F-43AD-8B7D-51A092176FE0}" sibTransId="{03F67A49-DA7B-40E4-BBD4-3AD5FA5BDA8E}"/>
    <dgm:cxn modelId="{3E64157B-7DBF-4328-AAC6-BC31A39957C6}" type="presOf" srcId="{B8685822-7F2F-436E-B9EF-BDB663971542}" destId="{A41EB93E-9110-4A71-BED2-E23C35D84431}" srcOrd="0" destOrd="0" presId="urn:microsoft.com/office/officeart/2005/8/layout/orgChart1"/>
    <dgm:cxn modelId="{25A7167F-DF6B-457E-B8FE-9C31F86E5923}" srcId="{809B22AA-EB2B-4C4F-82C3-E979FD4CF357}" destId="{86AF350A-A785-4BDD-9C13-1E90196942B4}" srcOrd="1" destOrd="0" parTransId="{B7B3C6AE-DFBB-46A9-8CF1-A1BD803B9409}" sibTransId="{E2A53098-4FAB-4666-9DF9-9FFC35DA3367}"/>
    <dgm:cxn modelId="{F2A2377F-9095-4416-B279-6DBA05ED7D48}" type="presOf" srcId="{B1C55CB8-B5A8-4609-B02A-3E3CF660F72E}" destId="{2BC2D485-4BD9-44C6-83EC-74176CBDE1CE}" srcOrd="1" destOrd="0" presId="urn:microsoft.com/office/officeart/2005/8/layout/orgChart1"/>
    <dgm:cxn modelId="{B7FD0980-6F1D-4E7B-9032-C6FDBC1FA98D}" type="presOf" srcId="{18828F61-195C-46DD-BCCE-01DAA0A6041D}" destId="{0A31BD92-2D04-4BA5-890F-DF8FF4A1F5B3}" srcOrd="0" destOrd="0" presId="urn:microsoft.com/office/officeart/2005/8/layout/orgChart1"/>
    <dgm:cxn modelId="{F9C37A83-999E-4AF4-A440-2037E45CE34D}" type="presOf" srcId="{102F849A-C33C-4309-8D80-B36CA7147A6B}" destId="{35C7FD9D-97A5-47DF-A629-B9CD889A271D}" srcOrd="0" destOrd="0" presId="urn:microsoft.com/office/officeart/2005/8/layout/orgChart1"/>
    <dgm:cxn modelId="{38DDB484-14ED-42D9-90AE-B650D0CD4F39}" type="presOf" srcId="{20643247-3857-46D7-8146-A723AB01E7AC}" destId="{3406B572-BF22-43A9-A77B-5783430199D6}" srcOrd="1" destOrd="0" presId="urn:microsoft.com/office/officeart/2005/8/layout/orgChart1"/>
    <dgm:cxn modelId="{EBBADD84-BCDA-434A-87D9-A2B2AE72DE61}" type="presOf" srcId="{307E57C7-1E4C-44DB-907C-00D06DAC8CDB}" destId="{E27DC449-6193-48B7-8DA0-9A7D4B216CDC}" srcOrd="0" destOrd="0" presId="urn:microsoft.com/office/officeart/2005/8/layout/orgChart1"/>
    <dgm:cxn modelId="{1DC8CB85-DF10-4809-8E4C-F0648D360622}" srcId="{E9C02A34-7AC0-430E-B63A-DA3C93CDEE3F}" destId="{2FCC0E3B-48F7-4901-9296-B8E272FEEC08}" srcOrd="0" destOrd="0" parTransId="{AA486343-3AA4-4118-9C1B-FE2942EF426E}" sibTransId="{A4412EAD-022D-4446-BB78-8B5238812469}"/>
    <dgm:cxn modelId="{4EC36286-E240-485B-B4AA-247373996FF5}" type="presOf" srcId="{D68DC454-7CAE-40C4-A808-1E98666020D0}" destId="{62FA9AC4-B114-4394-A3A1-72CAF86FA20B}" srcOrd="0" destOrd="0" presId="urn:microsoft.com/office/officeart/2005/8/layout/orgChart1"/>
    <dgm:cxn modelId="{144D6C86-48CA-4ECE-A3E4-F23CF7F7C77C}" type="presOf" srcId="{EB035493-C7ED-47D5-8E4D-FD94B0CAB358}" destId="{DF9D618E-B2C7-40A5-94A5-148189A838DD}" srcOrd="0" destOrd="0" presId="urn:microsoft.com/office/officeart/2005/8/layout/orgChart1"/>
    <dgm:cxn modelId="{C4F04088-EE8A-478E-8FC5-8814C8401EAC}" srcId="{EECB721E-D776-4860-9608-7CEBCA3BE026}" destId="{48065FE6-27C3-477E-B524-94EC1F283E98}" srcOrd="1" destOrd="0" parTransId="{51B61A8C-8E95-4290-9846-68EFCDBB8969}" sibTransId="{27E83963-D6F9-43C7-A5A2-ED48755AD225}"/>
    <dgm:cxn modelId="{FEF7738B-B014-4E7D-839C-C3CD6FCE877E}" type="presOf" srcId="{6D03D9F4-74B4-4FF0-ABE2-35597041E415}" destId="{A2DB572F-0698-4196-9201-B247C1D6E05E}" srcOrd="0" destOrd="0" presId="urn:microsoft.com/office/officeart/2005/8/layout/orgChart1"/>
    <dgm:cxn modelId="{33DD938B-FA3B-4233-99FF-D23A97ED26FA}" type="presOf" srcId="{B53B9643-31E0-48D5-9913-06A299AAA744}" destId="{8870F03B-4AC6-462A-ACEA-A111E1BB53B4}" srcOrd="0" destOrd="0" presId="urn:microsoft.com/office/officeart/2005/8/layout/orgChart1"/>
    <dgm:cxn modelId="{226FF48C-4DC6-411E-B1AD-76E1FAF8F6B3}" type="presOf" srcId="{C5659E2D-2956-4D4C-AC00-79AC2A37589F}" destId="{F43E3DDB-EB78-44D3-8FDA-3580A6C1A331}" srcOrd="1" destOrd="0" presId="urn:microsoft.com/office/officeart/2005/8/layout/orgChart1"/>
    <dgm:cxn modelId="{F9B8288E-9D47-4216-916C-4B77D55143B8}" type="presOf" srcId="{85CEC833-E870-4E27-8135-2EFB11E42B3F}" destId="{F67D95AB-E8A5-448A-B007-9E4B13D5470A}" srcOrd="1" destOrd="0" presId="urn:microsoft.com/office/officeart/2005/8/layout/orgChart1"/>
    <dgm:cxn modelId="{11367D8E-4863-411D-AC52-4C223948B509}" type="presOf" srcId="{4A54AAD5-4D51-4897-9AB6-4BCBB5BEE548}" destId="{B511DB7F-8828-4C14-AA32-13F2EB4C58FE}" srcOrd="0" destOrd="0" presId="urn:microsoft.com/office/officeart/2005/8/layout/orgChart1"/>
    <dgm:cxn modelId="{BDFAAC8E-D950-4BDD-8B4F-4D6875A71CE3}" type="presOf" srcId="{1C7C1320-24CC-43DE-8585-57778CFFDE9C}" destId="{6EA98C32-872B-4BCA-8DBE-4B43DD8C621F}" srcOrd="0" destOrd="0" presId="urn:microsoft.com/office/officeart/2005/8/layout/orgChart1"/>
    <dgm:cxn modelId="{E091F48F-7019-4D92-A663-1FB029740DBA}" type="presOf" srcId="{66EC2B8C-2804-4606-A2E6-9DFE1D04EEFD}" destId="{B99B6B24-4B86-4581-870C-CE3FEDC0C61D}" srcOrd="0" destOrd="0" presId="urn:microsoft.com/office/officeart/2005/8/layout/orgChart1"/>
    <dgm:cxn modelId="{D8BA1D90-56AC-4240-961C-B636225E9430}" type="presOf" srcId="{603EE92A-FD28-42D5-8205-7EFEFCEDBD81}" destId="{DC84EBDA-A80C-486C-B82C-28A8BADAB706}" srcOrd="0" destOrd="0" presId="urn:microsoft.com/office/officeart/2005/8/layout/orgChart1"/>
    <dgm:cxn modelId="{1C5AB090-D7F9-4B4C-963C-B980FB85B1D4}" type="presOf" srcId="{F84C1679-4FEA-43BE-A095-8491FE8829E4}" destId="{A17D0EED-2D7B-4C88-9678-D06AA307237A}" srcOrd="0" destOrd="0" presId="urn:microsoft.com/office/officeart/2005/8/layout/orgChart1"/>
    <dgm:cxn modelId="{EDB1EA91-F5BA-43CF-9E0A-F0DA32927410}" srcId="{E9C02A34-7AC0-430E-B63A-DA3C93CDEE3F}" destId="{D4F649D2-464B-4CDD-8A92-32150C233627}" srcOrd="5" destOrd="0" parTransId="{EB035493-C7ED-47D5-8E4D-FD94B0CAB358}" sibTransId="{3F607F21-9CB8-4ACA-841F-312C07DEED68}"/>
    <dgm:cxn modelId="{61D5F192-A6FC-4E48-B8E6-4EA383E22269}" type="presOf" srcId="{1262CF1D-5D97-466D-A34B-4776DE5B90D8}" destId="{3DEEF590-476E-4C1C-9929-F2B03D59618E}" srcOrd="0" destOrd="0" presId="urn:microsoft.com/office/officeart/2005/8/layout/orgChart1"/>
    <dgm:cxn modelId="{7C85B794-A586-4B57-953F-1C188B807BB2}" type="presOf" srcId="{83DA5390-4C13-4E33-9A74-D9FA507ED966}" destId="{6C97ECFC-1D50-4B73-B701-17303A2F2184}" srcOrd="0" destOrd="0" presId="urn:microsoft.com/office/officeart/2005/8/layout/orgChart1"/>
    <dgm:cxn modelId="{F0D3EC96-A9AB-4C4C-AA59-FB81213BFF9E}" type="presOf" srcId="{B3406559-FF98-4EE1-8A24-F1E9DDA62569}" destId="{BE92E81D-AAF3-4DD7-AF15-41EB1E9F0121}" srcOrd="0" destOrd="0" presId="urn:microsoft.com/office/officeart/2005/8/layout/orgChart1"/>
    <dgm:cxn modelId="{CBBE1F97-0E27-4F3F-845D-223C188491D8}" type="presOf" srcId="{F488A61D-44A8-43AF-8D4D-9D3A28823A7B}" destId="{1BDCF5C3-4938-4F7B-B883-DFE0EA2513F2}" srcOrd="0" destOrd="0" presId="urn:microsoft.com/office/officeart/2005/8/layout/orgChart1"/>
    <dgm:cxn modelId="{35022F97-2F37-433E-BA0C-7BB3C2124428}" type="presOf" srcId="{B32A521C-B9AB-4B6D-919F-236CA1ABEB9F}" destId="{B8126930-CD16-4753-B47E-EE28AC68ED63}" srcOrd="0" destOrd="0" presId="urn:microsoft.com/office/officeart/2005/8/layout/orgChart1"/>
    <dgm:cxn modelId="{69B55C97-5728-4572-8084-5A19FF999B54}" type="presOf" srcId="{4EDFDD96-7D03-4644-B893-2DE9B7516A86}" destId="{3CB81659-FE3C-423B-9CBD-B42FC5FE3EA0}" srcOrd="0" destOrd="0" presId="urn:microsoft.com/office/officeart/2005/8/layout/orgChart1"/>
    <dgm:cxn modelId="{7C034F97-BD42-4613-B26E-9E5564E6470B}" type="presOf" srcId="{8D05B059-AFD7-4573-BB4D-8700975492A6}" destId="{0354D492-C9B2-4EFF-AF34-A74AB035C1E3}" srcOrd="0" destOrd="0" presId="urn:microsoft.com/office/officeart/2005/8/layout/orgChart1"/>
    <dgm:cxn modelId="{F8FD4D98-CE47-4498-AD27-CD575DD1D70F}" srcId="{E5F9DDC1-784E-4806-A105-071A38832E0A}" destId="{E23C032A-2DEF-4F94-99FD-1605992D8DF6}" srcOrd="0" destOrd="0" parTransId="{8E270BCB-8E84-4F78-96A0-E5F5E1054802}" sibTransId="{A1E49CC2-05BB-45FD-A053-E2231E15D03C}"/>
    <dgm:cxn modelId="{55A0A299-1EF8-4540-BCA4-3BFE5A559495}" type="presOf" srcId="{F2EE0F0E-B739-4AD0-B3E0-CADD7A18C522}" destId="{291D4426-952D-4BA8-8BBF-CDA2A3E209C7}" srcOrd="0" destOrd="0" presId="urn:microsoft.com/office/officeart/2005/8/layout/orgChart1"/>
    <dgm:cxn modelId="{879CB299-37CB-44ED-8914-B43B9CE21FCA}" type="presOf" srcId="{D4F649D2-464B-4CDD-8A92-32150C233627}" destId="{7A6CA1B2-BABF-4A13-8B7D-4F6544F95249}" srcOrd="1" destOrd="0" presId="urn:microsoft.com/office/officeart/2005/8/layout/orgChart1"/>
    <dgm:cxn modelId="{B529BA99-0DE6-44F6-B995-9B629707E7BF}" type="presOf" srcId="{3EECEC1D-0497-4E5A-AE67-62395D150417}" destId="{120F46ED-1519-40F6-9269-5A030CBCDBFC}" srcOrd="0" destOrd="0" presId="urn:microsoft.com/office/officeart/2005/8/layout/orgChart1"/>
    <dgm:cxn modelId="{CAE5B49A-489C-445C-8A65-AA2C769B3D7B}" type="presOf" srcId="{0AE7F9E1-765F-489C-8C16-C7BC49A797D9}" destId="{1E535ECD-9FA0-4E48-A66D-29FFB2AB3B70}" srcOrd="0" destOrd="0" presId="urn:microsoft.com/office/officeart/2005/8/layout/orgChart1"/>
    <dgm:cxn modelId="{1A38C59A-6706-4C0D-A2D2-910AB6FEFCD1}" type="presOf" srcId="{3E60E265-190C-4CF0-B80B-BAB167A1C496}" destId="{0158380F-2A8D-46BB-A605-28D0BEDCA95A}" srcOrd="0" destOrd="0" presId="urn:microsoft.com/office/officeart/2005/8/layout/orgChart1"/>
    <dgm:cxn modelId="{8F7AF59A-A09C-4519-9E40-16E103BD2262}" srcId="{0102E4FE-20A8-44CB-9044-37DB2019EEF7}" destId="{809B22AA-EB2B-4C4F-82C3-E979FD4CF357}" srcOrd="0" destOrd="0" parTransId="{E2EA6942-20E6-4D51-99FA-C77C5E746936}" sibTransId="{A3E7A7D9-26B8-432D-9CFA-8BAF85BB66C1}"/>
    <dgm:cxn modelId="{BB2C629B-2C73-46D9-BAEF-6147117FF63C}" type="presOf" srcId="{DD069CB2-98F8-4031-9DD7-BE850E78587C}" destId="{78A7550C-6569-4740-AF74-F7F17DD08910}" srcOrd="0" destOrd="0" presId="urn:microsoft.com/office/officeart/2005/8/layout/orgChart1"/>
    <dgm:cxn modelId="{F61A689B-B610-4709-B21C-B0F545FD27FF}" type="presOf" srcId="{3A90A080-7EED-449C-867A-9C608C0AAA04}" destId="{466D2442-F82B-4960-BA14-07DC66B89776}" srcOrd="0" destOrd="0" presId="urn:microsoft.com/office/officeart/2005/8/layout/orgChart1"/>
    <dgm:cxn modelId="{68496A9C-25C1-4BA2-BF89-7C63DBA0AE83}" type="presOf" srcId="{B4AF0FF7-A0B6-4CEC-AD5A-FAFEE9BFBDBF}" destId="{D2CB21DB-E41C-4F32-8B37-BFD176F708F1}" srcOrd="0" destOrd="0" presId="urn:microsoft.com/office/officeart/2005/8/layout/orgChart1"/>
    <dgm:cxn modelId="{D3AD249E-707B-45E1-89E4-A59E868318A8}" type="presOf" srcId="{6B3A8FF7-7520-4F0E-B685-ED18F569C457}" destId="{AA428742-D3B7-4731-BEDC-FC472B5187EA}" srcOrd="1" destOrd="0" presId="urn:microsoft.com/office/officeart/2005/8/layout/orgChart1"/>
    <dgm:cxn modelId="{B14BD89E-9354-46F2-8EE9-A075CFF2B5F6}" type="presOf" srcId="{1FA32465-79CA-43E4-925C-FD9E6E9DB5C8}" destId="{0A7F2A46-750F-45A2-923B-D1292802EFDC}" srcOrd="0" destOrd="0" presId="urn:microsoft.com/office/officeart/2005/8/layout/orgChart1"/>
    <dgm:cxn modelId="{C147AC9F-8CC5-4A2B-BCAB-25C5F1907FE6}" srcId="{3A90A080-7EED-449C-867A-9C608C0AAA04}" destId="{E6C70E93-4562-459B-86CF-78A304136988}" srcOrd="1" destOrd="0" parTransId="{C4F6999C-5BA9-4CA5-9E16-FB4CB78314C3}" sibTransId="{BB66B1F8-C6CE-43B7-B6C2-6494B3A3B9AF}"/>
    <dgm:cxn modelId="{15CACCA0-FA59-42FA-BF28-8E43A4A221CA}" type="presOf" srcId="{4D29C077-1695-455C-9DAA-E15887E6F57B}" destId="{5368EF9E-E26F-497A-B704-8C2CE5D835FD}" srcOrd="0" destOrd="0" presId="urn:microsoft.com/office/officeart/2005/8/layout/orgChart1"/>
    <dgm:cxn modelId="{078E7CA1-0FB1-4370-9BD1-A9F70BD089F0}" srcId="{141B889D-94F1-45C1-B73E-13B1197CCCF8}" destId="{563D0B3C-38F5-4938-BDC2-282F1E7FAE27}" srcOrd="3" destOrd="0" parTransId="{522FCD97-9EFA-40B0-96A8-49D26F0C8F87}" sibTransId="{754CB97A-5860-474A-A095-3311E6A25775}"/>
    <dgm:cxn modelId="{3EA162A4-132D-4878-91E4-70CE79167425}" srcId="{4D29C077-1695-455C-9DAA-E15887E6F57B}" destId="{4EDFDD96-7D03-4644-B893-2DE9B7516A86}" srcOrd="0" destOrd="0" parTransId="{F488A61D-44A8-43AF-8D4D-9D3A28823A7B}" sibTransId="{DE838DFA-5D9A-4E00-863E-4F0DE9AEC1FD}"/>
    <dgm:cxn modelId="{65F778A6-5802-49B3-AA75-7BB16D40D86D}" srcId="{E9C02A34-7AC0-430E-B63A-DA3C93CDEE3F}" destId="{8C455033-25A7-4D25-B3CF-A56067F5B90D}" srcOrd="2" destOrd="0" parTransId="{2525FB21-A263-4AEC-92AF-76051E992669}" sibTransId="{7FAB27C0-BD13-44D5-B010-51D13916391F}"/>
    <dgm:cxn modelId="{9265E9AA-E86A-411C-81F9-BA46E533852E}" type="presOf" srcId="{D68DC454-7CAE-40C4-A808-1E98666020D0}" destId="{DD8B0379-68D2-47C8-BF6A-490516440C58}" srcOrd="1" destOrd="0" presId="urn:microsoft.com/office/officeart/2005/8/layout/orgChart1"/>
    <dgm:cxn modelId="{BB79EEAB-D468-46D1-8DBF-E44B75BD531C}" type="presOf" srcId="{468D4A78-E0AA-4BE9-A1C1-8F70D7142D19}" destId="{78BF1918-EF1C-4F44-9769-00B6FBC9D910}" srcOrd="1" destOrd="0" presId="urn:microsoft.com/office/officeart/2005/8/layout/orgChart1"/>
    <dgm:cxn modelId="{A6A29BAC-036C-4C02-A4A3-BB99E1F140EF}" type="presOf" srcId="{141B889D-94F1-45C1-B73E-13B1197CCCF8}" destId="{12FDCBF9-3BED-482D-906E-5A09DB8EAF1F}" srcOrd="0" destOrd="0" presId="urn:microsoft.com/office/officeart/2005/8/layout/orgChart1"/>
    <dgm:cxn modelId="{7383C3AC-32DB-47BC-9B7C-753F5A4F484F}" srcId="{102F849A-C33C-4309-8D80-B36CA7147A6B}" destId="{468D4A78-E0AA-4BE9-A1C1-8F70D7142D19}" srcOrd="0" destOrd="0" parTransId="{8EBBF7BA-F0F8-49A8-837D-96EE7FA2ECFB}" sibTransId="{3BBEC540-8411-4053-A198-44B35DEE7CCD}"/>
    <dgm:cxn modelId="{3F11EFAC-B19D-417A-9CCB-411CE3099F2D}" type="presOf" srcId="{0102E4FE-20A8-44CB-9044-37DB2019EEF7}" destId="{2D883808-430E-40D8-8B07-302E85302A34}" srcOrd="0" destOrd="0" presId="urn:microsoft.com/office/officeart/2005/8/layout/orgChart1"/>
    <dgm:cxn modelId="{498D60AD-5F92-4AD1-AF4B-60D433787B55}" type="presOf" srcId="{727A515A-4FCF-4A4D-AF09-5171DFE15980}" destId="{A7DBF155-E747-480B-8128-665F3AABF7D4}" srcOrd="0" destOrd="0" presId="urn:microsoft.com/office/officeart/2005/8/layout/orgChart1"/>
    <dgm:cxn modelId="{B2FD89AD-758A-46C4-B6E7-8BCCC5454C55}" type="presOf" srcId="{4274FFB6-3820-49E0-8AE4-2D2F30B7DE7F}" destId="{8D7CEF34-7121-401A-9EDD-DA57814735DA}" srcOrd="0" destOrd="0" presId="urn:microsoft.com/office/officeart/2005/8/layout/orgChart1"/>
    <dgm:cxn modelId="{CC0E8BAE-8F1A-44D8-BF44-77F07C016AC8}" type="presOf" srcId="{85CEC833-E870-4E27-8135-2EFB11E42B3F}" destId="{7218F9D7-5623-4DB6-BF7B-5D688D9DD022}" srcOrd="0" destOrd="0" presId="urn:microsoft.com/office/officeart/2005/8/layout/orgChart1"/>
    <dgm:cxn modelId="{EFA2B4AF-292E-407E-BF03-F459885424B6}" type="presOf" srcId="{69233474-9CCA-431F-ADB6-8A9AC33B9697}" destId="{D7DDDDF0-F44F-4B11-B08B-89295DEA0D9B}" srcOrd="0" destOrd="0" presId="urn:microsoft.com/office/officeart/2005/8/layout/orgChart1"/>
    <dgm:cxn modelId="{2F53BCAF-6053-4C70-A423-06B20BFBD339}" type="presOf" srcId="{D9D7E6FE-D9FE-487B-90B0-5CC20A031E99}" destId="{282BAE59-C0B1-4799-A52E-80F4A9AD51D8}" srcOrd="0" destOrd="0" presId="urn:microsoft.com/office/officeart/2005/8/layout/orgChart1"/>
    <dgm:cxn modelId="{0C9737B1-637F-4487-A7FE-2EB44FA25B08}" type="presOf" srcId="{F810B5C8-CA24-4232-A967-1B10FE00DBCC}" destId="{7B7A9498-EE61-46A4-ABC7-FCC9B6911869}" srcOrd="0" destOrd="0" presId="urn:microsoft.com/office/officeart/2005/8/layout/orgChart1"/>
    <dgm:cxn modelId="{F23D02B3-C81E-4F45-B51B-E8D7D918ED7B}" type="presOf" srcId="{C4A4095A-E4E0-454A-8D47-7D0CFF49ECAD}" destId="{004D161E-A790-4874-A24E-4FE2C841E0FA}" srcOrd="0" destOrd="0" presId="urn:microsoft.com/office/officeart/2005/8/layout/orgChart1"/>
    <dgm:cxn modelId="{045FE5B4-B6E1-45BA-918E-180CC3E25B15}" type="presOf" srcId="{EEE243CC-BDD0-4CED-9EB6-420714CAFADE}" destId="{613E3594-BB26-4ADE-9AB2-84F634152E95}" srcOrd="1" destOrd="0" presId="urn:microsoft.com/office/officeart/2005/8/layout/orgChart1"/>
    <dgm:cxn modelId="{A7053CB5-EA6E-4E30-92F3-BF3B56ACE172}" type="presOf" srcId="{2525FB21-A263-4AEC-92AF-76051E992669}" destId="{7EFFA065-5C3D-47B6-AAEC-D011CF3D37BB}" srcOrd="0" destOrd="0" presId="urn:microsoft.com/office/officeart/2005/8/layout/orgChart1"/>
    <dgm:cxn modelId="{56DD40B6-CC96-4F35-AAB9-52B5F9319FBD}" srcId="{E9C02A34-7AC0-430E-B63A-DA3C93CDEE3F}" destId="{AF13D781-EBC0-4271-B0A3-9A98AFB6549F}" srcOrd="8" destOrd="0" parTransId="{5549CF51-BDEC-4E6F-8CBB-DFBEB7BB06D4}" sibTransId="{0C42BD53-9736-474A-AB50-05C2C1794EBB}"/>
    <dgm:cxn modelId="{67277BB7-C989-491D-9103-F061CED5D28B}" srcId="{4A54AAD5-4D51-4897-9AB6-4BCBB5BEE548}" destId="{D68DC454-7CAE-40C4-A808-1E98666020D0}" srcOrd="8" destOrd="0" parTransId="{B9A7A3E6-ED1F-4BD5-BE2A-58F099E98882}" sibTransId="{CD2012AD-2E7F-4FE5-A9F1-D9F02C50D49E}"/>
    <dgm:cxn modelId="{B5656CB8-B82B-489F-ADA7-939B1F391936}" type="presOf" srcId="{78352DE3-7096-4C52-A7D9-3F69B809A457}" destId="{F484A896-3B7E-4CDE-BEC7-FBFC95BCF24D}" srcOrd="0" destOrd="0" presId="urn:microsoft.com/office/officeart/2005/8/layout/orgChart1"/>
    <dgm:cxn modelId="{A14757BC-D9F2-4FC5-B484-D276FFCFAED3}" type="presOf" srcId="{78D488F2-4A65-4E2F-B121-0D9FA9CF94CF}" destId="{C9BBE34D-2524-4ADC-8E70-DAC1821AC20A}" srcOrd="0" destOrd="0" presId="urn:microsoft.com/office/officeart/2005/8/layout/orgChart1"/>
    <dgm:cxn modelId="{3CBA8DBC-F76D-4FFA-8DEB-FCCD11BAF5D9}" type="presOf" srcId="{76A0FFAA-6141-42ED-B005-3DB44556643E}" destId="{4C42533A-20FC-47C1-8AC6-927C86B0BFD4}" srcOrd="0" destOrd="0" presId="urn:microsoft.com/office/officeart/2005/8/layout/orgChart1"/>
    <dgm:cxn modelId="{EFE36DBF-773C-4DB4-ACFF-A4DDB7B40718}" type="presOf" srcId="{ADC648FC-1829-4969-A300-85FFE7BFDDB0}" destId="{4FA6CBE9-95E2-48C7-8CBF-A9F46142152C}" srcOrd="0" destOrd="0" presId="urn:microsoft.com/office/officeart/2005/8/layout/orgChart1"/>
    <dgm:cxn modelId="{4AADD1BF-76B3-4283-ABC6-130EE483E0F6}" srcId="{86AF350A-A785-4BDD-9C13-1E90196942B4}" destId="{6F3D971A-5BF3-41B4-AA65-3D4E45EC6ACD}" srcOrd="0" destOrd="0" parTransId="{66EC2B8C-2804-4606-A2E6-9DFE1D04EEFD}" sibTransId="{18210592-E326-4C44-B608-ED0DC44252B9}"/>
    <dgm:cxn modelId="{1DEE05C0-C54C-4A48-9895-DABD106D766B}" srcId="{468D4A78-E0AA-4BE9-A1C1-8F70D7142D19}" destId="{2544048E-5089-4D83-8232-237D4DA8A029}" srcOrd="5" destOrd="0" parTransId="{27AC1486-311D-4365-BC54-0C369D8F064C}" sibTransId="{E623D71B-AB05-41A9-9117-4EB98F0E7128}"/>
    <dgm:cxn modelId="{4777A2C0-D4C3-4F81-A294-755514E78BDB}" type="presOf" srcId="{AF13D781-EBC0-4271-B0A3-9A98AFB6549F}" destId="{798CBCBD-4D3B-4F4F-8B39-5E1E192C601C}" srcOrd="1" destOrd="0" presId="urn:microsoft.com/office/officeart/2005/8/layout/orgChart1"/>
    <dgm:cxn modelId="{4B4946C2-6C0A-45E7-A421-BF071383BE6F}" type="presOf" srcId="{3D7B13B5-46DA-4007-B8E8-28316A286BFB}" destId="{B21AFBB2-1053-4598-99EA-A43BD5995F06}" srcOrd="0" destOrd="0" presId="urn:microsoft.com/office/officeart/2005/8/layout/orgChart1"/>
    <dgm:cxn modelId="{CF5168C2-6AF1-4846-A66C-84120109D970}" type="presOf" srcId="{16CD9583-BD21-4156-92D6-71CDB340D1AD}" destId="{4E82E1CF-9093-4966-8BDC-BA30B6523B53}" srcOrd="0" destOrd="0" presId="urn:microsoft.com/office/officeart/2005/8/layout/orgChart1"/>
    <dgm:cxn modelId="{E10CCCC4-4B2B-4829-B800-FAFD5C9DDAC7}" type="presOf" srcId="{FDAAD0F6-40D2-4D89-B7CA-3A734336EBC9}" destId="{BD532009-6712-4EC7-9614-A121F250FA44}" srcOrd="0" destOrd="0" presId="urn:microsoft.com/office/officeart/2005/8/layout/orgChart1"/>
    <dgm:cxn modelId="{D47AF2C4-C5C6-41E8-AF20-6AA1F2D1A0A0}" type="presOf" srcId="{809B22AA-EB2B-4C4F-82C3-E979FD4CF357}" destId="{D170E32D-A43F-4CAB-A215-C289F970862B}" srcOrd="0" destOrd="0" presId="urn:microsoft.com/office/officeart/2005/8/layout/orgChart1"/>
    <dgm:cxn modelId="{E7E8CCC8-DFD3-4DAD-A7D5-01870780D455}" srcId="{E9C02A34-7AC0-430E-B63A-DA3C93CDEE3F}" destId="{F2EE0F0E-B739-4AD0-B3E0-CADD7A18C522}" srcOrd="4" destOrd="0" parTransId="{EADCE351-7C6E-480E-B2AD-E15962338C52}" sibTransId="{1D3C9753-305E-400D-A8FE-7905474381E6}"/>
    <dgm:cxn modelId="{1D4C48C9-112E-4316-AD1A-B1168A4CEFE2}" srcId="{EECB721E-D776-4860-9608-7CEBCA3BE026}" destId="{5D7011B7-2A8E-4FF6-A9C2-78E6D9D420E2}" srcOrd="2" destOrd="0" parTransId="{7BEAB8E7-A664-402C-B901-62B4B4F83EBA}" sibTransId="{F544AB75-BFF2-45E9-98BE-CFCFED63DF59}"/>
    <dgm:cxn modelId="{00C1CFC9-77BA-446B-AAD7-A11FA72F7798}" type="presOf" srcId="{0AE7F9E1-765F-489C-8C16-C7BC49A797D9}" destId="{A2F7DB0A-CD49-4EDD-B25D-FF7E00E87D85}" srcOrd="1" destOrd="0" presId="urn:microsoft.com/office/officeart/2005/8/layout/orgChart1"/>
    <dgm:cxn modelId="{7555E7C9-DE61-4565-A9F6-C5CA47BF864E}" type="presOf" srcId="{DF234A22-CA35-4CAB-A42F-3DAC77348A17}" destId="{83A8959B-17D8-471E-AC3D-33190F415985}" srcOrd="0" destOrd="0" presId="urn:microsoft.com/office/officeart/2005/8/layout/orgChart1"/>
    <dgm:cxn modelId="{7A1E4FCC-44B8-4141-8A25-055C491D1957}" srcId="{3D7B13B5-46DA-4007-B8E8-28316A286BFB}" destId="{DF234A22-CA35-4CAB-A42F-3DAC77348A17}" srcOrd="1" destOrd="0" parTransId="{ADC648FC-1829-4969-A300-85FFE7BFDDB0}" sibTransId="{E268C89D-66DA-4B7A-B1CE-00E14D9F22DF}"/>
    <dgm:cxn modelId="{D0AF78CC-1D6F-4B29-821B-AB1721C042A7}" type="presOf" srcId="{307E57C7-1E4C-44DB-907C-00D06DAC8CDB}" destId="{65D69700-960E-4BC9-AEF8-53736E047F6F}" srcOrd="1" destOrd="0" presId="urn:microsoft.com/office/officeart/2005/8/layout/orgChart1"/>
    <dgm:cxn modelId="{90DA20CE-C202-460B-9021-2FC6288C1F0B}" srcId="{E9C02A34-7AC0-430E-B63A-DA3C93CDEE3F}" destId="{F84C1679-4FEA-43BE-A095-8491FE8829E4}" srcOrd="1" destOrd="0" parTransId="{B3406559-FF98-4EE1-8A24-F1E9DDA62569}" sibTransId="{67040AF6-BC32-4199-980F-B5035EA17F86}"/>
    <dgm:cxn modelId="{189F99CF-C3D9-410C-9A0A-A99C94A23D95}" type="presOf" srcId="{535F2A3A-050C-4B8E-A3C6-01872045343F}" destId="{E7F8B963-3C20-48B3-85F2-438258841EBF}" srcOrd="1" destOrd="0" presId="urn:microsoft.com/office/officeart/2005/8/layout/orgChart1"/>
    <dgm:cxn modelId="{1C7DDECF-4260-40BA-8EB3-D4A5BEFEAFBC}" type="presOf" srcId="{504EDB05-80DD-464A-8CD5-FB400A51FDB8}" destId="{79558061-13E6-467F-AFCD-B8486717E96F}" srcOrd="0" destOrd="0" presId="urn:microsoft.com/office/officeart/2005/8/layout/orgChart1"/>
    <dgm:cxn modelId="{05578DD0-72FA-4B08-B907-FC8A62576561}" srcId="{141B889D-94F1-45C1-B73E-13B1197CCCF8}" destId="{1FA32465-79CA-43E4-925C-FD9E6E9DB5C8}" srcOrd="1" destOrd="0" parTransId="{88490267-DE7E-43ED-9BD4-B69E754A61AF}" sibTransId="{8D80A846-3714-4A60-AA9F-DC844391A49A}"/>
    <dgm:cxn modelId="{1924F3D0-8231-4696-A807-648DA4151448}" type="presOf" srcId="{E5F9DDC1-784E-4806-A105-071A38832E0A}" destId="{2EF422B5-1440-4755-BAA7-DA794E3D4B5A}" srcOrd="0" destOrd="0" presId="urn:microsoft.com/office/officeart/2005/8/layout/orgChart1"/>
    <dgm:cxn modelId="{22EA76D1-75DF-449D-8889-8B0F04509045}" type="presOf" srcId="{A84B0A16-CF42-48BF-AE5B-2AEE0574E675}" destId="{C7A25A1C-ADF6-4FC6-83ED-223D9442E5A2}" srcOrd="0" destOrd="0" presId="urn:microsoft.com/office/officeart/2005/8/layout/orgChart1"/>
    <dgm:cxn modelId="{6AD3B5D2-CD7E-4990-A25C-1AAF6FF3B433}" srcId="{4A54AAD5-4D51-4897-9AB6-4BCBB5BEE548}" destId="{1262CF1D-5D97-466D-A34B-4776DE5B90D8}" srcOrd="5" destOrd="0" parTransId="{B53B9643-31E0-48D5-9913-06A299AAA744}" sibTransId="{598FB3A3-EAEA-430C-9D0C-ADEB66104D7E}"/>
    <dgm:cxn modelId="{2F8F00D3-21A5-43ED-A5B6-75B320F86528}" type="presOf" srcId="{48065FE6-27C3-477E-B524-94EC1F283E98}" destId="{440C7FFF-3D82-461D-9DCC-87C3C31BA4C2}" srcOrd="1" destOrd="0" presId="urn:microsoft.com/office/officeart/2005/8/layout/orgChart1"/>
    <dgm:cxn modelId="{38BA00D3-FD48-4539-B786-5E2AF430546B}" type="presOf" srcId="{61A760A5-6070-4B54-9036-93C9D1AA5196}" destId="{C4259DD4-9B78-46C6-B244-40C21BA88F1B}" srcOrd="0" destOrd="0" presId="urn:microsoft.com/office/officeart/2005/8/layout/orgChart1"/>
    <dgm:cxn modelId="{9147A7D5-B78F-4A85-98DC-426861553A0F}" type="presOf" srcId="{F5CFF7D4-BD4A-42CA-A72B-D124648A6DCF}" destId="{B2001255-99E1-44FF-866F-21A25021B10B}" srcOrd="0" destOrd="0" presId="urn:microsoft.com/office/officeart/2005/8/layout/orgChart1"/>
    <dgm:cxn modelId="{23634BD7-4045-449B-B12D-1738A7F27E10}" srcId="{6F3D971A-5BF3-41B4-AA65-3D4E45EC6ACD}" destId="{B1C55CB8-B5A8-4609-B02A-3E3CF660F72E}" srcOrd="1" destOrd="0" parTransId="{0A5C3C51-DFF4-4B0F-B31A-428D0ABE725F}" sibTransId="{0F721CDD-9067-43E2-959F-26DBA0F44A80}"/>
    <dgm:cxn modelId="{79B1F1D8-0859-4272-A9E5-4BDE7AB69AED}" type="presOf" srcId="{B9A7A3E6-ED1F-4BD5-BE2A-58F099E98882}" destId="{262F659B-42B2-4E5B-A91B-55DEFE9F990B}" srcOrd="0" destOrd="0" presId="urn:microsoft.com/office/officeart/2005/8/layout/orgChart1"/>
    <dgm:cxn modelId="{0C1C47D9-6E45-45F5-8394-59DBC5379833}" type="presOf" srcId="{EECB721E-D776-4860-9608-7CEBCA3BE026}" destId="{55C10B03-77AC-4EFD-9931-5B4FAA32F965}" srcOrd="1" destOrd="0" presId="urn:microsoft.com/office/officeart/2005/8/layout/orgChart1"/>
    <dgm:cxn modelId="{CF2A53D9-9682-499D-BE3E-D66D06ECAAB4}" type="presOf" srcId="{8055C10D-4D61-4916-8511-18E576130D06}" destId="{602BD59B-FC70-469D-ACEB-CC511C90E41C}" srcOrd="0" destOrd="0" presId="urn:microsoft.com/office/officeart/2005/8/layout/orgChart1"/>
    <dgm:cxn modelId="{B35874D9-5B4C-4525-A4FF-4D92C91F228D}" type="presOf" srcId="{FDF65A5D-0C6F-43AD-8B7D-51A092176FE0}" destId="{09ACDDE4-2119-4A48-AF7E-FDC5CB9BA6E9}" srcOrd="0" destOrd="0" presId="urn:microsoft.com/office/officeart/2005/8/layout/orgChart1"/>
    <dgm:cxn modelId="{4DD5D8D9-9815-42BC-AAF7-4A46E727066D}" type="presOf" srcId="{E9C02A34-7AC0-430E-B63A-DA3C93CDEE3F}" destId="{D33CFE00-1731-4AC9-B9ED-E6536291B79E}" srcOrd="1" destOrd="0" presId="urn:microsoft.com/office/officeart/2005/8/layout/orgChart1"/>
    <dgm:cxn modelId="{8DE56ADC-7DA0-4E88-93CE-0F9D451F1ABD}" type="presOf" srcId="{FC46A081-30D9-4FF3-ABDD-F4739BC8C2C5}" destId="{4F744158-F59D-4AF1-A196-88E3D4684EF9}" srcOrd="0" destOrd="0" presId="urn:microsoft.com/office/officeart/2005/8/layout/orgChart1"/>
    <dgm:cxn modelId="{64F91ADE-D107-4635-9436-D8E1314A9F04}" srcId="{468D4A78-E0AA-4BE9-A1C1-8F70D7142D19}" destId="{911C5C8F-9FE8-4EDC-ABAE-0A57EC1DD217}" srcOrd="3" destOrd="0" parTransId="{2870F50B-B470-4BDF-928E-C08FCAC18E5E}" sibTransId="{9429F3C0-3B5B-494C-8C0A-EAE01862A517}"/>
    <dgm:cxn modelId="{14AE62DE-17D6-4E8B-AF5D-2AA3A60FDC3C}" type="presOf" srcId="{84B3DFD3-5F91-465B-9805-A39216462B87}" destId="{C4A19433-F9F1-4B16-8E37-B43B5D8BF9BE}" srcOrd="0" destOrd="0" presId="urn:microsoft.com/office/officeart/2005/8/layout/orgChart1"/>
    <dgm:cxn modelId="{75496EDE-5541-47C2-8FF0-CF22258D68B7}" type="presOf" srcId="{2544048E-5089-4D83-8232-237D4DA8A029}" destId="{A1A85A12-B4D3-477F-8B33-682CEE484AA3}" srcOrd="1" destOrd="0" presId="urn:microsoft.com/office/officeart/2005/8/layout/orgChart1"/>
    <dgm:cxn modelId="{229FA9DF-C89A-46F2-AB17-BA9DECF1EF33}" type="presOf" srcId="{DF234A22-CA35-4CAB-A42F-3DAC77348A17}" destId="{D6FE4642-45A6-4656-90DF-F3DF26384A1A}" srcOrd="1" destOrd="0" presId="urn:microsoft.com/office/officeart/2005/8/layout/orgChart1"/>
    <dgm:cxn modelId="{7EE2B7DF-969B-447D-8424-B6A7E9E2D8CE}" type="presOf" srcId="{AF13D781-EBC0-4271-B0A3-9A98AFB6549F}" destId="{6B00DAAE-6C73-4C15-9E80-F6077AC2A158}" srcOrd="0" destOrd="0" presId="urn:microsoft.com/office/officeart/2005/8/layout/orgChart1"/>
    <dgm:cxn modelId="{375622E2-8015-429E-8DFE-8EA85EF8BC1F}" type="presOf" srcId="{6EC7F012-2F65-46F7-8640-A4E8EB867D41}" destId="{CFE45721-94E1-49D6-AC65-128A5E67F4AA}" srcOrd="0" destOrd="0" presId="urn:microsoft.com/office/officeart/2005/8/layout/orgChart1"/>
    <dgm:cxn modelId="{85EFB7E2-09A4-4FFE-9E60-D3FE457B2AE3}" type="presOf" srcId="{DE3A69AF-6A99-44DF-9639-EBEE5AEFB1D1}" destId="{146AE877-ED15-459B-B13B-AF077FBB1040}" srcOrd="0" destOrd="0" presId="urn:microsoft.com/office/officeart/2005/8/layout/orgChart1"/>
    <dgm:cxn modelId="{483F3AE4-B51A-494D-AF19-3ACA8BC56591}" type="presOf" srcId="{5549CF51-BDEC-4E6F-8CBB-DFBEB7BB06D4}" destId="{257EA48B-A057-464E-A9A6-429AD751F54D}" srcOrd="0" destOrd="0" presId="urn:microsoft.com/office/officeart/2005/8/layout/orgChart1"/>
    <dgm:cxn modelId="{8B4C12E5-A0BA-49D7-877B-5F100FE05B8F}" type="presOf" srcId="{88490267-DE7E-43ED-9BD4-B69E754A61AF}" destId="{B1F44040-471C-47E1-AA4C-3975425FBF91}" srcOrd="0" destOrd="0" presId="urn:microsoft.com/office/officeart/2005/8/layout/orgChart1"/>
    <dgm:cxn modelId="{F1E5D1E5-1268-475D-944D-33E806414ACD}" srcId="{4EDFDD96-7D03-4644-B893-2DE9B7516A86}" destId="{69233474-9CCA-431F-ADB6-8A9AC33B9697}" srcOrd="1" destOrd="0" parTransId="{622DEC80-7D3B-489F-A688-386A3BD66E46}" sibTransId="{FEF84970-9F64-4C23-B93E-C7AB8DAB57E9}"/>
    <dgm:cxn modelId="{D7EB06E6-9FA2-41C6-A658-5793E8602930}" type="presOf" srcId="{83DA5390-4C13-4E33-9A74-D9FA507ED966}" destId="{A9748BD0-8FD6-48E3-AEC7-4ED4E1C2EB99}" srcOrd="1" destOrd="0" presId="urn:microsoft.com/office/officeart/2005/8/layout/orgChart1"/>
    <dgm:cxn modelId="{039C2DE9-80EB-4EFA-B240-B9E99281932C}" type="presOf" srcId="{102F849A-C33C-4309-8D80-B36CA7147A6B}" destId="{43D14506-14E0-4866-A231-D592C68AA6E9}" srcOrd="1" destOrd="0" presId="urn:microsoft.com/office/officeart/2005/8/layout/orgChart1"/>
    <dgm:cxn modelId="{2E978AE9-75D0-4B9C-BB91-0639675EF72E}" srcId="{468D4A78-E0AA-4BE9-A1C1-8F70D7142D19}" destId="{EEE243CC-BDD0-4CED-9EB6-420714CAFADE}" srcOrd="1" destOrd="0" parTransId="{183AFCF3-641E-413F-A00E-2E141CA43DB3}" sibTransId="{6BBD2980-E273-41CE-B4D3-6A4D101AAA35}"/>
    <dgm:cxn modelId="{81A5F9E9-2FB9-4D66-A3F2-8097110C5980}" type="presOf" srcId="{27AC1486-311D-4365-BC54-0C369D8F064C}" destId="{32612C13-4539-406D-A69C-8CB541BDC855}" srcOrd="0" destOrd="0" presId="urn:microsoft.com/office/officeart/2005/8/layout/orgChart1"/>
    <dgm:cxn modelId="{44D37AEA-A796-4060-A0E4-9CDACFB418BF}" type="presOf" srcId="{183AFCF3-641E-413F-A00E-2E141CA43DB3}" destId="{0BA787CE-497D-483A-9743-6B88E896132A}" srcOrd="0" destOrd="0" presId="urn:microsoft.com/office/officeart/2005/8/layout/orgChart1"/>
    <dgm:cxn modelId="{0E976FEC-ABF5-4B2F-9D6D-014817CB77F9}" type="presOf" srcId="{4B13FE17-5E5D-45ED-9A1C-E1A8B3C16752}" destId="{EECA21AC-641E-459C-B780-1EC2B9A61B50}" srcOrd="1" destOrd="0" presId="urn:microsoft.com/office/officeart/2005/8/layout/orgChart1"/>
    <dgm:cxn modelId="{DA2855EC-0528-467F-B644-1505A71B1FA3}" type="presOf" srcId="{3742FBBE-C6BF-44F5-84DC-FAC9794BFCA4}" destId="{05F83327-2C84-4090-81AE-FCA4D3E2C2AD}" srcOrd="0" destOrd="0" presId="urn:microsoft.com/office/officeart/2005/8/layout/orgChart1"/>
    <dgm:cxn modelId="{57C7B9EC-8EA4-492E-956C-3331172F4AC8}" srcId="{6F3D971A-5BF3-41B4-AA65-3D4E45EC6ACD}" destId="{6EC7F012-2F65-46F7-8640-A4E8EB867D41}" srcOrd="0" destOrd="0" parTransId="{F810B5C8-CA24-4232-A967-1B10FE00DBCC}" sibTransId="{4BC7E1CB-398B-49BC-A388-E20F437ED6AE}"/>
    <dgm:cxn modelId="{72A20EF0-606B-4D2F-B969-24EB146260A6}" type="presOf" srcId="{48065FE6-27C3-477E-B524-94EC1F283E98}" destId="{457C0E35-A0A1-41A9-A293-E1BFB4BF1A0D}" srcOrd="0" destOrd="0" presId="urn:microsoft.com/office/officeart/2005/8/layout/orgChart1"/>
    <dgm:cxn modelId="{87C650F0-9FA0-44A9-8CC5-4B197741549B}" type="presOf" srcId="{AD8A409E-7DAC-4DFC-8978-697F789B0536}" destId="{7CFFB67B-F262-4931-AD1C-0407587082FB}" srcOrd="0" destOrd="0" presId="urn:microsoft.com/office/officeart/2005/8/layout/orgChart1"/>
    <dgm:cxn modelId="{CB66CCF1-2800-4AF9-9A3D-A01C07FCD2B6}" type="presOf" srcId="{84B3DFD3-5F91-465B-9805-A39216462B87}" destId="{CEAD340F-BB4B-447A-BE36-EE6D1F3A595E}" srcOrd="1" destOrd="0" presId="urn:microsoft.com/office/officeart/2005/8/layout/orgChart1"/>
    <dgm:cxn modelId="{FB9181F2-2023-4B2D-B20D-932AF7FFCE89}" type="presOf" srcId="{E5F9DDC1-784E-4806-A105-071A38832E0A}" destId="{021B5BB8-0051-44F4-909C-4D01852A1B7F}" srcOrd="1" destOrd="0" presId="urn:microsoft.com/office/officeart/2005/8/layout/orgChart1"/>
    <dgm:cxn modelId="{3B204CF4-DD00-4AC1-BAF7-D97B0AD6D927}" type="presOf" srcId="{C4F6999C-5BA9-4CA5-9E16-FB4CB78314C3}" destId="{4DB223C1-E167-4CE7-BBDB-3999C251884C}" srcOrd="0" destOrd="0" presId="urn:microsoft.com/office/officeart/2005/8/layout/orgChart1"/>
    <dgm:cxn modelId="{ECEA7CF5-0899-4121-91D1-A492D9E3A680}" srcId="{8E5166EB-F652-4559-A2BE-5ADDB547106A}" destId="{EECB721E-D776-4860-9608-7CEBCA3BE026}" srcOrd="2" destOrd="0" parTransId="{42F0DAEC-3FB7-4D41-A3BC-EB733B22009E}" sibTransId="{CE3762EA-B20B-46A7-AF37-B108DD4E1934}"/>
    <dgm:cxn modelId="{DE8D5CF7-F0BD-4F0D-B4DC-FDF9CC5A1432}" type="presOf" srcId="{5D7011B7-2A8E-4FF6-A9C2-78E6D9D420E2}" destId="{CB6AE524-27E1-481D-82D2-34BE37BA383B}" srcOrd="1" destOrd="0" presId="urn:microsoft.com/office/officeart/2005/8/layout/orgChart1"/>
    <dgm:cxn modelId="{D8C29BF7-CD51-4634-A4DB-380FB4F9944E}" type="presOf" srcId="{8C455033-25A7-4D25-B3CF-A56067F5B90D}" destId="{CB145D49-1452-4DAF-949F-CB62F4A6FDAD}" srcOrd="0" destOrd="0" presId="urn:microsoft.com/office/officeart/2005/8/layout/orgChart1"/>
    <dgm:cxn modelId="{29DABAF7-5E1D-474D-88E3-D5C5BC65A2E4}" srcId="{4A54AAD5-4D51-4897-9AB6-4BCBB5BEE548}" destId="{8B43B9F2-1FBC-4683-A91E-D5E294D2BC94}" srcOrd="7" destOrd="0" parTransId="{8055C10D-4D61-4916-8511-18E576130D06}" sibTransId="{63E41DA7-5896-42B8-91B1-C3C11F53155A}"/>
    <dgm:cxn modelId="{0B74CFF7-862C-4298-B61A-3970A7700281}" type="presOf" srcId="{6F3D971A-5BF3-41B4-AA65-3D4E45EC6ACD}" destId="{0E41174D-0E26-4AF8-AEF8-D33D29C46895}" srcOrd="1" destOrd="0" presId="urn:microsoft.com/office/officeart/2005/8/layout/orgChart1"/>
    <dgm:cxn modelId="{D3442FF9-B86F-4390-8E65-5E0D6AE4F100}" srcId="{8E5166EB-F652-4559-A2BE-5ADDB547106A}" destId="{3D7B13B5-46DA-4007-B8E8-28316A286BFB}" srcOrd="0" destOrd="0" parTransId="{78F68648-02D8-4F2F-B100-3A666372351E}" sibTransId="{07B4F442-2A09-4EFA-8D59-14950A2FAB7C}"/>
    <dgm:cxn modelId="{C32915FB-CA6C-4402-A8EF-D98E61DA6109}" srcId="{8E5166EB-F652-4559-A2BE-5ADDB547106A}" destId="{E9C02A34-7AC0-430E-B63A-DA3C93CDEE3F}" srcOrd="1" destOrd="0" parTransId="{95C05CBE-CAC3-4106-97D0-DAFAD43A58B6}" sibTransId="{574FFB72-BBA4-4E59-9AE0-8E18086EDFD5}"/>
    <dgm:cxn modelId="{B610D4FB-9007-4E4D-8A53-A406817B590F}" type="presOf" srcId="{EEE243CC-BDD0-4CED-9EB6-420714CAFADE}" destId="{80A37260-6CE3-4737-86D3-67D5C5D7406E}" srcOrd="0" destOrd="0" presId="urn:microsoft.com/office/officeart/2005/8/layout/orgChart1"/>
    <dgm:cxn modelId="{F8FEDAFD-2861-4181-83BB-4697C3DDACB1}" type="presOf" srcId="{95C05CBE-CAC3-4106-97D0-DAFAD43A58B6}" destId="{896FF928-401A-495E-A60D-966B11C478B9}" srcOrd="0" destOrd="0" presId="urn:microsoft.com/office/officeart/2005/8/layout/orgChart1"/>
    <dgm:cxn modelId="{CC38D9FE-E164-4E04-9C42-24005B2306F2}" type="presOf" srcId="{8D05B059-AFD7-4573-BB4D-8700975492A6}" destId="{F8007C11-D488-4DF6-92B2-0DE53D2D8C33}" srcOrd="1" destOrd="0" presId="urn:microsoft.com/office/officeart/2005/8/layout/orgChart1"/>
    <dgm:cxn modelId="{CBEC07FF-0465-4CCA-AFF4-0120A63C1D59}" type="presOf" srcId="{C5ED9586-DEA7-4397-9979-C4EC421F1393}" destId="{C5A217F1-D449-43F9-BFFC-DF268CA69D18}" srcOrd="1" destOrd="0" presId="urn:microsoft.com/office/officeart/2005/8/layout/orgChart1"/>
    <dgm:cxn modelId="{E6D14CFF-6175-4F6F-8679-E28A88B46F3D}" type="presOf" srcId="{8EBBF7BA-F0F8-49A8-837D-96EE7FA2ECFB}" destId="{83E67E69-1FB7-44B3-B36A-D05074C336BA}" srcOrd="0" destOrd="0" presId="urn:microsoft.com/office/officeart/2005/8/layout/orgChart1"/>
    <dgm:cxn modelId="{DA77AAFF-B700-48E9-8C35-93527815B483}" type="presOf" srcId="{3EECEC1D-0497-4E5A-AE67-62395D150417}" destId="{AB6E7023-EB12-467E-A0EC-A2DFABAE7736}" srcOrd="1" destOrd="0" presId="urn:microsoft.com/office/officeart/2005/8/layout/orgChart1"/>
    <dgm:cxn modelId="{7D4AB4FF-6596-4AEB-B8A6-5197F54B50BB}" type="presOf" srcId="{F5CFF7D4-BD4A-42CA-A72B-D124648A6DCF}" destId="{56B64FA6-E1E6-44ED-B8C4-8C7B2658E0F2}" srcOrd="1" destOrd="0" presId="urn:microsoft.com/office/officeart/2005/8/layout/orgChart1"/>
    <dgm:cxn modelId="{DD86D10E-AF37-47C1-942E-2072C3DEB604}" type="presParOf" srcId="{90431E3C-4F42-4628-B684-A96161BFF430}" destId="{0A189367-43EC-4441-BA08-750B899E9469}" srcOrd="0" destOrd="0" presId="urn:microsoft.com/office/officeart/2005/8/layout/orgChart1"/>
    <dgm:cxn modelId="{1E93ACAD-73CC-4251-B857-482C058E4D23}" type="presParOf" srcId="{0A189367-43EC-4441-BA08-750B899E9469}" destId="{360B80A0-E040-4231-A03C-DB4C44D4BEFB}" srcOrd="0" destOrd="0" presId="urn:microsoft.com/office/officeart/2005/8/layout/orgChart1"/>
    <dgm:cxn modelId="{B29628BB-39CB-4048-ADB6-DE7158A9B3DD}" type="presParOf" srcId="{360B80A0-E040-4231-A03C-DB4C44D4BEFB}" destId="{2D883808-430E-40D8-8B07-302E85302A34}" srcOrd="0" destOrd="0" presId="urn:microsoft.com/office/officeart/2005/8/layout/orgChart1"/>
    <dgm:cxn modelId="{9428FF49-B526-4D4E-B0A3-7F6A759986BE}" type="presParOf" srcId="{360B80A0-E040-4231-A03C-DB4C44D4BEFB}" destId="{9E54A725-AB28-4B64-8844-9F2951F2F7A0}" srcOrd="1" destOrd="0" presId="urn:microsoft.com/office/officeart/2005/8/layout/orgChart1"/>
    <dgm:cxn modelId="{F77FF77F-3BFF-472B-A120-140FB40B3538}" type="presParOf" srcId="{0A189367-43EC-4441-BA08-750B899E9469}" destId="{7F944FE0-D2A2-405B-BDFF-D1897631706E}" srcOrd="1" destOrd="0" presId="urn:microsoft.com/office/officeart/2005/8/layout/orgChart1"/>
    <dgm:cxn modelId="{14A1A8D1-9BC8-428E-BD6A-B8C45445FC69}" type="presParOf" srcId="{7F944FE0-D2A2-405B-BDFF-D1897631706E}" destId="{3CD38DC8-3D55-42DE-AD09-72BD953ED7FB}" srcOrd="0" destOrd="0" presId="urn:microsoft.com/office/officeart/2005/8/layout/orgChart1"/>
    <dgm:cxn modelId="{0FD5E4D4-1739-4D83-BB35-71CAFDAFB81E}" type="presParOf" srcId="{7F944FE0-D2A2-405B-BDFF-D1897631706E}" destId="{596C2A0E-FAAA-4C19-8F64-3F40373672C6}" srcOrd="1" destOrd="0" presId="urn:microsoft.com/office/officeart/2005/8/layout/orgChart1"/>
    <dgm:cxn modelId="{683610BC-2FB1-43E3-B55C-8A244A1BD861}" type="presParOf" srcId="{596C2A0E-FAAA-4C19-8F64-3F40373672C6}" destId="{E1CC195C-D0F1-48C8-A703-25242680FC8E}" srcOrd="0" destOrd="0" presId="urn:microsoft.com/office/officeart/2005/8/layout/orgChart1"/>
    <dgm:cxn modelId="{6075DF83-D28E-44F5-8430-DAC1A8842A87}" type="presParOf" srcId="{E1CC195C-D0F1-48C8-A703-25242680FC8E}" destId="{D170E32D-A43F-4CAB-A215-C289F970862B}" srcOrd="0" destOrd="0" presId="urn:microsoft.com/office/officeart/2005/8/layout/orgChart1"/>
    <dgm:cxn modelId="{78D5ED16-C0E8-4166-A7B4-9093264A1C13}" type="presParOf" srcId="{E1CC195C-D0F1-48C8-A703-25242680FC8E}" destId="{18E317F2-7CF2-4DFD-9CA0-4A1E8C4ACD68}" srcOrd="1" destOrd="0" presId="urn:microsoft.com/office/officeart/2005/8/layout/orgChart1"/>
    <dgm:cxn modelId="{4F2C3B68-2D3F-49E8-9AD0-EC7528E0CC48}" type="presParOf" srcId="{596C2A0E-FAAA-4C19-8F64-3F40373672C6}" destId="{C4D3DF99-A745-4C02-9204-B9053A10435D}" srcOrd="1" destOrd="0" presId="urn:microsoft.com/office/officeart/2005/8/layout/orgChart1"/>
    <dgm:cxn modelId="{9470721A-F144-4D5C-98CB-CA14A86512DD}" type="presParOf" srcId="{C4D3DF99-A745-4C02-9204-B9053A10435D}" destId="{004D161E-A790-4874-A24E-4FE2C841E0FA}" srcOrd="0" destOrd="0" presId="urn:microsoft.com/office/officeart/2005/8/layout/orgChart1"/>
    <dgm:cxn modelId="{0B6AB4BA-69C7-44E8-A4A5-7AEF13BC4097}" type="presParOf" srcId="{C4D3DF99-A745-4C02-9204-B9053A10435D}" destId="{51188C3C-3414-4528-BA28-D08507A4628E}" srcOrd="1" destOrd="0" presId="urn:microsoft.com/office/officeart/2005/8/layout/orgChart1"/>
    <dgm:cxn modelId="{65D58067-1E19-43AF-9B47-7F52058AC4D8}" type="presParOf" srcId="{51188C3C-3414-4528-BA28-D08507A4628E}" destId="{82F50351-7469-4147-8AAA-5DF64E46DFE5}" srcOrd="0" destOrd="0" presId="urn:microsoft.com/office/officeart/2005/8/layout/orgChart1"/>
    <dgm:cxn modelId="{6DCC1EF6-2162-4835-9CB2-7749E13FE7EC}" type="presParOf" srcId="{82F50351-7469-4147-8AAA-5DF64E46DFE5}" destId="{B511DB7F-8828-4C14-AA32-13F2EB4C58FE}" srcOrd="0" destOrd="0" presId="urn:microsoft.com/office/officeart/2005/8/layout/orgChart1"/>
    <dgm:cxn modelId="{89FB48A9-E134-4CEF-BEDE-6A8639256BCE}" type="presParOf" srcId="{82F50351-7469-4147-8AAA-5DF64E46DFE5}" destId="{1BE5035D-711E-4608-8014-A4A63834CDA5}" srcOrd="1" destOrd="0" presId="urn:microsoft.com/office/officeart/2005/8/layout/orgChart1"/>
    <dgm:cxn modelId="{37678A2D-A704-4F06-A10A-1DB1230ECF67}" type="presParOf" srcId="{51188C3C-3414-4528-BA28-D08507A4628E}" destId="{D39D667D-B9EB-4845-89F5-096D6E362A09}" srcOrd="1" destOrd="0" presId="urn:microsoft.com/office/officeart/2005/8/layout/orgChart1"/>
    <dgm:cxn modelId="{979D2B80-E98D-461A-946F-153BEA79E154}" type="presParOf" srcId="{D39D667D-B9EB-4845-89F5-096D6E362A09}" destId="{4F744158-F59D-4AF1-A196-88E3D4684EF9}" srcOrd="0" destOrd="0" presId="urn:microsoft.com/office/officeart/2005/8/layout/orgChart1"/>
    <dgm:cxn modelId="{17504755-B667-40D9-86A6-2378C8F5EAE6}" type="presParOf" srcId="{D39D667D-B9EB-4845-89F5-096D6E362A09}" destId="{E8C47BB8-9E4B-409B-8AC1-92A7916F66E0}" srcOrd="1" destOrd="0" presId="urn:microsoft.com/office/officeart/2005/8/layout/orgChart1"/>
    <dgm:cxn modelId="{8F5E61E3-D079-4BD0-9157-E93B2B66895E}" type="presParOf" srcId="{E8C47BB8-9E4B-409B-8AC1-92A7916F66E0}" destId="{A41A6237-0F37-488C-AAFE-655A4D524EE6}" srcOrd="0" destOrd="0" presId="urn:microsoft.com/office/officeart/2005/8/layout/orgChart1"/>
    <dgm:cxn modelId="{F219238D-27C4-4DFB-8128-DC9C8D4312CD}" type="presParOf" srcId="{A41A6237-0F37-488C-AAFE-655A4D524EE6}" destId="{6C97ECFC-1D50-4B73-B701-17303A2F2184}" srcOrd="0" destOrd="0" presId="urn:microsoft.com/office/officeart/2005/8/layout/orgChart1"/>
    <dgm:cxn modelId="{177683B9-76A0-4DB0-A02B-B0536A693C9C}" type="presParOf" srcId="{A41A6237-0F37-488C-AAFE-655A4D524EE6}" destId="{A9748BD0-8FD6-48E3-AEC7-4ED4E1C2EB99}" srcOrd="1" destOrd="0" presId="urn:microsoft.com/office/officeart/2005/8/layout/orgChart1"/>
    <dgm:cxn modelId="{32486553-64B6-49EF-8227-6063CD2DDA00}" type="presParOf" srcId="{E8C47BB8-9E4B-409B-8AC1-92A7916F66E0}" destId="{BC7E921D-46E0-45DF-AC84-42B92AAA8172}" srcOrd="1" destOrd="0" presId="urn:microsoft.com/office/officeart/2005/8/layout/orgChart1"/>
    <dgm:cxn modelId="{F32ADC6B-D818-4029-9647-94463D4EE8B5}" type="presParOf" srcId="{E8C47BB8-9E4B-409B-8AC1-92A7916F66E0}" destId="{3B968797-A612-47DE-8C8F-684730727980}" srcOrd="2" destOrd="0" presId="urn:microsoft.com/office/officeart/2005/8/layout/orgChart1"/>
    <dgm:cxn modelId="{39FE6A19-D9C8-4F99-A286-4CE35D1EF8AE}" type="presParOf" srcId="{D39D667D-B9EB-4845-89F5-096D6E362A09}" destId="{78A7550C-6569-4740-AF74-F7F17DD08910}" srcOrd="2" destOrd="0" presId="urn:microsoft.com/office/officeart/2005/8/layout/orgChart1"/>
    <dgm:cxn modelId="{A3C23A2C-4858-4CC5-B1E4-377BF67A8EB4}" type="presParOf" srcId="{D39D667D-B9EB-4845-89F5-096D6E362A09}" destId="{794F9BC6-13AB-4107-9AA0-9CA7CF9DBDFC}" srcOrd="3" destOrd="0" presId="urn:microsoft.com/office/officeart/2005/8/layout/orgChart1"/>
    <dgm:cxn modelId="{42E66BF7-6BA0-47EE-B2EB-FF66AE88F370}" type="presParOf" srcId="{794F9BC6-13AB-4107-9AA0-9CA7CF9DBDFC}" destId="{76AE1C93-6757-4C1E-9976-643CE8A2BD41}" srcOrd="0" destOrd="0" presId="urn:microsoft.com/office/officeart/2005/8/layout/orgChart1"/>
    <dgm:cxn modelId="{CAC98893-A376-451D-B910-C25CC5B31EA5}" type="presParOf" srcId="{76AE1C93-6757-4C1E-9976-643CE8A2BD41}" destId="{D0F68930-E7E1-4791-80A3-05D30D0085DC}" srcOrd="0" destOrd="0" presId="urn:microsoft.com/office/officeart/2005/8/layout/orgChart1"/>
    <dgm:cxn modelId="{088F1F81-F82B-48E2-89D1-362A583CBACE}" type="presParOf" srcId="{76AE1C93-6757-4C1E-9976-643CE8A2BD41}" destId="{808161C8-5A72-4FDD-85DC-6263922EC23E}" srcOrd="1" destOrd="0" presId="urn:microsoft.com/office/officeart/2005/8/layout/orgChart1"/>
    <dgm:cxn modelId="{FB0617DC-52DE-4F7B-91E5-C515E4A4D7F7}" type="presParOf" srcId="{794F9BC6-13AB-4107-9AA0-9CA7CF9DBDFC}" destId="{066ACAD0-0545-4AF4-98A3-A810B84B7832}" srcOrd="1" destOrd="0" presId="urn:microsoft.com/office/officeart/2005/8/layout/orgChart1"/>
    <dgm:cxn modelId="{D9C3CB8D-1534-46D8-B29A-61AC5604EE7E}" type="presParOf" srcId="{794F9BC6-13AB-4107-9AA0-9CA7CF9DBDFC}" destId="{7D26325A-C46F-4AF9-BB9C-8F48D528CBE7}" srcOrd="2" destOrd="0" presId="urn:microsoft.com/office/officeart/2005/8/layout/orgChart1"/>
    <dgm:cxn modelId="{E7A8EF05-67E3-4C99-8F3F-0A225B5F352A}" type="presParOf" srcId="{D39D667D-B9EB-4845-89F5-096D6E362A09}" destId="{A7DBF155-E747-480B-8128-665F3AABF7D4}" srcOrd="4" destOrd="0" presId="urn:microsoft.com/office/officeart/2005/8/layout/orgChart1"/>
    <dgm:cxn modelId="{726AE5DF-4993-478A-830D-0C19B295D553}" type="presParOf" srcId="{D39D667D-B9EB-4845-89F5-096D6E362A09}" destId="{47CCB0DD-28D1-4246-AE4C-FF0F4C4674E9}" srcOrd="5" destOrd="0" presId="urn:microsoft.com/office/officeart/2005/8/layout/orgChart1"/>
    <dgm:cxn modelId="{AD628F2E-FE73-4B0F-952D-053C667D13D2}" type="presParOf" srcId="{47CCB0DD-28D1-4246-AE4C-FF0F4C4674E9}" destId="{2EDC841A-0986-4D25-936B-443E44334287}" srcOrd="0" destOrd="0" presId="urn:microsoft.com/office/officeart/2005/8/layout/orgChart1"/>
    <dgm:cxn modelId="{287F835D-E248-476F-8B21-DF06DA86E2EE}" type="presParOf" srcId="{2EDC841A-0986-4D25-936B-443E44334287}" destId="{C4A19433-F9F1-4B16-8E37-B43B5D8BF9BE}" srcOrd="0" destOrd="0" presId="urn:microsoft.com/office/officeart/2005/8/layout/orgChart1"/>
    <dgm:cxn modelId="{982D9F25-5189-4885-9C7B-15019F3F62FC}" type="presParOf" srcId="{2EDC841A-0986-4D25-936B-443E44334287}" destId="{CEAD340F-BB4B-447A-BE36-EE6D1F3A595E}" srcOrd="1" destOrd="0" presId="urn:microsoft.com/office/officeart/2005/8/layout/orgChart1"/>
    <dgm:cxn modelId="{7EF56A9E-5CCD-4F9F-A31E-FD539F850EF3}" type="presParOf" srcId="{47CCB0DD-28D1-4246-AE4C-FF0F4C4674E9}" destId="{7678A696-0369-411A-A721-246FC022925C}" srcOrd="1" destOrd="0" presId="urn:microsoft.com/office/officeart/2005/8/layout/orgChart1"/>
    <dgm:cxn modelId="{8AF835CF-E827-4A68-A6F6-44A3335E6B93}" type="presParOf" srcId="{47CCB0DD-28D1-4246-AE4C-FF0F4C4674E9}" destId="{2465AA3C-4C34-4770-BAA2-57BB1562EBE2}" srcOrd="2" destOrd="0" presId="urn:microsoft.com/office/officeart/2005/8/layout/orgChart1"/>
    <dgm:cxn modelId="{394A6ED2-5F99-4981-9736-FF4697D6ADE5}" type="presParOf" srcId="{D39D667D-B9EB-4845-89F5-096D6E362A09}" destId="{7CFFB67B-F262-4931-AD1C-0407587082FB}" srcOrd="6" destOrd="0" presId="urn:microsoft.com/office/officeart/2005/8/layout/orgChart1"/>
    <dgm:cxn modelId="{48FC8F4F-2F86-4A75-8002-82A45006DC5F}" type="presParOf" srcId="{D39D667D-B9EB-4845-89F5-096D6E362A09}" destId="{340918B0-A9A3-45D6-BB38-6E57E494ECC9}" srcOrd="7" destOrd="0" presId="urn:microsoft.com/office/officeart/2005/8/layout/orgChart1"/>
    <dgm:cxn modelId="{407375D3-BD13-406F-A862-62B626F6258C}" type="presParOf" srcId="{340918B0-A9A3-45D6-BB38-6E57E494ECC9}" destId="{96FCE50A-E7A5-4ACA-981D-2C0DBCD962E6}" srcOrd="0" destOrd="0" presId="urn:microsoft.com/office/officeart/2005/8/layout/orgChart1"/>
    <dgm:cxn modelId="{9E98C101-AD33-4416-8FDC-2B46F5900B3F}" type="presParOf" srcId="{96FCE50A-E7A5-4ACA-981D-2C0DBCD962E6}" destId="{9F177562-1160-46EE-8747-6FBB984ABB46}" srcOrd="0" destOrd="0" presId="urn:microsoft.com/office/officeart/2005/8/layout/orgChart1"/>
    <dgm:cxn modelId="{5F631672-A2CD-4BD0-A3E6-C76467746309}" type="presParOf" srcId="{96FCE50A-E7A5-4ACA-981D-2C0DBCD962E6}" destId="{C5A217F1-D449-43F9-BFFC-DF268CA69D18}" srcOrd="1" destOrd="0" presId="urn:microsoft.com/office/officeart/2005/8/layout/orgChart1"/>
    <dgm:cxn modelId="{B10068A6-11AB-4841-8964-A6CD7287B459}" type="presParOf" srcId="{340918B0-A9A3-45D6-BB38-6E57E494ECC9}" destId="{8BA0A577-8EB0-43EF-9339-71D59F666426}" srcOrd="1" destOrd="0" presId="urn:microsoft.com/office/officeart/2005/8/layout/orgChart1"/>
    <dgm:cxn modelId="{89D20A96-34EA-46DB-A249-5A8BE66A2048}" type="presParOf" srcId="{340918B0-A9A3-45D6-BB38-6E57E494ECC9}" destId="{680379E1-4025-4F7D-B03B-28BE342154C6}" srcOrd="2" destOrd="0" presId="urn:microsoft.com/office/officeart/2005/8/layout/orgChart1"/>
    <dgm:cxn modelId="{3AF31E70-959C-4E37-A20B-15D83FAC4756}" type="presParOf" srcId="{D39D667D-B9EB-4845-89F5-096D6E362A09}" destId="{B8126930-CD16-4753-B47E-EE28AC68ED63}" srcOrd="8" destOrd="0" presId="urn:microsoft.com/office/officeart/2005/8/layout/orgChart1"/>
    <dgm:cxn modelId="{C8FFA259-B509-4F1D-A708-6CA73BD02288}" type="presParOf" srcId="{D39D667D-B9EB-4845-89F5-096D6E362A09}" destId="{CB084889-8869-4656-96F6-4F47C532B3B7}" srcOrd="9" destOrd="0" presId="urn:microsoft.com/office/officeart/2005/8/layout/orgChart1"/>
    <dgm:cxn modelId="{400E1536-BA93-44C8-8D63-0A656F0D9177}" type="presParOf" srcId="{CB084889-8869-4656-96F6-4F47C532B3B7}" destId="{ABD636EC-062C-468C-AD9E-1451274712F2}" srcOrd="0" destOrd="0" presId="urn:microsoft.com/office/officeart/2005/8/layout/orgChart1"/>
    <dgm:cxn modelId="{8A421B35-1428-499C-9BCE-427D137F5BBF}" type="presParOf" srcId="{ABD636EC-062C-468C-AD9E-1451274712F2}" destId="{4C42533A-20FC-47C1-8AC6-927C86B0BFD4}" srcOrd="0" destOrd="0" presId="urn:microsoft.com/office/officeart/2005/8/layout/orgChart1"/>
    <dgm:cxn modelId="{9CBED386-FF49-4C7F-9026-F80F687A97FB}" type="presParOf" srcId="{ABD636EC-062C-468C-AD9E-1451274712F2}" destId="{2230756A-59DD-4284-824F-897EC9FB8FE1}" srcOrd="1" destOrd="0" presId="urn:microsoft.com/office/officeart/2005/8/layout/orgChart1"/>
    <dgm:cxn modelId="{76EEA832-191A-4D83-ADA3-32D6BF644FB0}" type="presParOf" srcId="{CB084889-8869-4656-96F6-4F47C532B3B7}" destId="{62F1768C-3E35-473C-9899-D7613A25868C}" srcOrd="1" destOrd="0" presId="urn:microsoft.com/office/officeart/2005/8/layout/orgChart1"/>
    <dgm:cxn modelId="{E408BC6E-2FDB-48EB-B098-60038AB64258}" type="presParOf" srcId="{CB084889-8869-4656-96F6-4F47C532B3B7}" destId="{F1540725-C931-4A9B-8FFD-97A51AF976D2}" srcOrd="2" destOrd="0" presId="urn:microsoft.com/office/officeart/2005/8/layout/orgChart1"/>
    <dgm:cxn modelId="{6EAC4DDA-6A3C-4908-869F-D171380BB303}" type="presParOf" srcId="{D39D667D-B9EB-4845-89F5-096D6E362A09}" destId="{8870F03B-4AC6-462A-ACEA-A111E1BB53B4}" srcOrd="10" destOrd="0" presId="urn:microsoft.com/office/officeart/2005/8/layout/orgChart1"/>
    <dgm:cxn modelId="{40E082F3-5743-4D98-961B-961E89744383}" type="presParOf" srcId="{D39D667D-B9EB-4845-89F5-096D6E362A09}" destId="{B5AF9F61-2D02-4194-8FD3-F652B24181EB}" srcOrd="11" destOrd="0" presId="urn:microsoft.com/office/officeart/2005/8/layout/orgChart1"/>
    <dgm:cxn modelId="{D42BAC60-C6F0-4331-95E5-27519A0E4958}" type="presParOf" srcId="{B5AF9F61-2D02-4194-8FD3-F652B24181EB}" destId="{05E3F2BB-4707-45F4-8D0F-55C6C1446FB6}" srcOrd="0" destOrd="0" presId="urn:microsoft.com/office/officeart/2005/8/layout/orgChart1"/>
    <dgm:cxn modelId="{3EFD8306-C889-45A1-B212-7F1E929EC713}" type="presParOf" srcId="{05E3F2BB-4707-45F4-8D0F-55C6C1446FB6}" destId="{3DEEF590-476E-4C1C-9929-F2B03D59618E}" srcOrd="0" destOrd="0" presId="urn:microsoft.com/office/officeart/2005/8/layout/orgChart1"/>
    <dgm:cxn modelId="{D3BB326D-ECD3-425C-AE31-47915A6CF4F9}" type="presParOf" srcId="{05E3F2BB-4707-45F4-8D0F-55C6C1446FB6}" destId="{E77015CB-8239-4C43-90D4-94278E84BF99}" srcOrd="1" destOrd="0" presId="urn:microsoft.com/office/officeart/2005/8/layout/orgChart1"/>
    <dgm:cxn modelId="{4D855D06-A276-48AF-9A8C-0A473537B921}" type="presParOf" srcId="{B5AF9F61-2D02-4194-8FD3-F652B24181EB}" destId="{C92C30FF-7A39-4B9F-93A0-A1C2ABBC9325}" srcOrd="1" destOrd="0" presId="urn:microsoft.com/office/officeart/2005/8/layout/orgChart1"/>
    <dgm:cxn modelId="{D5EF561C-1D5D-44C2-8313-A1D8365FCA11}" type="presParOf" srcId="{B5AF9F61-2D02-4194-8FD3-F652B24181EB}" destId="{98CEA201-5EC8-45DA-8115-23642CCA75BE}" srcOrd="2" destOrd="0" presId="urn:microsoft.com/office/officeart/2005/8/layout/orgChart1"/>
    <dgm:cxn modelId="{1293D51B-1812-4ED6-98EB-3FDF41B22554}" type="presParOf" srcId="{D39D667D-B9EB-4845-89F5-096D6E362A09}" destId="{DC84EBDA-A80C-486C-B82C-28A8BADAB706}" srcOrd="12" destOrd="0" presId="urn:microsoft.com/office/officeart/2005/8/layout/orgChart1"/>
    <dgm:cxn modelId="{DCC49DA1-A52F-4F59-B681-B9C058730CFC}" type="presParOf" srcId="{D39D667D-B9EB-4845-89F5-096D6E362A09}" destId="{0D04F2B1-71DE-4788-B4D7-1B5FEDB1A2F6}" srcOrd="13" destOrd="0" presId="urn:microsoft.com/office/officeart/2005/8/layout/orgChart1"/>
    <dgm:cxn modelId="{5EC7692F-8AE1-431E-81D4-936D7CC1FFC3}" type="presParOf" srcId="{0D04F2B1-71DE-4788-B4D7-1B5FEDB1A2F6}" destId="{77E783A6-2C3D-42AA-B855-44FDB489D3B4}" srcOrd="0" destOrd="0" presId="urn:microsoft.com/office/officeart/2005/8/layout/orgChart1"/>
    <dgm:cxn modelId="{7B7D634A-9ACD-440E-96FD-1B8F0464113A}" type="presParOf" srcId="{77E783A6-2C3D-42AA-B855-44FDB489D3B4}" destId="{7218F9D7-5623-4DB6-BF7B-5D688D9DD022}" srcOrd="0" destOrd="0" presId="urn:microsoft.com/office/officeart/2005/8/layout/orgChart1"/>
    <dgm:cxn modelId="{AFB2E628-7EAC-4415-8D96-70175FD5C425}" type="presParOf" srcId="{77E783A6-2C3D-42AA-B855-44FDB489D3B4}" destId="{F67D95AB-E8A5-448A-B007-9E4B13D5470A}" srcOrd="1" destOrd="0" presId="urn:microsoft.com/office/officeart/2005/8/layout/orgChart1"/>
    <dgm:cxn modelId="{EB6AAEBF-1128-4DBC-B927-0282FB49B59B}" type="presParOf" srcId="{0D04F2B1-71DE-4788-B4D7-1B5FEDB1A2F6}" destId="{2BC54603-0581-4134-85C0-7CA59CC0FC3E}" srcOrd="1" destOrd="0" presId="urn:microsoft.com/office/officeart/2005/8/layout/orgChart1"/>
    <dgm:cxn modelId="{5DB773F2-EF49-4821-BF34-37E7A9C52FB3}" type="presParOf" srcId="{0D04F2B1-71DE-4788-B4D7-1B5FEDB1A2F6}" destId="{C7D61C70-6CD4-4F7E-A1A9-FAAA6A154299}" srcOrd="2" destOrd="0" presId="urn:microsoft.com/office/officeart/2005/8/layout/orgChart1"/>
    <dgm:cxn modelId="{F3416DEE-D95F-4B01-9412-6ACB73AF01A1}" type="presParOf" srcId="{D39D667D-B9EB-4845-89F5-096D6E362A09}" destId="{602BD59B-FC70-469D-ACEB-CC511C90E41C}" srcOrd="14" destOrd="0" presId="urn:microsoft.com/office/officeart/2005/8/layout/orgChart1"/>
    <dgm:cxn modelId="{441B5CA1-3C18-43D2-AAC1-8B2BF8218077}" type="presParOf" srcId="{D39D667D-B9EB-4845-89F5-096D6E362A09}" destId="{9CC4ED3B-E1C0-4616-AD15-3B77F95D45F3}" srcOrd="15" destOrd="0" presId="urn:microsoft.com/office/officeart/2005/8/layout/orgChart1"/>
    <dgm:cxn modelId="{B21822E8-03E7-4157-A858-B10088345CB6}" type="presParOf" srcId="{9CC4ED3B-E1C0-4616-AD15-3B77F95D45F3}" destId="{9D20866F-0B3E-48B0-8991-AFF490D10E28}" srcOrd="0" destOrd="0" presId="urn:microsoft.com/office/officeart/2005/8/layout/orgChart1"/>
    <dgm:cxn modelId="{94108653-AB7D-4A54-8C2E-1DAA8D8C0FF2}" type="presParOf" srcId="{9D20866F-0B3E-48B0-8991-AFF490D10E28}" destId="{FD692815-AD06-4D10-8A8C-085136D76DC9}" srcOrd="0" destOrd="0" presId="urn:microsoft.com/office/officeart/2005/8/layout/orgChart1"/>
    <dgm:cxn modelId="{542A0091-8256-4296-ADC6-4608D0BD1F78}" type="presParOf" srcId="{9D20866F-0B3E-48B0-8991-AFF490D10E28}" destId="{CB0B184F-F550-4D40-93F7-26A16D495629}" srcOrd="1" destOrd="0" presId="urn:microsoft.com/office/officeart/2005/8/layout/orgChart1"/>
    <dgm:cxn modelId="{C3CA9DA1-7FC8-48D0-8B0E-FD9B7F29D7F0}" type="presParOf" srcId="{9CC4ED3B-E1C0-4616-AD15-3B77F95D45F3}" destId="{833473BA-751A-44E2-9FC1-C6B407F569C4}" srcOrd="1" destOrd="0" presId="urn:microsoft.com/office/officeart/2005/8/layout/orgChart1"/>
    <dgm:cxn modelId="{AA406620-EDE2-46D3-9B87-82310E574797}" type="presParOf" srcId="{9CC4ED3B-E1C0-4616-AD15-3B77F95D45F3}" destId="{72B47CCB-391A-4B95-9810-16FC08F62A85}" srcOrd="2" destOrd="0" presId="urn:microsoft.com/office/officeart/2005/8/layout/orgChart1"/>
    <dgm:cxn modelId="{7E7EE968-9A1C-4C0C-8497-D0B78C264252}" type="presParOf" srcId="{D39D667D-B9EB-4845-89F5-096D6E362A09}" destId="{262F659B-42B2-4E5B-A91B-55DEFE9F990B}" srcOrd="16" destOrd="0" presId="urn:microsoft.com/office/officeart/2005/8/layout/orgChart1"/>
    <dgm:cxn modelId="{DD3B3870-AA43-4981-A1B5-523EB000F695}" type="presParOf" srcId="{D39D667D-B9EB-4845-89F5-096D6E362A09}" destId="{99431357-D3D2-427E-B032-51F4C99B7A94}" srcOrd="17" destOrd="0" presId="urn:microsoft.com/office/officeart/2005/8/layout/orgChart1"/>
    <dgm:cxn modelId="{90E06FAF-4ECB-473B-BD85-668E3261E9CD}" type="presParOf" srcId="{99431357-D3D2-427E-B032-51F4C99B7A94}" destId="{B70EA346-6BD4-460D-AEF7-31BF730B5A8C}" srcOrd="0" destOrd="0" presId="urn:microsoft.com/office/officeart/2005/8/layout/orgChart1"/>
    <dgm:cxn modelId="{FE1C9E2A-D887-4A33-B504-DF596261893C}" type="presParOf" srcId="{B70EA346-6BD4-460D-AEF7-31BF730B5A8C}" destId="{62FA9AC4-B114-4394-A3A1-72CAF86FA20B}" srcOrd="0" destOrd="0" presId="urn:microsoft.com/office/officeart/2005/8/layout/orgChart1"/>
    <dgm:cxn modelId="{B31A1014-9A3B-4D35-B1E9-1B85D2E52428}" type="presParOf" srcId="{B70EA346-6BD4-460D-AEF7-31BF730B5A8C}" destId="{DD8B0379-68D2-47C8-BF6A-490516440C58}" srcOrd="1" destOrd="0" presId="urn:microsoft.com/office/officeart/2005/8/layout/orgChart1"/>
    <dgm:cxn modelId="{1086E56E-1B99-4ADC-97E7-D967BF037F59}" type="presParOf" srcId="{99431357-D3D2-427E-B032-51F4C99B7A94}" destId="{FFBE57D8-FD47-4139-A35A-FE97EAA685C0}" srcOrd="1" destOrd="0" presId="urn:microsoft.com/office/officeart/2005/8/layout/orgChart1"/>
    <dgm:cxn modelId="{8268168E-72BA-4296-B603-8070402A4894}" type="presParOf" srcId="{99431357-D3D2-427E-B032-51F4C99B7A94}" destId="{D43CA03C-30DE-43F9-8456-AB0577B3E93A}" srcOrd="2" destOrd="0" presId="urn:microsoft.com/office/officeart/2005/8/layout/orgChart1"/>
    <dgm:cxn modelId="{AA1B966E-DF07-4FFB-BF13-36EFA6695F13}" type="presParOf" srcId="{D39D667D-B9EB-4845-89F5-096D6E362A09}" destId="{F484A896-3B7E-4CDE-BEC7-FBFC95BCF24D}" srcOrd="18" destOrd="0" presId="urn:microsoft.com/office/officeart/2005/8/layout/orgChart1"/>
    <dgm:cxn modelId="{E2A195E0-FD2F-4BDE-A9BD-C31685182714}" type="presParOf" srcId="{D39D667D-B9EB-4845-89F5-096D6E362A09}" destId="{20281BB8-4AAA-4C8F-8DE1-07C7FE413358}" srcOrd="19" destOrd="0" presId="urn:microsoft.com/office/officeart/2005/8/layout/orgChart1"/>
    <dgm:cxn modelId="{2E1AB441-C482-4AED-B1E3-2DEFBF90BD46}" type="presParOf" srcId="{20281BB8-4AAA-4C8F-8DE1-07C7FE413358}" destId="{A12A80B6-B2F6-4411-972F-388268CC2E27}" srcOrd="0" destOrd="0" presId="urn:microsoft.com/office/officeart/2005/8/layout/orgChart1"/>
    <dgm:cxn modelId="{F45BDC21-D360-47E5-A7F7-460ABC158866}" type="presParOf" srcId="{A12A80B6-B2F6-4411-972F-388268CC2E27}" destId="{2E578D09-4CDB-402F-A41E-CF9964596E54}" srcOrd="0" destOrd="0" presId="urn:microsoft.com/office/officeart/2005/8/layout/orgChart1"/>
    <dgm:cxn modelId="{C304A758-06DF-455D-ABA2-68F51E2A5F6A}" type="presParOf" srcId="{A12A80B6-B2F6-4411-972F-388268CC2E27}" destId="{F43E3DDB-EB78-44D3-8FDA-3580A6C1A331}" srcOrd="1" destOrd="0" presId="urn:microsoft.com/office/officeart/2005/8/layout/orgChart1"/>
    <dgm:cxn modelId="{C072DA19-09A3-4933-92C6-A5830D4FD72C}" type="presParOf" srcId="{20281BB8-4AAA-4C8F-8DE1-07C7FE413358}" destId="{B2FB373C-B730-4F17-A55A-0780690C6AA4}" srcOrd="1" destOrd="0" presId="urn:microsoft.com/office/officeart/2005/8/layout/orgChart1"/>
    <dgm:cxn modelId="{222CB264-0F41-42A0-867B-FB1BE9B6F4F8}" type="presParOf" srcId="{20281BB8-4AAA-4C8F-8DE1-07C7FE413358}" destId="{6D8F1A45-184C-4395-AD8B-A68F0F08877E}" srcOrd="2" destOrd="0" presId="urn:microsoft.com/office/officeart/2005/8/layout/orgChart1"/>
    <dgm:cxn modelId="{D649D254-F439-4EEA-B643-BA0AC02AC4F5}" type="presParOf" srcId="{51188C3C-3414-4528-BA28-D08507A4628E}" destId="{6259CB26-4F1B-4293-847F-52D2ACCBC3D9}" srcOrd="2" destOrd="0" presId="urn:microsoft.com/office/officeart/2005/8/layout/orgChart1"/>
    <dgm:cxn modelId="{42A8618A-2814-4FC6-BBE2-2B4A312D065E}" type="presParOf" srcId="{C4D3DF99-A745-4C02-9204-B9053A10435D}" destId="{AAF5925E-A439-4734-BFA7-0209F1E034E0}" srcOrd="2" destOrd="0" presId="urn:microsoft.com/office/officeart/2005/8/layout/orgChart1"/>
    <dgm:cxn modelId="{8F54A125-2818-4FF5-9EAB-07B963EED1DF}" type="presParOf" srcId="{C4D3DF99-A745-4C02-9204-B9053A10435D}" destId="{E4ACDD6B-0637-4F25-B692-478DE4CD1E8A}" srcOrd="3" destOrd="0" presId="urn:microsoft.com/office/officeart/2005/8/layout/orgChart1"/>
    <dgm:cxn modelId="{50579EBA-98BF-45BC-8F2D-DEE23A5AE9BC}" type="presParOf" srcId="{E4ACDD6B-0637-4F25-B692-478DE4CD1E8A}" destId="{D26411F1-3269-4B53-8632-15971C6AADE7}" srcOrd="0" destOrd="0" presId="urn:microsoft.com/office/officeart/2005/8/layout/orgChart1"/>
    <dgm:cxn modelId="{39D95FBE-7A6E-4C8B-A9FA-1B69484D8CD0}" type="presParOf" srcId="{D26411F1-3269-4B53-8632-15971C6AADE7}" destId="{72AC346F-2F4E-444E-8C03-BD2A3B5A48DE}" srcOrd="0" destOrd="0" presId="urn:microsoft.com/office/officeart/2005/8/layout/orgChart1"/>
    <dgm:cxn modelId="{1256E873-C8D7-4A3C-941C-377C12281918}" type="presParOf" srcId="{D26411F1-3269-4B53-8632-15971C6AADE7}" destId="{61BD3AC5-6CF6-4CA9-B7DA-7A4EF7D20243}" srcOrd="1" destOrd="0" presId="urn:microsoft.com/office/officeart/2005/8/layout/orgChart1"/>
    <dgm:cxn modelId="{0BC6DD0F-49A1-4E54-99BD-C3AE34EE3D92}" type="presParOf" srcId="{E4ACDD6B-0637-4F25-B692-478DE4CD1E8A}" destId="{417D4C16-6F47-45C2-BFA4-54B9F621B68C}" srcOrd="1" destOrd="0" presId="urn:microsoft.com/office/officeart/2005/8/layout/orgChart1"/>
    <dgm:cxn modelId="{11575F7E-EE9F-4BBF-B4CD-ABD78530C63A}" type="presParOf" srcId="{417D4C16-6F47-45C2-BFA4-54B9F621B68C}" destId="{B99B6B24-4B86-4581-870C-CE3FEDC0C61D}" srcOrd="0" destOrd="0" presId="urn:microsoft.com/office/officeart/2005/8/layout/orgChart1"/>
    <dgm:cxn modelId="{1C41E390-A14F-4C99-A30D-E62BDF828915}" type="presParOf" srcId="{417D4C16-6F47-45C2-BFA4-54B9F621B68C}" destId="{5BA0EA1B-5F73-4973-A3F1-29236FE7F0E5}" srcOrd="1" destOrd="0" presId="urn:microsoft.com/office/officeart/2005/8/layout/orgChart1"/>
    <dgm:cxn modelId="{ED294828-8D0B-4A0E-B71E-0C001FCC170B}" type="presParOf" srcId="{5BA0EA1B-5F73-4973-A3F1-29236FE7F0E5}" destId="{C7184900-6D46-4FEB-ADB8-C488F2157735}" srcOrd="0" destOrd="0" presId="urn:microsoft.com/office/officeart/2005/8/layout/orgChart1"/>
    <dgm:cxn modelId="{D2103151-4B42-493D-ABC7-92E879476E45}" type="presParOf" srcId="{C7184900-6D46-4FEB-ADB8-C488F2157735}" destId="{94EA3F58-2480-455A-93C9-19D7ED310431}" srcOrd="0" destOrd="0" presId="urn:microsoft.com/office/officeart/2005/8/layout/orgChart1"/>
    <dgm:cxn modelId="{1C783F12-EB4A-4899-BF3C-7E6072BD7581}" type="presParOf" srcId="{C7184900-6D46-4FEB-ADB8-C488F2157735}" destId="{0E41174D-0E26-4AF8-AEF8-D33D29C46895}" srcOrd="1" destOrd="0" presId="urn:microsoft.com/office/officeart/2005/8/layout/orgChart1"/>
    <dgm:cxn modelId="{739C41EE-C444-4B1F-9F80-03E9227CC238}" type="presParOf" srcId="{5BA0EA1B-5F73-4973-A3F1-29236FE7F0E5}" destId="{1A2AD02D-EC01-4C80-95B5-C9487B2F4B1D}" srcOrd="1" destOrd="0" presId="urn:microsoft.com/office/officeart/2005/8/layout/orgChart1"/>
    <dgm:cxn modelId="{C824AED3-2D84-4958-ABD3-72BCCB2D74E7}" type="presParOf" srcId="{1A2AD02D-EC01-4C80-95B5-C9487B2F4B1D}" destId="{7B7A9498-EE61-46A4-ABC7-FCC9B6911869}" srcOrd="0" destOrd="0" presId="urn:microsoft.com/office/officeart/2005/8/layout/orgChart1"/>
    <dgm:cxn modelId="{AA16647C-5E86-46C7-8F3E-4ED45790D9CC}" type="presParOf" srcId="{1A2AD02D-EC01-4C80-95B5-C9487B2F4B1D}" destId="{66FC43BD-79DC-4A25-BDB3-F5B830425567}" srcOrd="1" destOrd="0" presId="urn:microsoft.com/office/officeart/2005/8/layout/orgChart1"/>
    <dgm:cxn modelId="{ECDB53CC-5290-49C7-8EC7-6122416F2151}" type="presParOf" srcId="{66FC43BD-79DC-4A25-BDB3-F5B830425567}" destId="{4DF92811-13ED-44A2-BF55-539D20088292}" srcOrd="0" destOrd="0" presId="urn:microsoft.com/office/officeart/2005/8/layout/orgChart1"/>
    <dgm:cxn modelId="{3B41414B-A89E-45F7-9B76-4E58142A2318}" type="presParOf" srcId="{4DF92811-13ED-44A2-BF55-539D20088292}" destId="{CFE45721-94E1-49D6-AC65-128A5E67F4AA}" srcOrd="0" destOrd="0" presId="urn:microsoft.com/office/officeart/2005/8/layout/orgChart1"/>
    <dgm:cxn modelId="{4595ED1C-5CC6-468A-AF9C-E82CE95F5214}" type="presParOf" srcId="{4DF92811-13ED-44A2-BF55-539D20088292}" destId="{52570063-90CF-4781-9CD0-D7B15D415766}" srcOrd="1" destOrd="0" presId="urn:microsoft.com/office/officeart/2005/8/layout/orgChart1"/>
    <dgm:cxn modelId="{35F3B64A-39B8-4026-8463-06DB2AEAFF60}" type="presParOf" srcId="{66FC43BD-79DC-4A25-BDB3-F5B830425567}" destId="{A5A679AF-951B-49C0-A21B-DFA09207564C}" srcOrd="1" destOrd="0" presId="urn:microsoft.com/office/officeart/2005/8/layout/orgChart1"/>
    <dgm:cxn modelId="{6DD58FD0-AD15-43B0-8EF5-DCBF53426B94}" type="presParOf" srcId="{66FC43BD-79DC-4A25-BDB3-F5B830425567}" destId="{843B37D2-54CA-4C17-89CA-8041E47E4503}" srcOrd="2" destOrd="0" presId="urn:microsoft.com/office/officeart/2005/8/layout/orgChart1"/>
    <dgm:cxn modelId="{E0957FF7-1511-4F8D-9418-8AE534646C20}" type="presParOf" srcId="{1A2AD02D-EC01-4C80-95B5-C9487B2F4B1D}" destId="{A997EDE0-B6EC-415F-9465-42859963FCDA}" srcOrd="2" destOrd="0" presId="urn:microsoft.com/office/officeart/2005/8/layout/orgChart1"/>
    <dgm:cxn modelId="{B7658D9C-BF07-490E-977B-BEC0E470E821}" type="presParOf" srcId="{1A2AD02D-EC01-4C80-95B5-C9487B2F4B1D}" destId="{45433A0D-4092-40E3-98E4-24BE76417B03}" srcOrd="3" destOrd="0" presId="urn:microsoft.com/office/officeart/2005/8/layout/orgChart1"/>
    <dgm:cxn modelId="{4B673C27-3061-4118-A297-56B63765995E}" type="presParOf" srcId="{45433A0D-4092-40E3-98E4-24BE76417B03}" destId="{7099E399-5311-4773-87EB-B91F2145E359}" srcOrd="0" destOrd="0" presId="urn:microsoft.com/office/officeart/2005/8/layout/orgChart1"/>
    <dgm:cxn modelId="{AE32F499-81B6-4C05-AB23-8F6984A7A8A6}" type="presParOf" srcId="{7099E399-5311-4773-87EB-B91F2145E359}" destId="{7B91E5E5-58B7-4334-B99F-B2BE80AC2C27}" srcOrd="0" destOrd="0" presId="urn:microsoft.com/office/officeart/2005/8/layout/orgChart1"/>
    <dgm:cxn modelId="{E5BFDD18-73AC-43C4-9703-AB47B4C64750}" type="presParOf" srcId="{7099E399-5311-4773-87EB-B91F2145E359}" destId="{2BC2D485-4BD9-44C6-83EC-74176CBDE1CE}" srcOrd="1" destOrd="0" presId="urn:microsoft.com/office/officeart/2005/8/layout/orgChart1"/>
    <dgm:cxn modelId="{70A0E894-B099-414D-8F1B-CFD7714F575B}" type="presParOf" srcId="{45433A0D-4092-40E3-98E4-24BE76417B03}" destId="{0B12FAF0-EF84-409C-BB7F-0C36E0823E77}" srcOrd="1" destOrd="0" presId="urn:microsoft.com/office/officeart/2005/8/layout/orgChart1"/>
    <dgm:cxn modelId="{FEBA7684-7489-42B7-89DD-299DD198F65B}" type="presParOf" srcId="{45433A0D-4092-40E3-98E4-24BE76417B03}" destId="{A6A0BFEF-2570-4A0C-ACD0-238194BEEC64}" srcOrd="2" destOrd="0" presId="urn:microsoft.com/office/officeart/2005/8/layout/orgChart1"/>
    <dgm:cxn modelId="{52BB6BCB-6100-46C5-9E83-4CEEC972A66A}" type="presParOf" srcId="{1A2AD02D-EC01-4C80-95B5-C9487B2F4B1D}" destId="{34098381-6D77-4732-A5B4-456D319599CD}" srcOrd="4" destOrd="0" presId="urn:microsoft.com/office/officeart/2005/8/layout/orgChart1"/>
    <dgm:cxn modelId="{30EABE69-4F23-486A-BD41-2CE35415ABD8}" type="presParOf" srcId="{1A2AD02D-EC01-4C80-95B5-C9487B2F4B1D}" destId="{0AA2B551-40BD-45F9-8754-DE2DC87E7DC4}" srcOrd="5" destOrd="0" presId="urn:microsoft.com/office/officeart/2005/8/layout/orgChart1"/>
    <dgm:cxn modelId="{BEDAD2E6-BC45-4547-B950-6C7B0DBEC95C}" type="presParOf" srcId="{0AA2B551-40BD-45F9-8754-DE2DC87E7DC4}" destId="{14266D2A-6AB2-44DE-8FEF-DAAABF510356}" srcOrd="0" destOrd="0" presId="urn:microsoft.com/office/officeart/2005/8/layout/orgChart1"/>
    <dgm:cxn modelId="{3BBE81CC-F2AE-404C-BC20-C4604C448F09}" type="presParOf" srcId="{14266D2A-6AB2-44DE-8FEF-DAAABF510356}" destId="{B730C348-B27B-4E97-B02A-145E4DF524C7}" srcOrd="0" destOrd="0" presId="urn:microsoft.com/office/officeart/2005/8/layout/orgChart1"/>
    <dgm:cxn modelId="{72F6EA69-D2F5-4B28-8EC4-854D8456388E}" type="presParOf" srcId="{14266D2A-6AB2-44DE-8FEF-DAAABF510356}" destId="{194D1701-BA25-4307-8A9A-F95AE40A9E06}" srcOrd="1" destOrd="0" presId="urn:microsoft.com/office/officeart/2005/8/layout/orgChart1"/>
    <dgm:cxn modelId="{9C4124B6-F59A-4396-A332-29513D9B9854}" type="presParOf" srcId="{0AA2B551-40BD-45F9-8754-DE2DC87E7DC4}" destId="{F455B140-6AB6-4646-A88E-93930381A837}" srcOrd="1" destOrd="0" presId="urn:microsoft.com/office/officeart/2005/8/layout/orgChart1"/>
    <dgm:cxn modelId="{A4AFFE1C-5BA7-43A7-9627-1D9C3E79EC27}" type="presParOf" srcId="{0AA2B551-40BD-45F9-8754-DE2DC87E7DC4}" destId="{286DBE8D-C02D-4492-9803-0E8B8730A2F0}" srcOrd="2" destOrd="0" presId="urn:microsoft.com/office/officeart/2005/8/layout/orgChart1"/>
    <dgm:cxn modelId="{A49D78BD-8701-40A4-9765-8321F0A643A7}" type="presParOf" srcId="{5BA0EA1B-5F73-4973-A3F1-29236FE7F0E5}" destId="{36FB329A-EA96-4DC3-8077-A91D3BA09DEC}" srcOrd="2" destOrd="0" presId="urn:microsoft.com/office/officeart/2005/8/layout/orgChart1"/>
    <dgm:cxn modelId="{7E623A4E-1762-415F-8B5B-308E8A6B2CE9}" type="presParOf" srcId="{417D4C16-6F47-45C2-BFA4-54B9F621B68C}" destId="{0158380F-2A8D-46BB-A605-28D0BEDCA95A}" srcOrd="2" destOrd="0" presId="urn:microsoft.com/office/officeart/2005/8/layout/orgChart1"/>
    <dgm:cxn modelId="{66BC9CB7-2D77-42F9-9EEF-57BB224AC632}" type="presParOf" srcId="{417D4C16-6F47-45C2-BFA4-54B9F621B68C}" destId="{1ED8701E-95F7-46B5-9B23-B113C2EBE606}" srcOrd="3" destOrd="0" presId="urn:microsoft.com/office/officeart/2005/8/layout/orgChart1"/>
    <dgm:cxn modelId="{B0542ABD-3D83-4E42-88C3-E78CBBF84D65}" type="presParOf" srcId="{1ED8701E-95F7-46B5-9B23-B113C2EBE606}" destId="{82EB442C-EA0F-4ADB-BFCE-26157DEED3EF}" srcOrd="0" destOrd="0" presId="urn:microsoft.com/office/officeart/2005/8/layout/orgChart1"/>
    <dgm:cxn modelId="{A962A06A-B38E-4969-B917-BE49F89FA3E5}" type="presParOf" srcId="{82EB442C-EA0F-4ADB-BFCE-26157DEED3EF}" destId="{466D2442-F82B-4960-BA14-07DC66B89776}" srcOrd="0" destOrd="0" presId="urn:microsoft.com/office/officeart/2005/8/layout/orgChart1"/>
    <dgm:cxn modelId="{A6EE8F3C-7566-4DF5-8CE7-53710FEE2259}" type="presParOf" srcId="{82EB442C-EA0F-4ADB-BFCE-26157DEED3EF}" destId="{95747F7E-A1B1-48A5-BB26-4D663DC9B687}" srcOrd="1" destOrd="0" presId="urn:microsoft.com/office/officeart/2005/8/layout/orgChart1"/>
    <dgm:cxn modelId="{15D523D9-836E-4DF7-92C7-5EAE656A4DD9}" type="presParOf" srcId="{1ED8701E-95F7-46B5-9B23-B113C2EBE606}" destId="{B45D613A-CF74-4109-9FE2-CA7DF07E9A2F}" srcOrd="1" destOrd="0" presId="urn:microsoft.com/office/officeart/2005/8/layout/orgChart1"/>
    <dgm:cxn modelId="{EC309420-72A5-4A56-A5EC-AB8CD5D0FBBB}" type="presParOf" srcId="{B45D613A-CF74-4109-9FE2-CA7DF07E9A2F}" destId="{F995A6B1-D139-4F46-BB63-4E31291E2CBE}" srcOrd="0" destOrd="0" presId="urn:microsoft.com/office/officeart/2005/8/layout/orgChart1"/>
    <dgm:cxn modelId="{96B885EC-1F1A-4C3E-93E1-EA5BBF39302D}" type="presParOf" srcId="{B45D613A-CF74-4109-9FE2-CA7DF07E9A2F}" destId="{F954B2A2-1550-4BD3-8667-C1C8D4E5B1B2}" srcOrd="1" destOrd="0" presId="urn:microsoft.com/office/officeart/2005/8/layout/orgChart1"/>
    <dgm:cxn modelId="{0B243758-E612-4587-A0D9-8BAA3BA1DB7C}" type="presParOf" srcId="{F954B2A2-1550-4BD3-8667-C1C8D4E5B1B2}" destId="{59C7A080-A188-4DC2-9FCA-0423516A283A}" srcOrd="0" destOrd="0" presId="urn:microsoft.com/office/officeart/2005/8/layout/orgChart1"/>
    <dgm:cxn modelId="{B6A5D8F6-A33E-4526-88D9-3EA5360FD464}" type="presParOf" srcId="{59C7A080-A188-4DC2-9FCA-0423516A283A}" destId="{8D7CEF34-7121-401A-9EDD-DA57814735DA}" srcOrd="0" destOrd="0" presId="urn:microsoft.com/office/officeart/2005/8/layout/orgChart1"/>
    <dgm:cxn modelId="{13D96F99-BC60-47AC-ABF6-1C398565CC30}" type="presParOf" srcId="{59C7A080-A188-4DC2-9FCA-0423516A283A}" destId="{3E5A7FC1-A3F3-404B-905C-6AC855CFFC9A}" srcOrd="1" destOrd="0" presId="urn:microsoft.com/office/officeart/2005/8/layout/orgChart1"/>
    <dgm:cxn modelId="{A9BAE075-1639-4086-92AD-50195A978F7C}" type="presParOf" srcId="{F954B2A2-1550-4BD3-8667-C1C8D4E5B1B2}" destId="{96E6DC8E-2BDC-4DA9-A96B-3BBD7B50C8B5}" srcOrd="1" destOrd="0" presId="urn:microsoft.com/office/officeart/2005/8/layout/orgChart1"/>
    <dgm:cxn modelId="{98B24644-6246-469A-BE9F-96C88855F650}" type="presParOf" srcId="{F954B2A2-1550-4BD3-8667-C1C8D4E5B1B2}" destId="{24690629-5752-487D-9E62-1B9255B91666}" srcOrd="2" destOrd="0" presId="urn:microsoft.com/office/officeart/2005/8/layout/orgChart1"/>
    <dgm:cxn modelId="{847EEDAC-332B-4D3E-8EFC-090772AEC592}" type="presParOf" srcId="{B45D613A-CF74-4109-9FE2-CA7DF07E9A2F}" destId="{4DB223C1-E167-4CE7-BBDB-3999C251884C}" srcOrd="2" destOrd="0" presId="urn:microsoft.com/office/officeart/2005/8/layout/orgChart1"/>
    <dgm:cxn modelId="{6A0A54E5-677C-4129-8C0C-8A548577B5D8}" type="presParOf" srcId="{B45D613A-CF74-4109-9FE2-CA7DF07E9A2F}" destId="{BF9A6A66-4CA5-4C5B-B795-8B6D58B0C86A}" srcOrd="3" destOrd="0" presId="urn:microsoft.com/office/officeart/2005/8/layout/orgChart1"/>
    <dgm:cxn modelId="{C8E865C9-5C3C-4DA5-9BF1-4D44E103DCC6}" type="presParOf" srcId="{BF9A6A66-4CA5-4C5B-B795-8B6D58B0C86A}" destId="{B2BDE703-F29E-4522-ADCF-F5E033C136D5}" srcOrd="0" destOrd="0" presId="urn:microsoft.com/office/officeart/2005/8/layout/orgChart1"/>
    <dgm:cxn modelId="{FEC1AD89-A420-47EB-81D8-5C79DF9FD736}" type="presParOf" srcId="{B2BDE703-F29E-4522-ADCF-F5E033C136D5}" destId="{A48098A7-875D-4DD4-9FC1-6BF27ACF541C}" srcOrd="0" destOrd="0" presId="urn:microsoft.com/office/officeart/2005/8/layout/orgChart1"/>
    <dgm:cxn modelId="{C893B7EE-F669-48C6-83E6-36C38A7B4728}" type="presParOf" srcId="{B2BDE703-F29E-4522-ADCF-F5E033C136D5}" destId="{30D467C3-47C6-4E21-A66C-E50574C771FF}" srcOrd="1" destOrd="0" presId="urn:microsoft.com/office/officeart/2005/8/layout/orgChart1"/>
    <dgm:cxn modelId="{710E84B4-20DA-4407-B546-AB31FA006719}" type="presParOf" srcId="{BF9A6A66-4CA5-4C5B-B795-8B6D58B0C86A}" destId="{076789AC-8BEF-445A-80D0-485B1A25275F}" srcOrd="1" destOrd="0" presId="urn:microsoft.com/office/officeart/2005/8/layout/orgChart1"/>
    <dgm:cxn modelId="{16B3480E-06BF-4FD9-BCC4-1E4F9F3E3764}" type="presParOf" srcId="{BF9A6A66-4CA5-4C5B-B795-8B6D58B0C86A}" destId="{916E04E4-C12C-4A92-B5B5-5658FFEBB62D}" srcOrd="2" destOrd="0" presId="urn:microsoft.com/office/officeart/2005/8/layout/orgChart1"/>
    <dgm:cxn modelId="{29A5C282-BEC3-4B98-94CC-702E9CBACEDF}" type="presParOf" srcId="{1ED8701E-95F7-46B5-9B23-B113C2EBE606}" destId="{22A9FBAF-7F85-4B32-9C8E-50AB49277B22}" srcOrd="2" destOrd="0" presId="urn:microsoft.com/office/officeart/2005/8/layout/orgChart1"/>
    <dgm:cxn modelId="{8AF52551-D0F9-4747-A504-E1D56872B433}" type="presParOf" srcId="{E4ACDD6B-0637-4F25-B692-478DE4CD1E8A}" destId="{A304A998-311C-42E3-BC67-14561F45BC79}" srcOrd="2" destOrd="0" presId="urn:microsoft.com/office/officeart/2005/8/layout/orgChart1"/>
    <dgm:cxn modelId="{CC63E2D5-C1A1-4079-AED7-824C1802B9E6}" type="presParOf" srcId="{596C2A0E-FAAA-4C19-8F64-3F40373672C6}" destId="{8F47595E-1F20-4F5E-BE70-5CDDFE438157}" srcOrd="2" destOrd="0" presId="urn:microsoft.com/office/officeart/2005/8/layout/orgChart1"/>
    <dgm:cxn modelId="{B03EDD86-C2C2-4B31-81AE-D6B3F49E1C10}" type="presParOf" srcId="{7F944FE0-D2A2-405B-BDFF-D1897631706E}" destId="{146AE877-ED15-459B-B13B-AF077FBB1040}" srcOrd="2" destOrd="0" presId="urn:microsoft.com/office/officeart/2005/8/layout/orgChart1"/>
    <dgm:cxn modelId="{181F734E-D35B-4EF5-9A97-CB452032DC11}" type="presParOf" srcId="{7F944FE0-D2A2-405B-BDFF-D1897631706E}" destId="{D8BE7065-D2EC-4787-8FFC-B61F79EEC39D}" srcOrd="3" destOrd="0" presId="urn:microsoft.com/office/officeart/2005/8/layout/orgChart1"/>
    <dgm:cxn modelId="{14BB84DE-3636-4C72-8E56-38D962ACC82F}" type="presParOf" srcId="{D8BE7065-D2EC-4787-8FFC-B61F79EEC39D}" destId="{71363FA2-6923-417F-B55E-201974467DF6}" srcOrd="0" destOrd="0" presId="urn:microsoft.com/office/officeart/2005/8/layout/orgChart1"/>
    <dgm:cxn modelId="{FE277F32-2136-4E44-B2E7-052CFF5D804E}" type="presParOf" srcId="{71363FA2-6923-417F-B55E-201974467DF6}" destId="{5368EF9E-E26F-497A-B704-8C2CE5D835FD}" srcOrd="0" destOrd="0" presId="urn:microsoft.com/office/officeart/2005/8/layout/orgChart1"/>
    <dgm:cxn modelId="{9D0D020A-6D9B-4C04-9150-6DC46D32E6A5}" type="presParOf" srcId="{71363FA2-6923-417F-B55E-201974467DF6}" destId="{05AACB28-368C-4D12-A4D8-69764BDEC4D2}" srcOrd="1" destOrd="0" presId="urn:microsoft.com/office/officeart/2005/8/layout/orgChart1"/>
    <dgm:cxn modelId="{1E2AA5E1-4EB0-4682-9C36-F429445FD2F5}" type="presParOf" srcId="{D8BE7065-D2EC-4787-8FFC-B61F79EEC39D}" destId="{6EB25563-D21F-483B-A064-03B79922792B}" srcOrd="1" destOrd="0" presId="urn:microsoft.com/office/officeart/2005/8/layout/orgChart1"/>
    <dgm:cxn modelId="{10D605C4-FD09-4441-9BB3-0632F4A379C3}" type="presParOf" srcId="{6EB25563-D21F-483B-A064-03B79922792B}" destId="{1BDCF5C3-4938-4F7B-B883-DFE0EA2513F2}" srcOrd="0" destOrd="0" presId="urn:microsoft.com/office/officeart/2005/8/layout/orgChart1"/>
    <dgm:cxn modelId="{22A84BAE-F858-4B16-A5F7-8F2A6D7D2D1E}" type="presParOf" srcId="{6EB25563-D21F-483B-A064-03B79922792B}" destId="{D51C4435-04F6-4D3A-8AC9-28DE1618776D}" srcOrd="1" destOrd="0" presId="urn:microsoft.com/office/officeart/2005/8/layout/orgChart1"/>
    <dgm:cxn modelId="{EE968EFF-50DE-421B-8602-E0B402C73CB7}" type="presParOf" srcId="{D51C4435-04F6-4D3A-8AC9-28DE1618776D}" destId="{C8C3FF62-3F59-4D84-9B88-D6D2C6D0965C}" srcOrd="0" destOrd="0" presId="urn:microsoft.com/office/officeart/2005/8/layout/orgChart1"/>
    <dgm:cxn modelId="{269C4383-A532-4002-B089-59A5A17E2AA2}" type="presParOf" srcId="{C8C3FF62-3F59-4D84-9B88-D6D2C6D0965C}" destId="{3CB81659-FE3C-423B-9CBD-B42FC5FE3EA0}" srcOrd="0" destOrd="0" presId="urn:microsoft.com/office/officeart/2005/8/layout/orgChart1"/>
    <dgm:cxn modelId="{CFC04A00-2893-4225-812D-1214A4F3CEC8}" type="presParOf" srcId="{C8C3FF62-3F59-4D84-9B88-D6D2C6D0965C}" destId="{77CF87DA-CCF2-4C68-A6A1-315D38F06E97}" srcOrd="1" destOrd="0" presId="urn:microsoft.com/office/officeart/2005/8/layout/orgChart1"/>
    <dgm:cxn modelId="{68989890-F410-4841-86F8-1A55740944AB}" type="presParOf" srcId="{D51C4435-04F6-4D3A-8AC9-28DE1618776D}" destId="{9A131EBF-4F2C-4F30-929D-6EE9E0F9BCAA}" srcOrd="1" destOrd="0" presId="urn:microsoft.com/office/officeart/2005/8/layout/orgChart1"/>
    <dgm:cxn modelId="{9C2A48C4-0548-4D59-9E85-5A3AA6C6E022}" type="presParOf" srcId="{9A131EBF-4F2C-4F30-929D-6EE9E0F9BCAA}" destId="{551EDF52-9700-4415-9C5E-2D5BBD97710A}" srcOrd="0" destOrd="0" presId="urn:microsoft.com/office/officeart/2005/8/layout/orgChart1"/>
    <dgm:cxn modelId="{F6A75BE6-237B-492B-8EA0-809C0960001E}" type="presParOf" srcId="{9A131EBF-4F2C-4F30-929D-6EE9E0F9BCAA}" destId="{DD393105-A334-4EB7-8239-C3EC22ABC35C}" srcOrd="1" destOrd="0" presId="urn:microsoft.com/office/officeart/2005/8/layout/orgChart1"/>
    <dgm:cxn modelId="{0715E720-AC48-4E48-935D-5CEC12A7C65B}" type="presParOf" srcId="{DD393105-A334-4EB7-8239-C3EC22ABC35C}" destId="{34E0B7B8-A9FE-4637-BA33-0D34A4985CFE}" srcOrd="0" destOrd="0" presId="urn:microsoft.com/office/officeart/2005/8/layout/orgChart1"/>
    <dgm:cxn modelId="{4C701007-C1E1-4EF2-9698-ECC5AE53BF6F}" type="presParOf" srcId="{34E0B7B8-A9FE-4637-BA33-0D34A4985CFE}" destId="{07D3882F-C235-4ADF-85FA-E879C777A8BD}" srcOrd="0" destOrd="0" presId="urn:microsoft.com/office/officeart/2005/8/layout/orgChart1"/>
    <dgm:cxn modelId="{C6D43F3C-10ED-4049-B729-8E6F38081AC0}" type="presParOf" srcId="{34E0B7B8-A9FE-4637-BA33-0D34A4985CFE}" destId="{4AFAFC3D-D935-4174-82BF-8097E9CC3978}" srcOrd="1" destOrd="0" presId="urn:microsoft.com/office/officeart/2005/8/layout/orgChart1"/>
    <dgm:cxn modelId="{CFE029F0-3F31-41BE-B519-6345102125CB}" type="presParOf" srcId="{DD393105-A334-4EB7-8239-C3EC22ABC35C}" destId="{32762620-2305-4932-8569-3643D2BD0F19}" srcOrd="1" destOrd="0" presId="urn:microsoft.com/office/officeart/2005/8/layout/orgChart1"/>
    <dgm:cxn modelId="{485C637F-81E0-4E24-B4D8-32FE642CD9F7}" type="presParOf" srcId="{DD393105-A334-4EB7-8239-C3EC22ABC35C}" destId="{8BC1F9E8-51D5-4381-8499-A60AB874E0FD}" srcOrd="2" destOrd="0" presId="urn:microsoft.com/office/officeart/2005/8/layout/orgChart1"/>
    <dgm:cxn modelId="{86D571AC-02DE-4DA5-AE7A-19E4F5EF5C1F}" type="presParOf" srcId="{9A131EBF-4F2C-4F30-929D-6EE9E0F9BCAA}" destId="{FB2DB3A0-B135-43F4-88C1-E9985DD92C2D}" srcOrd="2" destOrd="0" presId="urn:microsoft.com/office/officeart/2005/8/layout/orgChart1"/>
    <dgm:cxn modelId="{4683F895-2106-40D2-9E11-5CA6379399B7}" type="presParOf" srcId="{9A131EBF-4F2C-4F30-929D-6EE9E0F9BCAA}" destId="{B2D79C74-D841-47CF-928E-3D8F67BB6CF4}" srcOrd="3" destOrd="0" presId="urn:microsoft.com/office/officeart/2005/8/layout/orgChart1"/>
    <dgm:cxn modelId="{ECBA03DA-4E8C-4BC4-9F8D-89DC3DE9FA04}" type="presParOf" srcId="{B2D79C74-D841-47CF-928E-3D8F67BB6CF4}" destId="{D530D8F6-4633-4E2B-9D7F-07FE13465AD0}" srcOrd="0" destOrd="0" presId="urn:microsoft.com/office/officeart/2005/8/layout/orgChart1"/>
    <dgm:cxn modelId="{B4AD80E7-A8F6-4F4B-AEF4-F4C09FAD3D0D}" type="presParOf" srcId="{D530D8F6-4633-4E2B-9D7F-07FE13465AD0}" destId="{D7DDDDF0-F44F-4B11-B08B-89295DEA0D9B}" srcOrd="0" destOrd="0" presId="urn:microsoft.com/office/officeart/2005/8/layout/orgChart1"/>
    <dgm:cxn modelId="{C333E741-2E5B-4722-808C-5169EB645FFD}" type="presParOf" srcId="{D530D8F6-4633-4E2B-9D7F-07FE13465AD0}" destId="{3957C82B-EF44-4844-A580-BC3F07AD1AAA}" srcOrd="1" destOrd="0" presId="urn:microsoft.com/office/officeart/2005/8/layout/orgChart1"/>
    <dgm:cxn modelId="{FAF62A33-B985-4CE4-BBA8-14085E5AEE02}" type="presParOf" srcId="{B2D79C74-D841-47CF-928E-3D8F67BB6CF4}" destId="{0754D7EF-BC43-404C-B8A6-6E2B1C6A9AE2}" srcOrd="1" destOrd="0" presId="urn:microsoft.com/office/officeart/2005/8/layout/orgChart1"/>
    <dgm:cxn modelId="{D712542B-A183-4FB8-A77A-87D65ECC017B}" type="presParOf" srcId="{B2D79C74-D841-47CF-928E-3D8F67BB6CF4}" destId="{72B790DC-CD82-4BA6-8E1B-4F531F1D61F0}" srcOrd="2" destOrd="0" presId="urn:microsoft.com/office/officeart/2005/8/layout/orgChart1"/>
    <dgm:cxn modelId="{32C39183-E907-451E-B63A-DB0A43DC89F6}" type="presParOf" srcId="{9A131EBF-4F2C-4F30-929D-6EE9E0F9BCAA}" destId="{05F83327-2C84-4090-81AE-FCA4D3E2C2AD}" srcOrd="4" destOrd="0" presId="urn:microsoft.com/office/officeart/2005/8/layout/orgChart1"/>
    <dgm:cxn modelId="{F9E73753-605B-4144-BD35-28F54BB5FAEF}" type="presParOf" srcId="{9A131EBF-4F2C-4F30-929D-6EE9E0F9BCAA}" destId="{36362017-253E-48CC-877B-29C666361818}" srcOrd="5" destOrd="0" presId="urn:microsoft.com/office/officeart/2005/8/layout/orgChart1"/>
    <dgm:cxn modelId="{87A0CFC6-9082-4B14-9F59-09BA0AADBC15}" type="presParOf" srcId="{36362017-253E-48CC-877B-29C666361818}" destId="{3C30E792-C5DE-4525-AABD-C47A6B1315A0}" srcOrd="0" destOrd="0" presId="urn:microsoft.com/office/officeart/2005/8/layout/orgChart1"/>
    <dgm:cxn modelId="{54DD912E-E2C4-42B1-A326-BBD2FA85F783}" type="presParOf" srcId="{3C30E792-C5DE-4525-AABD-C47A6B1315A0}" destId="{120F46ED-1519-40F6-9269-5A030CBCDBFC}" srcOrd="0" destOrd="0" presId="urn:microsoft.com/office/officeart/2005/8/layout/orgChart1"/>
    <dgm:cxn modelId="{37C272C9-F6B1-4612-9789-E2E23198BA4A}" type="presParOf" srcId="{3C30E792-C5DE-4525-AABD-C47A6B1315A0}" destId="{AB6E7023-EB12-467E-A0EC-A2DFABAE7736}" srcOrd="1" destOrd="0" presId="urn:microsoft.com/office/officeart/2005/8/layout/orgChart1"/>
    <dgm:cxn modelId="{FCD6BAD4-FDAD-411F-A9D1-37C1931D3D7B}" type="presParOf" srcId="{36362017-253E-48CC-877B-29C666361818}" destId="{52746E4B-5821-4A1E-813F-5723C07F589D}" srcOrd="1" destOrd="0" presId="urn:microsoft.com/office/officeart/2005/8/layout/orgChart1"/>
    <dgm:cxn modelId="{CE7EBC08-DB4F-44E6-8273-756DAB7ABF0A}" type="presParOf" srcId="{36362017-253E-48CC-877B-29C666361818}" destId="{02EBFDA6-B1ED-497A-BF00-3EB8E2346E1E}" srcOrd="2" destOrd="0" presId="urn:microsoft.com/office/officeart/2005/8/layout/orgChart1"/>
    <dgm:cxn modelId="{1AB955B9-6A86-4E12-920A-9784B8E06F1E}" type="presParOf" srcId="{D51C4435-04F6-4D3A-8AC9-28DE1618776D}" destId="{A5AD6A0B-6137-45FE-AEC3-274EDB22E7BE}" srcOrd="2" destOrd="0" presId="urn:microsoft.com/office/officeart/2005/8/layout/orgChart1"/>
    <dgm:cxn modelId="{9D935F66-A077-4529-9D35-9359403ABF0D}" type="presParOf" srcId="{6EB25563-D21F-483B-A064-03B79922792B}" destId="{4E82E1CF-9093-4966-8BDC-BA30B6523B53}" srcOrd="2" destOrd="0" presId="urn:microsoft.com/office/officeart/2005/8/layout/orgChart1"/>
    <dgm:cxn modelId="{6C09B7FE-A508-4132-90D4-BE7583337AC6}" type="presParOf" srcId="{6EB25563-D21F-483B-A064-03B79922792B}" destId="{6D4684D6-3049-41BE-9C43-0701009F3CD0}" srcOrd="3" destOrd="0" presId="urn:microsoft.com/office/officeart/2005/8/layout/orgChart1"/>
    <dgm:cxn modelId="{B5BF5FA9-E5AC-4251-B8F6-2760E79FEE31}" type="presParOf" srcId="{6D4684D6-3049-41BE-9C43-0701009F3CD0}" destId="{D575E6F6-8868-49B4-8B9A-094F6C77B41D}" srcOrd="0" destOrd="0" presId="urn:microsoft.com/office/officeart/2005/8/layout/orgChart1"/>
    <dgm:cxn modelId="{CF5B4437-A0D8-477D-B631-DA493EF36493}" type="presParOf" srcId="{D575E6F6-8868-49B4-8B9A-094F6C77B41D}" destId="{12FDCBF9-3BED-482D-906E-5A09DB8EAF1F}" srcOrd="0" destOrd="0" presId="urn:microsoft.com/office/officeart/2005/8/layout/orgChart1"/>
    <dgm:cxn modelId="{AD870E70-51B3-41CA-9A76-25CE3A03C7A6}" type="presParOf" srcId="{D575E6F6-8868-49B4-8B9A-094F6C77B41D}" destId="{FC89D3C7-0538-47F7-AF35-0B577D30F034}" srcOrd="1" destOrd="0" presId="urn:microsoft.com/office/officeart/2005/8/layout/orgChart1"/>
    <dgm:cxn modelId="{9737BF88-FF2B-4167-A321-9D5FBFFE47BC}" type="presParOf" srcId="{6D4684D6-3049-41BE-9C43-0701009F3CD0}" destId="{40C287F3-39F2-4A58-9655-CD0EF0D06F7B}" srcOrd="1" destOrd="0" presId="urn:microsoft.com/office/officeart/2005/8/layout/orgChart1"/>
    <dgm:cxn modelId="{55B408AA-2590-4D4B-A021-9536B23E5E23}" type="presParOf" srcId="{40C287F3-39F2-4A58-9655-CD0EF0D06F7B}" destId="{169005B3-517D-446B-8623-5C28558CA7A7}" srcOrd="0" destOrd="0" presId="urn:microsoft.com/office/officeart/2005/8/layout/orgChart1"/>
    <dgm:cxn modelId="{E3075F52-9B7D-48D8-979D-025D0B628D55}" type="presParOf" srcId="{40C287F3-39F2-4A58-9655-CD0EF0D06F7B}" destId="{FA2189D4-0609-4BBD-B1A4-F50349B76580}" srcOrd="1" destOrd="0" presId="urn:microsoft.com/office/officeart/2005/8/layout/orgChart1"/>
    <dgm:cxn modelId="{E1B2DCED-C87A-420B-95EA-91EF9BC3B452}" type="presParOf" srcId="{FA2189D4-0609-4BBD-B1A4-F50349B76580}" destId="{95C8BA52-0A25-4B1B-9C1C-6FAD6F87853F}" srcOrd="0" destOrd="0" presId="urn:microsoft.com/office/officeart/2005/8/layout/orgChart1"/>
    <dgm:cxn modelId="{B5D3AFE4-32CA-4555-A3A0-33530573DAB6}" type="presParOf" srcId="{95C8BA52-0A25-4B1B-9C1C-6FAD6F87853F}" destId="{1E535ECD-9FA0-4E48-A66D-29FFB2AB3B70}" srcOrd="0" destOrd="0" presId="urn:microsoft.com/office/officeart/2005/8/layout/orgChart1"/>
    <dgm:cxn modelId="{2E23B8D7-2D3B-4E67-8FB3-38BBB8385DA0}" type="presParOf" srcId="{95C8BA52-0A25-4B1B-9C1C-6FAD6F87853F}" destId="{A2F7DB0A-CD49-4EDD-B25D-FF7E00E87D85}" srcOrd="1" destOrd="0" presId="urn:microsoft.com/office/officeart/2005/8/layout/orgChart1"/>
    <dgm:cxn modelId="{D470DDF1-88DD-4F74-902E-A0F2657C0350}" type="presParOf" srcId="{FA2189D4-0609-4BBD-B1A4-F50349B76580}" destId="{55C12E5E-D71A-41AF-B0EE-8DEB10EABF6C}" srcOrd="1" destOrd="0" presId="urn:microsoft.com/office/officeart/2005/8/layout/orgChart1"/>
    <dgm:cxn modelId="{56716CEF-F1F1-4747-9DF2-E2CE1DDE9BC7}" type="presParOf" srcId="{FA2189D4-0609-4BBD-B1A4-F50349B76580}" destId="{E2A7F598-2A90-4FBC-9CCC-46032457887C}" srcOrd="2" destOrd="0" presId="urn:microsoft.com/office/officeart/2005/8/layout/orgChart1"/>
    <dgm:cxn modelId="{61C377DA-6E65-4F39-A013-6587B39D6127}" type="presParOf" srcId="{40C287F3-39F2-4A58-9655-CD0EF0D06F7B}" destId="{B1F44040-471C-47E1-AA4C-3975425FBF91}" srcOrd="2" destOrd="0" presId="urn:microsoft.com/office/officeart/2005/8/layout/orgChart1"/>
    <dgm:cxn modelId="{1F58D246-D0EE-4B7A-AA5E-599A465A1482}" type="presParOf" srcId="{40C287F3-39F2-4A58-9655-CD0EF0D06F7B}" destId="{C2D84DC7-5EF4-4BC8-9576-DED11C3A7DFD}" srcOrd="3" destOrd="0" presId="urn:microsoft.com/office/officeart/2005/8/layout/orgChart1"/>
    <dgm:cxn modelId="{EF79FCFE-8A56-4E40-BFA1-675DB9EEC477}" type="presParOf" srcId="{C2D84DC7-5EF4-4BC8-9576-DED11C3A7DFD}" destId="{A5EFAD50-F422-4DD0-B7DB-428FBE8FC6A2}" srcOrd="0" destOrd="0" presId="urn:microsoft.com/office/officeart/2005/8/layout/orgChart1"/>
    <dgm:cxn modelId="{1D3B2A23-4010-4EF7-B051-8599F1DD10F2}" type="presParOf" srcId="{A5EFAD50-F422-4DD0-B7DB-428FBE8FC6A2}" destId="{0A7F2A46-750F-45A2-923B-D1292802EFDC}" srcOrd="0" destOrd="0" presId="urn:microsoft.com/office/officeart/2005/8/layout/orgChart1"/>
    <dgm:cxn modelId="{61019AC8-3A2B-4B40-81F2-CDFD39761FAB}" type="presParOf" srcId="{A5EFAD50-F422-4DD0-B7DB-428FBE8FC6A2}" destId="{5517D03E-AE9E-4827-A3FB-E1CF8BC3E098}" srcOrd="1" destOrd="0" presId="urn:microsoft.com/office/officeart/2005/8/layout/orgChart1"/>
    <dgm:cxn modelId="{0990029C-2BF9-4A09-85E6-232903A8B594}" type="presParOf" srcId="{C2D84DC7-5EF4-4BC8-9576-DED11C3A7DFD}" destId="{C84665DD-42F1-4826-AAB6-D8630126BC8B}" srcOrd="1" destOrd="0" presId="urn:microsoft.com/office/officeart/2005/8/layout/orgChart1"/>
    <dgm:cxn modelId="{E09AEC5B-5FA3-4C4C-A134-2A54D448D65E}" type="presParOf" srcId="{C2D84DC7-5EF4-4BC8-9576-DED11C3A7DFD}" destId="{D8899574-0656-4F1B-8027-B715745A0824}" srcOrd="2" destOrd="0" presId="urn:microsoft.com/office/officeart/2005/8/layout/orgChart1"/>
    <dgm:cxn modelId="{58CC134E-D753-42BA-99B4-1219A9407726}" type="presParOf" srcId="{40C287F3-39F2-4A58-9655-CD0EF0D06F7B}" destId="{0A31BD92-2D04-4BA5-890F-DF8FF4A1F5B3}" srcOrd="4" destOrd="0" presId="urn:microsoft.com/office/officeart/2005/8/layout/orgChart1"/>
    <dgm:cxn modelId="{D43BD11F-B02B-458A-A5B5-DF1320A43AE9}" type="presParOf" srcId="{40C287F3-39F2-4A58-9655-CD0EF0D06F7B}" destId="{00FBD00F-81C5-420E-B05A-FFFCC106A137}" srcOrd="5" destOrd="0" presId="urn:microsoft.com/office/officeart/2005/8/layout/orgChart1"/>
    <dgm:cxn modelId="{588BC3BE-3098-4DE3-93DD-F918730DF3F0}" type="presParOf" srcId="{00FBD00F-81C5-420E-B05A-FFFCC106A137}" destId="{E7060DB0-8E1A-4B32-B1F1-4377B2758A51}" srcOrd="0" destOrd="0" presId="urn:microsoft.com/office/officeart/2005/8/layout/orgChart1"/>
    <dgm:cxn modelId="{199F7065-5A67-4B8D-A0EA-2F46496205C7}" type="presParOf" srcId="{E7060DB0-8E1A-4B32-B1F1-4377B2758A51}" destId="{E5100FBE-64A1-4A14-A4F0-8D9B5F56B412}" srcOrd="0" destOrd="0" presId="urn:microsoft.com/office/officeart/2005/8/layout/orgChart1"/>
    <dgm:cxn modelId="{8C90C503-6B35-4C19-A8EC-5E3C4EEBCEA1}" type="presParOf" srcId="{E7060DB0-8E1A-4B32-B1F1-4377B2758A51}" destId="{C8FD2C45-AC05-4D43-929A-09AA55621FE6}" srcOrd="1" destOrd="0" presId="urn:microsoft.com/office/officeart/2005/8/layout/orgChart1"/>
    <dgm:cxn modelId="{93A4E03B-3947-425D-ACA2-01030EDFD361}" type="presParOf" srcId="{00FBD00F-81C5-420E-B05A-FFFCC106A137}" destId="{D84C3267-D317-47B9-9508-01B15574963B}" srcOrd="1" destOrd="0" presId="urn:microsoft.com/office/officeart/2005/8/layout/orgChart1"/>
    <dgm:cxn modelId="{E8EF6D98-27A2-47A4-9AD9-A86C6CD8F93A}" type="presParOf" srcId="{00FBD00F-81C5-420E-B05A-FFFCC106A137}" destId="{18BEAD27-70EC-42A6-8114-DE6BC39BF62C}" srcOrd="2" destOrd="0" presId="urn:microsoft.com/office/officeart/2005/8/layout/orgChart1"/>
    <dgm:cxn modelId="{3447BA53-FE12-4CC5-8F8E-276D97F1A4B7}" type="presParOf" srcId="{40C287F3-39F2-4A58-9655-CD0EF0D06F7B}" destId="{0EFA0964-78A3-41A7-A570-60CE1C66329E}" srcOrd="6" destOrd="0" presId="urn:microsoft.com/office/officeart/2005/8/layout/orgChart1"/>
    <dgm:cxn modelId="{4BA4E8D7-29D1-464A-B4C7-968307D9E6DB}" type="presParOf" srcId="{40C287F3-39F2-4A58-9655-CD0EF0D06F7B}" destId="{ECB49A37-FF1D-48A7-8128-BC2582BA9612}" srcOrd="7" destOrd="0" presId="urn:microsoft.com/office/officeart/2005/8/layout/orgChart1"/>
    <dgm:cxn modelId="{B0746CD7-5E25-4F5A-841F-135A23431ACD}" type="presParOf" srcId="{ECB49A37-FF1D-48A7-8128-BC2582BA9612}" destId="{A0B8CD16-AFDD-4E97-AF1A-D2A8AE44E9B7}" srcOrd="0" destOrd="0" presId="urn:microsoft.com/office/officeart/2005/8/layout/orgChart1"/>
    <dgm:cxn modelId="{9F7568F3-2913-49A2-B84A-F9B6F5DBEF55}" type="presParOf" srcId="{A0B8CD16-AFDD-4E97-AF1A-D2A8AE44E9B7}" destId="{A62AB0D9-E10A-426E-BD01-3C3FA7FB4584}" srcOrd="0" destOrd="0" presId="urn:microsoft.com/office/officeart/2005/8/layout/orgChart1"/>
    <dgm:cxn modelId="{1200A884-851B-4740-B901-85A4E0339E67}" type="presParOf" srcId="{A0B8CD16-AFDD-4E97-AF1A-D2A8AE44E9B7}" destId="{FD128E09-2C37-49A9-8434-52DE9CCCD645}" srcOrd="1" destOrd="0" presId="urn:microsoft.com/office/officeart/2005/8/layout/orgChart1"/>
    <dgm:cxn modelId="{9F442175-49AE-4C23-867B-56B5E1C3FE5B}" type="presParOf" srcId="{ECB49A37-FF1D-48A7-8128-BC2582BA9612}" destId="{6CA27581-42E8-4FE9-8CDF-344B1AF2BA61}" srcOrd="1" destOrd="0" presId="urn:microsoft.com/office/officeart/2005/8/layout/orgChart1"/>
    <dgm:cxn modelId="{6D102B61-52E7-468D-A7A5-258B9696EFBB}" type="presParOf" srcId="{ECB49A37-FF1D-48A7-8128-BC2582BA9612}" destId="{FC990C78-A15A-4020-8EBD-C48D6C2AB4B9}" srcOrd="2" destOrd="0" presId="urn:microsoft.com/office/officeart/2005/8/layout/orgChart1"/>
    <dgm:cxn modelId="{29FBB2E7-4B2D-402C-8EDE-442239411CAE}" type="presParOf" srcId="{6D4684D6-3049-41BE-9C43-0701009F3CD0}" destId="{4FF2B127-3DD1-49B2-A994-6E2D85102CCF}" srcOrd="2" destOrd="0" presId="urn:microsoft.com/office/officeart/2005/8/layout/orgChart1"/>
    <dgm:cxn modelId="{1A488631-178E-4D17-B085-EF02C3455846}" type="presParOf" srcId="{D8BE7065-D2EC-4787-8FFC-B61F79EEC39D}" destId="{BC2296E3-678E-497E-9639-ED3DB6D9EADC}" srcOrd="2" destOrd="0" presId="urn:microsoft.com/office/officeart/2005/8/layout/orgChart1"/>
    <dgm:cxn modelId="{F90AA727-5B7B-4991-A0AB-CBC47B3404C3}" type="presParOf" srcId="{7F944FE0-D2A2-405B-BDFF-D1897631706E}" destId="{E6D4F79E-AB21-4BD8-8790-5DF0D70FAD9B}" srcOrd="4" destOrd="0" presId="urn:microsoft.com/office/officeart/2005/8/layout/orgChart1"/>
    <dgm:cxn modelId="{0F81BCBA-538E-4691-A4CF-CC70FE21B723}" type="presParOf" srcId="{7F944FE0-D2A2-405B-BDFF-D1897631706E}" destId="{E10BC063-F2C2-4C33-A8B2-C9376168C792}" srcOrd="5" destOrd="0" presId="urn:microsoft.com/office/officeart/2005/8/layout/orgChart1"/>
    <dgm:cxn modelId="{B75C296E-811D-4AB1-AB76-4A72D5F903C2}" type="presParOf" srcId="{E10BC063-F2C2-4C33-A8B2-C9376168C792}" destId="{9543D3DB-DDA8-4EED-BE5A-CEC50121F749}" srcOrd="0" destOrd="0" presId="urn:microsoft.com/office/officeart/2005/8/layout/orgChart1"/>
    <dgm:cxn modelId="{2E70E987-9458-461F-8ECB-E00A942974A0}" type="presParOf" srcId="{9543D3DB-DDA8-4EED-BE5A-CEC50121F749}" destId="{5FD506E3-E508-4C1C-A865-88FCE093EC42}" srcOrd="0" destOrd="0" presId="urn:microsoft.com/office/officeart/2005/8/layout/orgChart1"/>
    <dgm:cxn modelId="{8175CC30-F9D4-4F04-B59E-81040EAB6639}" type="presParOf" srcId="{9543D3DB-DDA8-4EED-BE5A-CEC50121F749}" destId="{D4095810-315D-47F6-A312-B52A043E5F9B}" srcOrd="1" destOrd="0" presId="urn:microsoft.com/office/officeart/2005/8/layout/orgChart1"/>
    <dgm:cxn modelId="{6DCFA2CB-0ABA-49DB-A6E0-8886E9D12029}" type="presParOf" srcId="{E10BC063-F2C2-4C33-A8B2-C9376168C792}" destId="{987642A6-F4E3-4BBD-A3CA-788D5341B3C0}" srcOrd="1" destOrd="0" presId="urn:microsoft.com/office/officeart/2005/8/layout/orgChart1"/>
    <dgm:cxn modelId="{7FDB65CC-B81C-4D01-A81E-0B26AA222917}" type="presParOf" srcId="{987642A6-F4E3-4BBD-A3CA-788D5341B3C0}" destId="{C8AF0400-016E-49EE-B8C9-28131DF20084}" srcOrd="0" destOrd="0" presId="urn:microsoft.com/office/officeart/2005/8/layout/orgChart1"/>
    <dgm:cxn modelId="{60E998BF-D0D4-4736-A3E0-9900F967F287}" type="presParOf" srcId="{987642A6-F4E3-4BBD-A3CA-788D5341B3C0}" destId="{3C7A061F-553E-45B7-A079-107C7506BC10}" srcOrd="1" destOrd="0" presId="urn:microsoft.com/office/officeart/2005/8/layout/orgChart1"/>
    <dgm:cxn modelId="{F5A99ACE-B620-44DA-BADA-3D3C22856355}" type="presParOf" srcId="{3C7A061F-553E-45B7-A079-107C7506BC10}" destId="{7A9F65ED-E6B9-4C26-8731-1C167E739EFF}" srcOrd="0" destOrd="0" presId="urn:microsoft.com/office/officeart/2005/8/layout/orgChart1"/>
    <dgm:cxn modelId="{AF5FB2EC-83C6-41C9-90B5-DF0C1EDB9D24}" type="presParOf" srcId="{7A9F65ED-E6B9-4C26-8731-1C167E739EFF}" destId="{B21AFBB2-1053-4598-99EA-A43BD5995F06}" srcOrd="0" destOrd="0" presId="urn:microsoft.com/office/officeart/2005/8/layout/orgChart1"/>
    <dgm:cxn modelId="{D06AD22A-C7F3-4AAE-A402-CD9C2CDA8E13}" type="presParOf" srcId="{7A9F65ED-E6B9-4C26-8731-1C167E739EFF}" destId="{47AB1C5A-9EDF-42BC-80B0-F63D263CD5E2}" srcOrd="1" destOrd="0" presId="urn:microsoft.com/office/officeart/2005/8/layout/orgChart1"/>
    <dgm:cxn modelId="{4F8153BF-65A3-4E21-B875-6F95CA0857E2}" type="presParOf" srcId="{3C7A061F-553E-45B7-A079-107C7506BC10}" destId="{8CAA194A-A9D6-4C50-86A7-473C68973B6B}" srcOrd="1" destOrd="0" presId="urn:microsoft.com/office/officeart/2005/8/layout/orgChart1"/>
    <dgm:cxn modelId="{0435203C-6E6C-47BB-8C21-FD83C23BCB11}" type="presParOf" srcId="{8CAA194A-A9D6-4C50-86A7-473C68973B6B}" destId="{282BAE59-C0B1-4799-A52E-80F4A9AD51D8}" srcOrd="0" destOrd="0" presId="urn:microsoft.com/office/officeart/2005/8/layout/orgChart1"/>
    <dgm:cxn modelId="{319F3FF0-EA0A-4DAC-88AE-53AB4CD69B33}" type="presParOf" srcId="{8CAA194A-A9D6-4C50-86A7-473C68973B6B}" destId="{C28BF54F-05BE-4128-A23A-21380212D498}" srcOrd="1" destOrd="0" presId="urn:microsoft.com/office/officeart/2005/8/layout/orgChart1"/>
    <dgm:cxn modelId="{AB009353-F728-4481-BC63-3B2166F9AA64}" type="presParOf" srcId="{C28BF54F-05BE-4128-A23A-21380212D498}" destId="{EED1BDC1-91C7-4A3C-A2A7-CBB2ECCF604C}" srcOrd="0" destOrd="0" presId="urn:microsoft.com/office/officeart/2005/8/layout/orgChart1"/>
    <dgm:cxn modelId="{164A6F0A-07E8-4B6C-A9B7-435F96430244}" type="presParOf" srcId="{EED1BDC1-91C7-4A3C-A2A7-CBB2ECCF604C}" destId="{C7A25A1C-ADF6-4FC6-83ED-223D9442E5A2}" srcOrd="0" destOrd="0" presId="urn:microsoft.com/office/officeart/2005/8/layout/orgChart1"/>
    <dgm:cxn modelId="{8219A27A-B47C-4B92-9BB4-D47B34E64310}" type="presParOf" srcId="{EED1BDC1-91C7-4A3C-A2A7-CBB2ECCF604C}" destId="{0C48E9A2-0866-44A9-8331-8E87F3F1225B}" srcOrd="1" destOrd="0" presId="urn:microsoft.com/office/officeart/2005/8/layout/orgChart1"/>
    <dgm:cxn modelId="{4CE8E608-09D3-4C1A-B441-0FC446BB1453}" type="presParOf" srcId="{C28BF54F-05BE-4128-A23A-21380212D498}" destId="{B815641E-D9B3-4F00-95CD-DDAA0BC9628C}" srcOrd="1" destOrd="0" presId="urn:microsoft.com/office/officeart/2005/8/layout/orgChart1"/>
    <dgm:cxn modelId="{96405F5A-9B33-4A59-9E71-A2D0CF9237D6}" type="presParOf" srcId="{C28BF54F-05BE-4128-A23A-21380212D498}" destId="{C2B0A693-D760-4FC6-90E9-4062B45EB903}" srcOrd="2" destOrd="0" presId="urn:microsoft.com/office/officeart/2005/8/layout/orgChart1"/>
    <dgm:cxn modelId="{62FEC5D4-8E0B-4371-8068-B9ECA3ED8838}" type="presParOf" srcId="{8CAA194A-A9D6-4C50-86A7-473C68973B6B}" destId="{4FA6CBE9-95E2-48C7-8CBF-A9F46142152C}" srcOrd="2" destOrd="0" presId="urn:microsoft.com/office/officeart/2005/8/layout/orgChart1"/>
    <dgm:cxn modelId="{ED48CAC4-8448-4E01-BF4B-B1B6BD5DB2A1}" type="presParOf" srcId="{8CAA194A-A9D6-4C50-86A7-473C68973B6B}" destId="{90809224-C9F2-4152-9117-E9928FAFB0D5}" srcOrd="3" destOrd="0" presId="urn:microsoft.com/office/officeart/2005/8/layout/orgChart1"/>
    <dgm:cxn modelId="{A6FAE122-4127-49AC-9F39-4258AC2248FC}" type="presParOf" srcId="{90809224-C9F2-4152-9117-E9928FAFB0D5}" destId="{08BF7DC7-C3DA-436F-ABAC-7AB06B45B1E9}" srcOrd="0" destOrd="0" presId="urn:microsoft.com/office/officeart/2005/8/layout/orgChart1"/>
    <dgm:cxn modelId="{7B6CD5E1-4E64-45C2-972B-2BCF9C726C39}" type="presParOf" srcId="{08BF7DC7-C3DA-436F-ABAC-7AB06B45B1E9}" destId="{83A8959B-17D8-471E-AC3D-33190F415985}" srcOrd="0" destOrd="0" presId="urn:microsoft.com/office/officeart/2005/8/layout/orgChart1"/>
    <dgm:cxn modelId="{0E749C56-B0AB-4577-A530-5975474BDDC0}" type="presParOf" srcId="{08BF7DC7-C3DA-436F-ABAC-7AB06B45B1E9}" destId="{D6FE4642-45A6-4656-90DF-F3DF26384A1A}" srcOrd="1" destOrd="0" presId="urn:microsoft.com/office/officeart/2005/8/layout/orgChart1"/>
    <dgm:cxn modelId="{660D5944-EF16-4DE8-BE13-4BB2281A8A84}" type="presParOf" srcId="{90809224-C9F2-4152-9117-E9928FAFB0D5}" destId="{A5A48753-09BA-4B14-8743-8D436B0E58A0}" srcOrd="1" destOrd="0" presId="urn:microsoft.com/office/officeart/2005/8/layout/orgChart1"/>
    <dgm:cxn modelId="{88CD114F-1F86-4B45-806A-DB59618F916D}" type="presParOf" srcId="{90809224-C9F2-4152-9117-E9928FAFB0D5}" destId="{B76D05C0-EE51-458B-8D45-489914A43803}" srcOrd="2" destOrd="0" presId="urn:microsoft.com/office/officeart/2005/8/layout/orgChart1"/>
    <dgm:cxn modelId="{866D6621-23E6-49D4-AEDD-E5DC9E7CBE5F}" type="presParOf" srcId="{3C7A061F-553E-45B7-A079-107C7506BC10}" destId="{DF63AB10-7292-4BC9-982E-0014B537B028}" srcOrd="2" destOrd="0" presId="urn:microsoft.com/office/officeart/2005/8/layout/orgChart1"/>
    <dgm:cxn modelId="{730FD78E-626B-442F-ACC6-658A0452AE1B}" type="presParOf" srcId="{987642A6-F4E3-4BBD-A3CA-788D5341B3C0}" destId="{896FF928-401A-495E-A60D-966B11C478B9}" srcOrd="2" destOrd="0" presId="urn:microsoft.com/office/officeart/2005/8/layout/orgChart1"/>
    <dgm:cxn modelId="{9AA3C7E4-9096-4A34-B49B-AD8CAC938CC9}" type="presParOf" srcId="{987642A6-F4E3-4BBD-A3CA-788D5341B3C0}" destId="{EEAF8EB8-3018-48EC-905C-882E25922087}" srcOrd="3" destOrd="0" presId="urn:microsoft.com/office/officeart/2005/8/layout/orgChart1"/>
    <dgm:cxn modelId="{61DFE179-2C1F-475E-9BE6-7D47C54135F0}" type="presParOf" srcId="{EEAF8EB8-3018-48EC-905C-882E25922087}" destId="{F67D3E77-5043-47F0-97D1-0467C37151D2}" srcOrd="0" destOrd="0" presId="urn:microsoft.com/office/officeart/2005/8/layout/orgChart1"/>
    <dgm:cxn modelId="{6AF81795-95A2-4CD8-8523-6E3354133FDC}" type="presParOf" srcId="{F67D3E77-5043-47F0-97D1-0467C37151D2}" destId="{B7D86051-8658-4C96-919B-F15F30FAD86B}" srcOrd="0" destOrd="0" presId="urn:microsoft.com/office/officeart/2005/8/layout/orgChart1"/>
    <dgm:cxn modelId="{1340BB46-49DB-4F31-A606-5F1D37A9EBC1}" type="presParOf" srcId="{F67D3E77-5043-47F0-97D1-0467C37151D2}" destId="{D33CFE00-1731-4AC9-B9ED-E6536291B79E}" srcOrd="1" destOrd="0" presId="urn:microsoft.com/office/officeart/2005/8/layout/orgChart1"/>
    <dgm:cxn modelId="{F9D0E6EC-DFAA-4BEB-BFDB-041557B621AB}" type="presParOf" srcId="{EEAF8EB8-3018-48EC-905C-882E25922087}" destId="{C7D28548-3B80-489F-87BA-80740C6B7D32}" srcOrd="1" destOrd="0" presId="urn:microsoft.com/office/officeart/2005/8/layout/orgChart1"/>
    <dgm:cxn modelId="{F0006B5D-4E1A-4649-9E3A-1EC9C550ECF9}" type="presParOf" srcId="{C7D28548-3B80-489F-87BA-80740C6B7D32}" destId="{A7EA7146-F153-42C0-AC29-9477EDCC1395}" srcOrd="0" destOrd="0" presId="urn:microsoft.com/office/officeart/2005/8/layout/orgChart1"/>
    <dgm:cxn modelId="{54E78503-5A6E-4810-A12A-CAB9C3774E13}" type="presParOf" srcId="{C7D28548-3B80-489F-87BA-80740C6B7D32}" destId="{F24BE844-0612-4264-93E4-27346688CA0A}" srcOrd="1" destOrd="0" presId="urn:microsoft.com/office/officeart/2005/8/layout/orgChart1"/>
    <dgm:cxn modelId="{D9DFFDFF-D131-41BB-A8D9-E07B6634F7D9}" type="presParOf" srcId="{F24BE844-0612-4264-93E4-27346688CA0A}" destId="{EAFCB6CC-5698-4AE4-9739-2B1AC5720232}" srcOrd="0" destOrd="0" presId="urn:microsoft.com/office/officeart/2005/8/layout/orgChart1"/>
    <dgm:cxn modelId="{0E191AF2-2C08-48FC-A979-D9613D00E62A}" type="presParOf" srcId="{EAFCB6CC-5698-4AE4-9739-2B1AC5720232}" destId="{238E9EEE-C8F0-4BA0-8CC4-232FE7DAA924}" srcOrd="0" destOrd="0" presId="urn:microsoft.com/office/officeart/2005/8/layout/orgChart1"/>
    <dgm:cxn modelId="{D51B20E5-517A-41C8-9636-3E8314AD7D4A}" type="presParOf" srcId="{EAFCB6CC-5698-4AE4-9739-2B1AC5720232}" destId="{863413FB-BB2E-4F77-920C-D44D23A23390}" srcOrd="1" destOrd="0" presId="urn:microsoft.com/office/officeart/2005/8/layout/orgChart1"/>
    <dgm:cxn modelId="{6580D414-078D-42C5-84A7-0736E7A40E89}" type="presParOf" srcId="{F24BE844-0612-4264-93E4-27346688CA0A}" destId="{FF944D56-AF43-45E1-AA33-4489F35AB753}" srcOrd="1" destOrd="0" presId="urn:microsoft.com/office/officeart/2005/8/layout/orgChart1"/>
    <dgm:cxn modelId="{A7164619-AE0D-4C79-A585-AF1FE1CDBB56}" type="presParOf" srcId="{F24BE844-0612-4264-93E4-27346688CA0A}" destId="{5757A44C-91AA-48AD-8E49-F8010BD0C5CA}" srcOrd="2" destOrd="0" presId="urn:microsoft.com/office/officeart/2005/8/layout/orgChart1"/>
    <dgm:cxn modelId="{DAAAC9CE-4905-4DDA-929B-091B5F1AF723}" type="presParOf" srcId="{C7D28548-3B80-489F-87BA-80740C6B7D32}" destId="{BE92E81D-AAF3-4DD7-AF15-41EB1E9F0121}" srcOrd="2" destOrd="0" presId="urn:microsoft.com/office/officeart/2005/8/layout/orgChart1"/>
    <dgm:cxn modelId="{B00FE9B4-F091-4068-BBC9-50158EAB2670}" type="presParOf" srcId="{C7D28548-3B80-489F-87BA-80740C6B7D32}" destId="{3B5C02D8-42F4-4DC2-99D3-E9CF01E3D355}" srcOrd="3" destOrd="0" presId="urn:microsoft.com/office/officeart/2005/8/layout/orgChart1"/>
    <dgm:cxn modelId="{12D3C116-AE04-4C24-8C89-E060A6ABCFC4}" type="presParOf" srcId="{3B5C02D8-42F4-4DC2-99D3-E9CF01E3D355}" destId="{F73BAB3C-7953-417E-B005-0ABB1001B665}" srcOrd="0" destOrd="0" presId="urn:microsoft.com/office/officeart/2005/8/layout/orgChart1"/>
    <dgm:cxn modelId="{5FB680DD-754B-441A-B839-D848C9775585}" type="presParOf" srcId="{F73BAB3C-7953-417E-B005-0ABB1001B665}" destId="{A17D0EED-2D7B-4C88-9678-D06AA307237A}" srcOrd="0" destOrd="0" presId="urn:microsoft.com/office/officeart/2005/8/layout/orgChart1"/>
    <dgm:cxn modelId="{A20EC739-AD32-4F7B-9757-B11277FEA2FD}" type="presParOf" srcId="{F73BAB3C-7953-417E-B005-0ABB1001B665}" destId="{CC2B6AA0-6BA1-4096-8A17-8F90B7CAD28C}" srcOrd="1" destOrd="0" presId="urn:microsoft.com/office/officeart/2005/8/layout/orgChart1"/>
    <dgm:cxn modelId="{C84F1F29-7066-486D-ADDB-BCEA08822911}" type="presParOf" srcId="{3B5C02D8-42F4-4DC2-99D3-E9CF01E3D355}" destId="{DE5ACB8A-B96A-40E7-8102-F8CF5A859025}" srcOrd="1" destOrd="0" presId="urn:microsoft.com/office/officeart/2005/8/layout/orgChart1"/>
    <dgm:cxn modelId="{15E152E9-7138-4BC9-B92C-12E7B48A3987}" type="presParOf" srcId="{3B5C02D8-42F4-4DC2-99D3-E9CF01E3D355}" destId="{6941D488-09E4-48CC-A96B-9688435CD8EA}" srcOrd="2" destOrd="0" presId="urn:microsoft.com/office/officeart/2005/8/layout/orgChart1"/>
    <dgm:cxn modelId="{8668CFC2-ACAE-4F47-9BE4-98EA8BFE4F7D}" type="presParOf" srcId="{C7D28548-3B80-489F-87BA-80740C6B7D32}" destId="{7EFFA065-5C3D-47B6-AAEC-D011CF3D37BB}" srcOrd="4" destOrd="0" presId="urn:microsoft.com/office/officeart/2005/8/layout/orgChart1"/>
    <dgm:cxn modelId="{3C941DCD-0E58-48A5-B73F-29864505BEB1}" type="presParOf" srcId="{C7D28548-3B80-489F-87BA-80740C6B7D32}" destId="{51FD55BD-DCBE-4B71-8139-10B78844C909}" srcOrd="5" destOrd="0" presId="urn:microsoft.com/office/officeart/2005/8/layout/orgChart1"/>
    <dgm:cxn modelId="{513B2B28-9D7A-4B29-ADC8-3D443ECD3F25}" type="presParOf" srcId="{51FD55BD-DCBE-4B71-8139-10B78844C909}" destId="{4BEAD188-D138-4281-A155-5E03E1E95FB3}" srcOrd="0" destOrd="0" presId="urn:microsoft.com/office/officeart/2005/8/layout/orgChart1"/>
    <dgm:cxn modelId="{4A5D20C5-E185-4303-8E6A-7EBB7CB5A075}" type="presParOf" srcId="{4BEAD188-D138-4281-A155-5E03E1E95FB3}" destId="{CB145D49-1452-4DAF-949F-CB62F4A6FDAD}" srcOrd="0" destOrd="0" presId="urn:microsoft.com/office/officeart/2005/8/layout/orgChart1"/>
    <dgm:cxn modelId="{73DCB9FA-973C-448B-BA07-569CD28743DC}" type="presParOf" srcId="{4BEAD188-D138-4281-A155-5E03E1E95FB3}" destId="{563DD89D-DD88-4F26-B304-FD2041819B11}" srcOrd="1" destOrd="0" presId="urn:microsoft.com/office/officeart/2005/8/layout/orgChart1"/>
    <dgm:cxn modelId="{72DA9E01-BF78-4DDA-A646-73D2C8677CE4}" type="presParOf" srcId="{51FD55BD-DCBE-4B71-8139-10B78844C909}" destId="{AA3AB4BC-EC16-445D-AFE5-4A79CC60CE3C}" srcOrd="1" destOrd="0" presId="urn:microsoft.com/office/officeart/2005/8/layout/orgChart1"/>
    <dgm:cxn modelId="{28A01FB3-29F5-4812-90C7-C4CB360CA1A6}" type="presParOf" srcId="{51FD55BD-DCBE-4B71-8139-10B78844C909}" destId="{C7FFDEBB-75F8-4288-B2C2-EA6FBFF8CFE7}" srcOrd="2" destOrd="0" presId="urn:microsoft.com/office/officeart/2005/8/layout/orgChart1"/>
    <dgm:cxn modelId="{C65CF3CF-7524-427A-AEC0-772C4E4EA5BC}" type="presParOf" srcId="{C7D28548-3B80-489F-87BA-80740C6B7D32}" destId="{B6C887DF-9F23-4E95-AF53-934362CD469D}" srcOrd="6" destOrd="0" presId="urn:microsoft.com/office/officeart/2005/8/layout/orgChart1"/>
    <dgm:cxn modelId="{AC6792B3-F8AA-4B23-B153-A5753219477D}" type="presParOf" srcId="{C7D28548-3B80-489F-87BA-80740C6B7D32}" destId="{BBA75474-0B7E-493E-9B1C-1B4AA49BC45D}" srcOrd="7" destOrd="0" presId="urn:microsoft.com/office/officeart/2005/8/layout/orgChart1"/>
    <dgm:cxn modelId="{4561497A-E9ED-4759-A6A3-25355897D057}" type="presParOf" srcId="{BBA75474-0B7E-493E-9B1C-1B4AA49BC45D}" destId="{E7611BFF-7A3C-4994-B5DD-7FCDD6E79EBC}" srcOrd="0" destOrd="0" presId="urn:microsoft.com/office/officeart/2005/8/layout/orgChart1"/>
    <dgm:cxn modelId="{0F9F1D28-66B5-4570-B3D3-448EA410FF00}" type="presParOf" srcId="{E7611BFF-7A3C-4994-B5DD-7FCDD6E79EBC}" destId="{6EA98C32-872B-4BCA-8DBE-4B43DD8C621F}" srcOrd="0" destOrd="0" presId="urn:microsoft.com/office/officeart/2005/8/layout/orgChart1"/>
    <dgm:cxn modelId="{7611B67B-3F56-4228-8A6F-A16FDC9F8E51}" type="presParOf" srcId="{E7611BFF-7A3C-4994-B5DD-7FCDD6E79EBC}" destId="{1BE329D6-AC45-4F30-9853-A44955012DF4}" srcOrd="1" destOrd="0" presId="urn:microsoft.com/office/officeart/2005/8/layout/orgChart1"/>
    <dgm:cxn modelId="{C6AFC693-2D9E-4121-A9DA-D94CFDC3088B}" type="presParOf" srcId="{BBA75474-0B7E-493E-9B1C-1B4AA49BC45D}" destId="{3715033E-0341-450E-A179-3EA73A1E4162}" srcOrd="1" destOrd="0" presId="urn:microsoft.com/office/officeart/2005/8/layout/orgChart1"/>
    <dgm:cxn modelId="{1CC8DED2-FE18-4C8F-A1F9-72563871E163}" type="presParOf" srcId="{BBA75474-0B7E-493E-9B1C-1B4AA49BC45D}" destId="{E1FAAAC8-2158-4486-965C-1EB131E31B80}" srcOrd="2" destOrd="0" presId="urn:microsoft.com/office/officeart/2005/8/layout/orgChart1"/>
    <dgm:cxn modelId="{1B7E8E29-85A6-41CA-8BC4-37AABF8C5F33}" type="presParOf" srcId="{C7D28548-3B80-489F-87BA-80740C6B7D32}" destId="{1A7AB7ED-8BB2-4ABE-A4FF-1D129E3502D1}" srcOrd="8" destOrd="0" presId="urn:microsoft.com/office/officeart/2005/8/layout/orgChart1"/>
    <dgm:cxn modelId="{F4323E33-B604-4DCA-AF93-70457C34E85B}" type="presParOf" srcId="{C7D28548-3B80-489F-87BA-80740C6B7D32}" destId="{17AF76C1-B30E-49F2-834E-96DF642A3A22}" srcOrd="9" destOrd="0" presId="urn:microsoft.com/office/officeart/2005/8/layout/orgChart1"/>
    <dgm:cxn modelId="{2BB559CA-F7D3-4239-88EA-26B5D32C1DC2}" type="presParOf" srcId="{17AF76C1-B30E-49F2-834E-96DF642A3A22}" destId="{9C63DF02-61DF-4AD1-A4BB-927D75CCBEF5}" srcOrd="0" destOrd="0" presId="urn:microsoft.com/office/officeart/2005/8/layout/orgChart1"/>
    <dgm:cxn modelId="{EA195DEE-F971-455D-90D1-1AEB1003C34E}" type="presParOf" srcId="{9C63DF02-61DF-4AD1-A4BB-927D75CCBEF5}" destId="{291D4426-952D-4BA8-8BBF-CDA2A3E209C7}" srcOrd="0" destOrd="0" presId="urn:microsoft.com/office/officeart/2005/8/layout/orgChart1"/>
    <dgm:cxn modelId="{9F00A8A7-50E6-4F19-B944-E0EDC00FE401}" type="presParOf" srcId="{9C63DF02-61DF-4AD1-A4BB-927D75CCBEF5}" destId="{3193FE11-CC12-412D-9594-FCD0C6913628}" srcOrd="1" destOrd="0" presId="urn:microsoft.com/office/officeart/2005/8/layout/orgChart1"/>
    <dgm:cxn modelId="{D1A4B2F1-CCE1-4C77-B561-0BEAE397B975}" type="presParOf" srcId="{17AF76C1-B30E-49F2-834E-96DF642A3A22}" destId="{9F4FA2BA-925C-47B3-92F4-21EE07DDAE04}" srcOrd="1" destOrd="0" presId="urn:microsoft.com/office/officeart/2005/8/layout/orgChart1"/>
    <dgm:cxn modelId="{4DF71FFB-57B3-4EAB-8700-12C7A367C57B}" type="presParOf" srcId="{17AF76C1-B30E-49F2-834E-96DF642A3A22}" destId="{B569447E-025B-47E7-903F-1F7E1DA1CAE7}" srcOrd="2" destOrd="0" presId="urn:microsoft.com/office/officeart/2005/8/layout/orgChart1"/>
    <dgm:cxn modelId="{77A814EF-469E-4790-8CC8-D8D676CD156F}" type="presParOf" srcId="{C7D28548-3B80-489F-87BA-80740C6B7D32}" destId="{DF9D618E-B2C7-40A5-94A5-148189A838DD}" srcOrd="10" destOrd="0" presId="urn:microsoft.com/office/officeart/2005/8/layout/orgChart1"/>
    <dgm:cxn modelId="{CB0D7763-455C-47B1-80DF-5FCEA196045A}" type="presParOf" srcId="{C7D28548-3B80-489F-87BA-80740C6B7D32}" destId="{EF43548C-7651-49F9-A725-906995C06C9D}" srcOrd="11" destOrd="0" presId="urn:microsoft.com/office/officeart/2005/8/layout/orgChart1"/>
    <dgm:cxn modelId="{E8BF5790-B94E-4592-8169-618494C3C686}" type="presParOf" srcId="{EF43548C-7651-49F9-A725-906995C06C9D}" destId="{F24D9DF7-A7DB-4FC1-9314-8B10C7F9D4FA}" srcOrd="0" destOrd="0" presId="urn:microsoft.com/office/officeart/2005/8/layout/orgChart1"/>
    <dgm:cxn modelId="{28222F6F-C301-44FB-B1B6-CA022E65271F}" type="presParOf" srcId="{F24D9DF7-A7DB-4FC1-9314-8B10C7F9D4FA}" destId="{2586A286-DFB2-4ED4-8E1D-79DFA0370C65}" srcOrd="0" destOrd="0" presId="urn:microsoft.com/office/officeart/2005/8/layout/orgChart1"/>
    <dgm:cxn modelId="{049DA265-FC41-4349-BAE3-A578FA2F0E8B}" type="presParOf" srcId="{F24D9DF7-A7DB-4FC1-9314-8B10C7F9D4FA}" destId="{7A6CA1B2-BABF-4A13-8B7D-4F6544F95249}" srcOrd="1" destOrd="0" presId="urn:microsoft.com/office/officeart/2005/8/layout/orgChart1"/>
    <dgm:cxn modelId="{8C78E6E1-D77B-48F1-991C-3D7BE61C782F}" type="presParOf" srcId="{EF43548C-7651-49F9-A725-906995C06C9D}" destId="{C134C0CD-21C9-41EF-BE61-2DB074CE2A14}" srcOrd="1" destOrd="0" presId="urn:microsoft.com/office/officeart/2005/8/layout/orgChart1"/>
    <dgm:cxn modelId="{7F058AF1-38C2-4815-80A0-F71FE016621F}" type="presParOf" srcId="{EF43548C-7651-49F9-A725-906995C06C9D}" destId="{4AED5C16-7A6C-4236-896E-F741EFDC1A63}" srcOrd="2" destOrd="0" presId="urn:microsoft.com/office/officeart/2005/8/layout/orgChart1"/>
    <dgm:cxn modelId="{F12B0EC2-4911-4598-916E-B4B1BF431DB8}" type="presParOf" srcId="{C7D28548-3B80-489F-87BA-80740C6B7D32}" destId="{09ACDDE4-2119-4A48-AF7E-FDC5CB9BA6E9}" srcOrd="12" destOrd="0" presId="urn:microsoft.com/office/officeart/2005/8/layout/orgChart1"/>
    <dgm:cxn modelId="{F9C20885-DBA3-4927-A82C-BB96562F017E}" type="presParOf" srcId="{C7D28548-3B80-489F-87BA-80740C6B7D32}" destId="{CDF8A0A2-9ED2-4233-836C-D04D9BCD99CE}" srcOrd="13" destOrd="0" presId="urn:microsoft.com/office/officeart/2005/8/layout/orgChart1"/>
    <dgm:cxn modelId="{65935DD6-CC2D-4191-9E05-CC86E0523386}" type="presParOf" srcId="{CDF8A0A2-9ED2-4233-836C-D04D9BCD99CE}" destId="{3B4021AD-3166-474C-956C-FE8DFF97F5D0}" srcOrd="0" destOrd="0" presId="urn:microsoft.com/office/officeart/2005/8/layout/orgChart1"/>
    <dgm:cxn modelId="{C811C7BA-2FC9-4DB7-9EA3-C84638B7E9E6}" type="presParOf" srcId="{3B4021AD-3166-474C-956C-FE8DFF97F5D0}" destId="{0354D492-C9B2-4EFF-AF34-A74AB035C1E3}" srcOrd="0" destOrd="0" presId="urn:microsoft.com/office/officeart/2005/8/layout/orgChart1"/>
    <dgm:cxn modelId="{744AC453-3E0D-4233-BDEC-A31221D67C5E}" type="presParOf" srcId="{3B4021AD-3166-474C-956C-FE8DFF97F5D0}" destId="{F8007C11-D488-4DF6-92B2-0DE53D2D8C33}" srcOrd="1" destOrd="0" presId="urn:microsoft.com/office/officeart/2005/8/layout/orgChart1"/>
    <dgm:cxn modelId="{B59AE052-4379-4240-B431-DE8AAFE0E71B}" type="presParOf" srcId="{CDF8A0A2-9ED2-4233-836C-D04D9BCD99CE}" destId="{54AE4A89-E6FF-4A49-9923-7606AB1638D9}" srcOrd="1" destOrd="0" presId="urn:microsoft.com/office/officeart/2005/8/layout/orgChart1"/>
    <dgm:cxn modelId="{C64ED985-A49B-46D4-9A92-B7E2BD5E1874}" type="presParOf" srcId="{CDF8A0A2-9ED2-4233-836C-D04D9BCD99CE}" destId="{8EABB255-5F05-4888-BC6D-2BE5D7506680}" srcOrd="2" destOrd="0" presId="urn:microsoft.com/office/officeart/2005/8/layout/orgChart1"/>
    <dgm:cxn modelId="{1831A621-F781-4E2C-82A0-792C9425E133}" type="presParOf" srcId="{C7D28548-3B80-489F-87BA-80740C6B7D32}" destId="{4A8A7A12-9AA0-4E6D-9897-A7848B4B9200}" srcOrd="14" destOrd="0" presId="urn:microsoft.com/office/officeart/2005/8/layout/orgChart1"/>
    <dgm:cxn modelId="{ED140196-8546-48FF-91EB-76F9C6CCBFE5}" type="presParOf" srcId="{C7D28548-3B80-489F-87BA-80740C6B7D32}" destId="{600B1FDD-6F79-4359-AB91-1ADAE4356EC3}" srcOrd="15" destOrd="0" presId="urn:microsoft.com/office/officeart/2005/8/layout/orgChart1"/>
    <dgm:cxn modelId="{D0D7C08E-59D3-4126-8846-3E219996808A}" type="presParOf" srcId="{600B1FDD-6F79-4359-AB91-1ADAE4356EC3}" destId="{C222BE10-4E56-4931-8535-29086DE6B347}" srcOrd="0" destOrd="0" presId="urn:microsoft.com/office/officeart/2005/8/layout/orgChart1"/>
    <dgm:cxn modelId="{DC1F65E6-718B-4AF4-B97F-906CD18D737D}" type="presParOf" srcId="{C222BE10-4E56-4931-8535-29086DE6B347}" destId="{A2DB572F-0698-4196-9201-B247C1D6E05E}" srcOrd="0" destOrd="0" presId="urn:microsoft.com/office/officeart/2005/8/layout/orgChart1"/>
    <dgm:cxn modelId="{82DA4703-8CF6-4ECB-B8B8-1AE49FFE2D53}" type="presParOf" srcId="{C222BE10-4E56-4931-8535-29086DE6B347}" destId="{BF3B855A-CC28-42B3-97AA-16268013009F}" srcOrd="1" destOrd="0" presId="urn:microsoft.com/office/officeart/2005/8/layout/orgChart1"/>
    <dgm:cxn modelId="{E815A680-F2CA-4BB5-A7BF-E74780BC4124}" type="presParOf" srcId="{600B1FDD-6F79-4359-AB91-1ADAE4356EC3}" destId="{6F81E255-943B-4736-9F44-0E1055DDFE9D}" srcOrd="1" destOrd="0" presId="urn:microsoft.com/office/officeart/2005/8/layout/orgChart1"/>
    <dgm:cxn modelId="{103B78E7-4A6D-417B-A3A0-9C42AFCBD3EF}" type="presParOf" srcId="{600B1FDD-6F79-4359-AB91-1ADAE4356EC3}" destId="{DED695AC-626D-4765-95ED-D87B70F11A64}" srcOrd="2" destOrd="0" presId="urn:microsoft.com/office/officeart/2005/8/layout/orgChart1"/>
    <dgm:cxn modelId="{7477026C-33FA-4DA9-97A1-C3B36678D388}" type="presParOf" srcId="{C7D28548-3B80-489F-87BA-80740C6B7D32}" destId="{257EA48B-A057-464E-A9A6-429AD751F54D}" srcOrd="16" destOrd="0" presId="urn:microsoft.com/office/officeart/2005/8/layout/orgChart1"/>
    <dgm:cxn modelId="{612A9159-95A2-4904-99DB-BACF5C454556}" type="presParOf" srcId="{C7D28548-3B80-489F-87BA-80740C6B7D32}" destId="{2808DCB2-637E-467C-BEE5-C906AB7DCDAC}" srcOrd="17" destOrd="0" presId="urn:microsoft.com/office/officeart/2005/8/layout/orgChart1"/>
    <dgm:cxn modelId="{77C505F8-3B3F-4F40-B3B0-5647BA9FEE9A}" type="presParOf" srcId="{2808DCB2-637E-467C-BEE5-C906AB7DCDAC}" destId="{67DEA3A6-6202-4D0C-B0D6-05B8F221ADF2}" srcOrd="0" destOrd="0" presId="urn:microsoft.com/office/officeart/2005/8/layout/orgChart1"/>
    <dgm:cxn modelId="{928AD1B3-9E43-4587-BE26-1EFEE41B2D13}" type="presParOf" srcId="{67DEA3A6-6202-4D0C-B0D6-05B8F221ADF2}" destId="{6B00DAAE-6C73-4C15-9E80-F6077AC2A158}" srcOrd="0" destOrd="0" presId="urn:microsoft.com/office/officeart/2005/8/layout/orgChart1"/>
    <dgm:cxn modelId="{8C2ECA32-BFDC-4E60-8F7F-8EE2E526770B}" type="presParOf" srcId="{67DEA3A6-6202-4D0C-B0D6-05B8F221ADF2}" destId="{798CBCBD-4D3B-4F4F-8B39-5E1E192C601C}" srcOrd="1" destOrd="0" presId="urn:microsoft.com/office/officeart/2005/8/layout/orgChart1"/>
    <dgm:cxn modelId="{8D9FA4F9-3C89-4AF0-9CD4-6B742D9FF75B}" type="presParOf" srcId="{2808DCB2-637E-467C-BEE5-C906AB7DCDAC}" destId="{67BFE34A-E4AC-45A2-B25C-15776656C27A}" srcOrd="1" destOrd="0" presId="urn:microsoft.com/office/officeart/2005/8/layout/orgChart1"/>
    <dgm:cxn modelId="{445B782A-C0C8-4EE7-8890-B7DCE4F3DD11}" type="presParOf" srcId="{2808DCB2-637E-467C-BEE5-C906AB7DCDAC}" destId="{079C11C1-FD3D-4CC7-B61E-9773E647B2DB}" srcOrd="2" destOrd="0" presId="urn:microsoft.com/office/officeart/2005/8/layout/orgChart1"/>
    <dgm:cxn modelId="{03B4244B-2DF1-4B66-BEFE-2BB6BEBD095B}" type="presParOf" srcId="{EEAF8EB8-3018-48EC-905C-882E25922087}" destId="{66EC90E8-0E4B-4D71-AD97-548B94EBFB8F}" srcOrd="2" destOrd="0" presId="urn:microsoft.com/office/officeart/2005/8/layout/orgChart1"/>
    <dgm:cxn modelId="{A93DE3BE-E2DC-4222-B625-14F99A722D23}" type="presParOf" srcId="{987642A6-F4E3-4BBD-A3CA-788D5341B3C0}" destId="{E9C04C0F-7981-47AC-ADE4-BFC0B6E4AF11}" srcOrd="4" destOrd="0" presId="urn:microsoft.com/office/officeart/2005/8/layout/orgChart1"/>
    <dgm:cxn modelId="{1B59C69D-F6CB-4B36-A249-6B006F3D9AF6}" type="presParOf" srcId="{987642A6-F4E3-4BBD-A3CA-788D5341B3C0}" destId="{38E906FC-571B-4F71-AED0-F33779CEAE11}" srcOrd="5" destOrd="0" presId="urn:microsoft.com/office/officeart/2005/8/layout/orgChart1"/>
    <dgm:cxn modelId="{EA18C92C-811E-4FF2-98CD-20C94AB77BF4}" type="presParOf" srcId="{38E906FC-571B-4F71-AED0-F33779CEAE11}" destId="{97E23BAC-3DBE-4A14-983E-7B18A8430D5A}" srcOrd="0" destOrd="0" presId="urn:microsoft.com/office/officeart/2005/8/layout/orgChart1"/>
    <dgm:cxn modelId="{1ABEC970-A124-46C8-8855-CCC16B3C69D6}" type="presParOf" srcId="{97E23BAC-3DBE-4A14-983E-7B18A8430D5A}" destId="{A6305988-6151-481C-AA71-6DDAE968258B}" srcOrd="0" destOrd="0" presId="urn:microsoft.com/office/officeart/2005/8/layout/orgChart1"/>
    <dgm:cxn modelId="{8AE55467-7119-476E-81C1-68D6E092A6C5}" type="presParOf" srcId="{97E23BAC-3DBE-4A14-983E-7B18A8430D5A}" destId="{55C10B03-77AC-4EFD-9931-5B4FAA32F965}" srcOrd="1" destOrd="0" presId="urn:microsoft.com/office/officeart/2005/8/layout/orgChart1"/>
    <dgm:cxn modelId="{A0460BE6-D821-47CE-91EC-DC24380BAD2F}" type="presParOf" srcId="{38E906FC-571B-4F71-AED0-F33779CEAE11}" destId="{0D058C0C-BF0A-4A2D-BC69-BBF4FBD50573}" srcOrd="1" destOrd="0" presId="urn:microsoft.com/office/officeart/2005/8/layout/orgChart1"/>
    <dgm:cxn modelId="{FEA1A5C3-2C8A-4A05-84C1-CB379E79F245}" type="presParOf" srcId="{0D058C0C-BF0A-4A2D-BC69-BBF4FBD50573}" destId="{A41EB93E-9110-4A71-BED2-E23C35D84431}" srcOrd="0" destOrd="0" presId="urn:microsoft.com/office/officeart/2005/8/layout/orgChart1"/>
    <dgm:cxn modelId="{31EBB3DC-65C6-4C4B-9643-5F0AED0FB42E}" type="presParOf" srcId="{0D058C0C-BF0A-4A2D-BC69-BBF4FBD50573}" destId="{0EA102ED-DED9-4A91-BFA1-51E4FFC0E312}" srcOrd="1" destOrd="0" presId="urn:microsoft.com/office/officeart/2005/8/layout/orgChart1"/>
    <dgm:cxn modelId="{5D3B07E3-AF52-496C-8244-EB5425875BF0}" type="presParOf" srcId="{0EA102ED-DED9-4A91-BFA1-51E4FFC0E312}" destId="{34393E57-1753-4533-B5E5-8E93460D46DB}" srcOrd="0" destOrd="0" presId="urn:microsoft.com/office/officeart/2005/8/layout/orgChart1"/>
    <dgm:cxn modelId="{CD109810-9413-4AC1-9755-818358CCE0FF}" type="presParOf" srcId="{34393E57-1753-4533-B5E5-8E93460D46DB}" destId="{27D06A35-29B0-4A35-8FC3-776100B124F4}" srcOrd="0" destOrd="0" presId="urn:microsoft.com/office/officeart/2005/8/layout/orgChart1"/>
    <dgm:cxn modelId="{45098F30-B011-439D-B20F-D06BC7B84370}" type="presParOf" srcId="{34393E57-1753-4533-B5E5-8E93460D46DB}" destId="{3406B572-BF22-43A9-A77B-5783430199D6}" srcOrd="1" destOrd="0" presId="urn:microsoft.com/office/officeart/2005/8/layout/orgChart1"/>
    <dgm:cxn modelId="{2BB5E141-5FAF-4E58-8B37-2E2E93198DAC}" type="presParOf" srcId="{0EA102ED-DED9-4A91-BFA1-51E4FFC0E312}" destId="{B9DF256C-944F-4F89-88A1-9A768E977A02}" srcOrd="1" destOrd="0" presId="urn:microsoft.com/office/officeart/2005/8/layout/orgChart1"/>
    <dgm:cxn modelId="{4BEAC0B0-3137-4E0F-BD1C-C74534AB2145}" type="presParOf" srcId="{0EA102ED-DED9-4A91-BFA1-51E4FFC0E312}" destId="{C1328B78-7546-4037-871F-903D4CFED7C2}" srcOrd="2" destOrd="0" presId="urn:microsoft.com/office/officeart/2005/8/layout/orgChart1"/>
    <dgm:cxn modelId="{3E50E329-8964-4A2C-A071-43008F002710}" type="presParOf" srcId="{0D058C0C-BF0A-4A2D-BC69-BBF4FBD50573}" destId="{1F40A78B-F0DB-41D5-8B84-4F5C33F360BF}" srcOrd="2" destOrd="0" presId="urn:microsoft.com/office/officeart/2005/8/layout/orgChart1"/>
    <dgm:cxn modelId="{BC7F10CC-12E8-4E2A-8784-EB5FF297C07C}" type="presParOf" srcId="{0D058C0C-BF0A-4A2D-BC69-BBF4FBD50573}" destId="{D3B2BA6E-796D-4B76-A97B-3C3EAC31C970}" srcOrd="3" destOrd="0" presId="urn:microsoft.com/office/officeart/2005/8/layout/orgChart1"/>
    <dgm:cxn modelId="{B5C3E7A9-1BFD-4BCF-9ADD-6AF7BF44BA3E}" type="presParOf" srcId="{D3B2BA6E-796D-4B76-A97B-3C3EAC31C970}" destId="{D52756C0-0A46-4FE1-A348-6AC16BEC1161}" srcOrd="0" destOrd="0" presId="urn:microsoft.com/office/officeart/2005/8/layout/orgChart1"/>
    <dgm:cxn modelId="{3A1E3661-1EFB-4D02-89EF-AD96FF8E6926}" type="presParOf" srcId="{D52756C0-0A46-4FE1-A348-6AC16BEC1161}" destId="{457C0E35-A0A1-41A9-A293-E1BFB4BF1A0D}" srcOrd="0" destOrd="0" presId="urn:microsoft.com/office/officeart/2005/8/layout/orgChart1"/>
    <dgm:cxn modelId="{9966A99D-AF19-4B3E-A2E1-CB010E7E1CEE}" type="presParOf" srcId="{D52756C0-0A46-4FE1-A348-6AC16BEC1161}" destId="{440C7FFF-3D82-461D-9DCC-87C3C31BA4C2}" srcOrd="1" destOrd="0" presId="urn:microsoft.com/office/officeart/2005/8/layout/orgChart1"/>
    <dgm:cxn modelId="{502E6C63-82A9-43FD-B247-4E454762CC8D}" type="presParOf" srcId="{D3B2BA6E-796D-4B76-A97B-3C3EAC31C970}" destId="{7E6D352F-ED2C-4A5E-9E45-0AB27CC0F926}" srcOrd="1" destOrd="0" presId="urn:microsoft.com/office/officeart/2005/8/layout/orgChart1"/>
    <dgm:cxn modelId="{E588582F-B7E1-45DC-BA98-BAE25461EE95}" type="presParOf" srcId="{D3B2BA6E-796D-4B76-A97B-3C3EAC31C970}" destId="{31ABA290-026F-4826-8922-4071D9D95AFD}" srcOrd="2" destOrd="0" presId="urn:microsoft.com/office/officeart/2005/8/layout/orgChart1"/>
    <dgm:cxn modelId="{C21B66BA-5869-4816-966E-3D53FC94C942}" type="presParOf" srcId="{0D058C0C-BF0A-4A2D-BC69-BBF4FBD50573}" destId="{942A0ECE-B7AF-4A1F-8AC0-C5F702B2DEDF}" srcOrd="4" destOrd="0" presId="urn:microsoft.com/office/officeart/2005/8/layout/orgChart1"/>
    <dgm:cxn modelId="{5C88ED0C-AE22-4F66-B349-56334FD7A9EB}" type="presParOf" srcId="{0D058C0C-BF0A-4A2D-BC69-BBF4FBD50573}" destId="{5200B01D-9B9C-43B8-B83F-8798539A3939}" srcOrd="5" destOrd="0" presId="urn:microsoft.com/office/officeart/2005/8/layout/orgChart1"/>
    <dgm:cxn modelId="{3797A060-3DEA-4DAA-B5AD-CCAABAAE1E3A}" type="presParOf" srcId="{5200B01D-9B9C-43B8-B83F-8798539A3939}" destId="{C9D11290-928D-451C-B2F4-10EAC08CAAB1}" srcOrd="0" destOrd="0" presId="urn:microsoft.com/office/officeart/2005/8/layout/orgChart1"/>
    <dgm:cxn modelId="{3DDD6CDC-2838-4B7E-9794-78CBF8AF0551}" type="presParOf" srcId="{C9D11290-928D-451C-B2F4-10EAC08CAAB1}" destId="{4335FD20-7877-4D18-A45F-3C357F00941E}" srcOrd="0" destOrd="0" presId="urn:microsoft.com/office/officeart/2005/8/layout/orgChart1"/>
    <dgm:cxn modelId="{F48D6E48-52D8-4E99-AA22-15448FB109D6}" type="presParOf" srcId="{C9D11290-928D-451C-B2F4-10EAC08CAAB1}" destId="{CB6AE524-27E1-481D-82D2-34BE37BA383B}" srcOrd="1" destOrd="0" presId="urn:microsoft.com/office/officeart/2005/8/layout/orgChart1"/>
    <dgm:cxn modelId="{8AC50289-52FC-414A-929A-E108F507C495}" type="presParOf" srcId="{5200B01D-9B9C-43B8-B83F-8798539A3939}" destId="{3B3C7E84-A613-4332-A96F-2D4BD93AF901}" srcOrd="1" destOrd="0" presId="urn:microsoft.com/office/officeart/2005/8/layout/orgChart1"/>
    <dgm:cxn modelId="{9B5751DD-D1AA-494D-B2C8-CEFA243BB5A2}" type="presParOf" srcId="{5200B01D-9B9C-43B8-B83F-8798539A3939}" destId="{91BAC92C-F17C-4C6E-A410-71C8ABFADC8B}" srcOrd="2" destOrd="0" presId="urn:microsoft.com/office/officeart/2005/8/layout/orgChart1"/>
    <dgm:cxn modelId="{12CBC403-22C8-4670-ABEF-7458E85B1234}" type="presParOf" srcId="{0D058C0C-BF0A-4A2D-BC69-BBF4FBD50573}" destId="{E3A73FFC-C218-4824-943A-13AA2A852039}" srcOrd="6" destOrd="0" presId="urn:microsoft.com/office/officeart/2005/8/layout/orgChart1"/>
    <dgm:cxn modelId="{FB759A8D-844C-46FE-AC89-9A5705CD7A55}" type="presParOf" srcId="{0D058C0C-BF0A-4A2D-BC69-BBF4FBD50573}" destId="{4FF063AD-8A05-4B7F-BC63-D0F0B51E1EA6}" srcOrd="7" destOrd="0" presId="urn:microsoft.com/office/officeart/2005/8/layout/orgChart1"/>
    <dgm:cxn modelId="{95943396-4F69-4809-A834-961FFF51DBD7}" type="presParOf" srcId="{4FF063AD-8A05-4B7F-BC63-D0F0B51E1EA6}" destId="{00BF71DC-1CF3-4EE7-BCDE-4F97BA921A28}" srcOrd="0" destOrd="0" presId="urn:microsoft.com/office/officeart/2005/8/layout/orgChart1"/>
    <dgm:cxn modelId="{630BCF78-97F6-4384-BC39-B6250ADEE07B}" type="presParOf" srcId="{00BF71DC-1CF3-4EE7-BCDE-4F97BA921A28}" destId="{2A261733-5426-496B-8002-8537BBD09DB2}" srcOrd="0" destOrd="0" presId="urn:microsoft.com/office/officeart/2005/8/layout/orgChart1"/>
    <dgm:cxn modelId="{006718AC-342A-4A53-919B-4943D19DDC76}" type="presParOf" srcId="{00BF71DC-1CF3-4EE7-BCDE-4F97BA921A28}" destId="{E7F8B963-3C20-48B3-85F2-438258841EBF}" srcOrd="1" destOrd="0" presId="urn:microsoft.com/office/officeart/2005/8/layout/orgChart1"/>
    <dgm:cxn modelId="{C29E0908-FF73-4993-9B0E-5EED61F1688C}" type="presParOf" srcId="{4FF063AD-8A05-4B7F-BC63-D0F0B51E1EA6}" destId="{9746BCF7-A3FD-448D-BB54-DAD726168B98}" srcOrd="1" destOrd="0" presId="urn:microsoft.com/office/officeart/2005/8/layout/orgChart1"/>
    <dgm:cxn modelId="{765B6272-9212-43A9-A894-FA150117F156}" type="presParOf" srcId="{4FF063AD-8A05-4B7F-BC63-D0F0B51E1EA6}" destId="{1A908EDA-7F29-476C-8924-108A0D3F1526}" srcOrd="2" destOrd="0" presId="urn:microsoft.com/office/officeart/2005/8/layout/orgChart1"/>
    <dgm:cxn modelId="{88039EEF-6750-4A5A-9636-3817EA06934A}" type="presParOf" srcId="{38E906FC-571B-4F71-AED0-F33779CEAE11}" destId="{A5FECBE0-CC71-44A8-909E-B87DD21331AA}" srcOrd="2" destOrd="0" presId="urn:microsoft.com/office/officeart/2005/8/layout/orgChart1"/>
    <dgm:cxn modelId="{42802CBD-C2D6-4CDE-A604-94F7672D155C}" type="presParOf" srcId="{987642A6-F4E3-4BBD-A3CA-788D5341B3C0}" destId="{401F1A1C-8F59-4F59-ABF4-8B688EA10FD1}" srcOrd="6" destOrd="0" presId="urn:microsoft.com/office/officeart/2005/8/layout/orgChart1"/>
    <dgm:cxn modelId="{B420B0CD-29C8-478F-9A56-7A748FFF0902}" type="presParOf" srcId="{987642A6-F4E3-4BBD-A3CA-788D5341B3C0}" destId="{398FA3DB-8389-4B98-9C5C-6B1E510A6992}" srcOrd="7" destOrd="0" presId="urn:microsoft.com/office/officeart/2005/8/layout/orgChart1"/>
    <dgm:cxn modelId="{30B7AF4F-EA28-41D9-A7EB-2C2B7A4D228F}" type="presParOf" srcId="{398FA3DB-8389-4B98-9C5C-6B1E510A6992}" destId="{F9D8B702-2FB2-473B-89B4-963DC8DC1FB0}" srcOrd="0" destOrd="0" presId="urn:microsoft.com/office/officeart/2005/8/layout/orgChart1"/>
    <dgm:cxn modelId="{377E85FA-2C02-4CF0-B488-8E11C115271C}" type="presParOf" srcId="{F9D8B702-2FB2-473B-89B4-963DC8DC1FB0}" destId="{2EF422B5-1440-4755-BAA7-DA794E3D4B5A}" srcOrd="0" destOrd="0" presId="urn:microsoft.com/office/officeart/2005/8/layout/orgChart1"/>
    <dgm:cxn modelId="{280A4E01-1E61-4919-BEB5-2BE25F3BE11C}" type="presParOf" srcId="{F9D8B702-2FB2-473B-89B4-963DC8DC1FB0}" destId="{021B5BB8-0051-44F4-909C-4D01852A1B7F}" srcOrd="1" destOrd="0" presId="urn:microsoft.com/office/officeart/2005/8/layout/orgChart1"/>
    <dgm:cxn modelId="{CBF256B2-B97E-4357-AA0D-B12162088F3C}" type="presParOf" srcId="{398FA3DB-8389-4B98-9C5C-6B1E510A6992}" destId="{7BEF00FE-1DA2-41D2-8169-E7700F457B76}" srcOrd="1" destOrd="0" presId="urn:microsoft.com/office/officeart/2005/8/layout/orgChart1"/>
    <dgm:cxn modelId="{81065796-DD2B-4922-8011-545A06A7D957}" type="presParOf" srcId="{7BEF00FE-1DA2-41D2-8169-E7700F457B76}" destId="{3D1FB8A3-F7B1-4CB3-A50C-93E784FEDA8B}" srcOrd="0" destOrd="0" presId="urn:microsoft.com/office/officeart/2005/8/layout/orgChart1"/>
    <dgm:cxn modelId="{2F677449-6BD5-4A7C-B143-5E915573DA5E}" type="presParOf" srcId="{7BEF00FE-1DA2-41D2-8169-E7700F457B76}" destId="{38FF0A97-0D83-429A-B8D7-0F53A0283FCA}" srcOrd="1" destOrd="0" presId="urn:microsoft.com/office/officeart/2005/8/layout/orgChart1"/>
    <dgm:cxn modelId="{D4927D85-6AAC-4644-968A-EB5901776042}" type="presParOf" srcId="{38FF0A97-0D83-429A-B8D7-0F53A0283FCA}" destId="{D0EF4C17-A36E-414E-9DF8-71587073D2CC}" srcOrd="0" destOrd="0" presId="urn:microsoft.com/office/officeart/2005/8/layout/orgChart1"/>
    <dgm:cxn modelId="{F57F8F2C-29AC-485F-B20D-3C6D1DC7D5B3}" type="presParOf" srcId="{D0EF4C17-A36E-414E-9DF8-71587073D2CC}" destId="{00F20225-BC98-4F77-A15E-1438D32BE5BE}" srcOrd="0" destOrd="0" presId="urn:microsoft.com/office/officeart/2005/8/layout/orgChart1"/>
    <dgm:cxn modelId="{D7972AA3-771A-429C-AB8F-5ECAE366145C}" type="presParOf" srcId="{D0EF4C17-A36E-414E-9DF8-71587073D2CC}" destId="{8F8D6862-DA85-4390-AA62-055EEA3DBF4A}" srcOrd="1" destOrd="0" presId="urn:microsoft.com/office/officeart/2005/8/layout/orgChart1"/>
    <dgm:cxn modelId="{A643502D-EDC0-45BD-BE3F-D77BB385D266}" type="presParOf" srcId="{38FF0A97-0D83-429A-B8D7-0F53A0283FCA}" destId="{7C61429E-CFE5-470E-A29C-D243BE973436}" srcOrd="1" destOrd="0" presId="urn:microsoft.com/office/officeart/2005/8/layout/orgChart1"/>
    <dgm:cxn modelId="{BE909070-2C30-41B5-A9DB-112794E37BD3}" type="presParOf" srcId="{38FF0A97-0D83-429A-B8D7-0F53A0283FCA}" destId="{F0CD8A89-DB53-411F-AA0B-35678EBBAF31}" srcOrd="2" destOrd="0" presId="urn:microsoft.com/office/officeart/2005/8/layout/orgChart1"/>
    <dgm:cxn modelId="{C10CE600-579D-4B73-A5D8-F567496DE018}" type="presParOf" srcId="{7BEF00FE-1DA2-41D2-8169-E7700F457B76}" destId="{AA0AE85D-36B0-4945-90C8-F47CCAD8619E}" srcOrd="2" destOrd="0" presId="urn:microsoft.com/office/officeart/2005/8/layout/orgChart1"/>
    <dgm:cxn modelId="{DB29635C-A260-482A-B019-2985826B0F90}" type="presParOf" srcId="{7BEF00FE-1DA2-41D2-8169-E7700F457B76}" destId="{812E4098-32C0-4B45-AC6B-40400ADCDC72}" srcOrd="3" destOrd="0" presId="urn:microsoft.com/office/officeart/2005/8/layout/orgChart1"/>
    <dgm:cxn modelId="{82144106-4B3A-4986-80D0-F4C16C80CBE2}" type="presParOf" srcId="{812E4098-32C0-4B45-AC6B-40400ADCDC72}" destId="{C5EBD444-F700-484A-9A2F-469792CF8C8E}" srcOrd="0" destOrd="0" presId="urn:microsoft.com/office/officeart/2005/8/layout/orgChart1"/>
    <dgm:cxn modelId="{FFB38A62-5177-402E-BED8-6A7AB8F26FE7}" type="presParOf" srcId="{C5EBD444-F700-484A-9A2F-469792CF8C8E}" destId="{5706AB9F-1B1D-48AB-8989-3989894350D9}" srcOrd="0" destOrd="0" presId="urn:microsoft.com/office/officeart/2005/8/layout/orgChart1"/>
    <dgm:cxn modelId="{42D7146C-5CCB-4B05-9BCD-3B1BE8457135}" type="presParOf" srcId="{C5EBD444-F700-484A-9A2F-469792CF8C8E}" destId="{AA428742-D3B7-4731-BEDC-FC472B5187EA}" srcOrd="1" destOrd="0" presId="urn:microsoft.com/office/officeart/2005/8/layout/orgChart1"/>
    <dgm:cxn modelId="{EB8A52AE-04BA-434B-8318-4644316EE8CE}" type="presParOf" srcId="{812E4098-32C0-4B45-AC6B-40400ADCDC72}" destId="{C2DD9964-C682-4BC7-996E-B88D53D1B413}" srcOrd="1" destOrd="0" presId="urn:microsoft.com/office/officeart/2005/8/layout/orgChart1"/>
    <dgm:cxn modelId="{40F5DB57-AF60-457A-A6E7-B50170D433CC}" type="presParOf" srcId="{812E4098-32C0-4B45-AC6B-40400ADCDC72}" destId="{D0B7E295-9CBF-432E-9B80-B72DDE1BE8D1}" srcOrd="2" destOrd="0" presId="urn:microsoft.com/office/officeart/2005/8/layout/orgChart1"/>
    <dgm:cxn modelId="{FF6976E4-8CCB-4C8B-A3E0-81D536F76D8A}" type="presParOf" srcId="{7BEF00FE-1DA2-41D2-8169-E7700F457B76}" destId="{D2CB21DB-E41C-4F32-8B37-BFD176F708F1}" srcOrd="4" destOrd="0" presId="urn:microsoft.com/office/officeart/2005/8/layout/orgChart1"/>
    <dgm:cxn modelId="{D2A8A9D3-360A-4747-89A0-16CC84C2C929}" type="presParOf" srcId="{7BEF00FE-1DA2-41D2-8169-E7700F457B76}" destId="{33DE4476-2AA2-4F68-90AD-58ECCF75D338}" srcOrd="5" destOrd="0" presId="urn:microsoft.com/office/officeart/2005/8/layout/orgChart1"/>
    <dgm:cxn modelId="{28213C58-19A5-4C52-AF38-72E3D7079E8A}" type="presParOf" srcId="{33DE4476-2AA2-4F68-90AD-58ECCF75D338}" destId="{D12A596A-DF18-41FC-AE9B-4F2A3C7FCB73}" srcOrd="0" destOrd="0" presId="urn:microsoft.com/office/officeart/2005/8/layout/orgChart1"/>
    <dgm:cxn modelId="{944F738E-0215-4668-9627-10BCB61E1ACB}" type="presParOf" srcId="{D12A596A-DF18-41FC-AE9B-4F2A3C7FCB73}" destId="{79558061-13E6-467F-AFCD-B8486717E96F}" srcOrd="0" destOrd="0" presId="urn:microsoft.com/office/officeart/2005/8/layout/orgChart1"/>
    <dgm:cxn modelId="{015405A0-7A63-48E0-BCE1-6599B9AA2912}" type="presParOf" srcId="{D12A596A-DF18-41FC-AE9B-4F2A3C7FCB73}" destId="{9400FC33-7443-4FD5-AF54-B4723DB3A78F}" srcOrd="1" destOrd="0" presId="urn:microsoft.com/office/officeart/2005/8/layout/orgChart1"/>
    <dgm:cxn modelId="{06EB712C-B1DA-488B-834A-83E400DB4F1E}" type="presParOf" srcId="{33DE4476-2AA2-4F68-90AD-58ECCF75D338}" destId="{214CD1D0-9F2A-4E40-A081-F39C0F18E81F}" srcOrd="1" destOrd="0" presId="urn:microsoft.com/office/officeart/2005/8/layout/orgChart1"/>
    <dgm:cxn modelId="{88227F47-E00D-4DF5-9C69-6A56C503363F}" type="presParOf" srcId="{33DE4476-2AA2-4F68-90AD-58ECCF75D338}" destId="{29B79A66-6C50-4D9B-8EA1-26E8F389681C}" srcOrd="2" destOrd="0" presId="urn:microsoft.com/office/officeart/2005/8/layout/orgChart1"/>
    <dgm:cxn modelId="{82F3F07B-A0F4-47E9-A358-39474677AFD3}" type="presParOf" srcId="{398FA3DB-8389-4B98-9C5C-6B1E510A6992}" destId="{CF7F05E7-54A5-437C-8D48-77AA6602D1E4}" srcOrd="2" destOrd="0" presId="urn:microsoft.com/office/officeart/2005/8/layout/orgChart1"/>
    <dgm:cxn modelId="{E902140A-6984-4342-A729-B933ED9D5501}" type="presParOf" srcId="{E10BC063-F2C2-4C33-A8B2-C9376168C792}" destId="{8126A56D-E4AC-4B28-B45E-5DCAC4606E12}" srcOrd="2" destOrd="0" presId="urn:microsoft.com/office/officeart/2005/8/layout/orgChart1"/>
    <dgm:cxn modelId="{1983B463-057A-4A9A-ADFE-C45941731ED1}" type="presParOf" srcId="{7F944FE0-D2A2-405B-BDFF-D1897631706E}" destId="{C4259DD4-9B78-46C6-B244-40C21BA88F1B}" srcOrd="6" destOrd="0" presId="urn:microsoft.com/office/officeart/2005/8/layout/orgChart1"/>
    <dgm:cxn modelId="{6C70CB13-70FD-4930-9482-41443DC5D065}" type="presParOf" srcId="{7F944FE0-D2A2-405B-BDFF-D1897631706E}" destId="{A09F408D-C938-4CAD-8191-075AA0AF9AB1}" srcOrd="7" destOrd="0" presId="urn:microsoft.com/office/officeart/2005/8/layout/orgChart1"/>
    <dgm:cxn modelId="{CADB292F-5840-42B1-B478-A74E5B678571}" type="presParOf" srcId="{A09F408D-C938-4CAD-8191-075AA0AF9AB1}" destId="{1848D9CF-9214-4C01-A749-CBA48930FCE1}" srcOrd="0" destOrd="0" presId="urn:microsoft.com/office/officeart/2005/8/layout/orgChart1"/>
    <dgm:cxn modelId="{28738CB3-DE63-43F5-A79C-7B1ED9D63CDE}" type="presParOf" srcId="{1848D9CF-9214-4C01-A749-CBA48930FCE1}" destId="{35C7FD9D-97A5-47DF-A629-B9CD889A271D}" srcOrd="0" destOrd="0" presId="urn:microsoft.com/office/officeart/2005/8/layout/orgChart1"/>
    <dgm:cxn modelId="{F7A3CC77-41EB-40CB-A2F7-668BD6CCF95F}" type="presParOf" srcId="{1848D9CF-9214-4C01-A749-CBA48930FCE1}" destId="{43D14506-14E0-4866-A231-D592C68AA6E9}" srcOrd="1" destOrd="0" presId="urn:microsoft.com/office/officeart/2005/8/layout/orgChart1"/>
    <dgm:cxn modelId="{A11A9877-E4C5-4C75-9176-796295B683A1}" type="presParOf" srcId="{A09F408D-C938-4CAD-8191-075AA0AF9AB1}" destId="{DF75FB07-5600-4DC4-BF42-088FBC92A68C}" srcOrd="1" destOrd="0" presId="urn:microsoft.com/office/officeart/2005/8/layout/orgChart1"/>
    <dgm:cxn modelId="{0BB3A513-A647-4200-9651-A69F2B8819B8}" type="presParOf" srcId="{DF75FB07-5600-4DC4-BF42-088FBC92A68C}" destId="{83E67E69-1FB7-44B3-B36A-D05074C336BA}" srcOrd="0" destOrd="0" presId="urn:microsoft.com/office/officeart/2005/8/layout/orgChart1"/>
    <dgm:cxn modelId="{BDA6F3D3-EBC4-4817-B041-2D543E450186}" type="presParOf" srcId="{DF75FB07-5600-4DC4-BF42-088FBC92A68C}" destId="{26955A58-1DA0-4CAA-B99F-DE5E338790B7}" srcOrd="1" destOrd="0" presId="urn:microsoft.com/office/officeart/2005/8/layout/orgChart1"/>
    <dgm:cxn modelId="{E4B95357-9E92-4667-A703-C9428803A547}" type="presParOf" srcId="{26955A58-1DA0-4CAA-B99F-DE5E338790B7}" destId="{5D0488C5-5060-4622-978A-21793BBAB4F4}" srcOrd="0" destOrd="0" presId="urn:microsoft.com/office/officeart/2005/8/layout/orgChart1"/>
    <dgm:cxn modelId="{28B3A2CD-5353-44AD-97C2-15ADFD7ECA77}" type="presParOf" srcId="{5D0488C5-5060-4622-978A-21793BBAB4F4}" destId="{FDA36F3E-4043-4BE7-9554-15B245336685}" srcOrd="0" destOrd="0" presId="urn:microsoft.com/office/officeart/2005/8/layout/orgChart1"/>
    <dgm:cxn modelId="{B2F3EA38-276D-46D6-8AB4-2AB81FC4D12C}" type="presParOf" srcId="{5D0488C5-5060-4622-978A-21793BBAB4F4}" destId="{78BF1918-EF1C-4F44-9769-00B6FBC9D910}" srcOrd="1" destOrd="0" presId="urn:microsoft.com/office/officeart/2005/8/layout/orgChart1"/>
    <dgm:cxn modelId="{291F4A32-993C-40B2-9CAC-4DB3BEF99053}" type="presParOf" srcId="{26955A58-1DA0-4CAA-B99F-DE5E338790B7}" destId="{26E0EE45-6CE2-4BA9-8C60-DA78E7E392E6}" srcOrd="1" destOrd="0" presId="urn:microsoft.com/office/officeart/2005/8/layout/orgChart1"/>
    <dgm:cxn modelId="{8A7EC534-AD46-441E-AB71-7C5FA9014DE6}" type="presParOf" srcId="{26E0EE45-6CE2-4BA9-8C60-DA78E7E392E6}" destId="{96F8CC80-CA6A-4F42-9A44-7106F4B4EB31}" srcOrd="0" destOrd="0" presId="urn:microsoft.com/office/officeart/2005/8/layout/orgChart1"/>
    <dgm:cxn modelId="{D1CEC919-A784-4CD7-B6ED-495D508BB895}" type="presParOf" srcId="{26E0EE45-6CE2-4BA9-8C60-DA78E7E392E6}" destId="{5C680157-FF23-4E52-9414-DE2F1E39C641}" srcOrd="1" destOrd="0" presId="urn:microsoft.com/office/officeart/2005/8/layout/orgChart1"/>
    <dgm:cxn modelId="{8A9F8EEC-5B2C-4343-828F-729C40F57179}" type="presParOf" srcId="{5C680157-FF23-4E52-9414-DE2F1E39C641}" destId="{77A8804A-01C3-4D31-A733-684BC9CC9DE0}" srcOrd="0" destOrd="0" presId="urn:microsoft.com/office/officeart/2005/8/layout/orgChart1"/>
    <dgm:cxn modelId="{388E8597-860D-4770-BD62-64F079A561EB}" type="presParOf" srcId="{77A8804A-01C3-4D31-A733-684BC9CC9DE0}" destId="{E27DC449-6193-48B7-8DA0-9A7D4B216CDC}" srcOrd="0" destOrd="0" presId="urn:microsoft.com/office/officeart/2005/8/layout/orgChart1"/>
    <dgm:cxn modelId="{5F710454-75F5-417B-AFAC-389E0B4D5615}" type="presParOf" srcId="{77A8804A-01C3-4D31-A733-684BC9CC9DE0}" destId="{65D69700-960E-4BC9-AEF8-53736E047F6F}" srcOrd="1" destOrd="0" presId="urn:microsoft.com/office/officeart/2005/8/layout/orgChart1"/>
    <dgm:cxn modelId="{F7F74F64-4BCC-4605-AC83-19DE0D806F43}" type="presParOf" srcId="{5C680157-FF23-4E52-9414-DE2F1E39C641}" destId="{1DF99AAC-234B-4EF5-AC9D-CFC5509F990A}" srcOrd="1" destOrd="0" presId="urn:microsoft.com/office/officeart/2005/8/layout/orgChart1"/>
    <dgm:cxn modelId="{7356CFCF-31DA-4342-9E79-916D48787F73}" type="presParOf" srcId="{5C680157-FF23-4E52-9414-DE2F1E39C641}" destId="{8646DFCA-27F5-4582-81FD-9C0CE07A5E30}" srcOrd="2" destOrd="0" presId="urn:microsoft.com/office/officeart/2005/8/layout/orgChart1"/>
    <dgm:cxn modelId="{DDCECAF7-CCEB-4695-97BB-1707686B1CB4}" type="presParOf" srcId="{26E0EE45-6CE2-4BA9-8C60-DA78E7E392E6}" destId="{0BA787CE-497D-483A-9743-6B88E896132A}" srcOrd="2" destOrd="0" presId="urn:microsoft.com/office/officeart/2005/8/layout/orgChart1"/>
    <dgm:cxn modelId="{3D26D055-4CEA-45D2-9733-4D9A38558840}" type="presParOf" srcId="{26E0EE45-6CE2-4BA9-8C60-DA78E7E392E6}" destId="{CD48525D-0386-4250-AA95-4FACD523B475}" srcOrd="3" destOrd="0" presId="urn:microsoft.com/office/officeart/2005/8/layout/orgChart1"/>
    <dgm:cxn modelId="{A71370AF-340B-4278-86BC-5A9D731219DB}" type="presParOf" srcId="{CD48525D-0386-4250-AA95-4FACD523B475}" destId="{C559CDC7-8946-4993-9157-B9A744F404F7}" srcOrd="0" destOrd="0" presId="urn:microsoft.com/office/officeart/2005/8/layout/orgChart1"/>
    <dgm:cxn modelId="{45436275-3D7F-4EF9-BFDF-C2DE6A65C93D}" type="presParOf" srcId="{C559CDC7-8946-4993-9157-B9A744F404F7}" destId="{80A37260-6CE3-4737-86D3-67D5C5D7406E}" srcOrd="0" destOrd="0" presId="urn:microsoft.com/office/officeart/2005/8/layout/orgChart1"/>
    <dgm:cxn modelId="{5115233E-4E18-47E6-ACEC-BEAEC48B7AD5}" type="presParOf" srcId="{C559CDC7-8946-4993-9157-B9A744F404F7}" destId="{613E3594-BB26-4ADE-9AB2-84F634152E95}" srcOrd="1" destOrd="0" presId="urn:microsoft.com/office/officeart/2005/8/layout/orgChart1"/>
    <dgm:cxn modelId="{AC1ACDF4-2AA4-4BCC-A5CE-13B94CB6B62A}" type="presParOf" srcId="{CD48525D-0386-4250-AA95-4FACD523B475}" destId="{804AA4F2-71E2-469F-A0B6-23493B097F17}" srcOrd="1" destOrd="0" presId="urn:microsoft.com/office/officeart/2005/8/layout/orgChart1"/>
    <dgm:cxn modelId="{B09065A7-7794-40D7-87E5-5B517A9D8D9D}" type="presParOf" srcId="{CD48525D-0386-4250-AA95-4FACD523B475}" destId="{0430E9D3-E1B0-495A-A926-7A55A953A5F8}" srcOrd="2" destOrd="0" presId="urn:microsoft.com/office/officeart/2005/8/layout/orgChart1"/>
    <dgm:cxn modelId="{29C5C3C1-8A93-4056-AB31-885837B4B2E7}" type="presParOf" srcId="{26E0EE45-6CE2-4BA9-8C60-DA78E7E392E6}" destId="{78B5BB36-8E5D-4D43-8A9E-273E49325E7B}" srcOrd="4" destOrd="0" presId="urn:microsoft.com/office/officeart/2005/8/layout/orgChart1"/>
    <dgm:cxn modelId="{A4D5292D-F11E-446B-BA1E-B340F09D896E}" type="presParOf" srcId="{26E0EE45-6CE2-4BA9-8C60-DA78E7E392E6}" destId="{AE1978A4-21FE-41EF-965B-1A2EFFAF1622}" srcOrd="5" destOrd="0" presId="urn:microsoft.com/office/officeart/2005/8/layout/orgChart1"/>
    <dgm:cxn modelId="{AC43B1D0-1C94-4B92-BC39-1F1C727EBFE9}" type="presParOf" srcId="{AE1978A4-21FE-41EF-965B-1A2EFFAF1622}" destId="{2DC8FCD3-A9F8-4028-86F4-1A84AD8EC7CF}" srcOrd="0" destOrd="0" presId="urn:microsoft.com/office/officeart/2005/8/layout/orgChart1"/>
    <dgm:cxn modelId="{779E7873-F2E4-4986-8A1F-1A417FE7FF27}" type="presParOf" srcId="{2DC8FCD3-A9F8-4028-86F4-1A84AD8EC7CF}" destId="{7D6F97DC-D539-44FF-AA10-A2A78BEAD8D6}" srcOrd="0" destOrd="0" presId="urn:microsoft.com/office/officeart/2005/8/layout/orgChart1"/>
    <dgm:cxn modelId="{72D0C9CA-7B27-449D-99A7-AE972B68322D}" type="presParOf" srcId="{2DC8FCD3-A9F8-4028-86F4-1A84AD8EC7CF}" destId="{8F33C76F-55C4-443C-936B-4AC71B0978AF}" srcOrd="1" destOrd="0" presId="urn:microsoft.com/office/officeart/2005/8/layout/orgChart1"/>
    <dgm:cxn modelId="{BBC89FE4-B42E-4879-97AA-CCBC98BC3962}" type="presParOf" srcId="{AE1978A4-21FE-41EF-965B-1A2EFFAF1622}" destId="{CB652E47-5C12-4250-87E3-710234672667}" srcOrd="1" destOrd="0" presId="urn:microsoft.com/office/officeart/2005/8/layout/orgChart1"/>
    <dgm:cxn modelId="{1E128CA3-105F-44EB-A0D6-FD76281830DD}" type="presParOf" srcId="{AE1978A4-21FE-41EF-965B-1A2EFFAF1622}" destId="{F004EF28-D7E8-407B-929A-DE63362B164E}" srcOrd="2" destOrd="0" presId="urn:microsoft.com/office/officeart/2005/8/layout/orgChart1"/>
    <dgm:cxn modelId="{E7B5EDB0-8350-4C49-B810-9E6DEF4B8666}" type="presParOf" srcId="{26E0EE45-6CE2-4BA9-8C60-DA78E7E392E6}" destId="{E1C886CC-0BE8-48AE-89FF-D11A9927D344}" srcOrd="6" destOrd="0" presId="urn:microsoft.com/office/officeart/2005/8/layout/orgChart1"/>
    <dgm:cxn modelId="{787135DC-FE3C-42A9-AE3F-C210BF6D931E}" type="presParOf" srcId="{26E0EE45-6CE2-4BA9-8C60-DA78E7E392E6}" destId="{3E1F86B0-851C-4450-A023-21334E42ABE7}" srcOrd="7" destOrd="0" presId="urn:microsoft.com/office/officeart/2005/8/layout/orgChart1"/>
    <dgm:cxn modelId="{EDD01FF9-2BA8-4FCB-85CE-9BED636AC2AF}" type="presParOf" srcId="{3E1F86B0-851C-4450-A023-21334E42ABE7}" destId="{548F7FD1-4FF6-4029-9461-6A151612EE64}" srcOrd="0" destOrd="0" presId="urn:microsoft.com/office/officeart/2005/8/layout/orgChart1"/>
    <dgm:cxn modelId="{6DC5612A-ED79-412D-81CE-60ABE173F59C}" type="presParOf" srcId="{548F7FD1-4FF6-4029-9461-6A151612EE64}" destId="{99FA42BF-8F33-43A3-B507-24E01F59E262}" srcOrd="0" destOrd="0" presId="urn:microsoft.com/office/officeart/2005/8/layout/orgChart1"/>
    <dgm:cxn modelId="{84D7C7A1-2BDC-4006-B169-1CF076E05228}" type="presParOf" srcId="{548F7FD1-4FF6-4029-9461-6A151612EE64}" destId="{B4A14745-7C99-4930-A5B2-DAE925FB3164}" srcOrd="1" destOrd="0" presId="urn:microsoft.com/office/officeart/2005/8/layout/orgChart1"/>
    <dgm:cxn modelId="{5AA85F72-6216-4A8F-8F4F-2EE2852388F4}" type="presParOf" srcId="{3E1F86B0-851C-4450-A023-21334E42ABE7}" destId="{E7817567-E076-423D-A818-D235C4E6D5AA}" srcOrd="1" destOrd="0" presId="urn:microsoft.com/office/officeart/2005/8/layout/orgChart1"/>
    <dgm:cxn modelId="{7FF907DD-AFAC-4F21-903E-7CE4DAC62FDF}" type="presParOf" srcId="{3E1F86B0-851C-4450-A023-21334E42ABE7}" destId="{5A11DF04-B49A-4D68-B252-08CA0D52FAFA}" srcOrd="2" destOrd="0" presId="urn:microsoft.com/office/officeart/2005/8/layout/orgChart1"/>
    <dgm:cxn modelId="{F424301B-06CE-4B4F-B47B-8F7EE73B2D79}" type="presParOf" srcId="{26E0EE45-6CE2-4BA9-8C60-DA78E7E392E6}" destId="{CFDA6682-87C7-4E39-8C39-C466E3C7CFE7}" srcOrd="8" destOrd="0" presId="urn:microsoft.com/office/officeart/2005/8/layout/orgChart1"/>
    <dgm:cxn modelId="{7A0283F8-FBA3-415A-B738-C7A5570F7337}" type="presParOf" srcId="{26E0EE45-6CE2-4BA9-8C60-DA78E7E392E6}" destId="{5960CDE0-0529-43FD-A0D6-9582F176D97D}" srcOrd="9" destOrd="0" presId="urn:microsoft.com/office/officeart/2005/8/layout/orgChart1"/>
    <dgm:cxn modelId="{50EB755F-91E2-426F-9C7E-89072BAC5411}" type="presParOf" srcId="{5960CDE0-0529-43FD-A0D6-9582F176D97D}" destId="{458CD17E-5F33-4991-8CFA-F9AB599408AF}" srcOrd="0" destOrd="0" presId="urn:microsoft.com/office/officeart/2005/8/layout/orgChart1"/>
    <dgm:cxn modelId="{F656E6A9-CA80-457A-B93E-7F9E8E811109}" type="presParOf" srcId="{458CD17E-5F33-4991-8CFA-F9AB599408AF}" destId="{5309D35B-6149-4F3A-A668-466432715B05}" srcOrd="0" destOrd="0" presId="urn:microsoft.com/office/officeart/2005/8/layout/orgChart1"/>
    <dgm:cxn modelId="{F7570F42-113A-448A-B988-25573CDD6266}" type="presParOf" srcId="{458CD17E-5F33-4991-8CFA-F9AB599408AF}" destId="{EECA21AC-641E-459C-B780-1EC2B9A61B50}" srcOrd="1" destOrd="0" presId="urn:microsoft.com/office/officeart/2005/8/layout/orgChart1"/>
    <dgm:cxn modelId="{E11D87D8-7A37-44F5-B9CF-D0AAE7B89B45}" type="presParOf" srcId="{5960CDE0-0529-43FD-A0D6-9582F176D97D}" destId="{B08FF080-F6B0-490B-B51F-A8C514E93703}" srcOrd="1" destOrd="0" presId="urn:microsoft.com/office/officeart/2005/8/layout/orgChart1"/>
    <dgm:cxn modelId="{CBF82858-66B8-4445-BDB9-3097426E5874}" type="presParOf" srcId="{5960CDE0-0529-43FD-A0D6-9582F176D97D}" destId="{03EA05D9-836D-4943-B484-8C9B3997C048}" srcOrd="2" destOrd="0" presId="urn:microsoft.com/office/officeart/2005/8/layout/orgChart1"/>
    <dgm:cxn modelId="{83B222BC-2AD1-4737-92A4-C065D845FB40}" type="presParOf" srcId="{26E0EE45-6CE2-4BA9-8C60-DA78E7E392E6}" destId="{32612C13-4539-406D-A69C-8CB541BDC855}" srcOrd="10" destOrd="0" presId="urn:microsoft.com/office/officeart/2005/8/layout/orgChart1"/>
    <dgm:cxn modelId="{520E4A44-7928-4893-89B5-35D8DB5C7FA0}" type="presParOf" srcId="{26E0EE45-6CE2-4BA9-8C60-DA78E7E392E6}" destId="{8D22699B-C127-41AC-9AC3-AFE5A2386561}" srcOrd="11" destOrd="0" presId="urn:microsoft.com/office/officeart/2005/8/layout/orgChart1"/>
    <dgm:cxn modelId="{015EBAE2-FB8C-43E3-BD42-EB7F8FD356ED}" type="presParOf" srcId="{8D22699B-C127-41AC-9AC3-AFE5A2386561}" destId="{080816D4-F63D-47E1-8CD3-7417B23A5B88}" srcOrd="0" destOrd="0" presId="urn:microsoft.com/office/officeart/2005/8/layout/orgChart1"/>
    <dgm:cxn modelId="{E6B42C1D-5FD0-41BF-821D-79DEC85BD7FE}" type="presParOf" srcId="{080816D4-F63D-47E1-8CD3-7417B23A5B88}" destId="{E2DA1056-B0A0-4894-B08F-F1A36A8A1C07}" srcOrd="0" destOrd="0" presId="urn:microsoft.com/office/officeart/2005/8/layout/orgChart1"/>
    <dgm:cxn modelId="{D91F05FF-3F7B-436F-9CE3-BD8963E296D6}" type="presParOf" srcId="{080816D4-F63D-47E1-8CD3-7417B23A5B88}" destId="{A1A85A12-B4D3-477F-8B33-682CEE484AA3}" srcOrd="1" destOrd="0" presId="urn:microsoft.com/office/officeart/2005/8/layout/orgChart1"/>
    <dgm:cxn modelId="{A355C3BA-46C2-4424-B9CF-667173176072}" type="presParOf" srcId="{8D22699B-C127-41AC-9AC3-AFE5A2386561}" destId="{2AFBB70E-AD68-45E9-9B2F-B967CF881806}" srcOrd="1" destOrd="0" presId="urn:microsoft.com/office/officeart/2005/8/layout/orgChart1"/>
    <dgm:cxn modelId="{067B1F43-3CE3-4412-BDF4-23D4C7A8BFB7}" type="presParOf" srcId="{8D22699B-C127-41AC-9AC3-AFE5A2386561}" destId="{418A59F9-9C93-4FB5-B739-B0E0E29C420B}" srcOrd="2" destOrd="0" presId="urn:microsoft.com/office/officeart/2005/8/layout/orgChart1"/>
    <dgm:cxn modelId="{AB8273B7-A717-4562-9262-CDA60F76FD3A}" type="presParOf" srcId="{26955A58-1DA0-4CAA-B99F-DE5E338790B7}" destId="{246AECF3-6FC4-4293-A1B8-401808C4B921}" srcOrd="2" destOrd="0" presId="urn:microsoft.com/office/officeart/2005/8/layout/orgChart1"/>
    <dgm:cxn modelId="{065080EC-11E5-4BA9-B093-E2E79796915C}" type="presParOf" srcId="{DF75FB07-5600-4DC4-BF42-088FBC92A68C}" destId="{F9F38E95-32DB-4162-811A-4D7C9D981092}" srcOrd="2" destOrd="0" presId="urn:microsoft.com/office/officeart/2005/8/layout/orgChart1"/>
    <dgm:cxn modelId="{98BCDD4B-A341-48D2-A12A-D80745AE9F42}" type="presParOf" srcId="{DF75FB07-5600-4DC4-BF42-088FBC92A68C}" destId="{11C96FB8-6C53-43DA-AC6E-7CFEBB6D8191}" srcOrd="3" destOrd="0" presId="urn:microsoft.com/office/officeart/2005/8/layout/orgChart1"/>
    <dgm:cxn modelId="{A76FBF59-1A10-49F8-BA6E-DB884BA01E76}" type="presParOf" srcId="{11C96FB8-6C53-43DA-AC6E-7CFEBB6D8191}" destId="{A3BC3A12-DE39-4D72-BFD0-63B3979A38C1}" srcOrd="0" destOrd="0" presId="urn:microsoft.com/office/officeart/2005/8/layout/orgChart1"/>
    <dgm:cxn modelId="{71824594-654E-46F4-A3C4-0B221CD69705}" type="presParOf" srcId="{A3BC3A12-DE39-4D72-BFD0-63B3979A38C1}" destId="{4E156F19-B3CD-4387-9F41-9AAFD11ED97A}" srcOrd="0" destOrd="0" presId="urn:microsoft.com/office/officeart/2005/8/layout/orgChart1"/>
    <dgm:cxn modelId="{3E1FC581-FF55-45E9-B02F-C24B9ECE2BAA}" type="presParOf" srcId="{A3BC3A12-DE39-4D72-BFD0-63B3979A38C1}" destId="{AABA822C-40E2-47CA-9793-665949241024}" srcOrd="1" destOrd="0" presId="urn:microsoft.com/office/officeart/2005/8/layout/orgChart1"/>
    <dgm:cxn modelId="{52676D57-DDE6-4A9C-B342-F1B02A643BC5}" type="presParOf" srcId="{11C96FB8-6C53-43DA-AC6E-7CFEBB6D8191}" destId="{63FC1E9A-B159-4396-A1F6-103A3B52155E}" srcOrd="1" destOrd="0" presId="urn:microsoft.com/office/officeart/2005/8/layout/orgChart1"/>
    <dgm:cxn modelId="{FF5A1BB8-0A4F-47C3-A875-3ABB80EDE8E5}" type="presParOf" srcId="{63FC1E9A-B159-4396-A1F6-103A3B52155E}" destId="{C9BBE34D-2524-4ADC-8E70-DAC1821AC20A}" srcOrd="0" destOrd="0" presId="urn:microsoft.com/office/officeart/2005/8/layout/orgChart1"/>
    <dgm:cxn modelId="{88C3258B-9F36-47F0-A67C-645FC6B16F9D}" type="presParOf" srcId="{63FC1E9A-B159-4396-A1F6-103A3B52155E}" destId="{A3F5A517-9F55-4946-B474-F6DEE85D6995}" srcOrd="1" destOrd="0" presId="urn:microsoft.com/office/officeart/2005/8/layout/orgChart1"/>
    <dgm:cxn modelId="{A2ACB96F-82A2-4230-AA16-92B015292B29}" type="presParOf" srcId="{A3F5A517-9F55-4946-B474-F6DEE85D6995}" destId="{38AC44F0-FC03-4602-94FA-337EDAB47B88}" srcOrd="0" destOrd="0" presId="urn:microsoft.com/office/officeart/2005/8/layout/orgChart1"/>
    <dgm:cxn modelId="{3A407588-B591-47BA-BAC6-A2A5381FC95D}" type="presParOf" srcId="{38AC44F0-FC03-4602-94FA-337EDAB47B88}" destId="{B2001255-99E1-44FF-866F-21A25021B10B}" srcOrd="0" destOrd="0" presId="urn:microsoft.com/office/officeart/2005/8/layout/orgChart1"/>
    <dgm:cxn modelId="{4CD0F41D-D5B4-4DFC-A76D-D713918C6036}" type="presParOf" srcId="{38AC44F0-FC03-4602-94FA-337EDAB47B88}" destId="{56B64FA6-E1E6-44ED-B8C4-8C7B2658E0F2}" srcOrd="1" destOrd="0" presId="urn:microsoft.com/office/officeart/2005/8/layout/orgChart1"/>
    <dgm:cxn modelId="{C3CF39A1-773D-4AC4-A98C-940370BB497C}" type="presParOf" srcId="{A3F5A517-9F55-4946-B474-F6DEE85D6995}" destId="{15D1424F-ECAC-44A2-AE16-15AB02E627F7}" srcOrd="1" destOrd="0" presId="urn:microsoft.com/office/officeart/2005/8/layout/orgChart1"/>
    <dgm:cxn modelId="{2C19DF36-6169-4911-9605-D13845C19B95}" type="presParOf" srcId="{A3F5A517-9F55-4946-B474-F6DEE85D6995}" destId="{063CA10D-13CD-45B0-9BA8-6C5A31131282}" srcOrd="2" destOrd="0" presId="urn:microsoft.com/office/officeart/2005/8/layout/orgChart1"/>
    <dgm:cxn modelId="{B1FC7879-E7B0-4686-BE67-DEA76E1FCF4F}" type="presParOf" srcId="{63FC1E9A-B159-4396-A1F6-103A3B52155E}" destId="{AE577713-FBFC-4487-AD80-DBA56B7A7FCF}" srcOrd="2" destOrd="0" presId="urn:microsoft.com/office/officeart/2005/8/layout/orgChart1"/>
    <dgm:cxn modelId="{2F69AF13-1752-4EC8-9CF0-0EFED5D88D06}" type="presParOf" srcId="{63FC1E9A-B159-4396-A1F6-103A3B52155E}" destId="{AE7E5A1D-DA3E-43FE-A85A-564CD9BC2406}" srcOrd="3" destOrd="0" presId="urn:microsoft.com/office/officeart/2005/8/layout/orgChart1"/>
    <dgm:cxn modelId="{B4165EEC-2FCC-4DD3-8B30-29B6FBF74980}" type="presParOf" srcId="{AE7E5A1D-DA3E-43FE-A85A-564CD9BC2406}" destId="{08EF622F-D5B5-4BE3-80F5-E7D831689232}" srcOrd="0" destOrd="0" presId="urn:microsoft.com/office/officeart/2005/8/layout/orgChart1"/>
    <dgm:cxn modelId="{344552D8-31F7-46C8-8A1A-304E87C9B913}" type="presParOf" srcId="{08EF622F-D5B5-4BE3-80F5-E7D831689232}" destId="{24E825C7-B819-4D28-AE5C-3E4DA39BF9A6}" srcOrd="0" destOrd="0" presId="urn:microsoft.com/office/officeart/2005/8/layout/orgChart1"/>
    <dgm:cxn modelId="{B7DEEBAE-B2D5-4068-AB71-F615E647ACB8}" type="presParOf" srcId="{08EF622F-D5B5-4BE3-80F5-E7D831689232}" destId="{DEC88726-9178-43F5-A3E8-F9AA96260F47}" srcOrd="1" destOrd="0" presId="urn:microsoft.com/office/officeart/2005/8/layout/orgChart1"/>
    <dgm:cxn modelId="{3CB8D008-5D2D-47D6-8CC2-2E8491121DDC}" type="presParOf" srcId="{AE7E5A1D-DA3E-43FE-A85A-564CD9BC2406}" destId="{15D16144-FC10-4202-B84B-6F5D36FBF5E6}" srcOrd="1" destOrd="0" presId="urn:microsoft.com/office/officeart/2005/8/layout/orgChart1"/>
    <dgm:cxn modelId="{D9910561-5D84-4257-B739-529C2C4C392B}" type="presParOf" srcId="{AE7E5A1D-DA3E-43FE-A85A-564CD9BC2406}" destId="{EEEF877A-D309-4396-8E9A-746522A2F6CD}" srcOrd="2" destOrd="0" presId="urn:microsoft.com/office/officeart/2005/8/layout/orgChart1"/>
    <dgm:cxn modelId="{B8F795AA-CFB1-4D21-8D6B-2B20712651A4}" type="presParOf" srcId="{63FC1E9A-B159-4396-A1F6-103A3B52155E}" destId="{4BE75014-EF9A-4EDD-BB30-E1E27B461343}" srcOrd="4" destOrd="0" presId="urn:microsoft.com/office/officeart/2005/8/layout/orgChart1"/>
    <dgm:cxn modelId="{5073E120-9787-450B-AA6A-56F6BA8F33A1}" type="presParOf" srcId="{63FC1E9A-B159-4396-A1F6-103A3B52155E}" destId="{5ACB49D8-43DF-4F54-8460-D7E0356157D6}" srcOrd="5" destOrd="0" presId="urn:microsoft.com/office/officeart/2005/8/layout/orgChart1"/>
    <dgm:cxn modelId="{53602E7F-088D-4474-AD0B-08B23BF290B2}" type="presParOf" srcId="{5ACB49D8-43DF-4F54-8460-D7E0356157D6}" destId="{FFF4E570-E3AB-41CA-893D-0F2F6E1BD56C}" srcOrd="0" destOrd="0" presId="urn:microsoft.com/office/officeart/2005/8/layout/orgChart1"/>
    <dgm:cxn modelId="{1A5D4759-FF24-437B-85EF-B9386F07A1DE}" type="presParOf" srcId="{FFF4E570-E3AB-41CA-893D-0F2F6E1BD56C}" destId="{BD532009-6712-4EC7-9614-A121F250FA44}" srcOrd="0" destOrd="0" presId="urn:microsoft.com/office/officeart/2005/8/layout/orgChart1"/>
    <dgm:cxn modelId="{FFD2E096-55C5-4B60-91CA-4743CB403031}" type="presParOf" srcId="{FFF4E570-E3AB-41CA-893D-0F2F6E1BD56C}" destId="{389718AE-F91A-4886-8F4B-2B412E395CC4}" srcOrd="1" destOrd="0" presId="urn:microsoft.com/office/officeart/2005/8/layout/orgChart1"/>
    <dgm:cxn modelId="{2CB8339F-871B-4D52-9DB8-293F0598ED52}" type="presParOf" srcId="{5ACB49D8-43DF-4F54-8460-D7E0356157D6}" destId="{29F71913-6968-4EB6-A12B-5B3DC341E943}" srcOrd="1" destOrd="0" presId="urn:microsoft.com/office/officeart/2005/8/layout/orgChart1"/>
    <dgm:cxn modelId="{796EEC44-83CA-44A8-ABDD-BFE021FF91F1}" type="presParOf" srcId="{5ACB49D8-43DF-4F54-8460-D7E0356157D6}" destId="{FA078D93-25BC-4508-8344-184C8DE1DAEC}" srcOrd="2" destOrd="0" presId="urn:microsoft.com/office/officeart/2005/8/layout/orgChart1"/>
    <dgm:cxn modelId="{65FFF92F-8188-4705-BF55-6D44EEB85953}" type="presParOf" srcId="{11C96FB8-6C53-43DA-AC6E-7CFEBB6D8191}" destId="{1CCAD341-FB89-4307-80AA-8773D7BF28C5}" srcOrd="2" destOrd="0" presId="urn:microsoft.com/office/officeart/2005/8/layout/orgChart1"/>
    <dgm:cxn modelId="{32A06168-0636-4DBC-9413-668B0ED6FE45}" type="presParOf" srcId="{A09F408D-C938-4CAD-8191-075AA0AF9AB1}" destId="{4F20ADC1-F83A-4837-8542-996160053F62}" srcOrd="2" destOrd="0" presId="urn:microsoft.com/office/officeart/2005/8/layout/orgChart1"/>
    <dgm:cxn modelId="{9AB3537C-8857-4F5A-93FF-1EF9293FD52B}" type="presParOf" srcId="{0A189367-43EC-4441-BA08-750B899E9469}" destId="{3B9D5E95-1320-46BA-A01E-BC0D01F0FFE2}"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E75014-EF9A-4EDD-BB30-E1E27B461343}">
      <dsp:nvSpPr>
        <dsp:cNvPr id="0" name=""/>
        <dsp:cNvSpPr/>
      </dsp:nvSpPr>
      <dsp:spPr>
        <a:xfrm>
          <a:off x="20449817" y="1693277"/>
          <a:ext cx="136629" cy="299209"/>
        </a:xfrm>
        <a:custGeom>
          <a:avLst/>
          <a:gdLst/>
          <a:ahLst/>
          <a:cxnLst/>
          <a:rect l="0" t="0" r="0" b="0"/>
          <a:pathLst>
            <a:path>
              <a:moveTo>
                <a:pt x="0" y="0"/>
              </a:moveTo>
              <a:lnTo>
                <a:pt x="0" y="299209"/>
              </a:lnTo>
              <a:lnTo>
                <a:pt x="136629" y="29920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E577713-FBFC-4487-AD80-DBA56B7A7FCF}">
      <dsp:nvSpPr>
        <dsp:cNvPr id="0" name=""/>
        <dsp:cNvSpPr/>
      </dsp:nvSpPr>
      <dsp:spPr>
        <a:xfrm>
          <a:off x="20449817" y="1693277"/>
          <a:ext cx="127423" cy="1362002"/>
        </a:xfrm>
        <a:custGeom>
          <a:avLst/>
          <a:gdLst/>
          <a:ahLst/>
          <a:cxnLst/>
          <a:rect l="0" t="0" r="0" b="0"/>
          <a:pathLst>
            <a:path>
              <a:moveTo>
                <a:pt x="0" y="0"/>
              </a:moveTo>
              <a:lnTo>
                <a:pt x="0" y="1362002"/>
              </a:lnTo>
              <a:lnTo>
                <a:pt x="127423" y="13620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9BBE34D-2524-4ADC-8E70-DAC1821AC20A}">
      <dsp:nvSpPr>
        <dsp:cNvPr id="0" name=""/>
        <dsp:cNvSpPr/>
      </dsp:nvSpPr>
      <dsp:spPr>
        <a:xfrm>
          <a:off x="20449817" y="1693277"/>
          <a:ext cx="122127" cy="831654"/>
        </a:xfrm>
        <a:custGeom>
          <a:avLst/>
          <a:gdLst/>
          <a:ahLst/>
          <a:cxnLst/>
          <a:rect l="0" t="0" r="0" b="0"/>
          <a:pathLst>
            <a:path>
              <a:moveTo>
                <a:pt x="0" y="0"/>
              </a:moveTo>
              <a:lnTo>
                <a:pt x="0" y="831654"/>
              </a:lnTo>
              <a:lnTo>
                <a:pt x="122127" y="83165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F38E95-32DB-4162-811A-4D7C9D981092}">
      <dsp:nvSpPr>
        <dsp:cNvPr id="0" name=""/>
        <dsp:cNvSpPr/>
      </dsp:nvSpPr>
      <dsp:spPr>
        <a:xfrm>
          <a:off x="20163535" y="1019056"/>
          <a:ext cx="592883" cy="290969"/>
        </a:xfrm>
        <a:custGeom>
          <a:avLst/>
          <a:gdLst/>
          <a:ahLst/>
          <a:cxnLst/>
          <a:rect l="0" t="0" r="0" b="0"/>
          <a:pathLst>
            <a:path>
              <a:moveTo>
                <a:pt x="0" y="0"/>
              </a:moveTo>
              <a:lnTo>
                <a:pt x="0" y="210486"/>
              </a:lnTo>
              <a:lnTo>
                <a:pt x="592883" y="210486"/>
              </a:lnTo>
              <a:lnTo>
                <a:pt x="592883" y="29096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2612C13-4539-406D-A69C-8CB541BDC855}">
      <dsp:nvSpPr>
        <dsp:cNvPr id="0" name=""/>
        <dsp:cNvSpPr/>
      </dsp:nvSpPr>
      <dsp:spPr>
        <a:xfrm>
          <a:off x="18958812" y="1692124"/>
          <a:ext cx="337576" cy="2891655"/>
        </a:xfrm>
        <a:custGeom>
          <a:avLst/>
          <a:gdLst/>
          <a:ahLst/>
          <a:cxnLst/>
          <a:rect l="0" t="0" r="0" b="0"/>
          <a:pathLst>
            <a:path>
              <a:moveTo>
                <a:pt x="0" y="0"/>
              </a:moveTo>
              <a:lnTo>
                <a:pt x="0" y="2891655"/>
              </a:lnTo>
              <a:lnTo>
                <a:pt x="337576" y="289165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FDA6682-87C7-4E39-8C39-C466E3C7CFE7}">
      <dsp:nvSpPr>
        <dsp:cNvPr id="0" name=""/>
        <dsp:cNvSpPr/>
      </dsp:nvSpPr>
      <dsp:spPr>
        <a:xfrm>
          <a:off x="18958812" y="1692124"/>
          <a:ext cx="309522" cy="2317838"/>
        </a:xfrm>
        <a:custGeom>
          <a:avLst/>
          <a:gdLst/>
          <a:ahLst/>
          <a:cxnLst/>
          <a:rect l="0" t="0" r="0" b="0"/>
          <a:pathLst>
            <a:path>
              <a:moveTo>
                <a:pt x="0" y="0"/>
              </a:moveTo>
              <a:lnTo>
                <a:pt x="0" y="2317838"/>
              </a:lnTo>
              <a:lnTo>
                <a:pt x="309522" y="231783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1C886CC-0BE8-48AE-89FF-D11A9927D344}">
      <dsp:nvSpPr>
        <dsp:cNvPr id="0" name=""/>
        <dsp:cNvSpPr/>
      </dsp:nvSpPr>
      <dsp:spPr>
        <a:xfrm>
          <a:off x="18958812" y="1692124"/>
          <a:ext cx="306586" cy="1792065"/>
        </a:xfrm>
        <a:custGeom>
          <a:avLst/>
          <a:gdLst/>
          <a:ahLst/>
          <a:cxnLst/>
          <a:rect l="0" t="0" r="0" b="0"/>
          <a:pathLst>
            <a:path>
              <a:moveTo>
                <a:pt x="0" y="0"/>
              </a:moveTo>
              <a:lnTo>
                <a:pt x="0" y="1792065"/>
              </a:lnTo>
              <a:lnTo>
                <a:pt x="306586" y="17920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B5BB36-8E5D-4D43-8A9E-273E49325E7B}">
      <dsp:nvSpPr>
        <dsp:cNvPr id="0" name=""/>
        <dsp:cNvSpPr/>
      </dsp:nvSpPr>
      <dsp:spPr>
        <a:xfrm>
          <a:off x="18958812" y="1692124"/>
          <a:ext cx="298362" cy="1295956"/>
        </a:xfrm>
        <a:custGeom>
          <a:avLst/>
          <a:gdLst/>
          <a:ahLst/>
          <a:cxnLst/>
          <a:rect l="0" t="0" r="0" b="0"/>
          <a:pathLst>
            <a:path>
              <a:moveTo>
                <a:pt x="0" y="0"/>
              </a:moveTo>
              <a:lnTo>
                <a:pt x="0" y="1295956"/>
              </a:lnTo>
              <a:lnTo>
                <a:pt x="298362" y="12959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BA787CE-497D-483A-9743-6B88E896132A}">
      <dsp:nvSpPr>
        <dsp:cNvPr id="0" name=""/>
        <dsp:cNvSpPr/>
      </dsp:nvSpPr>
      <dsp:spPr>
        <a:xfrm>
          <a:off x="18958812" y="1692124"/>
          <a:ext cx="267149" cy="805623"/>
        </a:xfrm>
        <a:custGeom>
          <a:avLst/>
          <a:gdLst/>
          <a:ahLst/>
          <a:cxnLst/>
          <a:rect l="0" t="0" r="0" b="0"/>
          <a:pathLst>
            <a:path>
              <a:moveTo>
                <a:pt x="0" y="0"/>
              </a:moveTo>
              <a:lnTo>
                <a:pt x="0" y="805623"/>
              </a:lnTo>
              <a:lnTo>
                <a:pt x="267149" y="80562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6F8CC80-CA6A-4F42-9A44-7106F4B4EB31}">
      <dsp:nvSpPr>
        <dsp:cNvPr id="0" name=""/>
        <dsp:cNvSpPr/>
      </dsp:nvSpPr>
      <dsp:spPr>
        <a:xfrm>
          <a:off x="18958812" y="1692124"/>
          <a:ext cx="273113" cy="305371"/>
        </a:xfrm>
        <a:custGeom>
          <a:avLst/>
          <a:gdLst/>
          <a:ahLst/>
          <a:cxnLst/>
          <a:rect l="0" t="0" r="0" b="0"/>
          <a:pathLst>
            <a:path>
              <a:moveTo>
                <a:pt x="0" y="0"/>
              </a:moveTo>
              <a:lnTo>
                <a:pt x="0" y="305371"/>
              </a:lnTo>
              <a:lnTo>
                <a:pt x="273113" y="30537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3E67E69-1FB7-44B3-B36A-D05074C336BA}">
      <dsp:nvSpPr>
        <dsp:cNvPr id="0" name=""/>
        <dsp:cNvSpPr/>
      </dsp:nvSpPr>
      <dsp:spPr>
        <a:xfrm>
          <a:off x="19265414" y="1019056"/>
          <a:ext cx="898121" cy="289815"/>
        </a:xfrm>
        <a:custGeom>
          <a:avLst/>
          <a:gdLst/>
          <a:ahLst/>
          <a:cxnLst/>
          <a:rect l="0" t="0" r="0" b="0"/>
          <a:pathLst>
            <a:path>
              <a:moveTo>
                <a:pt x="898121" y="0"/>
              </a:moveTo>
              <a:lnTo>
                <a:pt x="898121" y="209332"/>
              </a:lnTo>
              <a:lnTo>
                <a:pt x="0" y="209332"/>
              </a:lnTo>
              <a:lnTo>
                <a:pt x="0" y="28981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4259DD4-9B78-46C6-B244-40C21BA88F1B}">
      <dsp:nvSpPr>
        <dsp:cNvPr id="0" name=""/>
        <dsp:cNvSpPr/>
      </dsp:nvSpPr>
      <dsp:spPr>
        <a:xfrm>
          <a:off x="12539601" y="493675"/>
          <a:ext cx="7623934" cy="142128"/>
        </a:xfrm>
        <a:custGeom>
          <a:avLst/>
          <a:gdLst/>
          <a:ahLst/>
          <a:cxnLst/>
          <a:rect l="0" t="0" r="0" b="0"/>
          <a:pathLst>
            <a:path>
              <a:moveTo>
                <a:pt x="0" y="0"/>
              </a:moveTo>
              <a:lnTo>
                <a:pt x="0" y="61645"/>
              </a:lnTo>
              <a:lnTo>
                <a:pt x="7623934" y="61645"/>
              </a:lnTo>
              <a:lnTo>
                <a:pt x="7623934" y="142128"/>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2CB21DB-E41C-4F32-8B37-BFD176F708F1}">
      <dsp:nvSpPr>
        <dsp:cNvPr id="0" name=""/>
        <dsp:cNvSpPr/>
      </dsp:nvSpPr>
      <dsp:spPr>
        <a:xfrm>
          <a:off x="16102700" y="1648253"/>
          <a:ext cx="114975" cy="1350022"/>
        </a:xfrm>
        <a:custGeom>
          <a:avLst/>
          <a:gdLst/>
          <a:ahLst/>
          <a:cxnLst/>
          <a:rect l="0" t="0" r="0" b="0"/>
          <a:pathLst>
            <a:path>
              <a:moveTo>
                <a:pt x="0" y="0"/>
              </a:moveTo>
              <a:lnTo>
                <a:pt x="0" y="1350022"/>
              </a:lnTo>
              <a:lnTo>
                <a:pt x="114975" y="135002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0AE85D-36B0-4945-90C8-F47CCAD8619E}">
      <dsp:nvSpPr>
        <dsp:cNvPr id="0" name=""/>
        <dsp:cNvSpPr/>
      </dsp:nvSpPr>
      <dsp:spPr>
        <a:xfrm>
          <a:off x="16102700" y="1648253"/>
          <a:ext cx="120333" cy="853982"/>
        </a:xfrm>
        <a:custGeom>
          <a:avLst/>
          <a:gdLst/>
          <a:ahLst/>
          <a:cxnLst/>
          <a:rect l="0" t="0" r="0" b="0"/>
          <a:pathLst>
            <a:path>
              <a:moveTo>
                <a:pt x="0" y="0"/>
              </a:moveTo>
              <a:lnTo>
                <a:pt x="0" y="853982"/>
              </a:lnTo>
              <a:lnTo>
                <a:pt x="120333" y="85398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D1FB8A3-F7B1-4CB3-A50C-93E784FEDA8B}">
      <dsp:nvSpPr>
        <dsp:cNvPr id="0" name=""/>
        <dsp:cNvSpPr/>
      </dsp:nvSpPr>
      <dsp:spPr>
        <a:xfrm>
          <a:off x="16102700" y="1648253"/>
          <a:ext cx="141742" cy="277643"/>
        </a:xfrm>
        <a:custGeom>
          <a:avLst/>
          <a:gdLst/>
          <a:ahLst/>
          <a:cxnLst/>
          <a:rect l="0" t="0" r="0" b="0"/>
          <a:pathLst>
            <a:path>
              <a:moveTo>
                <a:pt x="0" y="0"/>
              </a:moveTo>
              <a:lnTo>
                <a:pt x="0" y="277643"/>
              </a:lnTo>
              <a:lnTo>
                <a:pt x="141742" y="27764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01F1A1C-8F59-4F59-ABF4-8B688EA10FD1}">
      <dsp:nvSpPr>
        <dsp:cNvPr id="0" name=""/>
        <dsp:cNvSpPr/>
      </dsp:nvSpPr>
      <dsp:spPr>
        <a:xfrm>
          <a:off x="15205590" y="1037548"/>
          <a:ext cx="1203711" cy="227452"/>
        </a:xfrm>
        <a:custGeom>
          <a:avLst/>
          <a:gdLst/>
          <a:ahLst/>
          <a:cxnLst/>
          <a:rect l="0" t="0" r="0" b="0"/>
          <a:pathLst>
            <a:path>
              <a:moveTo>
                <a:pt x="0" y="0"/>
              </a:moveTo>
              <a:lnTo>
                <a:pt x="0" y="146969"/>
              </a:lnTo>
              <a:lnTo>
                <a:pt x="1203711" y="146969"/>
              </a:lnTo>
              <a:lnTo>
                <a:pt x="1203711" y="22745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3A73FFC-C218-4824-943A-13AA2A852039}">
      <dsp:nvSpPr>
        <dsp:cNvPr id="0" name=""/>
        <dsp:cNvSpPr/>
      </dsp:nvSpPr>
      <dsp:spPr>
        <a:xfrm>
          <a:off x="15031164" y="1642224"/>
          <a:ext cx="122556" cy="1897889"/>
        </a:xfrm>
        <a:custGeom>
          <a:avLst/>
          <a:gdLst/>
          <a:ahLst/>
          <a:cxnLst/>
          <a:rect l="0" t="0" r="0" b="0"/>
          <a:pathLst>
            <a:path>
              <a:moveTo>
                <a:pt x="0" y="0"/>
              </a:moveTo>
              <a:lnTo>
                <a:pt x="0" y="1897889"/>
              </a:lnTo>
              <a:lnTo>
                <a:pt x="122556" y="189788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42A0ECE-B7AF-4A1F-8AC0-C5F702B2DEDF}">
      <dsp:nvSpPr>
        <dsp:cNvPr id="0" name=""/>
        <dsp:cNvSpPr/>
      </dsp:nvSpPr>
      <dsp:spPr>
        <a:xfrm>
          <a:off x="15031164" y="1642224"/>
          <a:ext cx="126067" cy="1370802"/>
        </a:xfrm>
        <a:custGeom>
          <a:avLst/>
          <a:gdLst/>
          <a:ahLst/>
          <a:cxnLst/>
          <a:rect l="0" t="0" r="0" b="0"/>
          <a:pathLst>
            <a:path>
              <a:moveTo>
                <a:pt x="0" y="0"/>
              </a:moveTo>
              <a:lnTo>
                <a:pt x="0" y="1370802"/>
              </a:lnTo>
              <a:lnTo>
                <a:pt x="126067" y="13708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F40A78B-F0DB-41D5-8B84-4F5C33F360BF}">
      <dsp:nvSpPr>
        <dsp:cNvPr id="0" name=""/>
        <dsp:cNvSpPr/>
      </dsp:nvSpPr>
      <dsp:spPr>
        <a:xfrm>
          <a:off x="15031164" y="1642224"/>
          <a:ext cx="136928" cy="849820"/>
        </a:xfrm>
        <a:custGeom>
          <a:avLst/>
          <a:gdLst/>
          <a:ahLst/>
          <a:cxnLst/>
          <a:rect l="0" t="0" r="0" b="0"/>
          <a:pathLst>
            <a:path>
              <a:moveTo>
                <a:pt x="0" y="0"/>
              </a:moveTo>
              <a:lnTo>
                <a:pt x="0" y="849820"/>
              </a:lnTo>
              <a:lnTo>
                <a:pt x="136928" y="84982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41EB93E-9110-4A71-BED2-E23C35D84431}">
      <dsp:nvSpPr>
        <dsp:cNvPr id="0" name=""/>
        <dsp:cNvSpPr/>
      </dsp:nvSpPr>
      <dsp:spPr>
        <a:xfrm>
          <a:off x="15031164" y="1642224"/>
          <a:ext cx="136008" cy="371950"/>
        </a:xfrm>
        <a:custGeom>
          <a:avLst/>
          <a:gdLst/>
          <a:ahLst/>
          <a:cxnLst/>
          <a:rect l="0" t="0" r="0" b="0"/>
          <a:pathLst>
            <a:path>
              <a:moveTo>
                <a:pt x="0" y="0"/>
              </a:moveTo>
              <a:lnTo>
                <a:pt x="0" y="371950"/>
              </a:lnTo>
              <a:lnTo>
                <a:pt x="136008" y="37195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9C04C0F-7981-47AC-ADE4-BFC0B6E4AF11}">
      <dsp:nvSpPr>
        <dsp:cNvPr id="0" name=""/>
        <dsp:cNvSpPr/>
      </dsp:nvSpPr>
      <dsp:spPr>
        <a:xfrm>
          <a:off x="15205590" y="1037548"/>
          <a:ext cx="132176" cy="221424"/>
        </a:xfrm>
        <a:custGeom>
          <a:avLst/>
          <a:gdLst/>
          <a:ahLst/>
          <a:cxnLst/>
          <a:rect l="0" t="0" r="0" b="0"/>
          <a:pathLst>
            <a:path>
              <a:moveTo>
                <a:pt x="0" y="0"/>
              </a:moveTo>
              <a:lnTo>
                <a:pt x="0" y="140941"/>
              </a:lnTo>
              <a:lnTo>
                <a:pt x="132176" y="140941"/>
              </a:lnTo>
              <a:lnTo>
                <a:pt x="132176" y="2214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57EA48B-A057-464E-A9A6-429AD751F54D}">
      <dsp:nvSpPr>
        <dsp:cNvPr id="0" name=""/>
        <dsp:cNvSpPr/>
      </dsp:nvSpPr>
      <dsp:spPr>
        <a:xfrm>
          <a:off x="13956953" y="1649230"/>
          <a:ext cx="203453" cy="4495221"/>
        </a:xfrm>
        <a:custGeom>
          <a:avLst/>
          <a:gdLst/>
          <a:ahLst/>
          <a:cxnLst/>
          <a:rect l="0" t="0" r="0" b="0"/>
          <a:pathLst>
            <a:path>
              <a:moveTo>
                <a:pt x="0" y="0"/>
              </a:moveTo>
              <a:lnTo>
                <a:pt x="0" y="4495221"/>
              </a:lnTo>
              <a:lnTo>
                <a:pt x="203453" y="44952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A8A7A12-9AA0-4E6D-9897-A7848B4B9200}">
      <dsp:nvSpPr>
        <dsp:cNvPr id="0" name=""/>
        <dsp:cNvSpPr/>
      </dsp:nvSpPr>
      <dsp:spPr>
        <a:xfrm>
          <a:off x="13956953" y="1649230"/>
          <a:ext cx="216123" cy="4000546"/>
        </a:xfrm>
        <a:custGeom>
          <a:avLst/>
          <a:gdLst/>
          <a:ahLst/>
          <a:cxnLst/>
          <a:rect l="0" t="0" r="0" b="0"/>
          <a:pathLst>
            <a:path>
              <a:moveTo>
                <a:pt x="0" y="0"/>
              </a:moveTo>
              <a:lnTo>
                <a:pt x="0" y="4000546"/>
              </a:lnTo>
              <a:lnTo>
                <a:pt x="216123" y="400054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9ACDDE4-2119-4A48-AF7E-FDC5CB9BA6E9}">
      <dsp:nvSpPr>
        <dsp:cNvPr id="0" name=""/>
        <dsp:cNvSpPr/>
      </dsp:nvSpPr>
      <dsp:spPr>
        <a:xfrm>
          <a:off x="13956953" y="1649230"/>
          <a:ext cx="192477" cy="3499018"/>
        </a:xfrm>
        <a:custGeom>
          <a:avLst/>
          <a:gdLst/>
          <a:ahLst/>
          <a:cxnLst/>
          <a:rect l="0" t="0" r="0" b="0"/>
          <a:pathLst>
            <a:path>
              <a:moveTo>
                <a:pt x="0" y="0"/>
              </a:moveTo>
              <a:lnTo>
                <a:pt x="0" y="3499018"/>
              </a:lnTo>
              <a:lnTo>
                <a:pt x="192477" y="349901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F9D618E-B2C7-40A5-94A5-148189A838DD}">
      <dsp:nvSpPr>
        <dsp:cNvPr id="0" name=""/>
        <dsp:cNvSpPr/>
      </dsp:nvSpPr>
      <dsp:spPr>
        <a:xfrm>
          <a:off x="13956953" y="1649230"/>
          <a:ext cx="177261" cy="2987813"/>
        </a:xfrm>
        <a:custGeom>
          <a:avLst/>
          <a:gdLst/>
          <a:ahLst/>
          <a:cxnLst/>
          <a:rect l="0" t="0" r="0" b="0"/>
          <a:pathLst>
            <a:path>
              <a:moveTo>
                <a:pt x="0" y="0"/>
              </a:moveTo>
              <a:lnTo>
                <a:pt x="0" y="2987813"/>
              </a:lnTo>
              <a:lnTo>
                <a:pt x="177261" y="298781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A7AB7ED-8BB2-4ABE-A4FF-1D129E3502D1}">
      <dsp:nvSpPr>
        <dsp:cNvPr id="0" name=""/>
        <dsp:cNvSpPr/>
      </dsp:nvSpPr>
      <dsp:spPr>
        <a:xfrm>
          <a:off x="13956953" y="1649230"/>
          <a:ext cx="171030" cy="2466256"/>
        </a:xfrm>
        <a:custGeom>
          <a:avLst/>
          <a:gdLst/>
          <a:ahLst/>
          <a:cxnLst/>
          <a:rect l="0" t="0" r="0" b="0"/>
          <a:pathLst>
            <a:path>
              <a:moveTo>
                <a:pt x="0" y="0"/>
              </a:moveTo>
              <a:lnTo>
                <a:pt x="0" y="2466256"/>
              </a:lnTo>
              <a:lnTo>
                <a:pt x="171030" y="24662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6C887DF-9F23-4E95-AF53-934362CD469D}">
      <dsp:nvSpPr>
        <dsp:cNvPr id="0" name=""/>
        <dsp:cNvSpPr/>
      </dsp:nvSpPr>
      <dsp:spPr>
        <a:xfrm>
          <a:off x="13956953" y="1649230"/>
          <a:ext cx="152227" cy="1927349"/>
        </a:xfrm>
        <a:custGeom>
          <a:avLst/>
          <a:gdLst/>
          <a:ahLst/>
          <a:cxnLst/>
          <a:rect l="0" t="0" r="0" b="0"/>
          <a:pathLst>
            <a:path>
              <a:moveTo>
                <a:pt x="0" y="0"/>
              </a:moveTo>
              <a:lnTo>
                <a:pt x="0" y="1927349"/>
              </a:lnTo>
              <a:lnTo>
                <a:pt x="152227" y="192734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EFFA065-5C3D-47B6-AAEC-D011CF3D37BB}">
      <dsp:nvSpPr>
        <dsp:cNvPr id="0" name=""/>
        <dsp:cNvSpPr/>
      </dsp:nvSpPr>
      <dsp:spPr>
        <a:xfrm>
          <a:off x="13956953" y="1649230"/>
          <a:ext cx="150878" cy="1427327"/>
        </a:xfrm>
        <a:custGeom>
          <a:avLst/>
          <a:gdLst/>
          <a:ahLst/>
          <a:cxnLst/>
          <a:rect l="0" t="0" r="0" b="0"/>
          <a:pathLst>
            <a:path>
              <a:moveTo>
                <a:pt x="0" y="0"/>
              </a:moveTo>
              <a:lnTo>
                <a:pt x="0" y="1427327"/>
              </a:lnTo>
              <a:lnTo>
                <a:pt x="150878" y="142732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E92E81D-AAF3-4DD7-AF15-41EB1E9F0121}">
      <dsp:nvSpPr>
        <dsp:cNvPr id="0" name=""/>
        <dsp:cNvSpPr/>
      </dsp:nvSpPr>
      <dsp:spPr>
        <a:xfrm>
          <a:off x="13956953" y="1649230"/>
          <a:ext cx="149345" cy="853012"/>
        </a:xfrm>
        <a:custGeom>
          <a:avLst/>
          <a:gdLst/>
          <a:ahLst/>
          <a:cxnLst/>
          <a:rect l="0" t="0" r="0" b="0"/>
          <a:pathLst>
            <a:path>
              <a:moveTo>
                <a:pt x="0" y="0"/>
              </a:moveTo>
              <a:lnTo>
                <a:pt x="0" y="853012"/>
              </a:lnTo>
              <a:lnTo>
                <a:pt x="149345" y="85301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EA7146-F153-42C0-AC29-9477EDCC1395}">
      <dsp:nvSpPr>
        <dsp:cNvPr id="0" name=""/>
        <dsp:cNvSpPr/>
      </dsp:nvSpPr>
      <dsp:spPr>
        <a:xfrm>
          <a:off x="13956953" y="1649230"/>
          <a:ext cx="115458" cy="327665"/>
        </a:xfrm>
        <a:custGeom>
          <a:avLst/>
          <a:gdLst/>
          <a:ahLst/>
          <a:cxnLst/>
          <a:rect l="0" t="0" r="0" b="0"/>
          <a:pathLst>
            <a:path>
              <a:moveTo>
                <a:pt x="0" y="0"/>
              </a:moveTo>
              <a:lnTo>
                <a:pt x="0" y="327665"/>
              </a:lnTo>
              <a:lnTo>
                <a:pt x="115458" y="3276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96FF928-401A-495E-A60D-966B11C478B9}">
      <dsp:nvSpPr>
        <dsp:cNvPr id="0" name=""/>
        <dsp:cNvSpPr/>
      </dsp:nvSpPr>
      <dsp:spPr>
        <a:xfrm>
          <a:off x="14263555" y="1037548"/>
          <a:ext cx="942034" cy="228429"/>
        </a:xfrm>
        <a:custGeom>
          <a:avLst/>
          <a:gdLst/>
          <a:ahLst/>
          <a:cxnLst/>
          <a:rect l="0" t="0" r="0" b="0"/>
          <a:pathLst>
            <a:path>
              <a:moveTo>
                <a:pt x="942034" y="0"/>
              </a:moveTo>
              <a:lnTo>
                <a:pt x="942034" y="147946"/>
              </a:lnTo>
              <a:lnTo>
                <a:pt x="0" y="147946"/>
              </a:lnTo>
              <a:lnTo>
                <a:pt x="0" y="2284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A6CBE9-95E2-48C7-8CBF-A9F46142152C}">
      <dsp:nvSpPr>
        <dsp:cNvPr id="0" name=""/>
        <dsp:cNvSpPr/>
      </dsp:nvSpPr>
      <dsp:spPr>
        <a:xfrm>
          <a:off x="12757572" y="1643635"/>
          <a:ext cx="107908" cy="837188"/>
        </a:xfrm>
        <a:custGeom>
          <a:avLst/>
          <a:gdLst/>
          <a:ahLst/>
          <a:cxnLst/>
          <a:rect l="0" t="0" r="0" b="0"/>
          <a:pathLst>
            <a:path>
              <a:moveTo>
                <a:pt x="0" y="0"/>
              </a:moveTo>
              <a:lnTo>
                <a:pt x="0" y="837188"/>
              </a:lnTo>
              <a:lnTo>
                <a:pt x="107908" y="83718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82BAE59-C0B1-4799-A52E-80F4A9AD51D8}">
      <dsp:nvSpPr>
        <dsp:cNvPr id="0" name=""/>
        <dsp:cNvSpPr/>
      </dsp:nvSpPr>
      <dsp:spPr>
        <a:xfrm>
          <a:off x="12757572" y="1643635"/>
          <a:ext cx="116409" cy="297936"/>
        </a:xfrm>
        <a:custGeom>
          <a:avLst/>
          <a:gdLst/>
          <a:ahLst/>
          <a:cxnLst/>
          <a:rect l="0" t="0" r="0" b="0"/>
          <a:pathLst>
            <a:path>
              <a:moveTo>
                <a:pt x="0" y="0"/>
              </a:moveTo>
              <a:lnTo>
                <a:pt x="0" y="297936"/>
              </a:lnTo>
              <a:lnTo>
                <a:pt x="116409" y="29793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8AF0400-016E-49EE-B8C9-28131DF20084}">
      <dsp:nvSpPr>
        <dsp:cNvPr id="0" name=""/>
        <dsp:cNvSpPr/>
      </dsp:nvSpPr>
      <dsp:spPr>
        <a:xfrm>
          <a:off x="13064174" y="1037548"/>
          <a:ext cx="2141415" cy="222834"/>
        </a:xfrm>
        <a:custGeom>
          <a:avLst/>
          <a:gdLst/>
          <a:ahLst/>
          <a:cxnLst/>
          <a:rect l="0" t="0" r="0" b="0"/>
          <a:pathLst>
            <a:path>
              <a:moveTo>
                <a:pt x="2141415" y="0"/>
              </a:moveTo>
              <a:lnTo>
                <a:pt x="2141415" y="142351"/>
              </a:lnTo>
              <a:lnTo>
                <a:pt x="0" y="142351"/>
              </a:lnTo>
              <a:lnTo>
                <a:pt x="0" y="2228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6D4F79E-AB21-4BD8-8790-5DF0D70FAD9B}">
      <dsp:nvSpPr>
        <dsp:cNvPr id="0" name=""/>
        <dsp:cNvSpPr/>
      </dsp:nvSpPr>
      <dsp:spPr>
        <a:xfrm>
          <a:off x="12539601" y="493675"/>
          <a:ext cx="2665988" cy="160616"/>
        </a:xfrm>
        <a:custGeom>
          <a:avLst/>
          <a:gdLst/>
          <a:ahLst/>
          <a:cxnLst/>
          <a:rect l="0" t="0" r="0" b="0"/>
          <a:pathLst>
            <a:path>
              <a:moveTo>
                <a:pt x="0" y="0"/>
              </a:moveTo>
              <a:lnTo>
                <a:pt x="0" y="80133"/>
              </a:lnTo>
              <a:lnTo>
                <a:pt x="2665988" y="80133"/>
              </a:lnTo>
              <a:lnTo>
                <a:pt x="2665988" y="160616"/>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EFA0964-78A3-41A7-A570-60CE1C66329E}">
      <dsp:nvSpPr>
        <dsp:cNvPr id="0" name=""/>
        <dsp:cNvSpPr/>
      </dsp:nvSpPr>
      <dsp:spPr>
        <a:xfrm>
          <a:off x="11542231" y="1612062"/>
          <a:ext cx="91440" cy="1930921"/>
        </a:xfrm>
        <a:custGeom>
          <a:avLst/>
          <a:gdLst/>
          <a:ahLst/>
          <a:cxnLst/>
          <a:rect l="0" t="0" r="0" b="0"/>
          <a:pathLst>
            <a:path>
              <a:moveTo>
                <a:pt x="45720" y="0"/>
              </a:moveTo>
              <a:lnTo>
                <a:pt x="45720" y="1930921"/>
              </a:lnTo>
              <a:lnTo>
                <a:pt x="123895" y="19309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A31BD92-2D04-4BA5-890F-DF8FF4A1F5B3}">
      <dsp:nvSpPr>
        <dsp:cNvPr id="0" name=""/>
        <dsp:cNvSpPr/>
      </dsp:nvSpPr>
      <dsp:spPr>
        <a:xfrm>
          <a:off x="11587951" y="1612062"/>
          <a:ext cx="92532" cy="1429807"/>
        </a:xfrm>
        <a:custGeom>
          <a:avLst/>
          <a:gdLst/>
          <a:ahLst/>
          <a:cxnLst/>
          <a:rect l="0" t="0" r="0" b="0"/>
          <a:pathLst>
            <a:path>
              <a:moveTo>
                <a:pt x="0" y="0"/>
              </a:moveTo>
              <a:lnTo>
                <a:pt x="0" y="1429807"/>
              </a:lnTo>
              <a:lnTo>
                <a:pt x="92532" y="142980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1F44040-471C-47E1-AA4C-3975425FBF91}">
      <dsp:nvSpPr>
        <dsp:cNvPr id="0" name=""/>
        <dsp:cNvSpPr/>
      </dsp:nvSpPr>
      <dsp:spPr>
        <a:xfrm>
          <a:off x="11542231" y="1612062"/>
          <a:ext cx="91440" cy="851924"/>
        </a:xfrm>
        <a:custGeom>
          <a:avLst/>
          <a:gdLst/>
          <a:ahLst/>
          <a:cxnLst/>
          <a:rect l="0" t="0" r="0" b="0"/>
          <a:pathLst>
            <a:path>
              <a:moveTo>
                <a:pt x="45720" y="0"/>
              </a:moveTo>
              <a:lnTo>
                <a:pt x="45720" y="851924"/>
              </a:lnTo>
              <a:lnTo>
                <a:pt x="121420" y="8519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69005B3-517D-446B-8623-5C28558CA7A7}">
      <dsp:nvSpPr>
        <dsp:cNvPr id="0" name=""/>
        <dsp:cNvSpPr/>
      </dsp:nvSpPr>
      <dsp:spPr>
        <a:xfrm>
          <a:off x="11587951" y="1612062"/>
          <a:ext cx="98143" cy="335759"/>
        </a:xfrm>
        <a:custGeom>
          <a:avLst/>
          <a:gdLst/>
          <a:ahLst/>
          <a:cxnLst/>
          <a:rect l="0" t="0" r="0" b="0"/>
          <a:pathLst>
            <a:path>
              <a:moveTo>
                <a:pt x="0" y="0"/>
              </a:moveTo>
              <a:lnTo>
                <a:pt x="0" y="335759"/>
              </a:lnTo>
              <a:lnTo>
                <a:pt x="98143" y="33575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E82E1CF-9093-4966-8BDC-BA30B6523B53}">
      <dsp:nvSpPr>
        <dsp:cNvPr id="0" name=""/>
        <dsp:cNvSpPr/>
      </dsp:nvSpPr>
      <dsp:spPr>
        <a:xfrm>
          <a:off x="11186647" y="1027322"/>
          <a:ext cx="707905" cy="201487"/>
        </a:xfrm>
        <a:custGeom>
          <a:avLst/>
          <a:gdLst/>
          <a:ahLst/>
          <a:cxnLst/>
          <a:rect l="0" t="0" r="0" b="0"/>
          <a:pathLst>
            <a:path>
              <a:moveTo>
                <a:pt x="0" y="0"/>
              </a:moveTo>
              <a:lnTo>
                <a:pt x="0" y="121004"/>
              </a:lnTo>
              <a:lnTo>
                <a:pt x="707905" y="121004"/>
              </a:lnTo>
              <a:lnTo>
                <a:pt x="707905" y="20148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5F83327-2C84-4090-81AE-FCA4D3E2C2AD}">
      <dsp:nvSpPr>
        <dsp:cNvPr id="0" name=""/>
        <dsp:cNvSpPr/>
      </dsp:nvSpPr>
      <dsp:spPr>
        <a:xfrm>
          <a:off x="10396756" y="1612066"/>
          <a:ext cx="193527" cy="1356863"/>
        </a:xfrm>
        <a:custGeom>
          <a:avLst/>
          <a:gdLst/>
          <a:ahLst/>
          <a:cxnLst/>
          <a:rect l="0" t="0" r="0" b="0"/>
          <a:pathLst>
            <a:path>
              <a:moveTo>
                <a:pt x="0" y="0"/>
              </a:moveTo>
              <a:lnTo>
                <a:pt x="0" y="1356863"/>
              </a:lnTo>
              <a:lnTo>
                <a:pt x="193527" y="135686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B2DB3A0-B135-43F4-88C1-E9985DD92C2D}">
      <dsp:nvSpPr>
        <dsp:cNvPr id="0" name=""/>
        <dsp:cNvSpPr/>
      </dsp:nvSpPr>
      <dsp:spPr>
        <a:xfrm>
          <a:off x="10396756" y="1612066"/>
          <a:ext cx="159869" cy="829477"/>
        </a:xfrm>
        <a:custGeom>
          <a:avLst/>
          <a:gdLst/>
          <a:ahLst/>
          <a:cxnLst/>
          <a:rect l="0" t="0" r="0" b="0"/>
          <a:pathLst>
            <a:path>
              <a:moveTo>
                <a:pt x="0" y="0"/>
              </a:moveTo>
              <a:lnTo>
                <a:pt x="0" y="829477"/>
              </a:lnTo>
              <a:lnTo>
                <a:pt x="159869" y="82947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551EDF52-9700-4415-9C5E-2D5BBD97710A}">
      <dsp:nvSpPr>
        <dsp:cNvPr id="0" name=""/>
        <dsp:cNvSpPr/>
      </dsp:nvSpPr>
      <dsp:spPr>
        <a:xfrm>
          <a:off x="10396756" y="1612066"/>
          <a:ext cx="143022" cy="324534"/>
        </a:xfrm>
        <a:custGeom>
          <a:avLst/>
          <a:gdLst/>
          <a:ahLst/>
          <a:cxnLst/>
          <a:rect l="0" t="0" r="0" b="0"/>
          <a:pathLst>
            <a:path>
              <a:moveTo>
                <a:pt x="0" y="0"/>
              </a:moveTo>
              <a:lnTo>
                <a:pt x="0" y="324534"/>
              </a:lnTo>
              <a:lnTo>
                <a:pt x="143022" y="3245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BDCF5C3-4938-4F7B-B883-DFE0EA2513F2}">
      <dsp:nvSpPr>
        <dsp:cNvPr id="0" name=""/>
        <dsp:cNvSpPr/>
      </dsp:nvSpPr>
      <dsp:spPr>
        <a:xfrm>
          <a:off x="10703358" y="1027322"/>
          <a:ext cx="483289" cy="201491"/>
        </a:xfrm>
        <a:custGeom>
          <a:avLst/>
          <a:gdLst/>
          <a:ahLst/>
          <a:cxnLst/>
          <a:rect l="0" t="0" r="0" b="0"/>
          <a:pathLst>
            <a:path>
              <a:moveTo>
                <a:pt x="483289" y="0"/>
              </a:moveTo>
              <a:lnTo>
                <a:pt x="483289" y="121008"/>
              </a:lnTo>
              <a:lnTo>
                <a:pt x="0" y="121008"/>
              </a:lnTo>
              <a:lnTo>
                <a:pt x="0" y="20149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46AE877-ED15-459B-B13B-AF077FBB1040}">
      <dsp:nvSpPr>
        <dsp:cNvPr id="0" name=""/>
        <dsp:cNvSpPr/>
      </dsp:nvSpPr>
      <dsp:spPr>
        <a:xfrm>
          <a:off x="11186647" y="493675"/>
          <a:ext cx="1352953" cy="150395"/>
        </a:xfrm>
        <a:custGeom>
          <a:avLst/>
          <a:gdLst/>
          <a:ahLst/>
          <a:cxnLst/>
          <a:rect l="0" t="0" r="0" b="0"/>
          <a:pathLst>
            <a:path>
              <a:moveTo>
                <a:pt x="1352953" y="0"/>
              </a:moveTo>
              <a:lnTo>
                <a:pt x="1352953" y="69912"/>
              </a:lnTo>
              <a:lnTo>
                <a:pt x="0" y="69912"/>
              </a:lnTo>
              <a:lnTo>
                <a:pt x="0" y="150395"/>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DB223C1-E167-4CE7-BBDB-3999C251884C}">
      <dsp:nvSpPr>
        <dsp:cNvPr id="0" name=""/>
        <dsp:cNvSpPr/>
      </dsp:nvSpPr>
      <dsp:spPr>
        <a:xfrm>
          <a:off x="9224786" y="2118695"/>
          <a:ext cx="142477" cy="871473"/>
        </a:xfrm>
        <a:custGeom>
          <a:avLst/>
          <a:gdLst/>
          <a:ahLst/>
          <a:cxnLst/>
          <a:rect l="0" t="0" r="0" b="0"/>
          <a:pathLst>
            <a:path>
              <a:moveTo>
                <a:pt x="0" y="0"/>
              </a:moveTo>
              <a:lnTo>
                <a:pt x="0" y="871473"/>
              </a:lnTo>
              <a:lnTo>
                <a:pt x="142477" y="87147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95A6B1-D139-4F46-BB63-4E31291E2CBE}">
      <dsp:nvSpPr>
        <dsp:cNvPr id="0" name=""/>
        <dsp:cNvSpPr/>
      </dsp:nvSpPr>
      <dsp:spPr>
        <a:xfrm>
          <a:off x="9224786" y="2118695"/>
          <a:ext cx="134644" cy="307897"/>
        </a:xfrm>
        <a:custGeom>
          <a:avLst/>
          <a:gdLst/>
          <a:ahLst/>
          <a:cxnLst/>
          <a:rect l="0" t="0" r="0" b="0"/>
          <a:pathLst>
            <a:path>
              <a:moveTo>
                <a:pt x="0" y="0"/>
              </a:moveTo>
              <a:lnTo>
                <a:pt x="0" y="307897"/>
              </a:lnTo>
              <a:lnTo>
                <a:pt x="134644" y="30789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158380F-2A8D-46BB-A605-28D0BEDCA95A}">
      <dsp:nvSpPr>
        <dsp:cNvPr id="0" name=""/>
        <dsp:cNvSpPr/>
      </dsp:nvSpPr>
      <dsp:spPr>
        <a:xfrm>
          <a:off x="8969877" y="1584008"/>
          <a:ext cx="561510" cy="151434"/>
        </a:xfrm>
        <a:custGeom>
          <a:avLst/>
          <a:gdLst/>
          <a:ahLst/>
          <a:cxnLst/>
          <a:rect l="0" t="0" r="0" b="0"/>
          <a:pathLst>
            <a:path>
              <a:moveTo>
                <a:pt x="0" y="0"/>
              </a:moveTo>
              <a:lnTo>
                <a:pt x="0" y="70951"/>
              </a:lnTo>
              <a:lnTo>
                <a:pt x="561510" y="70951"/>
              </a:lnTo>
              <a:lnTo>
                <a:pt x="561510" y="1514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4098381-6D77-4732-A5B4-456D319599CD}">
      <dsp:nvSpPr>
        <dsp:cNvPr id="0" name=""/>
        <dsp:cNvSpPr/>
      </dsp:nvSpPr>
      <dsp:spPr>
        <a:xfrm>
          <a:off x="8199539" y="2128227"/>
          <a:ext cx="114975" cy="1441029"/>
        </a:xfrm>
        <a:custGeom>
          <a:avLst/>
          <a:gdLst/>
          <a:ahLst/>
          <a:cxnLst/>
          <a:rect l="0" t="0" r="0" b="0"/>
          <a:pathLst>
            <a:path>
              <a:moveTo>
                <a:pt x="0" y="0"/>
              </a:moveTo>
              <a:lnTo>
                <a:pt x="0" y="1441029"/>
              </a:lnTo>
              <a:lnTo>
                <a:pt x="114975"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997EDE0-B6EC-415F-9465-42859963FCDA}">
      <dsp:nvSpPr>
        <dsp:cNvPr id="0" name=""/>
        <dsp:cNvSpPr/>
      </dsp:nvSpPr>
      <dsp:spPr>
        <a:xfrm>
          <a:off x="8199539" y="2128227"/>
          <a:ext cx="114975" cy="896810"/>
        </a:xfrm>
        <a:custGeom>
          <a:avLst/>
          <a:gdLst/>
          <a:ahLst/>
          <a:cxnLst/>
          <a:rect l="0" t="0" r="0" b="0"/>
          <a:pathLst>
            <a:path>
              <a:moveTo>
                <a:pt x="0" y="0"/>
              </a:moveTo>
              <a:lnTo>
                <a:pt x="0" y="896810"/>
              </a:lnTo>
              <a:lnTo>
                <a:pt x="114975"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B7A9498-EE61-46A4-ABC7-FCC9B6911869}">
      <dsp:nvSpPr>
        <dsp:cNvPr id="0" name=""/>
        <dsp:cNvSpPr/>
      </dsp:nvSpPr>
      <dsp:spPr>
        <a:xfrm>
          <a:off x="8199539" y="2128227"/>
          <a:ext cx="122725" cy="329351"/>
        </a:xfrm>
        <a:custGeom>
          <a:avLst/>
          <a:gdLst/>
          <a:ahLst/>
          <a:cxnLst/>
          <a:rect l="0" t="0" r="0" b="0"/>
          <a:pathLst>
            <a:path>
              <a:moveTo>
                <a:pt x="0" y="0"/>
              </a:moveTo>
              <a:lnTo>
                <a:pt x="0" y="329351"/>
              </a:lnTo>
              <a:lnTo>
                <a:pt x="122725" y="32935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99B6B24-4B86-4581-870C-CE3FEDC0C61D}">
      <dsp:nvSpPr>
        <dsp:cNvPr id="0" name=""/>
        <dsp:cNvSpPr/>
      </dsp:nvSpPr>
      <dsp:spPr>
        <a:xfrm>
          <a:off x="8506141" y="1584008"/>
          <a:ext cx="463735" cy="160966"/>
        </a:xfrm>
        <a:custGeom>
          <a:avLst/>
          <a:gdLst/>
          <a:ahLst/>
          <a:cxnLst/>
          <a:rect l="0" t="0" r="0" b="0"/>
          <a:pathLst>
            <a:path>
              <a:moveTo>
                <a:pt x="463735" y="0"/>
              </a:moveTo>
              <a:lnTo>
                <a:pt x="463735" y="80483"/>
              </a:lnTo>
              <a:lnTo>
                <a:pt x="0" y="80483"/>
              </a:lnTo>
              <a:lnTo>
                <a:pt x="0" y="1609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F5925E-A439-4734-BFA7-0209F1E034E0}">
      <dsp:nvSpPr>
        <dsp:cNvPr id="0" name=""/>
        <dsp:cNvSpPr/>
      </dsp:nvSpPr>
      <dsp:spPr>
        <a:xfrm>
          <a:off x="7834697" y="1031569"/>
          <a:ext cx="1135179" cy="169186"/>
        </a:xfrm>
        <a:custGeom>
          <a:avLst/>
          <a:gdLst/>
          <a:ahLst/>
          <a:cxnLst/>
          <a:rect l="0" t="0" r="0" b="0"/>
          <a:pathLst>
            <a:path>
              <a:moveTo>
                <a:pt x="0" y="0"/>
              </a:moveTo>
              <a:lnTo>
                <a:pt x="0" y="88703"/>
              </a:lnTo>
              <a:lnTo>
                <a:pt x="1135179" y="88703"/>
              </a:lnTo>
              <a:lnTo>
                <a:pt x="1135179"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484A896-3B7E-4CDE-BEC7-FBFC95BCF24D}">
      <dsp:nvSpPr>
        <dsp:cNvPr id="0" name=""/>
        <dsp:cNvSpPr/>
      </dsp:nvSpPr>
      <dsp:spPr>
        <a:xfrm>
          <a:off x="6468739" y="1584008"/>
          <a:ext cx="198334" cy="5165499"/>
        </a:xfrm>
        <a:custGeom>
          <a:avLst/>
          <a:gdLst/>
          <a:ahLst/>
          <a:cxnLst/>
          <a:rect l="0" t="0" r="0" b="0"/>
          <a:pathLst>
            <a:path>
              <a:moveTo>
                <a:pt x="0" y="0"/>
              </a:moveTo>
              <a:lnTo>
                <a:pt x="0" y="5165499"/>
              </a:lnTo>
              <a:lnTo>
                <a:pt x="198334" y="516549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62F659B-42B2-4E5B-A91B-55DEFE9F990B}">
      <dsp:nvSpPr>
        <dsp:cNvPr id="0" name=""/>
        <dsp:cNvSpPr/>
      </dsp:nvSpPr>
      <dsp:spPr>
        <a:xfrm>
          <a:off x="6468739" y="1584008"/>
          <a:ext cx="222900" cy="4601735"/>
        </a:xfrm>
        <a:custGeom>
          <a:avLst/>
          <a:gdLst/>
          <a:ahLst/>
          <a:cxnLst/>
          <a:rect l="0" t="0" r="0" b="0"/>
          <a:pathLst>
            <a:path>
              <a:moveTo>
                <a:pt x="0" y="0"/>
              </a:moveTo>
              <a:lnTo>
                <a:pt x="0" y="4601735"/>
              </a:lnTo>
              <a:lnTo>
                <a:pt x="222900" y="460173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602BD59B-FC70-469D-ACEB-CC511C90E41C}">
      <dsp:nvSpPr>
        <dsp:cNvPr id="0" name=""/>
        <dsp:cNvSpPr/>
      </dsp:nvSpPr>
      <dsp:spPr>
        <a:xfrm>
          <a:off x="6468739" y="1584008"/>
          <a:ext cx="228710" cy="4098195"/>
        </a:xfrm>
        <a:custGeom>
          <a:avLst/>
          <a:gdLst/>
          <a:ahLst/>
          <a:cxnLst/>
          <a:rect l="0" t="0" r="0" b="0"/>
          <a:pathLst>
            <a:path>
              <a:moveTo>
                <a:pt x="0" y="0"/>
              </a:moveTo>
              <a:lnTo>
                <a:pt x="0" y="4098195"/>
              </a:lnTo>
              <a:lnTo>
                <a:pt x="228710" y="409819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C84EBDA-A80C-486C-B82C-28A8BADAB706}">
      <dsp:nvSpPr>
        <dsp:cNvPr id="0" name=""/>
        <dsp:cNvSpPr/>
      </dsp:nvSpPr>
      <dsp:spPr>
        <a:xfrm>
          <a:off x="6468739" y="1584008"/>
          <a:ext cx="239641" cy="3606003"/>
        </a:xfrm>
        <a:custGeom>
          <a:avLst/>
          <a:gdLst/>
          <a:ahLst/>
          <a:cxnLst/>
          <a:rect l="0" t="0" r="0" b="0"/>
          <a:pathLst>
            <a:path>
              <a:moveTo>
                <a:pt x="0" y="0"/>
              </a:moveTo>
              <a:lnTo>
                <a:pt x="0" y="3606003"/>
              </a:lnTo>
              <a:lnTo>
                <a:pt x="239641" y="360600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870F03B-4AC6-462A-ACEA-A111E1BB53B4}">
      <dsp:nvSpPr>
        <dsp:cNvPr id="0" name=""/>
        <dsp:cNvSpPr/>
      </dsp:nvSpPr>
      <dsp:spPr>
        <a:xfrm>
          <a:off x="6468739" y="1584008"/>
          <a:ext cx="239533" cy="3067510"/>
        </a:xfrm>
        <a:custGeom>
          <a:avLst/>
          <a:gdLst/>
          <a:ahLst/>
          <a:cxnLst/>
          <a:rect l="0" t="0" r="0" b="0"/>
          <a:pathLst>
            <a:path>
              <a:moveTo>
                <a:pt x="0" y="0"/>
              </a:moveTo>
              <a:lnTo>
                <a:pt x="0" y="3067510"/>
              </a:lnTo>
              <a:lnTo>
                <a:pt x="239533" y="30675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8126930-CD16-4753-B47E-EE28AC68ED63}">
      <dsp:nvSpPr>
        <dsp:cNvPr id="0" name=""/>
        <dsp:cNvSpPr/>
      </dsp:nvSpPr>
      <dsp:spPr>
        <a:xfrm>
          <a:off x="6468739" y="1584008"/>
          <a:ext cx="228710" cy="2529466"/>
        </a:xfrm>
        <a:custGeom>
          <a:avLst/>
          <a:gdLst/>
          <a:ahLst/>
          <a:cxnLst/>
          <a:rect l="0" t="0" r="0" b="0"/>
          <a:pathLst>
            <a:path>
              <a:moveTo>
                <a:pt x="0" y="0"/>
              </a:moveTo>
              <a:lnTo>
                <a:pt x="0" y="2529466"/>
              </a:lnTo>
              <a:lnTo>
                <a:pt x="228710" y="25294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CFFB67B-F262-4931-AD1C-0407587082FB}">
      <dsp:nvSpPr>
        <dsp:cNvPr id="0" name=""/>
        <dsp:cNvSpPr/>
      </dsp:nvSpPr>
      <dsp:spPr>
        <a:xfrm>
          <a:off x="6468739" y="1584008"/>
          <a:ext cx="228710" cy="1985247"/>
        </a:xfrm>
        <a:custGeom>
          <a:avLst/>
          <a:gdLst/>
          <a:ahLst/>
          <a:cxnLst/>
          <a:rect l="0" t="0" r="0" b="0"/>
          <a:pathLst>
            <a:path>
              <a:moveTo>
                <a:pt x="0" y="0"/>
              </a:moveTo>
              <a:lnTo>
                <a:pt x="0" y="1985247"/>
              </a:lnTo>
              <a:lnTo>
                <a:pt x="228710" y="198524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DBF155-E747-480B-8128-665F3AABF7D4}">
      <dsp:nvSpPr>
        <dsp:cNvPr id="0" name=""/>
        <dsp:cNvSpPr/>
      </dsp:nvSpPr>
      <dsp:spPr>
        <a:xfrm>
          <a:off x="6468739" y="1584008"/>
          <a:ext cx="228710" cy="1441029"/>
        </a:xfrm>
        <a:custGeom>
          <a:avLst/>
          <a:gdLst/>
          <a:ahLst/>
          <a:cxnLst/>
          <a:rect l="0" t="0" r="0" b="0"/>
          <a:pathLst>
            <a:path>
              <a:moveTo>
                <a:pt x="0" y="0"/>
              </a:moveTo>
              <a:lnTo>
                <a:pt x="0" y="1441029"/>
              </a:lnTo>
              <a:lnTo>
                <a:pt x="228710"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A7550C-6569-4740-AF74-F7F17DD08910}">
      <dsp:nvSpPr>
        <dsp:cNvPr id="0" name=""/>
        <dsp:cNvSpPr/>
      </dsp:nvSpPr>
      <dsp:spPr>
        <a:xfrm>
          <a:off x="6468739" y="1584008"/>
          <a:ext cx="228710" cy="896810"/>
        </a:xfrm>
        <a:custGeom>
          <a:avLst/>
          <a:gdLst/>
          <a:ahLst/>
          <a:cxnLst/>
          <a:rect l="0" t="0" r="0" b="0"/>
          <a:pathLst>
            <a:path>
              <a:moveTo>
                <a:pt x="0" y="0"/>
              </a:moveTo>
              <a:lnTo>
                <a:pt x="0" y="896810"/>
              </a:lnTo>
              <a:lnTo>
                <a:pt x="228710"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744158-F59D-4AF1-A196-88E3D4684EF9}">
      <dsp:nvSpPr>
        <dsp:cNvPr id="0" name=""/>
        <dsp:cNvSpPr/>
      </dsp:nvSpPr>
      <dsp:spPr>
        <a:xfrm>
          <a:off x="6468739" y="1584008"/>
          <a:ext cx="228710" cy="352592"/>
        </a:xfrm>
        <a:custGeom>
          <a:avLst/>
          <a:gdLst/>
          <a:ahLst/>
          <a:cxnLst/>
          <a:rect l="0" t="0" r="0" b="0"/>
          <a:pathLst>
            <a:path>
              <a:moveTo>
                <a:pt x="0" y="0"/>
              </a:moveTo>
              <a:lnTo>
                <a:pt x="0" y="352592"/>
              </a:lnTo>
              <a:lnTo>
                <a:pt x="228710" y="35259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04D161E-A790-4874-A24E-4FE2C841E0FA}">
      <dsp:nvSpPr>
        <dsp:cNvPr id="0" name=""/>
        <dsp:cNvSpPr/>
      </dsp:nvSpPr>
      <dsp:spPr>
        <a:xfrm>
          <a:off x="7078635" y="1031569"/>
          <a:ext cx="756062" cy="169186"/>
        </a:xfrm>
        <a:custGeom>
          <a:avLst/>
          <a:gdLst/>
          <a:ahLst/>
          <a:cxnLst/>
          <a:rect l="0" t="0" r="0" b="0"/>
          <a:pathLst>
            <a:path>
              <a:moveTo>
                <a:pt x="756062" y="0"/>
              </a:moveTo>
              <a:lnTo>
                <a:pt x="756062" y="88703"/>
              </a:lnTo>
              <a:lnTo>
                <a:pt x="0" y="88703"/>
              </a:lnTo>
              <a:lnTo>
                <a:pt x="0"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CD38DC8-3D55-42DE-AD09-72BD953ED7FB}">
      <dsp:nvSpPr>
        <dsp:cNvPr id="0" name=""/>
        <dsp:cNvSpPr/>
      </dsp:nvSpPr>
      <dsp:spPr>
        <a:xfrm>
          <a:off x="7834697" y="493675"/>
          <a:ext cx="4704903" cy="154641"/>
        </a:xfrm>
        <a:custGeom>
          <a:avLst/>
          <a:gdLst/>
          <a:ahLst/>
          <a:cxnLst/>
          <a:rect l="0" t="0" r="0" b="0"/>
          <a:pathLst>
            <a:path>
              <a:moveTo>
                <a:pt x="4704903" y="0"/>
              </a:moveTo>
              <a:lnTo>
                <a:pt x="4704903" y="74158"/>
              </a:lnTo>
              <a:lnTo>
                <a:pt x="0" y="74158"/>
              </a:lnTo>
              <a:lnTo>
                <a:pt x="0" y="154641"/>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D883808-430E-40D8-8B07-302E85302A34}">
      <dsp:nvSpPr>
        <dsp:cNvPr id="0" name=""/>
        <dsp:cNvSpPr/>
      </dsp:nvSpPr>
      <dsp:spPr>
        <a:xfrm>
          <a:off x="11964101" y="0"/>
          <a:ext cx="1150999" cy="493675"/>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66725">
            <a:lnSpc>
              <a:spcPct val="90000"/>
            </a:lnSpc>
            <a:spcBef>
              <a:spcPct val="0"/>
            </a:spcBef>
            <a:spcAft>
              <a:spcPct val="35000"/>
            </a:spcAft>
            <a:buNone/>
          </a:pPr>
          <a:r>
            <a:rPr lang="pt-BR" sz="1050" b="1" kern="1200"/>
            <a:t>Organizai</a:t>
          </a:r>
        </a:p>
      </dsp:txBody>
      <dsp:txXfrm>
        <a:off x="11964101" y="0"/>
        <a:ext cx="1150999" cy="493675"/>
      </dsp:txXfrm>
    </dsp:sp>
    <dsp:sp modelId="{D170E32D-A43F-4CAB-A215-C289F970862B}">
      <dsp:nvSpPr>
        <dsp:cNvPr id="0" name=""/>
        <dsp:cNvSpPr/>
      </dsp:nvSpPr>
      <dsp:spPr>
        <a:xfrm>
          <a:off x="6497767" y="648316"/>
          <a:ext cx="2673860"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pt-BR" sz="900" b="1" kern="1200"/>
            <a:t> PLANEJAMENTO E DEFINIÇÃO DE OBJETIVOS</a:t>
          </a:r>
        </a:p>
      </dsp:txBody>
      <dsp:txXfrm>
        <a:off x="6497767" y="648316"/>
        <a:ext cx="2673860" cy="383252"/>
      </dsp:txXfrm>
    </dsp:sp>
    <dsp:sp modelId="{B511DB7F-8828-4C14-AA32-13F2EB4C58FE}">
      <dsp:nvSpPr>
        <dsp:cNvPr id="0" name=""/>
        <dsp:cNvSpPr/>
      </dsp:nvSpPr>
      <dsp:spPr>
        <a:xfrm>
          <a:off x="6316266" y="1200756"/>
          <a:ext cx="1524739"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DEFINIÇÃO </a:t>
          </a:r>
          <a:r>
            <a:rPr lang="pt-BR" sz="500" b="0" kern="1200"/>
            <a:t>DE</a:t>
          </a:r>
          <a:r>
            <a:rPr lang="pt-BR" sz="500" kern="1200"/>
            <a:t> OBJETIVOS DO APP</a:t>
          </a:r>
        </a:p>
      </dsp:txBody>
      <dsp:txXfrm>
        <a:off x="6316266" y="1200756"/>
        <a:ext cx="1524739" cy="383252"/>
      </dsp:txXfrm>
    </dsp:sp>
    <dsp:sp modelId="{6C97ECFC-1D50-4B73-B701-17303A2F2184}">
      <dsp:nvSpPr>
        <dsp:cNvPr id="0" name=""/>
        <dsp:cNvSpPr/>
      </dsp:nvSpPr>
      <dsp:spPr>
        <a:xfrm>
          <a:off x="6697450" y="1744974"/>
          <a:ext cx="1264472"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ORGANIZAR A VIDA FINANCEIRA DOS USUARIOS.</a:t>
          </a:r>
        </a:p>
      </dsp:txBody>
      <dsp:txXfrm>
        <a:off x="6697450" y="1744974"/>
        <a:ext cx="1264472" cy="383252"/>
      </dsp:txXfrm>
    </dsp:sp>
    <dsp:sp modelId="{D0F68930-E7E1-4791-80A3-05D30D0085DC}">
      <dsp:nvSpPr>
        <dsp:cNvPr id="0" name=""/>
        <dsp:cNvSpPr/>
      </dsp:nvSpPr>
      <dsp:spPr>
        <a:xfrm>
          <a:off x="6697450" y="2289193"/>
          <a:ext cx="129387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PERMITIR O ACESSO RÁPIDO A REGRAS DO BENEFICIO DO GOV.</a:t>
          </a:r>
        </a:p>
      </dsp:txBody>
      <dsp:txXfrm>
        <a:off x="6697450" y="2289193"/>
        <a:ext cx="1293875" cy="383252"/>
      </dsp:txXfrm>
    </dsp:sp>
    <dsp:sp modelId="{C4A19433-F9F1-4B16-8E37-B43B5D8BF9BE}">
      <dsp:nvSpPr>
        <dsp:cNvPr id="0" name=""/>
        <dsp:cNvSpPr/>
      </dsp:nvSpPr>
      <dsp:spPr>
        <a:xfrm>
          <a:off x="6697450" y="2833411"/>
          <a:ext cx="126115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TIPOS DE IA P/ APP</a:t>
          </a:r>
        </a:p>
      </dsp:txBody>
      <dsp:txXfrm>
        <a:off x="6697450" y="2833411"/>
        <a:ext cx="1261153" cy="383252"/>
      </dsp:txXfrm>
    </dsp:sp>
    <dsp:sp modelId="{9F177562-1160-46EE-8747-6FBB984ABB46}">
      <dsp:nvSpPr>
        <dsp:cNvPr id="0" name=""/>
        <dsp:cNvSpPr/>
      </dsp:nvSpPr>
      <dsp:spPr>
        <a:xfrm>
          <a:off x="6697450" y="3377630"/>
          <a:ext cx="1324850"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FORMARS DE DAR DICAS FINANCEIRAS COM BASE NOS LANÇAMENDTOS DO USUARIO.</a:t>
          </a:r>
        </a:p>
      </dsp:txBody>
      <dsp:txXfrm>
        <a:off x="6697450" y="3377630"/>
        <a:ext cx="1324850" cy="383252"/>
      </dsp:txXfrm>
    </dsp:sp>
    <dsp:sp modelId="{4C42533A-20FC-47C1-8AC6-927C86B0BFD4}">
      <dsp:nvSpPr>
        <dsp:cNvPr id="0" name=""/>
        <dsp:cNvSpPr/>
      </dsp:nvSpPr>
      <dsp:spPr>
        <a:xfrm>
          <a:off x="6697450" y="3921848"/>
          <a:ext cx="136343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IDEALIZAR MANEIRA DE EFETUAR A COMPARAÇÃO DE PREÇOS DE APP DE CORIDAS COMO UBER/99</a:t>
          </a:r>
        </a:p>
      </dsp:txBody>
      <dsp:txXfrm>
        <a:off x="6697450" y="3921848"/>
        <a:ext cx="1363435" cy="383252"/>
      </dsp:txXfrm>
    </dsp:sp>
    <dsp:sp modelId="{3DEEF590-476E-4C1C-9929-F2B03D59618E}">
      <dsp:nvSpPr>
        <dsp:cNvPr id="0" name=""/>
        <dsp:cNvSpPr/>
      </dsp:nvSpPr>
      <dsp:spPr>
        <a:xfrm>
          <a:off x="6708273" y="4459892"/>
          <a:ext cx="1677679" cy="383252"/>
        </a:xfrm>
        <a:prstGeom prst="rect">
          <a:avLst/>
        </a:prstGeom>
        <a:solidFill>
          <a:schemeClr val="accent1"/>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FORMAÇÃO DA EQUIPE DE DESIGN E DESENVOLVIMENTO</a:t>
          </a:r>
        </a:p>
      </dsp:txBody>
      <dsp:txXfrm>
        <a:off x="6708273" y="4459892"/>
        <a:ext cx="1677679" cy="383252"/>
      </dsp:txXfrm>
    </dsp:sp>
    <dsp:sp modelId="{7218F9D7-5623-4DB6-BF7B-5D688D9DD022}">
      <dsp:nvSpPr>
        <dsp:cNvPr id="0" name=""/>
        <dsp:cNvSpPr/>
      </dsp:nvSpPr>
      <dsp:spPr>
        <a:xfrm>
          <a:off x="6708381" y="4998385"/>
          <a:ext cx="138376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FUNCIONALIDADES E RECURSOS</a:t>
          </a:r>
        </a:p>
      </dsp:txBody>
      <dsp:txXfrm>
        <a:off x="6708381" y="4998385"/>
        <a:ext cx="1383763" cy="383252"/>
      </dsp:txXfrm>
    </dsp:sp>
    <dsp:sp modelId="{FD692815-AD06-4D10-8A8C-085136D76DC9}">
      <dsp:nvSpPr>
        <dsp:cNvPr id="0" name=""/>
        <dsp:cNvSpPr/>
      </dsp:nvSpPr>
      <dsp:spPr>
        <a:xfrm>
          <a:off x="6697450" y="5490577"/>
          <a:ext cx="142419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MELHORIAS NO APP JÁ EXISTENTE</a:t>
          </a:r>
        </a:p>
      </dsp:txBody>
      <dsp:txXfrm>
        <a:off x="6697450" y="5490577"/>
        <a:ext cx="1424196" cy="383252"/>
      </dsp:txXfrm>
    </dsp:sp>
    <dsp:sp modelId="{62FA9AC4-B114-4394-A3A1-72CAF86FA20B}">
      <dsp:nvSpPr>
        <dsp:cNvPr id="0" name=""/>
        <dsp:cNvSpPr/>
      </dsp:nvSpPr>
      <dsp:spPr>
        <a:xfrm>
          <a:off x="6691640" y="5994117"/>
          <a:ext cx="1420279"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ANÁLISE DE MERCADO</a:t>
          </a:r>
        </a:p>
      </dsp:txBody>
      <dsp:txXfrm>
        <a:off x="6691640" y="5994117"/>
        <a:ext cx="1420279" cy="383252"/>
      </dsp:txXfrm>
    </dsp:sp>
    <dsp:sp modelId="{2E578D09-4CDB-402F-A41E-CF9964596E54}">
      <dsp:nvSpPr>
        <dsp:cNvPr id="0" name=""/>
        <dsp:cNvSpPr/>
      </dsp:nvSpPr>
      <dsp:spPr>
        <a:xfrm>
          <a:off x="6667074" y="6557882"/>
          <a:ext cx="1506028"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CRIAÇÃO DE CRONOGRAMAS E METAS</a:t>
          </a:r>
        </a:p>
      </dsp:txBody>
      <dsp:txXfrm>
        <a:off x="6667074" y="6557882"/>
        <a:ext cx="1506028" cy="383252"/>
      </dsp:txXfrm>
    </dsp:sp>
    <dsp:sp modelId="{72AC346F-2F4E-444E-8C03-BD2A3B5A48DE}">
      <dsp:nvSpPr>
        <dsp:cNvPr id="0" name=""/>
        <dsp:cNvSpPr/>
      </dsp:nvSpPr>
      <dsp:spPr>
        <a:xfrm>
          <a:off x="8586624" y="1200756"/>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OS REQUISITOS DETALHADOS</a:t>
          </a:r>
        </a:p>
      </dsp:txBody>
      <dsp:txXfrm>
        <a:off x="8586624" y="1200756"/>
        <a:ext cx="766504" cy="383252"/>
      </dsp:txXfrm>
    </dsp:sp>
    <dsp:sp modelId="{94EA3F58-2480-455A-93C9-19D7ED310431}">
      <dsp:nvSpPr>
        <dsp:cNvPr id="0" name=""/>
        <dsp:cNvSpPr/>
      </dsp:nvSpPr>
      <dsp:spPr>
        <a:xfrm>
          <a:off x="812288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FUNCIONAIS</a:t>
          </a:r>
        </a:p>
      </dsp:txBody>
      <dsp:txXfrm>
        <a:off x="8122889" y="1744974"/>
        <a:ext cx="766504" cy="383252"/>
      </dsp:txXfrm>
    </dsp:sp>
    <dsp:sp modelId="{CFE45721-94E1-49D6-AC65-128A5E67F4AA}">
      <dsp:nvSpPr>
        <dsp:cNvPr id="0" name=""/>
        <dsp:cNvSpPr/>
      </dsp:nvSpPr>
      <dsp:spPr>
        <a:xfrm>
          <a:off x="8322264" y="226595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CONTROLE DE RECEITAS E DESPESAS.</a:t>
          </a:r>
        </a:p>
      </dsp:txBody>
      <dsp:txXfrm>
        <a:off x="8322264" y="2265952"/>
        <a:ext cx="766504" cy="383252"/>
      </dsp:txXfrm>
    </dsp:sp>
    <dsp:sp modelId="{7B91E5E5-58B7-4334-B99F-B2BE80AC2C27}">
      <dsp:nvSpPr>
        <dsp:cNvPr id="0" name=""/>
        <dsp:cNvSpPr/>
      </dsp:nvSpPr>
      <dsp:spPr>
        <a:xfrm>
          <a:off x="8314515" y="283341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PERFIL DO USUARIO P/ ELEGEBILIDADE DOS BENEFICIOS</a:t>
          </a:r>
        </a:p>
      </dsp:txBody>
      <dsp:txXfrm>
        <a:off x="8314515" y="2833411"/>
        <a:ext cx="766504" cy="383252"/>
      </dsp:txXfrm>
    </dsp:sp>
    <dsp:sp modelId="{B730C348-B27B-4E97-B02A-145E4DF524C7}">
      <dsp:nvSpPr>
        <dsp:cNvPr id="0" name=""/>
        <dsp:cNvSpPr/>
      </dsp:nvSpPr>
      <dsp:spPr>
        <a:xfrm>
          <a:off x="8314515" y="337763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IMPLEMENTAÇÃO DA IA</a:t>
          </a:r>
        </a:p>
      </dsp:txBody>
      <dsp:txXfrm>
        <a:off x="8314515" y="3377630"/>
        <a:ext cx="766504" cy="383252"/>
      </dsp:txXfrm>
    </dsp:sp>
    <dsp:sp modelId="{466D2442-F82B-4960-BA14-07DC66B89776}">
      <dsp:nvSpPr>
        <dsp:cNvPr id="0" name=""/>
        <dsp:cNvSpPr/>
      </dsp:nvSpPr>
      <dsp:spPr>
        <a:xfrm>
          <a:off x="9148135" y="17354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NÃO FUNCIONAIS</a:t>
          </a:r>
        </a:p>
      </dsp:txBody>
      <dsp:txXfrm>
        <a:off x="9148135" y="1735443"/>
        <a:ext cx="766504" cy="383252"/>
      </dsp:txXfrm>
    </dsp:sp>
    <dsp:sp modelId="{8D7CEF34-7121-401A-9EDD-DA57814735DA}">
      <dsp:nvSpPr>
        <dsp:cNvPr id="0" name=""/>
        <dsp:cNvSpPr/>
      </dsp:nvSpPr>
      <dsp:spPr>
        <a:xfrm>
          <a:off x="9359430" y="223496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DESEMPENHO</a:t>
          </a:r>
        </a:p>
      </dsp:txBody>
      <dsp:txXfrm>
        <a:off x="9359430" y="2234966"/>
        <a:ext cx="766504" cy="383252"/>
      </dsp:txXfrm>
    </dsp:sp>
    <dsp:sp modelId="{A48098A7-875D-4DD4-9FC1-6BF27ACF541C}">
      <dsp:nvSpPr>
        <dsp:cNvPr id="0" name=""/>
        <dsp:cNvSpPr/>
      </dsp:nvSpPr>
      <dsp:spPr>
        <a:xfrm>
          <a:off x="9367264" y="27985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SEGURANÇA</a:t>
          </a:r>
        </a:p>
      </dsp:txBody>
      <dsp:txXfrm>
        <a:off x="9367264" y="2798543"/>
        <a:ext cx="766504" cy="383252"/>
      </dsp:txXfrm>
    </dsp:sp>
    <dsp:sp modelId="{5368EF9E-E26F-497A-B704-8C2CE5D835FD}">
      <dsp:nvSpPr>
        <dsp:cNvPr id="0" name=""/>
        <dsp:cNvSpPr/>
      </dsp:nvSpPr>
      <dsp:spPr>
        <a:xfrm>
          <a:off x="10267823" y="644070"/>
          <a:ext cx="1837649"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080" tIns="5080" rIns="5080" bIns="5080" numCol="1" spcCol="1270" anchor="ctr" anchorCtr="0">
          <a:noAutofit/>
        </a:bodyPr>
        <a:lstStyle/>
        <a:p>
          <a:pPr marL="0" lvl="0" indent="0" algn="ctr" defTabSz="355600">
            <a:lnSpc>
              <a:spcPct val="90000"/>
            </a:lnSpc>
            <a:spcBef>
              <a:spcPct val="0"/>
            </a:spcBef>
            <a:spcAft>
              <a:spcPct val="35000"/>
            </a:spcAft>
            <a:buNone/>
          </a:pPr>
          <a:r>
            <a:rPr lang="pt-BR" sz="800" b="1" kern="1200"/>
            <a:t>DESIGN &amp; PROTOTIPAGEM</a:t>
          </a:r>
        </a:p>
      </dsp:txBody>
      <dsp:txXfrm>
        <a:off x="10267823" y="644070"/>
        <a:ext cx="1837649" cy="383252"/>
      </dsp:txXfrm>
    </dsp:sp>
    <dsp:sp modelId="{3CB81659-FE3C-423B-9CBD-B42FC5FE3EA0}">
      <dsp:nvSpPr>
        <dsp:cNvPr id="0" name=""/>
        <dsp:cNvSpPr/>
      </dsp:nvSpPr>
      <dsp:spPr>
        <a:xfrm>
          <a:off x="10320106" y="1228814"/>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UI </a:t>
          </a:r>
        </a:p>
      </dsp:txBody>
      <dsp:txXfrm>
        <a:off x="10320106" y="1228814"/>
        <a:ext cx="766504" cy="383252"/>
      </dsp:txXfrm>
    </dsp:sp>
    <dsp:sp modelId="{07D3882F-C235-4ADF-85FA-E879C777A8BD}">
      <dsp:nvSpPr>
        <dsp:cNvPr id="0" name=""/>
        <dsp:cNvSpPr/>
      </dsp:nvSpPr>
      <dsp:spPr>
        <a:xfrm>
          <a:off x="1053977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NAVEGAÇÃO E FUNCIONALIDADES</a:t>
          </a:r>
        </a:p>
      </dsp:txBody>
      <dsp:txXfrm>
        <a:off x="10539779" y="1744974"/>
        <a:ext cx="766504" cy="383252"/>
      </dsp:txXfrm>
    </dsp:sp>
    <dsp:sp modelId="{D7DDDDF0-F44F-4B11-B08B-89295DEA0D9B}">
      <dsp:nvSpPr>
        <dsp:cNvPr id="0" name=""/>
        <dsp:cNvSpPr/>
      </dsp:nvSpPr>
      <dsp:spPr>
        <a:xfrm>
          <a:off x="10556626" y="22499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PROTÓTIPOS INTERATIVOS (FIGMA)</a:t>
          </a:r>
        </a:p>
      </dsp:txBody>
      <dsp:txXfrm>
        <a:off x="10556626" y="2249917"/>
        <a:ext cx="766504" cy="383252"/>
      </dsp:txXfrm>
    </dsp:sp>
    <dsp:sp modelId="{120F46ED-1519-40F6-9269-5A030CBCDBFC}">
      <dsp:nvSpPr>
        <dsp:cNvPr id="0" name=""/>
        <dsp:cNvSpPr/>
      </dsp:nvSpPr>
      <dsp:spPr>
        <a:xfrm>
          <a:off x="10590284" y="277730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PERSONA DO APP</a:t>
          </a:r>
        </a:p>
      </dsp:txBody>
      <dsp:txXfrm>
        <a:off x="10590284" y="2777303"/>
        <a:ext cx="766504" cy="383252"/>
      </dsp:txXfrm>
    </dsp:sp>
    <dsp:sp modelId="{12FDCBF9-3BED-482D-906E-5A09DB8EAF1F}">
      <dsp:nvSpPr>
        <dsp:cNvPr id="0" name=""/>
        <dsp:cNvSpPr/>
      </dsp:nvSpPr>
      <dsp:spPr>
        <a:xfrm>
          <a:off x="11511301" y="122881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UX</a:t>
          </a:r>
        </a:p>
      </dsp:txBody>
      <dsp:txXfrm>
        <a:off x="11511301" y="1228810"/>
        <a:ext cx="766504" cy="383252"/>
      </dsp:txXfrm>
    </dsp:sp>
    <dsp:sp modelId="{1E535ECD-9FA0-4E48-A66D-29FFB2AB3B70}">
      <dsp:nvSpPr>
        <dsp:cNvPr id="0" name=""/>
        <dsp:cNvSpPr/>
      </dsp:nvSpPr>
      <dsp:spPr>
        <a:xfrm>
          <a:off x="11686094" y="1756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INTERFACE LIMPA E INTUITIVA</a:t>
          </a:r>
        </a:p>
      </dsp:txBody>
      <dsp:txXfrm>
        <a:off x="11686094" y="1756196"/>
        <a:ext cx="766504" cy="383252"/>
      </dsp:txXfrm>
    </dsp:sp>
    <dsp:sp modelId="{0A7F2A46-750F-45A2-923B-D1292802EFDC}">
      <dsp:nvSpPr>
        <dsp:cNvPr id="0" name=""/>
        <dsp:cNvSpPr/>
      </dsp:nvSpPr>
      <dsp:spPr>
        <a:xfrm>
          <a:off x="11663651" y="22723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TESTAR A UI/UX</a:t>
          </a:r>
        </a:p>
      </dsp:txBody>
      <dsp:txXfrm>
        <a:off x="11663651" y="2272360"/>
        <a:ext cx="766504" cy="383252"/>
      </dsp:txXfrm>
    </dsp:sp>
    <dsp:sp modelId="{E5100FBE-64A1-4A14-A4F0-8D9B5F56B412}">
      <dsp:nvSpPr>
        <dsp:cNvPr id="0" name=""/>
        <dsp:cNvSpPr/>
      </dsp:nvSpPr>
      <dsp:spPr>
        <a:xfrm>
          <a:off x="11680484" y="285024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USER HISTORY</a:t>
          </a:r>
        </a:p>
      </dsp:txBody>
      <dsp:txXfrm>
        <a:off x="11680484" y="2850244"/>
        <a:ext cx="766504" cy="383252"/>
      </dsp:txXfrm>
    </dsp:sp>
    <dsp:sp modelId="{A62AB0D9-E10A-426E-BD01-3C3FA7FB4584}">
      <dsp:nvSpPr>
        <dsp:cNvPr id="0" name=""/>
        <dsp:cNvSpPr/>
      </dsp:nvSpPr>
      <dsp:spPr>
        <a:xfrm>
          <a:off x="11666127" y="335135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HEART</a:t>
          </a:r>
        </a:p>
      </dsp:txBody>
      <dsp:txXfrm>
        <a:off x="11666127" y="3351358"/>
        <a:ext cx="766504" cy="383252"/>
      </dsp:txXfrm>
    </dsp:sp>
    <dsp:sp modelId="{5FD506E3-E508-4C1C-A865-88FCE093EC42}">
      <dsp:nvSpPr>
        <dsp:cNvPr id="0" name=""/>
        <dsp:cNvSpPr/>
      </dsp:nvSpPr>
      <dsp:spPr>
        <a:xfrm>
          <a:off x="13232326" y="654291"/>
          <a:ext cx="3946526" cy="383256"/>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b="1" kern="1200"/>
            <a:t>DESENVOLVIMENTO DO APP</a:t>
          </a:r>
          <a:endParaRPr lang="pt-BR" sz="500" kern="1200"/>
        </a:p>
      </dsp:txBody>
      <dsp:txXfrm>
        <a:off x="13232326" y="654291"/>
        <a:ext cx="3946526" cy="383256"/>
      </dsp:txXfrm>
    </dsp:sp>
    <dsp:sp modelId="{B21AFBB2-1053-4598-99EA-A43BD5995F06}">
      <dsp:nvSpPr>
        <dsp:cNvPr id="0" name=""/>
        <dsp:cNvSpPr/>
      </dsp:nvSpPr>
      <dsp:spPr>
        <a:xfrm>
          <a:off x="12680922" y="126038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A ESTRUTURA DO APP</a:t>
          </a:r>
        </a:p>
      </dsp:txBody>
      <dsp:txXfrm>
        <a:off x="12680922" y="1260382"/>
        <a:ext cx="766504" cy="383252"/>
      </dsp:txXfrm>
    </dsp:sp>
    <dsp:sp modelId="{C7A25A1C-ADF6-4FC6-83ED-223D9442E5A2}">
      <dsp:nvSpPr>
        <dsp:cNvPr id="0" name=""/>
        <dsp:cNvSpPr/>
      </dsp:nvSpPr>
      <dsp:spPr>
        <a:xfrm>
          <a:off x="12873982" y="174994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FRONT-END NO ANDROID STUDIO</a:t>
          </a:r>
        </a:p>
      </dsp:txBody>
      <dsp:txXfrm>
        <a:off x="12873982" y="1749945"/>
        <a:ext cx="766504" cy="383252"/>
      </dsp:txXfrm>
    </dsp:sp>
    <dsp:sp modelId="{83A8959B-17D8-471E-AC3D-33190F415985}">
      <dsp:nvSpPr>
        <dsp:cNvPr id="0" name=""/>
        <dsp:cNvSpPr/>
      </dsp:nvSpPr>
      <dsp:spPr>
        <a:xfrm>
          <a:off x="12865481" y="2289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BACK-END EM NODE.JS</a:t>
          </a:r>
        </a:p>
      </dsp:txBody>
      <dsp:txXfrm>
        <a:off x="12865481" y="2289196"/>
        <a:ext cx="766504" cy="383252"/>
      </dsp:txXfrm>
    </dsp:sp>
    <dsp:sp modelId="{B7D86051-8658-4C96-919B-F15F30FAD86B}">
      <dsp:nvSpPr>
        <dsp:cNvPr id="0" name=""/>
        <dsp:cNvSpPr/>
      </dsp:nvSpPr>
      <dsp:spPr>
        <a:xfrm>
          <a:off x="13880303" y="1265978"/>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PRINCIPAIS MÓDULOS</a:t>
          </a:r>
        </a:p>
      </dsp:txBody>
      <dsp:txXfrm>
        <a:off x="13880303" y="1265978"/>
        <a:ext cx="766504" cy="383252"/>
      </dsp:txXfrm>
    </dsp:sp>
    <dsp:sp modelId="{238E9EEE-C8F0-4BA0-8CC4-232FE7DAA924}">
      <dsp:nvSpPr>
        <dsp:cNvPr id="0" name=""/>
        <dsp:cNvSpPr/>
      </dsp:nvSpPr>
      <dsp:spPr>
        <a:xfrm>
          <a:off x="14072412" y="17852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CRIAÇÃO/LOGIN DE CONTAS</a:t>
          </a:r>
        </a:p>
      </dsp:txBody>
      <dsp:txXfrm>
        <a:off x="14072412" y="1785269"/>
        <a:ext cx="766504" cy="383252"/>
      </dsp:txXfrm>
    </dsp:sp>
    <dsp:sp modelId="{A17D0EED-2D7B-4C88-9678-D06AA307237A}">
      <dsp:nvSpPr>
        <dsp:cNvPr id="0" name=""/>
        <dsp:cNvSpPr/>
      </dsp:nvSpPr>
      <dsp:spPr>
        <a:xfrm>
          <a:off x="14106299" y="231061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ADIÇÃO DE RECEITAS E DESPESAS</a:t>
          </a:r>
        </a:p>
      </dsp:txBody>
      <dsp:txXfrm>
        <a:off x="14106299" y="2310616"/>
        <a:ext cx="766504" cy="383252"/>
      </dsp:txXfrm>
    </dsp:sp>
    <dsp:sp modelId="{CB145D49-1452-4DAF-949F-CB62F4A6FDAD}">
      <dsp:nvSpPr>
        <dsp:cNvPr id="0" name=""/>
        <dsp:cNvSpPr/>
      </dsp:nvSpPr>
      <dsp:spPr>
        <a:xfrm>
          <a:off x="14107832" y="288493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QUESTIONARIO PARA CRIAÇÃO DE PERFIL DE USUARIO E VERIFICAÇÃO DE BENEFICIOS</a:t>
          </a:r>
        </a:p>
      </dsp:txBody>
      <dsp:txXfrm>
        <a:off x="14107832" y="2884932"/>
        <a:ext cx="766504" cy="383252"/>
      </dsp:txXfrm>
    </dsp:sp>
    <dsp:sp modelId="{6EA98C32-872B-4BCA-8DBE-4B43DD8C621F}">
      <dsp:nvSpPr>
        <dsp:cNvPr id="0" name=""/>
        <dsp:cNvSpPr/>
      </dsp:nvSpPr>
      <dsp:spPr>
        <a:xfrm>
          <a:off x="14109181" y="33849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TELA DE VISULIZAÇÃO DE BENEFICIOS </a:t>
          </a:r>
        </a:p>
      </dsp:txBody>
      <dsp:txXfrm>
        <a:off x="14109181" y="3384954"/>
        <a:ext cx="766504" cy="383252"/>
      </dsp:txXfrm>
    </dsp:sp>
    <dsp:sp modelId="{291D4426-952D-4BA8-8BBF-CDA2A3E209C7}">
      <dsp:nvSpPr>
        <dsp:cNvPr id="0" name=""/>
        <dsp:cNvSpPr/>
      </dsp:nvSpPr>
      <dsp:spPr>
        <a:xfrm>
          <a:off x="14127984" y="3923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CONFIGURAÇÃO E EXCLUSÃO DE CONTAS</a:t>
          </a:r>
        </a:p>
      </dsp:txBody>
      <dsp:txXfrm>
        <a:off x="14127984" y="3923860"/>
        <a:ext cx="766504" cy="383252"/>
      </dsp:txXfrm>
    </dsp:sp>
    <dsp:sp modelId="{2586A286-DFB2-4ED4-8E1D-79DFA0370C65}">
      <dsp:nvSpPr>
        <dsp:cNvPr id="0" name=""/>
        <dsp:cNvSpPr/>
      </dsp:nvSpPr>
      <dsp:spPr>
        <a:xfrm>
          <a:off x="14134215" y="44454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INTERAÇÃO COM IA</a:t>
          </a:r>
        </a:p>
      </dsp:txBody>
      <dsp:txXfrm>
        <a:off x="14134215" y="4445417"/>
        <a:ext cx="766504" cy="383252"/>
      </dsp:txXfrm>
    </dsp:sp>
    <dsp:sp modelId="{0354D492-C9B2-4EFF-AF34-A74AB035C1E3}">
      <dsp:nvSpPr>
        <dsp:cNvPr id="0" name=""/>
        <dsp:cNvSpPr/>
      </dsp:nvSpPr>
      <dsp:spPr>
        <a:xfrm>
          <a:off x="14149430" y="4956622"/>
          <a:ext cx="912041"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MODELAGEM DE DADOS DA KHIPO</a:t>
          </a:r>
        </a:p>
      </dsp:txBody>
      <dsp:txXfrm>
        <a:off x="14149430" y="4956622"/>
        <a:ext cx="912041" cy="383252"/>
      </dsp:txXfrm>
    </dsp:sp>
    <dsp:sp modelId="{A2DB572F-0698-4196-9201-B247C1D6E05E}">
      <dsp:nvSpPr>
        <dsp:cNvPr id="0" name=""/>
        <dsp:cNvSpPr/>
      </dsp:nvSpPr>
      <dsp:spPr>
        <a:xfrm>
          <a:off x="14173077" y="5458150"/>
          <a:ext cx="117326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VALIDAÇÃO DOS DADOS RECEBIDOS</a:t>
          </a:r>
        </a:p>
      </dsp:txBody>
      <dsp:txXfrm>
        <a:off x="14173077" y="5458150"/>
        <a:ext cx="1173266" cy="383252"/>
      </dsp:txXfrm>
    </dsp:sp>
    <dsp:sp modelId="{6B00DAAE-6C73-4C15-9E80-F6077AC2A158}">
      <dsp:nvSpPr>
        <dsp:cNvPr id="0" name=""/>
        <dsp:cNvSpPr/>
      </dsp:nvSpPr>
      <dsp:spPr>
        <a:xfrm>
          <a:off x="14160407" y="5952826"/>
          <a:ext cx="1319177"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UTILIZAR DADOS PARA ALIMENTAR O MACHINE LEARNING P/ COMPARAÇÃO DE DADOS</a:t>
          </a:r>
        </a:p>
      </dsp:txBody>
      <dsp:txXfrm>
        <a:off x="14160407" y="5952826"/>
        <a:ext cx="1319177" cy="383252"/>
      </dsp:txXfrm>
    </dsp:sp>
    <dsp:sp modelId="{A6305988-6151-481C-AA71-6DDAE968258B}">
      <dsp:nvSpPr>
        <dsp:cNvPr id="0" name=""/>
        <dsp:cNvSpPr/>
      </dsp:nvSpPr>
      <dsp:spPr>
        <a:xfrm>
          <a:off x="14954514" y="125897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EXTERNOS</a:t>
          </a:r>
        </a:p>
      </dsp:txBody>
      <dsp:txXfrm>
        <a:off x="14954514" y="1258972"/>
        <a:ext cx="766504" cy="383252"/>
      </dsp:txXfrm>
    </dsp:sp>
    <dsp:sp modelId="{27D06A35-29B0-4A35-8FC3-776100B124F4}">
      <dsp:nvSpPr>
        <dsp:cNvPr id="0" name=""/>
        <dsp:cNvSpPr/>
      </dsp:nvSpPr>
      <dsp:spPr>
        <a:xfrm>
          <a:off x="15167173" y="182254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IA</a:t>
          </a:r>
        </a:p>
      </dsp:txBody>
      <dsp:txXfrm>
        <a:off x="15167173" y="1822548"/>
        <a:ext cx="766504" cy="383252"/>
      </dsp:txXfrm>
    </dsp:sp>
    <dsp:sp modelId="{457C0E35-A0A1-41A9-A293-E1BFB4BF1A0D}">
      <dsp:nvSpPr>
        <dsp:cNvPr id="0" name=""/>
        <dsp:cNvSpPr/>
      </dsp:nvSpPr>
      <dsp:spPr>
        <a:xfrm>
          <a:off x="15168092" y="230041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BANCARIOS (OPEN FINANCE)</a:t>
          </a:r>
        </a:p>
      </dsp:txBody>
      <dsp:txXfrm>
        <a:off x="15168092" y="2300418"/>
        <a:ext cx="766504" cy="383252"/>
      </dsp:txXfrm>
    </dsp:sp>
    <dsp:sp modelId="{4335FD20-7877-4D18-A45F-3C357F00941E}">
      <dsp:nvSpPr>
        <dsp:cNvPr id="0" name=""/>
        <dsp:cNvSpPr/>
      </dsp:nvSpPr>
      <dsp:spPr>
        <a:xfrm>
          <a:off x="15157231" y="282140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GARANTIR A SEGURANÇA E PRIVACIDADE</a:t>
          </a:r>
        </a:p>
      </dsp:txBody>
      <dsp:txXfrm>
        <a:off x="15157231" y="2821400"/>
        <a:ext cx="766504" cy="383252"/>
      </dsp:txXfrm>
    </dsp:sp>
    <dsp:sp modelId="{2A261733-5426-496B-8002-8537BBD09DB2}">
      <dsp:nvSpPr>
        <dsp:cNvPr id="0" name=""/>
        <dsp:cNvSpPr/>
      </dsp:nvSpPr>
      <dsp:spPr>
        <a:xfrm>
          <a:off x="15153720" y="334848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E SINCRONIZAÇÃO DE DADOS</a:t>
          </a:r>
        </a:p>
      </dsp:txBody>
      <dsp:txXfrm>
        <a:off x="15153720" y="3348487"/>
        <a:ext cx="766504" cy="383252"/>
      </dsp:txXfrm>
    </dsp:sp>
    <dsp:sp modelId="{2EF422B5-1440-4755-BAA7-DA794E3D4B5A}">
      <dsp:nvSpPr>
        <dsp:cNvPr id="0" name=""/>
        <dsp:cNvSpPr/>
      </dsp:nvSpPr>
      <dsp:spPr>
        <a:xfrm>
          <a:off x="16026049" y="126500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a:t>
          </a:r>
        </a:p>
      </dsp:txBody>
      <dsp:txXfrm>
        <a:off x="16026049" y="1265000"/>
        <a:ext cx="766504" cy="383252"/>
      </dsp:txXfrm>
    </dsp:sp>
    <dsp:sp modelId="{00F20225-BC98-4F77-A15E-1438D32BE5BE}">
      <dsp:nvSpPr>
        <dsp:cNvPr id="0" name=""/>
        <dsp:cNvSpPr/>
      </dsp:nvSpPr>
      <dsp:spPr>
        <a:xfrm>
          <a:off x="16244442" y="173427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QUALIDADE E DESEMPENHO</a:t>
          </a:r>
        </a:p>
      </dsp:txBody>
      <dsp:txXfrm>
        <a:off x="16244442" y="1734270"/>
        <a:ext cx="766504" cy="383252"/>
      </dsp:txXfrm>
    </dsp:sp>
    <dsp:sp modelId="{5706AB9F-1B1D-48AB-8989-3989894350D9}">
      <dsp:nvSpPr>
        <dsp:cNvPr id="0" name=""/>
        <dsp:cNvSpPr/>
      </dsp:nvSpPr>
      <dsp:spPr>
        <a:xfrm>
          <a:off x="16223033" y="231060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USABILIDADE</a:t>
          </a:r>
        </a:p>
      </dsp:txBody>
      <dsp:txXfrm>
        <a:off x="16223033" y="2310609"/>
        <a:ext cx="766504" cy="383252"/>
      </dsp:txXfrm>
    </dsp:sp>
    <dsp:sp modelId="{79558061-13E6-467F-AFCD-B8486717E96F}">
      <dsp:nvSpPr>
        <dsp:cNvPr id="0" name=""/>
        <dsp:cNvSpPr/>
      </dsp:nvSpPr>
      <dsp:spPr>
        <a:xfrm>
          <a:off x="16217675" y="280664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E CORREÇÃO DE BUGS</a:t>
          </a:r>
        </a:p>
      </dsp:txBody>
      <dsp:txXfrm>
        <a:off x="16217675" y="2806649"/>
        <a:ext cx="766504" cy="383252"/>
      </dsp:txXfrm>
    </dsp:sp>
    <dsp:sp modelId="{35C7FD9D-97A5-47DF-A629-B9CD889A271D}">
      <dsp:nvSpPr>
        <dsp:cNvPr id="0" name=""/>
        <dsp:cNvSpPr/>
      </dsp:nvSpPr>
      <dsp:spPr>
        <a:xfrm>
          <a:off x="18831783" y="635803"/>
          <a:ext cx="2663504"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  LANÇAMENTO, ACOMPANHAMENTO E EXPANSÃO</a:t>
          </a:r>
        </a:p>
      </dsp:txBody>
      <dsp:txXfrm>
        <a:off x="18831783" y="635803"/>
        <a:ext cx="2663504" cy="383252"/>
      </dsp:txXfrm>
    </dsp:sp>
    <dsp:sp modelId="{FDA36F3E-4043-4BE7-9554-15B245336685}">
      <dsp:nvSpPr>
        <dsp:cNvPr id="0" name=""/>
        <dsp:cNvSpPr/>
      </dsp:nvSpPr>
      <dsp:spPr>
        <a:xfrm>
          <a:off x="18882161" y="1308871"/>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LANÇAMENTO DO APP NA GOOGLE APP</a:t>
          </a:r>
        </a:p>
      </dsp:txBody>
      <dsp:txXfrm>
        <a:off x="18882161" y="1308871"/>
        <a:ext cx="766504" cy="383252"/>
      </dsp:txXfrm>
    </dsp:sp>
    <dsp:sp modelId="{E27DC449-6193-48B7-8DA0-9A7D4B216CDC}">
      <dsp:nvSpPr>
        <dsp:cNvPr id="0" name=""/>
        <dsp:cNvSpPr/>
      </dsp:nvSpPr>
      <dsp:spPr>
        <a:xfrm>
          <a:off x="19231925" y="18058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PITCH DE APRESENTAÇÃO</a:t>
          </a:r>
        </a:p>
      </dsp:txBody>
      <dsp:txXfrm>
        <a:off x="19231925" y="1805869"/>
        <a:ext cx="766504" cy="383252"/>
      </dsp:txXfrm>
    </dsp:sp>
    <dsp:sp modelId="{80A37260-6CE3-4737-86D3-67D5C5D7406E}">
      <dsp:nvSpPr>
        <dsp:cNvPr id="0" name=""/>
        <dsp:cNvSpPr/>
      </dsp:nvSpPr>
      <dsp:spPr>
        <a:xfrm>
          <a:off x="19225962" y="230612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COLABORAÇÃO COM INFLUENCERS DE FINANÇAS E TECNOLOGIA</a:t>
          </a:r>
        </a:p>
      </dsp:txBody>
      <dsp:txXfrm>
        <a:off x="19225962" y="2306121"/>
        <a:ext cx="766504" cy="383252"/>
      </dsp:txXfrm>
    </dsp:sp>
    <dsp:sp modelId="{7D6F97DC-D539-44FF-AA10-A2A78BEAD8D6}">
      <dsp:nvSpPr>
        <dsp:cNvPr id="0" name=""/>
        <dsp:cNvSpPr/>
      </dsp:nvSpPr>
      <dsp:spPr>
        <a:xfrm>
          <a:off x="19257174" y="27964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MONITORAMENTO E FEEDBACK</a:t>
          </a:r>
        </a:p>
      </dsp:txBody>
      <dsp:txXfrm>
        <a:off x="19257174" y="2796454"/>
        <a:ext cx="766504" cy="383252"/>
      </dsp:txXfrm>
    </dsp:sp>
    <dsp:sp modelId="{99FA42BF-8F33-43A3-B507-24E01F59E262}">
      <dsp:nvSpPr>
        <dsp:cNvPr id="0" name=""/>
        <dsp:cNvSpPr/>
      </dsp:nvSpPr>
      <dsp:spPr>
        <a:xfrm>
          <a:off x="19265399" y="329256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ANALISE DE FEEDBACK DOS USUARIOS</a:t>
          </a:r>
        </a:p>
      </dsp:txBody>
      <dsp:txXfrm>
        <a:off x="19265399" y="3292563"/>
        <a:ext cx="766504" cy="383252"/>
      </dsp:txXfrm>
    </dsp:sp>
    <dsp:sp modelId="{5309D35B-6149-4F3A-A668-466432715B05}">
      <dsp:nvSpPr>
        <dsp:cNvPr id="0" name=""/>
        <dsp:cNvSpPr/>
      </dsp:nvSpPr>
      <dsp:spPr>
        <a:xfrm>
          <a:off x="19268334" y="381833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UTILIZAÇÃO DA FERRANENTA SUS P/ FEEDBACK</a:t>
          </a:r>
        </a:p>
      </dsp:txBody>
      <dsp:txXfrm>
        <a:off x="19268334" y="3818335"/>
        <a:ext cx="766504" cy="383252"/>
      </dsp:txXfrm>
    </dsp:sp>
    <dsp:sp modelId="{E2DA1056-B0A0-4894-B08F-F1A36A8A1C07}">
      <dsp:nvSpPr>
        <dsp:cNvPr id="0" name=""/>
        <dsp:cNvSpPr/>
      </dsp:nvSpPr>
      <dsp:spPr>
        <a:xfrm>
          <a:off x="19296388" y="439215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CANAL DE COMUNICAÇÃO C/ O CLIENTE</a:t>
          </a:r>
        </a:p>
      </dsp:txBody>
      <dsp:txXfrm>
        <a:off x="19296388" y="4392153"/>
        <a:ext cx="766504" cy="383252"/>
      </dsp:txXfrm>
    </dsp:sp>
    <dsp:sp modelId="{4E156F19-B3CD-4387-9F41-9AAFD11ED97A}">
      <dsp:nvSpPr>
        <dsp:cNvPr id="0" name=""/>
        <dsp:cNvSpPr/>
      </dsp:nvSpPr>
      <dsp:spPr>
        <a:xfrm>
          <a:off x="20373167" y="1310025"/>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EXPANSÃO E EVOLUÇÃO</a:t>
          </a:r>
        </a:p>
      </dsp:txBody>
      <dsp:txXfrm>
        <a:off x="20373167" y="1310025"/>
        <a:ext cx="766504" cy="383252"/>
      </dsp:txXfrm>
    </dsp:sp>
    <dsp:sp modelId="{B2001255-99E1-44FF-866F-21A25021B10B}">
      <dsp:nvSpPr>
        <dsp:cNvPr id="0" name=""/>
        <dsp:cNvSpPr/>
      </dsp:nvSpPr>
      <dsp:spPr>
        <a:xfrm>
          <a:off x="20571944" y="233330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ANALISAR O MERCADO FINANCEIRO</a:t>
          </a:r>
        </a:p>
      </dsp:txBody>
      <dsp:txXfrm>
        <a:off x="20571944" y="2333305"/>
        <a:ext cx="766504" cy="383252"/>
      </dsp:txXfrm>
    </dsp:sp>
    <dsp:sp modelId="{24E825C7-B819-4D28-AE5C-3E4DA39BF9A6}">
      <dsp:nvSpPr>
        <dsp:cNvPr id="0" name=""/>
        <dsp:cNvSpPr/>
      </dsp:nvSpPr>
      <dsp:spPr>
        <a:xfrm>
          <a:off x="20577241" y="28636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PARCERIAS</a:t>
          </a:r>
        </a:p>
      </dsp:txBody>
      <dsp:txXfrm>
        <a:off x="20577241" y="2863654"/>
        <a:ext cx="766504" cy="383252"/>
      </dsp:txXfrm>
    </dsp:sp>
    <dsp:sp modelId="{BD532009-6712-4EC7-9614-A121F250FA44}">
      <dsp:nvSpPr>
        <dsp:cNvPr id="0" name=""/>
        <dsp:cNvSpPr/>
      </dsp:nvSpPr>
      <dsp:spPr>
        <a:xfrm>
          <a:off x="20586447" y="1800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INTRODUÇÃO DE MODELOS DE ASSINATURA P/ ANALISE FINANCEIRA AVANÇADA</a:t>
          </a:r>
        </a:p>
      </dsp:txBody>
      <dsp:txXfrm>
        <a:off x="20586447" y="1800860"/>
        <a:ext cx="766504" cy="383252"/>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1" Type="http://schemas.openxmlformats.org/officeDocument/2006/relationships/image" Target="../media/image7.emf"/></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https://escritoriodeprojetos.com.br/"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6</xdr:col>
      <xdr:colOff>0</xdr:colOff>
      <xdr:row>252</xdr:row>
      <xdr:rowOff>0</xdr:rowOff>
    </xdr:from>
    <xdr:ext cx="714375" cy="4857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4988813" y="3537113"/>
          <a:ext cx="714375" cy="485775"/>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22850" rIns="0" bIns="0" anchor="t" anchorCtr="0">
          <a:noAutofit/>
        </a:bodyPr>
        <a:lstStyle/>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PROJECT CHARTER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São Paulo, _10___/__02__/_25___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 Resumir das condições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 histórico organizacional, problema, cenário,  possíveis soluções, características importantes)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 problema que buscamos resolver, está atrelado a precificação e disponibilidade de carros de aplicativos de forma acessível e eficiente.  Com a proposta de buscar em tempo real os menores valores de corridas. O usuário conseguirá verificar qual empresa de transporte deseja utilizar de acordo com seu gosto e situação financeira.</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Inicialmente a empresa Khipo, solicitou uma solução para o problema descrito acima. Sendo ela uma empresa que busca trazer inovações e soluções tecnológicas e fornecer aos seus clientes.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Project Charter – Termo de Compromisso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Nome do projeto: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Cronograma básico - Data: Início: 11/02/2025  Fim: 20/06/2025</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do Projeto, Responsabilidades e autoridade:    </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Guilherme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Desenvolvedores: Matheus Emiliano, Matheus Moura, Giovane Estevan.</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Declaração do escopo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Objetivo do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Ajudar os usuários a encontrarem os menores preços para suas viagens.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Metas do projeto (necessidades básicas do trabalho a ser realizado)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Acessos aos dados das empresas de transporte por aplicativo (Uber, 99, InDrive).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Estrutura técnica do projeto. </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Especificações de desenvolvimento e qualidade do Software.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Justificativa para o projeto: (Porque esse projeto deve ser empreendido pela organização)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Porque é uma necessidade da atual sociedade. Pode ajudar a melhorar a precificação dos serviços de maneira mais justa e confiável.</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Stakeholders - (Principais partes interessadas)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Empresa Khipo e desenvolvedores.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Estimativa Inicial de Investimento (R$).</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Renovação da assinatura da Azure R$100.</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Custo de 4 desenvolvedores R$ 22.000</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Fonte (inicial) de recursos que serão usados no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Humanos: 4 desenvolvedores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Financeiros: Assinatura institucional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Materiais: Computadores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Descrição resumida do produto ou serviço que o projeto irá produzir.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Um aplicativo que conseguirá mensurar em tempo real, qual seria a escolha mais barata de carro de aplicativo para utilizar. Considerando as empresas Uber, 99 e InDrive.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fases (MARCOS)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 Levantamento de requisitos.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Tecnologias utilizadas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3. Validação dos dados recebidos das empresas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4. Desenvolvimento técnico.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5. Testes e validações da qualidade do software.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6.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7.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8.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9.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10 ______________________________________________________________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Riscos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Contingências que serão adotadas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Não conseguir os dados necessários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Imposição judicial das empresas que terão os dados expostos.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Validar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Ter autorização para expor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Premissas (requisitos técnicos)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Android Studios, ambiente azure, banco de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Restrições (limites)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Ambiente Azure. Disponibilidade e veracidade dos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Exclusões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 funcionalidade não irá enviar o usuário ao app de corridas compartilhadas, irá somente calcular o melhor custo benefício de acordo com o valor da corrida.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Comentários e informações relevantes para o desenvolvimento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Conseguir os dados necessários para efetuar um algoritmo consistente que consiga fazer as estimativas de maneira correta e precisa. Condições técnicas para expor os serviços no ambiente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APROVAÇÃO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PATROCINADOR        GERENTE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Matheus Emiliano        Guilherme Silva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xdr:txBody>
    </xdr:sp>
    <xdr:clientData fLocksWithSheet="0"/>
  </xdr:oneCellAnchor>
  <xdr:oneCellAnchor>
    <xdr:from>
      <xdr:col>8</xdr:col>
      <xdr:colOff>457200</xdr:colOff>
      <xdr:row>182</xdr:row>
      <xdr:rowOff>38100</xdr:rowOff>
    </xdr:from>
    <xdr:ext cx="7686675" cy="7267575"/>
    <xdr:pic>
      <xdr:nvPicPr>
        <xdr:cNvPr id="2" name="image6.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133350</xdr:colOff>
      <xdr:row>229</xdr:row>
      <xdr:rowOff>19050</xdr:rowOff>
    </xdr:from>
    <xdr:ext cx="7629525" cy="5943600"/>
    <xdr:pic>
      <xdr:nvPicPr>
        <xdr:cNvPr id="4" name="image5.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57150</xdr:colOff>
      <xdr:row>2</xdr:row>
      <xdr:rowOff>0</xdr:rowOff>
    </xdr:from>
    <xdr:ext cx="8296275" cy="669607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66675</xdr:colOff>
      <xdr:row>40</xdr:row>
      <xdr:rowOff>95250</xdr:rowOff>
    </xdr:from>
    <xdr:ext cx="6362700" cy="75533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600075</xdr:colOff>
      <xdr:row>87</xdr:row>
      <xdr:rowOff>0</xdr:rowOff>
    </xdr:from>
    <xdr:ext cx="6400800" cy="7162800"/>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523875</xdr:colOff>
      <xdr:row>128</xdr:row>
      <xdr:rowOff>76200</xdr:rowOff>
    </xdr:from>
    <xdr:ext cx="6543675" cy="803910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156954</xdr:colOff>
      <xdr:row>1</xdr:row>
      <xdr:rowOff>114714</xdr:rowOff>
    </xdr:from>
    <xdr:to>
      <xdr:col>41</xdr:col>
      <xdr:colOff>484909</xdr:colOff>
      <xdr:row>39</xdr:row>
      <xdr:rowOff>67089</xdr:rowOff>
    </xdr:to>
    <xdr:graphicFrame macro="">
      <xdr:nvGraphicFramePr>
        <xdr:cNvPr id="2" name="Diagrama 1">
          <a:extLst>
            <a:ext uri="{FF2B5EF4-FFF2-40B4-BE49-F238E27FC236}">
              <a16:creationId xmlns:a16="http://schemas.microsoft.com/office/drawing/2014/main" id="{4334638F-DD7D-4F07-9583-BDD1EC8C36B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76</xdr:col>
      <xdr:colOff>21717</xdr:colOff>
      <xdr:row>7</xdr:row>
      <xdr:rowOff>0</xdr:rowOff>
    </xdr:from>
    <xdr:to>
      <xdr:col>79</xdr:col>
      <xdr:colOff>0</xdr:colOff>
      <xdr:row>9</xdr:row>
      <xdr:rowOff>152400</xdr:rowOff>
    </xdr:to>
    <xdr:cxnSp macro="">
      <xdr:nvCxnSpPr>
        <xdr:cNvPr id="2" name="Conector de Seta Reta 1">
          <a:extLst>
            <a:ext uri="{FF2B5EF4-FFF2-40B4-BE49-F238E27FC236}">
              <a16:creationId xmlns:a16="http://schemas.microsoft.com/office/drawing/2014/main" id="{DCC81608-9C9B-4299-A674-C86D309A5341}"/>
            </a:ext>
          </a:extLst>
        </xdr:cNvPr>
        <xdr:cNvCxnSpPr/>
      </xdr:nvCxnSpPr>
      <xdr:spPr>
        <a:xfrm flipV="1">
          <a:off x="46208442" y="1343025"/>
          <a:ext cx="1749933" cy="5334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314325</xdr:colOff>
      <xdr:row>9</xdr:row>
      <xdr:rowOff>161925</xdr:rowOff>
    </xdr:from>
    <xdr:to>
      <xdr:col>80</xdr:col>
      <xdr:colOff>57150</xdr:colOff>
      <xdr:row>9</xdr:row>
      <xdr:rowOff>171450</xdr:rowOff>
    </xdr:to>
    <xdr:cxnSp macro="">
      <xdr:nvCxnSpPr>
        <xdr:cNvPr id="3" name="Conector de Seta Reta 2">
          <a:extLst>
            <a:ext uri="{FF2B5EF4-FFF2-40B4-BE49-F238E27FC236}">
              <a16:creationId xmlns:a16="http://schemas.microsoft.com/office/drawing/2014/main" id="{30F37158-B930-4167-AC64-73ACF0475726}"/>
            </a:ext>
          </a:extLst>
        </xdr:cNvPr>
        <xdr:cNvCxnSpPr/>
      </xdr:nvCxnSpPr>
      <xdr:spPr>
        <a:xfrm flipV="1">
          <a:off x="45910500" y="1885950"/>
          <a:ext cx="2695575"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38100</xdr:colOff>
      <xdr:row>9</xdr:row>
      <xdr:rowOff>186690</xdr:rowOff>
    </xdr:from>
    <xdr:to>
      <xdr:col>82</xdr:col>
      <xdr:colOff>295275</xdr:colOff>
      <xdr:row>13</xdr:row>
      <xdr:rowOff>0</xdr:rowOff>
    </xdr:to>
    <xdr:cxnSp macro="">
      <xdr:nvCxnSpPr>
        <xdr:cNvPr id="4" name="Conector de Seta Reta 3">
          <a:extLst>
            <a:ext uri="{FF2B5EF4-FFF2-40B4-BE49-F238E27FC236}">
              <a16:creationId xmlns:a16="http://schemas.microsoft.com/office/drawing/2014/main" id="{EA3C6FFE-53F7-48FE-9CE8-FFF229095B22}"/>
            </a:ext>
          </a:extLst>
        </xdr:cNvPr>
        <xdr:cNvCxnSpPr/>
      </xdr:nvCxnSpPr>
      <xdr:spPr>
        <a:xfrm>
          <a:off x="46224825" y="1910715"/>
          <a:ext cx="3800475" cy="57531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0</xdr:colOff>
      <xdr:row>7</xdr:row>
      <xdr:rowOff>0</xdr:rowOff>
    </xdr:from>
    <xdr:to>
      <xdr:col>85</xdr:col>
      <xdr:colOff>285750</xdr:colOff>
      <xdr:row>7</xdr:row>
      <xdr:rowOff>9525</xdr:rowOff>
    </xdr:to>
    <xdr:cxnSp macro="">
      <xdr:nvCxnSpPr>
        <xdr:cNvPr id="5" name="Conector de Seta Reta 4">
          <a:extLst>
            <a:ext uri="{FF2B5EF4-FFF2-40B4-BE49-F238E27FC236}">
              <a16:creationId xmlns:a16="http://schemas.microsoft.com/office/drawing/2014/main" id="{1D1E6BE7-A3F7-420E-9008-A1430FB06A46}"/>
            </a:ext>
          </a:extLst>
        </xdr:cNvPr>
        <xdr:cNvCxnSpPr/>
      </xdr:nvCxnSpPr>
      <xdr:spPr>
        <a:xfrm flipV="1">
          <a:off x="48548925" y="1343025"/>
          <a:ext cx="323850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285750</xdr:colOff>
      <xdr:row>7</xdr:row>
      <xdr:rowOff>28575</xdr:rowOff>
    </xdr:from>
    <xdr:to>
      <xdr:col>80</xdr:col>
      <xdr:colOff>47625</xdr:colOff>
      <xdr:row>9</xdr:row>
      <xdr:rowOff>76200</xdr:rowOff>
    </xdr:to>
    <xdr:sp macro="" textlink="">
      <xdr:nvSpPr>
        <xdr:cNvPr id="6" name="Seta: para Cima 5">
          <a:extLst>
            <a:ext uri="{FF2B5EF4-FFF2-40B4-BE49-F238E27FC236}">
              <a16:creationId xmlns:a16="http://schemas.microsoft.com/office/drawing/2014/main" id="{EECCE950-295B-4E61-8426-7863CB2B219F}"/>
            </a:ext>
          </a:extLst>
        </xdr:cNvPr>
        <xdr:cNvSpPr/>
      </xdr:nvSpPr>
      <xdr:spPr>
        <a:xfrm>
          <a:off x="48244125" y="1371600"/>
          <a:ext cx="352425" cy="42862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19049</xdr:colOff>
      <xdr:row>7</xdr:row>
      <xdr:rowOff>0</xdr:rowOff>
    </xdr:from>
    <xdr:to>
      <xdr:col>79</xdr:col>
      <xdr:colOff>304799</xdr:colOff>
      <xdr:row>7</xdr:row>
      <xdr:rowOff>19053</xdr:rowOff>
    </xdr:to>
    <xdr:sp macro="" textlink="">
      <xdr:nvSpPr>
        <xdr:cNvPr id="7" name="Seta: para Cima 6">
          <a:extLst>
            <a:ext uri="{FF2B5EF4-FFF2-40B4-BE49-F238E27FC236}">
              <a16:creationId xmlns:a16="http://schemas.microsoft.com/office/drawing/2014/main" id="{E772E366-E7B5-466D-8BF4-0E25F70C4E9E}"/>
            </a:ext>
          </a:extLst>
        </xdr:cNvPr>
        <xdr:cNvSpPr/>
      </xdr:nvSpPr>
      <xdr:spPr>
        <a:xfrm rot="5400000">
          <a:off x="48110772" y="1209677"/>
          <a:ext cx="19053"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291412</xdr:colOff>
      <xdr:row>7</xdr:row>
      <xdr:rowOff>314058</xdr:rowOff>
    </xdr:from>
    <xdr:to>
      <xdr:col>83</xdr:col>
      <xdr:colOff>59636</xdr:colOff>
      <xdr:row>8</xdr:row>
      <xdr:rowOff>102208</xdr:rowOff>
    </xdr:to>
    <xdr:sp macro="" textlink="">
      <xdr:nvSpPr>
        <xdr:cNvPr id="8" name="Seta: para Cima 7">
          <a:extLst>
            <a:ext uri="{FF2B5EF4-FFF2-40B4-BE49-F238E27FC236}">
              <a16:creationId xmlns:a16="http://schemas.microsoft.com/office/drawing/2014/main" id="{101F6E74-1C0D-49F5-B052-E5F4EA3542D6}"/>
            </a:ext>
          </a:extLst>
        </xdr:cNvPr>
        <xdr:cNvSpPr/>
      </xdr:nvSpPr>
      <xdr:spPr>
        <a:xfrm rot="7622551">
          <a:off x="49263761" y="519284"/>
          <a:ext cx="102475" cy="2130424"/>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19050</xdr:colOff>
      <xdr:row>9</xdr:row>
      <xdr:rowOff>104775</xdr:rowOff>
    </xdr:from>
    <xdr:to>
      <xdr:col>86</xdr:col>
      <xdr:colOff>19050</xdr:colOff>
      <xdr:row>9</xdr:row>
      <xdr:rowOff>104775</xdr:rowOff>
    </xdr:to>
    <xdr:cxnSp macro="">
      <xdr:nvCxnSpPr>
        <xdr:cNvPr id="9" name="Conector de Seta Reta 8">
          <a:extLst>
            <a:ext uri="{FF2B5EF4-FFF2-40B4-BE49-F238E27FC236}">
              <a16:creationId xmlns:a16="http://schemas.microsoft.com/office/drawing/2014/main" id="{AACEDD92-8738-419E-BD84-F00DEF42C128}"/>
            </a:ext>
          </a:extLst>
        </xdr:cNvPr>
        <xdr:cNvCxnSpPr/>
      </xdr:nvCxnSpPr>
      <xdr:spPr>
        <a:xfrm>
          <a:off x="50339625" y="1828800"/>
          <a:ext cx="1771650" cy="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257175</xdr:colOff>
      <xdr:row>9</xdr:row>
      <xdr:rowOff>161925</xdr:rowOff>
    </xdr:from>
    <xdr:to>
      <xdr:col>83</xdr:col>
      <xdr:colOff>76200</xdr:colOff>
      <xdr:row>12</xdr:row>
      <xdr:rowOff>200025</xdr:rowOff>
    </xdr:to>
    <xdr:sp macro="" textlink="">
      <xdr:nvSpPr>
        <xdr:cNvPr id="10" name="Seta: para Cima 9">
          <a:extLst>
            <a:ext uri="{FF2B5EF4-FFF2-40B4-BE49-F238E27FC236}">
              <a16:creationId xmlns:a16="http://schemas.microsoft.com/office/drawing/2014/main" id="{C98A77CF-0250-445D-B60F-7576E8EF6221}"/>
            </a:ext>
          </a:extLst>
        </xdr:cNvPr>
        <xdr:cNvSpPr/>
      </xdr:nvSpPr>
      <xdr:spPr>
        <a:xfrm>
          <a:off x="49987200" y="1885950"/>
          <a:ext cx="409575" cy="60007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47625</xdr:colOff>
      <xdr:row>9</xdr:row>
      <xdr:rowOff>114300</xdr:rowOff>
    </xdr:from>
    <xdr:to>
      <xdr:col>87</xdr:col>
      <xdr:colOff>276225</xdr:colOff>
      <xdr:row>13</xdr:row>
      <xdr:rowOff>0</xdr:rowOff>
    </xdr:to>
    <xdr:cxnSp macro="">
      <xdr:nvCxnSpPr>
        <xdr:cNvPr id="11" name="Conector de Seta Reta 10">
          <a:extLst>
            <a:ext uri="{FF2B5EF4-FFF2-40B4-BE49-F238E27FC236}">
              <a16:creationId xmlns:a16="http://schemas.microsoft.com/office/drawing/2014/main" id="{B804717D-A0B4-4AB1-BB12-967C17021567}"/>
            </a:ext>
          </a:extLst>
        </xdr:cNvPr>
        <xdr:cNvCxnSpPr/>
      </xdr:nvCxnSpPr>
      <xdr:spPr>
        <a:xfrm flipV="1">
          <a:off x="50368200" y="1838325"/>
          <a:ext cx="2590800" cy="6477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57572</xdr:colOff>
      <xdr:row>9</xdr:row>
      <xdr:rowOff>41042</xdr:rowOff>
    </xdr:from>
    <xdr:to>
      <xdr:col>81</xdr:col>
      <xdr:colOff>154894</xdr:colOff>
      <xdr:row>13</xdr:row>
      <xdr:rowOff>42948</xdr:rowOff>
    </xdr:to>
    <xdr:sp macro="" textlink="">
      <xdr:nvSpPr>
        <xdr:cNvPr id="12" name="Seta: para Cima 11">
          <a:extLst>
            <a:ext uri="{FF2B5EF4-FFF2-40B4-BE49-F238E27FC236}">
              <a16:creationId xmlns:a16="http://schemas.microsoft.com/office/drawing/2014/main" id="{CCDFC053-7040-4B0F-BC9F-E199A1DBF382}"/>
            </a:ext>
          </a:extLst>
        </xdr:cNvPr>
        <xdr:cNvSpPr/>
      </xdr:nvSpPr>
      <xdr:spPr>
        <a:xfrm rot="8119104">
          <a:off x="49197047" y="1765067"/>
          <a:ext cx="97322" cy="763906"/>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oneCell">
    <xdr:from>
      <xdr:col>84</xdr:col>
      <xdr:colOff>0</xdr:colOff>
      <xdr:row>11</xdr:row>
      <xdr:rowOff>0</xdr:rowOff>
    </xdr:from>
    <xdr:to>
      <xdr:col>84</xdr:col>
      <xdr:colOff>344413</xdr:colOff>
      <xdr:row>12</xdr:row>
      <xdr:rowOff>133350</xdr:rowOff>
    </xdr:to>
    <xdr:pic>
      <xdr:nvPicPr>
        <xdr:cNvPr id="13" name="Imagem 12">
          <a:extLst>
            <a:ext uri="{FF2B5EF4-FFF2-40B4-BE49-F238E27FC236}">
              <a16:creationId xmlns:a16="http://schemas.microsoft.com/office/drawing/2014/main" id="{D3AD5BC6-8988-4160-9DF1-671C7AFD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11125" y="2105025"/>
          <a:ext cx="344413"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0</xdr:colOff>
      <xdr:row>9</xdr:row>
      <xdr:rowOff>66675</xdr:rowOff>
    </xdr:from>
    <xdr:to>
      <xdr:col>89</xdr:col>
      <xdr:colOff>266700</xdr:colOff>
      <xdr:row>9</xdr:row>
      <xdr:rowOff>76200</xdr:rowOff>
    </xdr:to>
    <xdr:cxnSp macro="">
      <xdr:nvCxnSpPr>
        <xdr:cNvPr id="14" name="Conector de Seta Reta 13">
          <a:extLst>
            <a:ext uri="{FF2B5EF4-FFF2-40B4-BE49-F238E27FC236}">
              <a16:creationId xmlns:a16="http://schemas.microsoft.com/office/drawing/2014/main" id="{67DDFB45-BA98-4730-94D8-584C723B68C7}"/>
            </a:ext>
          </a:extLst>
        </xdr:cNvPr>
        <xdr:cNvCxnSpPr/>
      </xdr:nvCxnSpPr>
      <xdr:spPr>
        <a:xfrm>
          <a:off x="53273325" y="1790700"/>
          <a:ext cx="85725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236601</xdr:colOff>
      <xdr:row>7</xdr:row>
      <xdr:rowOff>0</xdr:rowOff>
    </xdr:from>
    <xdr:to>
      <xdr:col>87</xdr:col>
      <xdr:colOff>32792</xdr:colOff>
      <xdr:row>9</xdr:row>
      <xdr:rowOff>157445</xdr:rowOff>
    </xdr:to>
    <xdr:sp macro="" textlink="">
      <xdr:nvSpPr>
        <xdr:cNvPr id="15" name="Seta: para Cima 14">
          <a:extLst>
            <a:ext uri="{FF2B5EF4-FFF2-40B4-BE49-F238E27FC236}">
              <a16:creationId xmlns:a16="http://schemas.microsoft.com/office/drawing/2014/main" id="{53E32DE5-C760-4A82-A809-3862B82386C0}"/>
            </a:ext>
          </a:extLst>
        </xdr:cNvPr>
        <xdr:cNvSpPr/>
      </xdr:nvSpPr>
      <xdr:spPr>
        <a:xfrm rot="8158651" flipH="1">
          <a:off x="52328826" y="1343025"/>
          <a:ext cx="386741" cy="53844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86</xdr:col>
      <xdr:colOff>38099</xdr:colOff>
      <xdr:row>9</xdr:row>
      <xdr:rowOff>28575</xdr:rowOff>
    </xdr:from>
    <xdr:to>
      <xdr:col>87</xdr:col>
      <xdr:colOff>209548</xdr:colOff>
      <xdr:row>9</xdr:row>
      <xdr:rowOff>161928</xdr:rowOff>
    </xdr:to>
    <xdr:sp macro="" textlink="">
      <xdr:nvSpPr>
        <xdr:cNvPr id="16" name="Seta: para Cima 15">
          <a:extLst>
            <a:ext uri="{FF2B5EF4-FFF2-40B4-BE49-F238E27FC236}">
              <a16:creationId xmlns:a16="http://schemas.microsoft.com/office/drawing/2014/main" id="{6510A9B4-EDC6-469A-97CD-704EDAADB70E}"/>
            </a:ext>
          </a:extLst>
        </xdr:cNvPr>
        <xdr:cNvSpPr/>
      </xdr:nvSpPr>
      <xdr:spPr>
        <a:xfrm rot="5400000">
          <a:off x="52444647" y="1438277"/>
          <a:ext cx="133353" cy="761999"/>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78</xdr:col>
      <xdr:colOff>0</xdr:colOff>
      <xdr:row>2</xdr:row>
      <xdr:rowOff>0</xdr:rowOff>
    </xdr:from>
    <xdr:to>
      <xdr:col>78</xdr:col>
      <xdr:colOff>285750</xdr:colOff>
      <xdr:row>2</xdr:row>
      <xdr:rowOff>123824</xdr:rowOff>
    </xdr:to>
    <xdr:sp macro="" textlink="">
      <xdr:nvSpPr>
        <xdr:cNvPr id="17" name="Seta: para Cima 16">
          <a:extLst>
            <a:ext uri="{FF2B5EF4-FFF2-40B4-BE49-F238E27FC236}">
              <a16:creationId xmlns:a16="http://schemas.microsoft.com/office/drawing/2014/main" id="{3AC2B498-2BF1-4FCB-8F81-899F5CD5AA35}"/>
            </a:ext>
          </a:extLst>
        </xdr:cNvPr>
        <xdr:cNvSpPr/>
      </xdr:nvSpPr>
      <xdr:spPr>
        <a:xfrm rot="5400000">
          <a:off x="47448788" y="214312"/>
          <a:ext cx="123824"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xdr:col>
      <xdr:colOff>21166</xdr:colOff>
      <xdr:row>11</xdr:row>
      <xdr:rowOff>116416</xdr:rowOff>
    </xdr:from>
    <xdr:to>
      <xdr:col>8</xdr:col>
      <xdr:colOff>433917</xdr:colOff>
      <xdr:row>15</xdr:row>
      <xdr:rowOff>158751</xdr:rowOff>
    </xdr:to>
    <xdr:cxnSp macro="">
      <xdr:nvCxnSpPr>
        <xdr:cNvPr id="18" name="Conector de Seta Reta 17">
          <a:extLst>
            <a:ext uri="{FF2B5EF4-FFF2-40B4-BE49-F238E27FC236}">
              <a16:creationId xmlns:a16="http://schemas.microsoft.com/office/drawing/2014/main" id="{FBE74BD8-AD01-486B-BE87-2B04281D14C1}"/>
            </a:ext>
          </a:extLst>
        </xdr:cNvPr>
        <xdr:cNvCxnSpPr/>
      </xdr:nvCxnSpPr>
      <xdr:spPr>
        <a:xfrm flipV="1">
          <a:off x="9393766" y="2221441"/>
          <a:ext cx="1022351" cy="7852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16</xdr:row>
      <xdr:rowOff>95250</xdr:rowOff>
    </xdr:from>
    <xdr:to>
      <xdr:col>8</xdr:col>
      <xdr:colOff>433917</xdr:colOff>
      <xdr:row>16</xdr:row>
      <xdr:rowOff>95251</xdr:rowOff>
    </xdr:to>
    <xdr:cxnSp macro="">
      <xdr:nvCxnSpPr>
        <xdr:cNvPr id="19" name="Conector de Seta Reta 18">
          <a:extLst>
            <a:ext uri="{FF2B5EF4-FFF2-40B4-BE49-F238E27FC236}">
              <a16:creationId xmlns:a16="http://schemas.microsoft.com/office/drawing/2014/main" id="{FC9C8063-C812-4E31-8CB3-B6FF31AD7705}"/>
            </a:ext>
          </a:extLst>
        </xdr:cNvPr>
        <xdr:cNvCxnSpPr/>
      </xdr:nvCxnSpPr>
      <xdr:spPr>
        <a:xfrm>
          <a:off x="9372600" y="3114675"/>
          <a:ext cx="104351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719666</xdr:colOff>
      <xdr:row>16</xdr:row>
      <xdr:rowOff>158750</xdr:rowOff>
    </xdr:from>
    <xdr:to>
      <xdr:col>8</xdr:col>
      <xdr:colOff>433917</xdr:colOff>
      <xdr:row>22</xdr:row>
      <xdr:rowOff>127000</xdr:rowOff>
    </xdr:to>
    <xdr:cxnSp macro="">
      <xdr:nvCxnSpPr>
        <xdr:cNvPr id="20" name="Conector de Seta Reta 19">
          <a:extLst>
            <a:ext uri="{FF2B5EF4-FFF2-40B4-BE49-F238E27FC236}">
              <a16:creationId xmlns:a16="http://schemas.microsoft.com/office/drawing/2014/main" id="{F8D9328C-367B-43A2-9CC2-CD8E23FE9FD7}"/>
            </a:ext>
          </a:extLst>
        </xdr:cNvPr>
        <xdr:cNvCxnSpPr/>
      </xdr:nvCxnSpPr>
      <xdr:spPr>
        <a:xfrm>
          <a:off x="9358841" y="3178175"/>
          <a:ext cx="1057276" cy="99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171450</xdr:rowOff>
    </xdr:from>
    <xdr:to>
      <xdr:col>13</xdr:col>
      <xdr:colOff>171450</xdr:colOff>
      <xdr:row>23</xdr:row>
      <xdr:rowOff>1</xdr:rowOff>
    </xdr:to>
    <xdr:cxnSp macro="">
      <xdr:nvCxnSpPr>
        <xdr:cNvPr id="21" name="Conector de Seta Reta 20">
          <a:extLst>
            <a:ext uri="{FF2B5EF4-FFF2-40B4-BE49-F238E27FC236}">
              <a16:creationId xmlns:a16="http://schemas.microsoft.com/office/drawing/2014/main" id="{4429B46D-B26D-42F9-9434-F75E39F76885}"/>
            </a:ext>
          </a:extLst>
        </xdr:cNvPr>
        <xdr:cNvCxnSpPr/>
      </xdr:nvCxnSpPr>
      <xdr:spPr>
        <a:xfrm flipV="1">
          <a:off x="11925300" y="2085975"/>
          <a:ext cx="1085850" cy="2133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85725</xdr:rowOff>
    </xdr:from>
    <xdr:to>
      <xdr:col>13</xdr:col>
      <xdr:colOff>171450</xdr:colOff>
      <xdr:row>16</xdr:row>
      <xdr:rowOff>0</xdr:rowOff>
    </xdr:to>
    <xdr:cxnSp macro="">
      <xdr:nvCxnSpPr>
        <xdr:cNvPr id="22" name="Conector de Seta Reta 21">
          <a:extLst>
            <a:ext uri="{FF2B5EF4-FFF2-40B4-BE49-F238E27FC236}">
              <a16:creationId xmlns:a16="http://schemas.microsoft.com/office/drawing/2014/main" id="{3FAE43A3-5BE0-4A3F-AA57-7F3C6ABE6071}"/>
            </a:ext>
          </a:extLst>
        </xdr:cNvPr>
        <xdr:cNvCxnSpPr/>
      </xdr:nvCxnSpPr>
      <xdr:spPr>
        <a:xfrm flipV="1">
          <a:off x="11925300" y="2000250"/>
          <a:ext cx="10858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21167</xdr:colOff>
      <xdr:row>10</xdr:row>
      <xdr:rowOff>28575</xdr:rowOff>
    </xdr:from>
    <xdr:to>
      <xdr:col>13</xdr:col>
      <xdr:colOff>180975</xdr:colOff>
      <xdr:row>10</xdr:row>
      <xdr:rowOff>179916</xdr:rowOff>
    </xdr:to>
    <xdr:cxnSp macro="">
      <xdr:nvCxnSpPr>
        <xdr:cNvPr id="23" name="Conector de Seta Reta 22">
          <a:extLst>
            <a:ext uri="{FF2B5EF4-FFF2-40B4-BE49-F238E27FC236}">
              <a16:creationId xmlns:a16="http://schemas.microsoft.com/office/drawing/2014/main" id="{344B1DF7-640D-4BB2-B2BA-2A6A0D0E332E}"/>
            </a:ext>
          </a:extLst>
        </xdr:cNvPr>
        <xdr:cNvCxnSpPr/>
      </xdr:nvCxnSpPr>
      <xdr:spPr>
        <a:xfrm flipV="1">
          <a:off x="11946467" y="1943100"/>
          <a:ext cx="1074208" cy="151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47625</xdr:colOff>
      <xdr:row>10</xdr:row>
      <xdr:rowOff>85725</xdr:rowOff>
    </xdr:from>
    <xdr:to>
      <xdr:col>16</xdr:col>
      <xdr:colOff>600075</xdr:colOff>
      <xdr:row>15</xdr:row>
      <xdr:rowOff>38100</xdr:rowOff>
    </xdr:to>
    <xdr:cxnSp macro="">
      <xdr:nvCxnSpPr>
        <xdr:cNvPr id="24" name="Conector de Seta Reta 23">
          <a:extLst>
            <a:ext uri="{FF2B5EF4-FFF2-40B4-BE49-F238E27FC236}">
              <a16:creationId xmlns:a16="http://schemas.microsoft.com/office/drawing/2014/main" id="{61DB9D9B-5817-4BAF-BFCF-9D098A8700F0}"/>
            </a:ext>
          </a:extLst>
        </xdr:cNvPr>
        <xdr:cNvCxnSpPr/>
      </xdr:nvCxnSpPr>
      <xdr:spPr>
        <a:xfrm>
          <a:off x="14011275" y="2000250"/>
          <a:ext cx="5524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11</xdr:row>
      <xdr:rowOff>116417</xdr:rowOff>
    </xdr:from>
    <xdr:to>
      <xdr:col>19</xdr:col>
      <xdr:colOff>719667</xdr:colOff>
      <xdr:row>15</xdr:row>
      <xdr:rowOff>52917</xdr:rowOff>
    </xdr:to>
    <xdr:cxnSp macro="">
      <xdr:nvCxnSpPr>
        <xdr:cNvPr id="25" name="Conector de Seta Reta 24">
          <a:extLst>
            <a:ext uri="{FF2B5EF4-FFF2-40B4-BE49-F238E27FC236}">
              <a16:creationId xmlns:a16="http://schemas.microsoft.com/office/drawing/2014/main" id="{119DC63C-7AC2-4A03-8B2C-5F3E62E0CE9A}"/>
            </a:ext>
          </a:extLst>
        </xdr:cNvPr>
        <xdr:cNvCxnSpPr/>
      </xdr:nvCxnSpPr>
      <xdr:spPr>
        <a:xfrm flipV="1">
          <a:off x="15585017" y="2221442"/>
          <a:ext cx="698500" cy="67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15</xdr:row>
      <xdr:rowOff>63500</xdr:rowOff>
    </xdr:from>
    <xdr:to>
      <xdr:col>20</xdr:col>
      <xdr:colOff>21167</xdr:colOff>
      <xdr:row>15</xdr:row>
      <xdr:rowOff>74083</xdr:rowOff>
    </xdr:to>
    <xdr:cxnSp macro="">
      <xdr:nvCxnSpPr>
        <xdr:cNvPr id="26" name="Conector de Seta Reta 25">
          <a:extLst>
            <a:ext uri="{FF2B5EF4-FFF2-40B4-BE49-F238E27FC236}">
              <a16:creationId xmlns:a16="http://schemas.microsoft.com/office/drawing/2014/main" id="{B10D8166-BBF2-4D09-A480-D4FDF26DDEEE}"/>
            </a:ext>
          </a:extLst>
        </xdr:cNvPr>
        <xdr:cNvCxnSpPr/>
      </xdr:nvCxnSpPr>
      <xdr:spPr>
        <a:xfrm flipV="1">
          <a:off x="15563850" y="2911475"/>
          <a:ext cx="764117" cy="10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42333</xdr:colOff>
      <xdr:row>11</xdr:row>
      <xdr:rowOff>21166</xdr:rowOff>
    </xdr:from>
    <xdr:to>
      <xdr:col>23</xdr:col>
      <xdr:colOff>254000</xdr:colOff>
      <xdr:row>11</xdr:row>
      <xdr:rowOff>31750</xdr:rowOff>
    </xdr:to>
    <xdr:cxnSp macro="">
      <xdr:nvCxnSpPr>
        <xdr:cNvPr id="27" name="Conector de Seta Reta 26">
          <a:extLst>
            <a:ext uri="{FF2B5EF4-FFF2-40B4-BE49-F238E27FC236}">
              <a16:creationId xmlns:a16="http://schemas.microsoft.com/office/drawing/2014/main" id="{222FF129-E0A3-48AA-9C42-C8A2BFBFF42B}"/>
            </a:ext>
          </a:extLst>
        </xdr:cNvPr>
        <xdr:cNvCxnSpPr/>
      </xdr:nvCxnSpPr>
      <xdr:spPr>
        <a:xfrm flipV="1">
          <a:off x="17520708" y="2126191"/>
          <a:ext cx="80221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21166</xdr:colOff>
      <xdr:row>10</xdr:row>
      <xdr:rowOff>127002</xdr:rowOff>
    </xdr:from>
    <xdr:to>
      <xdr:col>27</xdr:col>
      <xdr:colOff>867833</xdr:colOff>
      <xdr:row>10</xdr:row>
      <xdr:rowOff>148166</xdr:rowOff>
    </xdr:to>
    <xdr:cxnSp macro="">
      <xdr:nvCxnSpPr>
        <xdr:cNvPr id="28" name="Conector de Seta Reta 27">
          <a:extLst>
            <a:ext uri="{FF2B5EF4-FFF2-40B4-BE49-F238E27FC236}">
              <a16:creationId xmlns:a16="http://schemas.microsoft.com/office/drawing/2014/main" id="{8C943EB3-CEBD-468B-B357-5AE86A528FD2}"/>
            </a:ext>
          </a:extLst>
        </xdr:cNvPr>
        <xdr:cNvCxnSpPr/>
      </xdr:nvCxnSpPr>
      <xdr:spPr>
        <a:xfrm>
          <a:off x="19718866" y="2041527"/>
          <a:ext cx="1437217" cy="21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16</xdr:row>
      <xdr:rowOff>74084</xdr:rowOff>
    </xdr:from>
    <xdr:to>
      <xdr:col>24</xdr:col>
      <xdr:colOff>624417</xdr:colOff>
      <xdr:row>26</xdr:row>
      <xdr:rowOff>74083</xdr:rowOff>
    </xdr:to>
    <xdr:cxnSp macro="">
      <xdr:nvCxnSpPr>
        <xdr:cNvPr id="29" name="Conector de Seta Reta 28">
          <a:extLst>
            <a:ext uri="{FF2B5EF4-FFF2-40B4-BE49-F238E27FC236}">
              <a16:creationId xmlns:a16="http://schemas.microsoft.com/office/drawing/2014/main" id="{5EAF72EB-A70F-4E2A-9D4C-D1D1FB9A93E2}"/>
            </a:ext>
          </a:extLst>
        </xdr:cNvPr>
        <xdr:cNvCxnSpPr/>
      </xdr:nvCxnSpPr>
      <xdr:spPr>
        <a:xfrm>
          <a:off x="15585017" y="3093509"/>
          <a:ext cx="3394075" cy="1714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10583</xdr:colOff>
      <xdr:row>24</xdr:row>
      <xdr:rowOff>31750</xdr:rowOff>
    </xdr:from>
    <xdr:to>
      <xdr:col>35</xdr:col>
      <xdr:colOff>624417</xdr:colOff>
      <xdr:row>28</xdr:row>
      <xdr:rowOff>127000</xdr:rowOff>
    </xdr:to>
    <xdr:cxnSp macro="">
      <xdr:nvCxnSpPr>
        <xdr:cNvPr id="30" name="Conector de Seta Reta 29">
          <a:extLst>
            <a:ext uri="{FF2B5EF4-FFF2-40B4-BE49-F238E27FC236}">
              <a16:creationId xmlns:a16="http://schemas.microsoft.com/office/drawing/2014/main" id="{52E06483-FAA5-41BE-8D96-C337EBA08A79}"/>
            </a:ext>
          </a:extLst>
        </xdr:cNvPr>
        <xdr:cNvCxnSpPr/>
      </xdr:nvCxnSpPr>
      <xdr:spPr>
        <a:xfrm flipV="1">
          <a:off x="24127883" y="4422775"/>
          <a:ext cx="1261534"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42333</xdr:colOff>
      <xdr:row>22</xdr:row>
      <xdr:rowOff>42334</xdr:rowOff>
    </xdr:from>
    <xdr:to>
      <xdr:col>35</xdr:col>
      <xdr:colOff>624417</xdr:colOff>
      <xdr:row>24</xdr:row>
      <xdr:rowOff>10583</xdr:rowOff>
    </xdr:to>
    <xdr:cxnSp macro="">
      <xdr:nvCxnSpPr>
        <xdr:cNvPr id="31" name="Conector de Seta Reta 30">
          <a:extLst>
            <a:ext uri="{FF2B5EF4-FFF2-40B4-BE49-F238E27FC236}">
              <a16:creationId xmlns:a16="http://schemas.microsoft.com/office/drawing/2014/main" id="{B6C02EE8-DA1E-4605-9B0F-4229BE7D47A9}"/>
            </a:ext>
          </a:extLst>
        </xdr:cNvPr>
        <xdr:cNvCxnSpPr/>
      </xdr:nvCxnSpPr>
      <xdr:spPr>
        <a:xfrm>
          <a:off x="24159633" y="4090459"/>
          <a:ext cx="1229784" cy="311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10</xdr:row>
      <xdr:rowOff>0</xdr:rowOff>
    </xdr:from>
    <xdr:to>
      <xdr:col>38</xdr:col>
      <xdr:colOff>560917</xdr:colOff>
      <xdr:row>19</xdr:row>
      <xdr:rowOff>158750</xdr:rowOff>
    </xdr:to>
    <xdr:cxnSp macro="">
      <xdr:nvCxnSpPr>
        <xdr:cNvPr id="32" name="Conector de Seta Reta 31">
          <a:extLst>
            <a:ext uri="{FF2B5EF4-FFF2-40B4-BE49-F238E27FC236}">
              <a16:creationId xmlns:a16="http://schemas.microsoft.com/office/drawing/2014/main" id="{3CC863D3-D278-4183-9A00-4C802659BFC8}"/>
            </a:ext>
          </a:extLst>
        </xdr:cNvPr>
        <xdr:cNvCxnSpPr/>
      </xdr:nvCxnSpPr>
      <xdr:spPr>
        <a:xfrm>
          <a:off x="22440900" y="1914525"/>
          <a:ext cx="4828117"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21167</xdr:colOff>
      <xdr:row>19</xdr:row>
      <xdr:rowOff>158750</xdr:rowOff>
    </xdr:from>
    <xdr:to>
      <xdr:col>38</xdr:col>
      <xdr:colOff>571500</xdr:colOff>
      <xdr:row>23</xdr:row>
      <xdr:rowOff>158750</xdr:rowOff>
    </xdr:to>
    <xdr:cxnSp macro="">
      <xdr:nvCxnSpPr>
        <xdr:cNvPr id="33" name="Conector de Seta Reta 32">
          <a:extLst>
            <a:ext uri="{FF2B5EF4-FFF2-40B4-BE49-F238E27FC236}">
              <a16:creationId xmlns:a16="http://schemas.microsoft.com/office/drawing/2014/main" id="{3C638C44-25DB-46B2-B39B-3A7DB537142C}"/>
            </a:ext>
          </a:extLst>
        </xdr:cNvPr>
        <xdr:cNvCxnSpPr/>
      </xdr:nvCxnSpPr>
      <xdr:spPr>
        <a:xfrm flipV="1">
          <a:off x="26729267" y="3692525"/>
          <a:ext cx="55033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0</xdr:colOff>
      <xdr:row>20</xdr:row>
      <xdr:rowOff>42333</xdr:rowOff>
    </xdr:from>
    <xdr:to>
      <xdr:col>43</xdr:col>
      <xdr:colOff>529166</xdr:colOff>
      <xdr:row>20</xdr:row>
      <xdr:rowOff>52917</xdr:rowOff>
    </xdr:to>
    <xdr:cxnSp macro="">
      <xdr:nvCxnSpPr>
        <xdr:cNvPr id="34" name="Conector de Seta Reta 33">
          <a:extLst>
            <a:ext uri="{FF2B5EF4-FFF2-40B4-BE49-F238E27FC236}">
              <a16:creationId xmlns:a16="http://schemas.microsoft.com/office/drawing/2014/main" id="{E5F766BD-9443-4DC9-A9D6-1BA4BFA05214}"/>
            </a:ext>
          </a:extLst>
        </xdr:cNvPr>
        <xdr:cNvCxnSpPr/>
      </xdr:nvCxnSpPr>
      <xdr:spPr>
        <a:xfrm flipV="1">
          <a:off x="28546425" y="3747558"/>
          <a:ext cx="691091"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11</xdr:row>
      <xdr:rowOff>116416</xdr:rowOff>
    </xdr:from>
    <xdr:to>
      <xdr:col>24</xdr:col>
      <xdr:colOff>0</xdr:colOff>
      <xdr:row>16</xdr:row>
      <xdr:rowOff>10584</xdr:rowOff>
    </xdr:to>
    <xdr:cxnSp macro="">
      <xdr:nvCxnSpPr>
        <xdr:cNvPr id="35" name="Conector de Seta Reta 34">
          <a:extLst>
            <a:ext uri="{FF2B5EF4-FFF2-40B4-BE49-F238E27FC236}">
              <a16:creationId xmlns:a16="http://schemas.microsoft.com/office/drawing/2014/main" id="{0A876EA4-6ED7-430C-A8A4-8958EBA0CEE8}"/>
            </a:ext>
          </a:extLst>
        </xdr:cNvPr>
        <xdr:cNvCxnSpPr/>
      </xdr:nvCxnSpPr>
      <xdr:spPr>
        <a:xfrm flipV="1">
          <a:off x="17478375" y="2221441"/>
          <a:ext cx="876300" cy="8085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16</xdr:row>
      <xdr:rowOff>0</xdr:rowOff>
    </xdr:from>
    <xdr:to>
      <xdr:col>30</xdr:col>
      <xdr:colOff>433917</xdr:colOff>
      <xdr:row>25</xdr:row>
      <xdr:rowOff>1</xdr:rowOff>
    </xdr:to>
    <xdr:cxnSp macro="">
      <xdr:nvCxnSpPr>
        <xdr:cNvPr id="36" name="Conector de Seta Reta 35">
          <a:extLst>
            <a:ext uri="{FF2B5EF4-FFF2-40B4-BE49-F238E27FC236}">
              <a16:creationId xmlns:a16="http://schemas.microsoft.com/office/drawing/2014/main" id="{448D7100-C81F-438B-9689-AF205F8074BE}"/>
            </a:ext>
          </a:extLst>
        </xdr:cNvPr>
        <xdr:cNvCxnSpPr/>
      </xdr:nvCxnSpPr>
      <xdr:spPr>
        <a:xfrm flipV="1">
          <a:off x="20288250" y="3019425"/>
          <a:ext cx="2586567"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22</xdr:row>
      <xdr:rowOff>42334</xdr:rowOff>
    </xdr:from>
    <xdr:to>
      <xdr:col>30</xdr:col>
      <xdr:colOff>433917</xdr:colOff>
      <xdr:row>25</xdr:row>
      <xdr:rowOff>148167</xdr:rowOff>
    </xdr:to>
    <xdr:cxnSp macro="">
      <xdr:nvCxnSpPr>
        <xdr:cNvPr id="37" name="Conector de Seta Reta 36">
          <a:extLst>
            <a:ext uri="{FF2B5EF4-FFF2-40B4-BE49-F238E27FC236}">
              <a16:creationId xmlns:a16="http://schemas.microsoft.com/office/drawing/2014/main" id="{EC0F46E3-CC4D-473D-97F1-662FA5B51C9C}"/>
            </a:ext>
          </a:extLst>
        </xdr:cNvPr>
        <xdr:cNvCxnSpPr/>
      </xdr:nvCxnSpPr>
      <xdr:spPr>
        <a:xfrm flipV="1">
          <a:off x="20309416" y="4090459"/>
          <a:ext cx="2565401" cy="6201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26</xdr:row>
      <xdr:rowOff>52916</xdr:rowOff>
    </xdr:from>
    <xdr:to>
      <xdr:col>30</xdr:col>
      <xdr:colOff>433917</xdr:colOff>
      <xdr:row>28</xdr:row>
      <xdr:rowOff>42334</xdr:rowOff>
    </xdr:to>
    <xdr:cxnSp macro="">
      <xdr:nvCxnSpPr>
        <xdr:cNvPr id="38" name="Conector de Seta Reta 37">
          <a:extLst>
            <a:ext uri="{FF2B5EF4-FFF2-40B4-BE49-F238E27FC236}">
              <a16:creationId xmlns:a16="http://schemas.microsoft.com/office/drawing/2014/main" id="{E46083F8-7CF2-41B4-9280-4619E92F9BEF}"/>
            </a:ext>
          </a:extLst>
        </xdr:cNvPr>
        <xdr:cNvCxnSpPr/>
      </xdr:nvCxnSpPr>
      <xdr:spPr>
        <a:xfrm>
          <a:off x="20309416" y="4786841"/>
          <a:ext cx="2565401" cy="3323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31750</xdr:colOff>
      <xdr:row>16</xdr:row>
      <xdr:rowOff>10585</xdr:rowOff>
    </xdr:from>
    <xdr:to>
      <xdr:col>35</xdr:col>
      <xdr:colOff>624416</xdr:colOff>
      <xdr:row>23</xdr:row>
      <xdr:rowOff>127000</xdr:rowOff>
    </xdr:to>
    <xdr:cxnSp macro="">
      <xdr:nvCxnSpPr>
        <xdr:cNvPr id="39" name="Conector de Seta Reta 38">
          <a:extLst>
            <a:ext uri="{FF2B5EF4-FFF2-40B4-BE49-F238E27FC236}">
              <a16:creationId xmlns:a16="http://schemas.microsoft.com/office/drawing/2014/main" id="{03A89042-04AA-4AF2-9BDF-FE52FD3B5E38}"/>
            </a:ext>
          </a:extLst>
        </xdr:cNvPr>
        <xdr:cNvCxnSpPr/>
      </xdr:nvCxnSpPr>
      <xdr:spPr>
        <a:xfrm>
          <a:off x="24149050" y="3030010"/>
          <a:ext cx="1240366" cy="13165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46</xdr:col>
      <xdr:colOff>592667</xdr:colOff>
      <xdr:row>20</xdr:row>
      <xdr:rowOff>10584</xdr:rowOff>
    </xdr:to>
    <xdr:cxnSp macro="">
      <xdr:nvCxnSpPr>
        <xdr:cNvPr id="40" name="Conector de Seta Reta 39">
          <a:extLst>
            <a:ext uri="{FF2B5EF4-FFF2-40B4-BE49-F238E27FC236}">
              <a16:creationId xmlns:a16="http://schemas.microsoft.com/office/drawing/2014/main" id="{81489FD4-51B0-4AD7-868B-0DE39B8E9FF4}"/>
            </a:ext>
          </a:extLst>
        </xdr:cNvPr>
        <xdr:cNvCxnSpPr/>
      </xdr:nvCxnSpPr>
      <xdr:spPr>
        <a:xfrm flipV="1">
          <a:off x="30841950" y="3705225"/>
          <a:ext cx="59266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xdr:row>
      <xdr:rowOff>0</xdr:rowOff>
    </xdr:from>
    <xdr:to>
      <xdr:col>51</xdr:col>
      <xdr:colOff>211666</xdr:colOff>
      <xdr:row>20</xdr:row>
      <xdr:rowOff>10584</xdr:rowOff>
    </xdr:to>
    <xdr:cxnSp macro="">
      <xdr:nvCxnSpPr>
        <xdr:cNvPr id="41" name="Conector de Seta Reta 40">
          <a:extLst>
            <a:ext uri="{FF2B5EF4-FFF2-40B4-BE49-F238E27FC236}">
              <a16:creationId xmlns:a16="http://schemas.microsoft.com/office/drawing/2014/main" id="{DBC322CB-FC2A-4C5B-BB97-FB07D1D716DE}"/>
            </a:ext>
          </a:extLst>
        </xdr:cNvPr>
        <xdr:cNvCxnSpPr/>
      </xdr:nvCxnSpPr>
      <xdr:spPr>
        <a:xfrm flipV="1">
          <a:off x="32766000" y="3705225"/>
          <a:ext cx="535516"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31750</xdr:colOff>
      <xdr:row>20</xdr:row>
      <xdr:rowOff>21166</xdr:rowOff>
    </xdr:from>
    <xdr:to>
      <xdr:col>56</xdr:col>
      <xdr:colOff>211666</xdr:colOff>
      <xdr:row>20</xdr:row>
      <xdr:rowOff>42333</xdr:rowOff>
    </xdr:to>
    <xdr:cxnSp macro="">
      <xdr:nvCxnSpPr>
        <xdr:cNvPr id="42" name="Conector de Seta Reta 41">
          <a:extLst>
            <a:ext uri="{FF2B5EF4-FFF2-40B4-BE49-F238E27FC236}">
              <a16:creationId xmlns:a16="http://schemas.microsoft.com/office/drawing/2014/main" id="{979688F2-0EC0-4133-8C10-197F95BDB31A}"/>
            </a:ext>
          </a:extLst>
        </xdr:cNvPr>
        <xdr:cNvCxnSpPr/>
      </xdr:nvCxnSpPr>
      <xdr:spPr>
        <a:xfrm flipV="1">
          <a:off x="34645600" y="3726391"/>
          <a:ext cx="637116" cy="21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666750</xdr:colOff>
      <xdr:row>8</xdr:row>
      <xdr:rowOff>63500</xdr:rowOff>
    </xdr:from>
    <xdr:to>
      <xdr:col>8</xdr:col>
      <xdr:colOff>666750</xdr:colOff>
      <xdr:row>10</xdr:row>
      <xdr:rowOff>69850</xdr:rowOff>
    </xdr:to>
    <xdr:pic>
      <xdr:nvPicPr>
        <xdr:cNvPr id="2" name="Picture 3">
          <a:hlinkClick xmlns:r="http://schemas.openxmlformats.org/officeDocument/2006/relationships" r:id="rId1"/>
          <a:extLst>
            <a:ext uri="{FF2B5EF4-FFF2-40B4-BE49-F238E27FC236}">
              <a16:creationId xmlns:a16="http://schemas.microsoft.com/office/drawing/2014/main" id="{9AC49880-1BA3-4891-BF49-F7D9FF1509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915275" y="2178050"/>
          <a:ext cx="1058686" cy="49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0</xdr:row>
      <xdr:rowOff>138112</xdr:rowOff>
    </xdr:from>
    <xdr:to>
      <xdr:col>15</xdr:col>
      <xdr:colOff>590550</xdr:colOff>
      <xdr:row>17</xdr:row>
      <xdr:rowOff>128587</xdr:rowOff>
    </xdr:to>
    <xdr:graphicFrame macro="">
      <xdr:nvGraphicFramePr>
        <xdr:cNvPr id="2" name="Chart 1">
          <a:extLst>
            <a:ext uri="{FF2B5EF4-FFF2-40B4-BE49-F238E27FC236}">
              <a16:creationId xmlns:a16="http://schemas.microsoft.com/office/drawing/2014/main" id="{DC2EF82D-EAAE-4686-AB9F-B6A78391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3</xdr:col>
      <xdr:colOff>257175</xdr:colOff>
      <xdr:row>0</xdr:row>
      <xdr:rowOff>95250</xdr:rowOff>
    </xdr:from>
    <xdr:ext cx="971550" cy="771525"/>
    <xdr:pic>
      <xdr:nvPicPr>
        <xdr:cNvPr id="2" name="image7.jpg" descr="Logotipo De Saúde E Bem Estar Design De Logotipo De Centro ...">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3025570/Downloads/OrganizAi_Previsoes%20do%20Orcamento_Arruma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
      <sheetName val="Orcado"/>
      <sheetName val="Realizado"/>
      <sheetName val="Status"/>
      <sheetName val="Param"/>
    </sheetNames>
    <sheetDataSet>
      <sheetData sheetId="0"/>
      <sheetData sheetId="1">
        <row r="2">
          <cell r="B2" t="str">
            <v>Identificação do Projeto</v>
          </cell>
        </row>
        <row r="3">
          <cell r="E3">
            <v>45678</v>
          </cell>
          <cell r="F3">
            <v>45709</v>
          </cell>
          <cell r="G3">
            <v>45737</v>
          </cell>
          <cell r="H3">
            <v>45768</v>
          </cell>
          <cell r="I3">
            <v>45798</v>
          </cell>
          <cell r="J3">
            <v>45829</v>
          </cell>
          <cell r="K3">
            <v>45859</v>
          </cell>
          <cell r="L3">
            <v>45890</v>
          </cell>
          <cell r="M3">
            <v>45921</v>
          </cell>
          <cell r="N3">
            <v>45951</v>
          </cell>
          <cell r="O3">
            <v>45982</v>
          </cell>
          <cell r="P3">
            <v>46012</v>
          </cell>
        </row>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2826</v>
          </cell>
          <cell r="F5">
            <v>2826</v>
          </cell>
          <cell r="G5">
            <v>2826</v>
          </cell>
          <cell r="H5">
            <v>2826</v>
          </cell>
          <cell r="I5">
            <v>2826</v>
          </cell>
          <cell r="J5">
            <v>2826</v>
          </cell>
          <cell r="K5">
            <v>2826</v>
          </cell>
          <cell r="L5">
            <v>2826</v>
          </cell>
          <cell r="M5">
            <v>2826</v>
          </cell>
          <cell r="N5">
            <v>2826</v>
          </cell>
          <cell r="O5">
            <v>2826</v>
          </cell>
          <cell r="P5">
            <v>2826</v>
          </cell>
        </row>
        <row r="9">
          <cell r="B9" t="str">
            <v>Gasto</v>
          </cell>
        </row>
        <row r="11">
          <cell r="B11" t="str">
            <v>Gasto</v>
          </cell>
        </row>
        <row r="13">
          <cell r="B13" t="str">
            <v>Gasto</v>
          </cell>
        </row>
        <row r="15">
          <cell r="B15" t="str">
            <v>Gasto</v>
          </cell>
        </row>
        <row r="17">
          <cell r="B17" t="str">
            <v>Gasto</v>
          </cell>
        </row>
        <row r="19">
          <cell r="B19" t="str">
            <v>Custo de Implementação</v>
          </cell>
        </row>
        <row r="20">
          <cell r="B20" t="str">
            <v>Custo da Operação</v>
          </cell>
        </row>
        <row r="21">
          <cell r="B21" t="str">
            <v>Custos de Treinamento</v>
          </cell>
        </row>
        <row r="22">
          <cell r="B22" t="str">
            <v>Organizar a vida financeira dos usuários</v>
          </cell>
        </row>
        <row r="23">
          <cell r="B23" t="str">
            <v>Estudar tipos de IA para o app</v>
          </cell>
        </row>
        <row r="24">
          <cell r="B24" t="str">
            <v>Idealizar maneira de efetuar a comparação de preços de app de corridas</v>
          </cell>
        </row>
        <row r="25">
          <cell r="B25" t="str">
            <v>Formação da equipe de design e desenvolvimento</v>
          </cell>
        </row>
        <row r="26">
          <cell r="B26" t="str">
            <v>Identificação de funcionalidades e recursos</v>
          </cell>
        </row>
        <row r="27">
          <cell r="B27" t="str">
            <v>Criação de cronogramas e metas</v>
          </cell>
        </row>
        <row r="28">
          <cell r="B28" t="str">
            <v>Definir os requisitos detalhados</v>
          </cell>
        </row>
        <row r="29">
          <cell r="B29" t="str">
            <v>Modelagem de dados da Khipo</v>
          </cell>
        </row>
        <row r="30">
          <cell r="B30" t="str">
            <v>Validação dos dados recebidos</v>
          </cell>
        </row>
        <row r="31">
          <cell r="B31" t="str">
            <v>Utilizar dados para alimentar o Machine Learning p/ comparação de dados</v>
          </cell>
        </row>
        <row r="32">
          <cell r="B32" t="str">
            <v>Integração com IA</v>
          </cell>
        </row>
        <row r="33">
          <cell r="B33" t="str">
            <v>Integração com sistemas bancários (Open Finance)</v>
          </cell>
        </row>
        <row r="34">
          <cell r="B34" t="str">
            <v>Colaboração com influencers de finanças e tecnologia</v>
          </cell>
        </row>
      </sheetData>
      <sheetData sheetId="2">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489</v>
          </cell>
          <cell r="F5">
            <v>489</v>
          </cell>
          <cell r="G5">
            <v>489</v>
          </cell>
          <cell r="H5">
            <v>489</v>
          </cell>
          <cell r="I5">
            <v>489</v>
          </cell>
          <cell r="J5">
            <v>489</v>
          </cell>
          <cell r="K5">
            <v>489</v>
          </cell>
          <cell r="L5">
            <v>489</v>
          </cell>
          <cell r="M5">
            <v>489</v>
          </cell>
          <cell r="N5">
            <v>489</v>
          </cell>
          <cell r="O5">
            <v>489</v>
          </cell>
          <cell r="P5">
            <v>489</v>
          </cell>
        </row>
      </sheetData>
      <sheetData sheetId="3">
        <row r="3">
          <cell r="B3" t="str">
            <v>Mês</v>
          </cell>
          <cell r="E3" t="str">
            <v>Orçado</v>
          </cell>
          <cell r="F3" t="str">
            <v>Realizado</v>
          </cell>
        </row>
        <row r="4">
          <cell r="B4">
            <v>0</v>
          </cell>
          <cell r="E4">
            <v>24424</v>
          </cell>
          <cell r="F4">
            <v>24424</v>
          </cell>
        </row>
        <row r="5">
          <cell r="B5">
            <v>1</v>
          </cell>
          <cell r="E5">
            <v>27250</v>
          </cell>
          <cell r="F5">
            <v>24913</v>
          </cell>
        </row>
        <row r="6">
          <cell r="B6">
            <v>2</v>
          </cell>
          <cell r="E6">
            <v>30076</v>
          </cell>
          <cell r="F6">
            <v>25402</v>
          </cell>
        </row>
        <row r="7">
          <cell r="B7">
            <v>3</v>
          </cell>
          <cell r="E7">
            <v>32902</v>
          </cell>
          <cell r="F7">
            <v>25891</v>
          </cell>
        </row>
        <row r="8">
          <cell r="B8">
            <v>4</v>
          </cell>
          <cell r="E8">
            <v>35728</v>
          </cell>
          <cell r="F8">
            <v>26380</v>
          </cell>
        </row>
        <row r="9">
          <cell r="B9">
            <v>5</v>
          </cell>
          <cell r="E9">
            <v>38554</v>
          </cell>
          <cell r="F9">
            <v>26869</v>
          </cell>
        </row>
        <row r="10">
          <cell r="B10">
            <v>6</v>
          </cell>
          <cell r="E10">
            <v>41380</v>
          </cell>
          <cell r="F10">
            <v>27358</v>
          </cell>
        </row>
        <row r="11">
          <cell r="B11">
            <v>7</v>
          </cell>
          <cell r="E11">
            <v>44206</v>
          </cell>
          <cell r="F11">
            <v>27847</v>
          </cell>
        </row>
        <row r="12">
          <cell r="B12">
            <v>8</v>
          </cell>
          <cell r="E12">
            <v>47032</v>
          </cell>
          <cell r="F12">
            <v>28336</v>
          </cell>
        </row>
        <row r="13">
          <cell r="B13">
            <v>9</v>
          </cell>
          <cell r="E13">
            <v>49858</v>
          </cell>
          <cell r="F13">
            <v>28825</v>
          </cell>
        </row>
      </sheetData>
      <sheetData sheetId="4">
        <row r="4">
          <cell r="D4">
            <v>0.06</v>
          </cell>
        </row>
        <row r="17">
          <cell r="C17" t="str">
            <v>OrganizAi</v>
          </cell>
        </row>
        <row r="18">
          <cell r="C18">
            <v>45678</v>
          </cell>
        </row>
        <row r="19">
          <cell r="C19" t="str">
            <v>Matheus Emiliano</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theus Moura" refreshedDate="45762.661014699072" refreshedVersion="8" recordCount="50" xr:uid="{00000000-000A-0000-FFFF-FFFF00000000}">
  <cacheSource type="worksheet">
    <worksheetSource ref="B9:J59" sheet="WBS_Detalhado (ordem etapas)"/>
  </cacheSource>
  <cacheFields count="9">
    <cacheField name="Ref" numFmtId="0">
      <sharedItems containsMixedTypes="1" containsNumber="1" containsInteger="1" minValue="1" maxValue="4" count="50">
        <n v="1"/>
        <s v="1.1"/>
        <s v="1.1.2"/>
        <s v="1.1.3"/>
        <s v="1.1.4"/>
        <s v="1.1.5"/>
        <s v="1.2"/>
        <s v="1.2.1"/>
        <s v="1.2.2"/>
        <s v="1.2.3"/>
        <s v="1.2.4"/>
        <s v="1.3"/>
        <n v="2"/>
        <s v="2.1.1"/>
        <s v="2.1.2"/>
        <s v="2.1.3"/>
        <s v="2.2.1"/>
        <s v="2.2.2"/>
        <s v="2.2.3"/>
        <s v="2.2.4"/>
        <n v="3"/>
        <s v="3.1"/>
        <s v="3.1.1"/>
        <s v="3.2.1"/>
        <s v="3.2.2"/>
        <s v="3.2.3"/>
        <s v="3.2.4"/>
        <s v="3.2.5"/>
        <s v="3.2.6"/>
        <s v="3.2.7"/>
        <s v="3.2.8"/>
        <s v="3.2.9"/>
        <s v="3.3.1"/>
        <s v="3.3.2"/>
        <s v="3.3.3"/>
        <s v="3.3.4"/>
        <s v="3.3.5"/>
        <s v="3.3.6"/>
        <s v="3.3.7"/>
        <n v="4"/>
        <s v="4.1"/>
        <s v="4.2"/>
        <s v="4.3"/>
        <s v="4.4"/>
        <s v="4.5"/>
        <s v="4.6"/>
        <s v="4.7"/>
        <s v="4.8"/>
        <s v="4.8.1"/>
        <s v="4.9"/>
      </sharedItems>
    </cacheField>
    <cacheField name="Etapas – Atividades - " numFmtId="0">
      <sharedItems count="50">
        <s v="PLANEJAMENTO E DEFINIÇÃO DE OBJETIVOS"/>
        <s v="Organizar a vida financeira dos usuários"/>
        <s v="Estudar o acesso rápido a regras do benefício do gov."/>
        <s v="Estudar tipos de  IA para o app"/>
        <s v="Estudar formas de dar dicas financeiras com base nos lançamentos do usuário."/>
        <s v="Idealizar maneira de efetuar a comparação de preços de app de corridas como Uber/99"/>
        <s v="Formação da equipe de design e desenvolvimento"/>
        <s v="Identificação de funcionalidades e recursos"/>
        <s v="Identificação de melhorias no app já existente"/>
        <s v="Análise de mercado"/>
        <s v="Criação de cronogramas e metas"/>
        <s v="Definir os requisitos detalhados"/>
        <s v="DESIGN &amp; PROTOTIPAGEM"/>
        <s v="Navegação e funcionalidades"/>
        <s v="Protótipos interativos (Figma)"/>
        <s v="Desenvolver persona do app"/>
        <s v="Interface limpa e intuitiva"/>
        <s v="Testar a UI/UX"/>
        <s v="User History"/>
        <s v="HEART"/>
        <s v="Desenvolvimento do App"/>
        <s v="Utilizar Android Studio no Código Front-End"/>
        <s v="Utilizar Node.js no Código Back-End"/>
        <s v="Criar Módulo de criação/login de contas"/>
        <s v="Criar Módulo de adição de receitas e despesas"/>
        <s v="Criar Questionário para criação de perfil de usuário e verificação de benefícios"/>
        <s v="Criar Tela de visualização de benefícios"/>
        <s v="Criar Módulo de configuração e exclusão de contas"/>
        <s v="Criar Módulo de interação com IA"/>
        <s v="Modelagem de dados da Khipo"/>
        <s v="Validação dos dados recebidos"/>
        <s v="Utilizar dados para alimentar o Machine Learning p/ comparação de dados"/>
        <s v="Integração com IA"/>
        <s v="Integração com sistemas bancários (Open Finance)"/>
        <s v="Garantir a segurança e privacidade"/>
        <s v="Integração e sincronização de dados"/>
        <s v="Testes de qualidade e desempenho"/>
        <s v="Testes de usabilidade"/>
        <s v="Identificação e correção de bugs"/>
        <s v="Lançamento, Acompanhamento e Expansão"/>
        <s v="Pitch de apresentação_x000a_"/>
        <s v="Colaboração com influencers de finanças e tecnologia_x000a_"/>
        <s v="Monitoramento e feedback_x000a_"/>
        <s v="Utilização da ferramenta SUS para feedback_x000a_"/>
        <s v="Análise de feedback dos usuários_x000a_"/>
        <s v="Canal de comunicação com o cliente_x000a_"/>
        <s v="Expansão e evolução_x000a_"/>
        <s v="Análise do mercado financeiro_x000a_"/>
        <s v="Desenvolvimento de parcerias_x000a_"/>
        <s v="Introdução de modelos de assinatura para análise financeira avançada_x000a__x000a__x000a_"/>
      </sharedItems>
    </cacheField>
    <cacheField name="Dependência" numFmtId="0">
      <sharedItems containsBlank="1" count="16">
        <m/>
        <s v="1.3"/>
        <s v="1.2"/>
        <s v="1.2, 1.2.1, 1.2.2"/>
        <s v="2.1.1"/>
        <s v="2.1.2"/>
        <s v="2.1.3"/>
        <s v="3.1.1"/>
        <s v="3.2.7"/>
        <s v="3.2.9"/>
        <s v="3.2.6"/>
        <s v="3.2.2"/>
        <s v="3.3.5, 3.3.6"/>
        <s v="4.1"/>
        <s v="4.3, 4.4"/>
        <s v="4.8"/>
      </sharedItems>
    </cacheField>
    <cacheField name="Data de Inicio" numFmtId="0">
      <sharedItems containsNonDate="0" containsDate="1" containsString="0" containsBlank="1" minDate="2025-02-02T00:00:00" maxDate="2025-04-24T00:00:00"/>
    </cacheField>
    <cacheField name="Data Final" numFmtId="0">
      <sharedItems containsNonDate="0" containsDate="1" containsString="0" containsBlank="1" minDate="2025-02-10T00:00:00" maxDate="2025-05-01T00:00:00"/>
    </cacheField>
    <cacheField name="Duração em semanas" numFmtId="0">
      <sharedItems containsBlank="1" containsMixedTypes="1" containsNumber="1" minValue="1" maxValue="2"/>
    </cacheField>
    <cacheField name="Responsável" numFmtId="0">
      <sharedItems containsBlank="1" count="3">
        <m/>
        <s v="Gerente de Projeto"/>
        <s v="Desenvolvedor"/>
      </sharedItems>
    </cacheField>
    <cacheField name="Recursos                                    " numFmtId="0">
      <sharedItems containsBlank="1"/>
    </cacheField>
    <cacheField name="Custos" numFmtId="0">
      <sharedItems containsString="0" containsBlank="1" containsNumber="1" containsInteger="1" minValue="564" maxValue="174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m/>
    <m/>
    <m/>
    <x v="0"/>
    <m/>
    <m/>
  </r>
  <r>
    <x v="1"/>
    <x v="1"/>
    <x v="0"/>
    <d v="2025-02-02T00:00:00"/>
    <d v="2025-02-16T00:00:00"/>
    <n v="2"/>
    <x v="1"/>
    <s v="Equipe de Desenvolvimento"/>
    <n v="612"/>
  </r>
  <r>
    <x v="2"/>
    <x v="2"/>
    <x v="0"/>
    <d v="2025-02-03T00:00:00"/>
    <d v="2025-02-17T00:00:00"/>
    <n v="2"/>
    <x v="2"/>
    <s v="Equipe de Desenvolvimento"/>
    <n v="1000"/>
  </r>
  <r>
    <x v="3"/>
    <x v="3"/>
    <x v="0"/>
    <d v="2025-02-04T00:00:00"/>
    <d v="2025-02-18T00:00:00"/>
    <n v="2"/>
    <x v="2"/>
    <s v="Equipe de Desenvolvimento"/>
    <n v="708"/>
  </r>
  <r>
    <x v="4"/>
    <x v="4"/>
    <x v="1"/>
    <d v="2025-02-18T00:00:00"/>
    <d v="2025-02-25T00:00:00"/>
    <n v="1"/>
    <x v="2"/>
    <s v="Equipe de Desenvolvimento"/>
    <n v="684"/>
  </r>
  <r>
    <x v="5"/>
    <x v="5"/>
    <x v="1"/>
    <d v="2025-02-06T00:00:00"/>
    <d v="2025-02-20T00:00:00"/>
    <n v="2"/>
    <x v="1"/>
    <s v="Software de Gestão"/>
    <n v="1000"/>
  </r>
  <r>
    <x v="6"/>
    <x v="6"/>
    <x v="0"/>
    <d v="2025-02-07T00:00:00"/>
    <d v="2025-02-10T00:00:00"/>
    <s v="&lt; 1 Semana"/>
    <x v="1"/>
    <s v="Equipe de Desenvolvimento"/>
    <n v="564"/>
  </r>
  <r>
    <x v="7"/>
    <x v="7"/>
    <x v="2"/>
    <d v="2025-02-10T00:00:00"/>
    <d v="2025-02-15T00:00:00"/>
    <s v="&lt; 1 Semana"/>
    <x v="2"/>
    <s v="Equipe de Desenvolvimento"/>
    <n v="972"/>
  </r>
  <r>
    <x v="8"/>
    <x v="8"/>
    <x v="2"/>
    <d v="2025-02-10T00:00:00"/>
    <d v="2025-02-15T00:00:00"/>
    <s v="&lt; 1 Semana"/>
    <x v="1"/>
    <s v="Equipe de Desenvolvimento"/>
    <n v="1000"/>
  </r>
  <r>
    <x v="9"/>
    <x v="9"/>
    <x v="2"/>
    <d v="2025-02-10T00:00:00"/>
    <d v="2025-02-15T00:00:00"/>
    <s v="&lt; 1 Semana"/>
    <x v="1"/>
    <s v="Equipe de Desenvolvimento"/>
    <n v="1000"/>
  </r>
  <r>
    <x v="10"/>
    <x v="10"/>
    <x v="3"/>
    <d v="2025-02-15T00:00:00"/>
    <d v="2025-02-18T00:00:00"/>
    <s v="&lt; 1 Semana"/>
    <x v="1"/>
    <s v="Software de Gestão"/>
    <n v="648"/>
  </r>
  <r>
    <x v="11"/>
    <x v="11"/>
    <x v="0"/>
    <d v="2025-02-18T00:00:00"/>
    <d v="2025-02-26T00:00:00"/>
    <n v="1.1428571428571428"/>
    <x v="2"/>
    <s v="Equipe de Desenvolvimento"/>
    <n v="732"/>
  </r>
  <r>
    <x v="12"/>
    <x v="12"/>
    <x v="0"/>
    <m/>
    <m/>
    <m/>
    <x v="0"/>
    <m/>
    <n v="8920"/>
  </r>
  <r>
    <x v="13"/>
    <x v="13"/>
    <x v="0"/>
    <d v="2025-03-08T00:00:00"/>
    <d v="2025-03-11T00:00:00"/>
    <s v="&lt; 1 Semana"/>
    <x v="1"/>
    <s v="Software de Gestão"/>
    <n v="1000"/>
  </r>
  <r>
    <x v="14"/>
    <x v="14"/>
    <x v="4"/>
    <d v="2025-03-09T00:00:00"/>
    <d v="2025-03-12T00:00:00"/>
    <s v="&lt; 1 Semana"/>
    <x v="1"/>
    <s v="Software de Gestão"/>
    <n v="1000"/>
  </r>
  <r>
    <x v="15"/>
    <x v="15"/>
    <x v="0"/>
    <d v="2025-03-10T00:00:00"/>
    <d v="2025-03-13T00:00:00"/>
    <s v="&lt; 1 Semana"/>
    <x v="2"/>
    <s v="Software de Gestão"/>
    <n v="1000"/>
  </r>
  <r>
    <x v="16"/>
    <x v="16"/>
    <x v="0"/>
    <d v="2025-03-09T00:00:00"/>
    <d v="2025-03-12T00:00:00"/>
    <s v="&lt; 1 Semana"/>
    <x v="2"/>
    <s v="Equipe de Desenvolvimento"/>
    <n v="1000"/>
  </r>
  <r>
    <x v="17"/>
    <x v="17"/>
    <x v="5"/>
    <d v="2025-03-12T00:00:00"/>
    <d v="2025-03-15T00:00:00"/>
    <s v="&lt; 1 Semana"/>
    <x v="1"/>
    <s v="Software de Gestão"/>
    <n v="1000"/>
  </r>
  <r>
    <x v="18"/>
    <x v="18"/>
    <x v="4"/>
    <d v="2025-03-13T00:00:00"/>
    <d v="2025-03-16T00:00:00"/>
    <s v="&lt; 1 Semana"/>
    <x v="2"/>
    <s v="Software de Gestão"/>
    <n v="1000"/>
  </r>
  <r>
    <x v="19"/>
    <x v="19"/>
    <x v="6"/>
    <d v="2025-03-14T00:00:00"/>
    <d v="2025-03-17T00:00:00"/>
    <s v="&lt; 1 Semana"/>
    <x v="2"/>
    <s v="Equipe de Desenvolvimento"/>
    <n v="1000"/>
  </r>
  <r>
    <x v="20"/>
    <x v="20"/>
    <x v="0"/>
    <m/>
    <m/>
    <m/>
    <x v="0"/>
    <m/>
    <n v="7000"/>
  </r>
  <r>
    <x v="21"/>
    <x v="21"/>
    <x v="0"/>
    <d v="2025-03-18T00:00:00"/>
    <d v="2025-03-19T00:00:00"/>
    <s v="&lt; 1 Semana"/>
    <x v="2"/>
    <s v="Equipe de Desenvolvimento"/>
    <n v="1000"/>
  </r>
  <r>
    <x v="22"/>
    <x v="22"/>
    <x v="0"/>
    <d v="2025-03-18T00:00:00"/>
    <d v="2025-03-19T00:00:00"/>
    <s v="&lt; 1 Semana"/>
    <x v="2"/>
    <s v="Equipe de Desenvolvimento"/>
    <n v="1000"/>
  </r>
  <r>
    <x v="23"/>
    <x v="23"/>
    <x v="7"/>
    <d v="2025-03-20T00:00:00"/>
    <d v="2025-03-27T00:00:00"/>
    <n v="1"/>
    <x v="2"/>
    <s v="Software de Gestão"/>
    <n v="1000"/>
  </r>
  <r>
    <x v="24"/>
    <x v="24"/>
    <x v="7"/>
    <d v="2025-03-20T00:00:00"/>
    <d v="2025-03-27T00:00:00"/>
    <n v="1"/>
    <x v="2"/>
    <s v="Equipe de Desenvolvimento"/>
    <n v="1000"/>
  </r>
  <r>
    <x v="25"/>
    <x v="25"/>
    <x v="7"/>
    <d v="2025-03-20T00:00:00"/>
    <d v="2025-03-27T00:00:00"/>
    <n v="1"/>
    <x v="1"/>
    <s v="Equipe de Desenvolvimento"/>
    <n v="1000"/>
  </r>
  <r>
    <x v="26"/>
    <x v="26"/>
    <x v="7"/>
    <d v="2025-03-20T00:00:00"/>
    <d v="2025-04-03T00:00:00"/>
    <n v="2"/>
    <x v="2"/>
    <s v="Equipe de Desenvolvimento"/>
    <n v="1000"/>
  </r>
  <r>
    <x v="27"/>
    <x v="27"/>
    <x v="7"/>
    <d v="2025-03-27T00:00:00"/>
    <d v="2025-04-04T00:00:00"/>
    <n v="1.1428571428571428"/>
    <x v="1"/>
    <s v="Equipe de Desenvolvimento"/>
    <n v="1000"/>
  </r>
  <r>
    <x v="28"/>
    <x v="28"/>
    <x v="7"/>
    <d v="2025-03-27T00:00:00"/>
    <d v="2025-04-04T00:00:00"/>
    <n v="1.1428571428571428"/>
    <x v="2"/>
    <s v="Equipe de Desenvolvimento"/>
    <n v="1000"/>
  </r>
  <r>
    <x v="29"/>
    <x v="29"/>
    <x v="0"/>
    <d v="2025-03-27T00:00:00"/>
    <d v="2025-03-29T00:00:00"/>
    <s v="&lt; 1 Semana"/>
    <x v="1"/>
    <s v="Software de Gestão"/>
    <n v="636"/>
  </r>
  <r>
    <x v="30"/>
    <x v="30"/>
    <x v="8"/>
    <d v="2025-03-29T00:00:00"/>
    <d v="2025-03-29T00:00:00"/>
    <s v="&lt; 1 Semana"/>
    <x v="1"/>
    <s v="Equipe de Desenvolvimento"/>
    <n v="684"/>
  </r>
  <r>
    <x v="31"/>
    <x v="31"/>
    <x v="9"/>
    <d v="2025-03-29T00:00:00"/>
    <d v="2025-04-07T00:00:00"/>
    <n v="1.2857142857142858"/>
    <x v="1"/>
    <s v="Software de Gestão"/>
    <n v="960"/>
  </r>
  <r>
    <x v="32"/>
    <x v="32"/>
    <x v="10"/>
    <d v="2025-03-29T00:00:00"/>
    <d v="2025-04-07T00:00:00"/>
    <n v="1.2857142857142858"/>
    <x v="2"/>
    <s v="Software de Gestão"/>
    <n v="1020"/>
  </r>
  <r>
    <x v="33"/>
    <x v="33"/>
    <x v="11"/>
    <d v="2025-03-29T00:00:00"/>
    <d v="2025-04-07T00:00:00"/>
    <n v="1.2857142857142858"/>
    <x v="1"/>
    <s v="Software de Gestão"/>
    <n v="1116"/>
  </r>
  <r>
    <x v="34"/>
    <x v="34"/>
    <x v="0"/>
    <d v="2025-04-01T00:00:00"/>
    <d v="2025-04-04T00:00:00"/>
    <s v="&lt; 1 Semana"/>
    <x v="1"/>
    <s v="Equipe de Desenvolvimento"/>
    <n v="1000"/>
  </r>
  <r>
    <x v="35"/>
    <x v="35"/>
    <x v="0"/>
    <d v="2025-04-01T00:00:00"/>
    <d v="2025-04-04T00:00:00"/>
    <s v="&lt; 1 Semana"/>
    <x v="2"/>
    <s v="Software de Gestão"/>
    <n v="1000"/>
  </r>
  <r>
    <x v="36"/>
    <x v="36"/>
    <x v="0"/>
    <d v="2025-04-04T00:00:00"/>
    <d v="2025-04-07T00:00:00"/>
    <s v="&lt; 1 Semana"/>
    <x v="1"/>
    <s v="Software de Gestão"/>
    <n v="1000"/>
  </r>
  <r>
    <x v="37"/>
    <x v="37"/>
    <x v="0"/>
    <d v="2025-04-04T00:00:00"/>
    <d v="2025-04-07T00:00:00"/>
    <s v="&lt; 1 Semana"/>
    <x v="2"/>
    <s v="Software de Gestão"/>
    <n v="1000"/>
  </r>
  <r>
    <x v="38"/>
    <x v="38"/>
    <x v="12"/>
    <d v="2025-04-07T00:00:00"/>
    <d v="2025-04-08T00:00:00"/>
    <s v="&lt; 1 Semana"/>
    <x v="2"/>
    <s v="Equipe de Desenvolvimento"/>
    <n v="1000"/>
  </r>
  <r>
    <x v="39"/>
    <x v="39"/>
    <x v="0"/>
    <m/>
    <m/>
    <m/>
    <x v="0"/>
    <m/>
    <n v="17416"/>
  </r>
  <r>
    <x v="40"/>
    <x v="40"/>
    <x v="0"/>
    <d v="2025-04-08T00:00:00"/>
    <d v="2025-04-18T00:00:00"/>
    <n v="1.4285714285714286"/>
    <x v="1"/>
    <s v="Equipe de Desenvolvimento"/>
    <n v="1000"/>
  </r>
  <r>
    <x v="41"/>
    <x v="41"/>
    <x v="13"/>
    <d v="2025-04-18T00:00:00"/>
    <d v="2025-04-30T00:00:00"/>
    <n v="1.7142857142857142"/>
    <x v="2"/>
    <s v="Equipe de Desenvolvimento"/>
    <n v="576"/>
  </r>
  <r>
    <x v="42"/>
    <x v="42"/>
    <x v="0"/>
    <d v="2025-04-18T00:00:00"/>
    <d v="2025-04-23T00:00:00"/>
    <s v="&lt; 1 Semana"/>
    <x v="2"/>
    <s v="Equipe de Desenvolvimento"/>
    <n v="1000"/>
  </r>
  <r>
    <x v="43"/>
    <x v="43"/>
    <x v="0"/>
    <d v="2025-04-18T00:00:00"/>
    <d v="2025-04-23T00:00:00"/>
    <s v="&lt; 1 Semana"/>
    <x v="2"/>
    <s v="Equipe de Desenvolvimento"/>
    <n v="1000"/>
  </r>
  <r>
    <x v="44"/>
    <x v="44"/>
    <x v="14"/>
    <d v="2025-04-23T00:00:00"/>
    <d v="2025-04-30T00:00:00"/>
    <n v="1"/>
    <x v="1"/>
    <s v="Equipe de Desenvolvimento"/>
    <n v="1000"/>
  </r>
  <r>
    <x v="45"/>
    <x v="45"/>
    <x v="0"/>
    <d v="2025-04-18T00:00:00"/>
    <d v="2025-04-30T00:00:00"/>
    <n v="1.7142857142857142"/>
    <x v="2"/>
    <s v="Equipe de Desenvolvimento"/>
    <n v="1000"/>
  </r>
  <r>
    <x v="46"/>
    <x v="46"/>
    <x v="0"/>
    <d v="2025-04-18T00:00:00"/>
    <d v="2025-04-30T00:00:00"/>
    <n v="1.7142857142857142"/>
    <x v="2"/>
    <s v="Software de Gestão"/>
    <n v="1000"/>
  </r>
  <r>
    <x v="47"/>
    <x v="47"/>
    <x v="0"/>
    <d v="2025-04-08T00:00:00"/>
    <d v="2025-04-18T00:00:00"/>
    <n v="1.4285714285714286"/>
    <x v="2"/>
    <s v="Equipe de Desenvolvimento"/>
    <n v="1000"/>
  </r>
  <r>
    <x v="48"/>
    <x v="48"/>
    <x v="0"/>
    <d v="2025-04-18T00:00:00"/>
    <d v="2025-04-30T00:00:00"/>
    <n v="1.7142857142857142"/>
    <x v="1"/>
    <s v="Software de Gestão"/>
    <n v="1000"/>
  </r>
  <r>
    <x v="49"/>
    <x v="49"/>
    <x v="15"/>
    <d v="2025-04-18T00:00:00"/>
    <d v="2025-04-30T00:00:00"/>
    <n v="1.7142857142857142"/>
    <x v="2"/>
    <s v="Equipe de Desenvolvimento"/>
    <n v="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V_dependência" cacheId="7" applyNumberFormats="0" applyBorderFormats="0" applyFontFormats="0" applyPatternFormats="0" applyAlignmentFormats="0" applyWidthHeightFormats="0" dataCaption="" updatedVersion="8" compact="0" compactData="0">
  <location ref="A3:E54" firstHeaderRow="1" firstDataRow="1" firstDataCol="4"/>
  <pivotFields count="9">
    <pivotField name="Ref" axis="axisRow" compact="0" outline="0" multipleItemSelectionAllowed="1" showAll="0" sortType="ascending">
      <items count="51">
        <item x="0"/>
        <item x="12"/>
        <item x="20"/>
        <item x="39"/>
        <item x="1"/>
        <item x="2"/>
        <item x="3"/>
        <item x="4"/>
        <item x="5"/>
        <item x="6"/>
        <item x="7"/>
        <item x="8"/>
        <item x="9"/>
        <item x="10"/>
        <item x="11"/>
        <item x="13"/>
        <item x="14"/>
        <item x="15"/>
        <item x="16"/>
        <item x="17"/>
        <item x="18"/>
        <item x="19"/>
        <item x="21"/>
        <item x="22"/>
        <item x="23"/>
        <item x="24"/>
        <item x="25"/>
        <item x="26"/>
        <item x="27"/>
        <item x="28"/>
        <item x="29"/>
        <item x="30"/>
        <item x="31"/>
        <item x="32"/>
        <item x="33"/>
        <item x="34"/>
        <item x="35"/>
        <item x="36"/>
        <item x="37"/>
        <item x="38"/>
        <item x="40"/>
        <item x="41"/>
        <item x="42"/>
        <item x="43"/>
        <item x="44"/>
        <item x="45"/>
        <item x="46"/>
        <item x="47"/>
        <item x="48"/>
        <item x="49"/>
        <item t="default"/>
      </items>
    </pivotField>
    <pivotField name="Etapas – Atividades - " axis="axisRow" compact="0" outline="0" multipleItemSelectionAllowed="1" showAll="0" sortType="ascending" defaultSubtotal="0">
      <items count="50">
        <item x="44"/>
        <item x="9"/>
        <item x="47"/>
        <item x="45"/>
        <item x="41"/>
        <item x="10"/>
        <item x="24"/>
        <item x="27"/>
        <item x="23"/>
        <item x="28"/>
        <item x="25"/>
        <item x="26"/>
        <item x="11"/>
        <item x="15"/>
        <item x="48"/>
        <item x="20"/>
        <item x="12"/>
        <item x="4"/>
        <item x="2"/>
        <item x="3"/>
        <item x="46"/>
        <item x="6"/>
        <item x="34"/>
        <item x="19"/>
        <item x="5"/>
        <item x="7"/>
        <item x="8"/>
        <item x="38"/>
        <item x="32"/>
        <item x="33"/>
        <item x="35"/>
        <item x="16"/>
        <item x="49"/>
        <item x="39"/>
        <item x="29"/>
        <item x="42"/>
        <item x="13"/>
        <item x="1"/>
        <item x="40"/>
        <item x="0"/>
        <item x="14"/>
        <item x="17"/>
        <item x="36"/>
        <item x="37"/>
        <item x="18"/>
        <item x="43"/>
        <item x="21"/>
        <item x="31"/>
        <item x="22"/>
        <item x="30"/>
      </items>
    </pivotField>
    <pivotField name="Dependência" axis="axisRow" compact="0" outline="0" multipleItemSelectionAllowed="1" showAll="0" sortType="ascending" defaultSubtotal="0">
      <items count="16">
        <item x="2"/>
        <item x="3"/>
        <item x="1"/>
        <item x="4"/>
        <item x="5"/>
        <item x="6"/>
        <item x="7"/>
        <item x="11"/>
        <item x="10"/>
        <item x="8"/>
        <item x="9"/>
        <item x="12"/>
        <item x="13"/>
        <item x="14"/>
        <item x="15"/>
        <item x="0"/>
      </items>
    </pivotField>
    <pivotField name="Data de Inicio" compact="0" outline="0" multipleItemSelectionAllowed="1" showAll="0"/>
    <pivotField name="Data Final" compact="0" outline="0" multipleItemSelectionAllowed="1" showAll="0"/>
    <pivotField name="Duração em semanas" compact="0" outline="0" multipleItemSelectionAllowed="1" showAll="0"/>
    <pivotField name="Responsável" axis="axisRow" compact="0" outline="0" multipleItemSelectionAllowed="1" showAll="0" sortType="ascending" defaultSubtotal="0">
      <items count="3">
        <item x="2"/>
        <item x="1"/>
        <item x="0"/>
      </items>
    </pivotField>
    <pivotField name="Recursos                                    " compact="0" outline="0" multipleItemSelectionAllowed="1" showAll="0"/>
    <pivotField name="Custos" dataField="1" compact="0" outline="0" multipleItemSelectionAllowed="1" showAll="0"/>
  </pivotFields>
  <rowFields count="4">
    <field x="2"/>
    <field x="6"/>
    <field x="1"/>
    <field x="0"/>
  </rowFields>
  <rowItems count="51">
    <i>
      <x/>
      <x/>
      <x v="25"/>
      <x v="10"/>
    </i>
    <i r="1">
      <x v="1"/>
      <x v="1"/>
      <x v="12"/>
    </i>
    <i r="2">
      <x v="26"/>
      <x v="11"/>
    </i>
    <i>
      <x v="1"/>
      <x v="1"/>
      <x v="5"/>
      <x v="13"/>
    </i>
    <i>
      <x v="2"/>
      <x/>
      <x v="17"/>
      <x v="7"/>
    </i>
    <i r="1">
      <x v="1"/>
      <x v="24"/>
      <x v="8"/>
    </i>
    <i>
      <x v="3"/>
      <x/>
      <x v="44"/>
      <x v="20"/>
    </i>
    <i r="1">
      <x v="1"/>
      <x v="40"/>
      <x v="16"/>
    </i>
    <i>
      <x v="4"/>
      <x v="1"/>
      <x v="41"/>
      <x v="19"/>
    </i>
    <i>
      <x v="5"/>
      <x/>
      <x v="23"/>
      <x v="21"/>
    </i>
    <i>
      <x v="6"/>
      <x/>
      <x v="6"/>
      <x v="25"/>
    </i>
    <i r="2">
      <x v="8"/>
      <x v="24"/>
    </i>
    <i r="2">
      <x v="9"/>
      <x v="29"/>
    </i>
    <i r="2">
      <x v="11"/>
      <x v="27"/>
    </i>
    <i r="1">
      <x v="1"/>
      <x v="7"/>
      <x v="28"/>
    </i>
    <i r="2">
      <x v="10"/>
      <x v="26"/>
    </i>
    <i>
      <x v="7"/>
      <x v="1"/>
      <x v="29"/>
      <x v="34"/>
    </i>
    <i>
      <x v="8"/>
      <x/>
      <x v="28"/>
      <x v="33"/>
    </i>
    <i>
      <x v="9"/>
      <x v="1"/>
      <x v="49"/>
      <x v="31"/>
    </i>
    <i>
      <x v="10"/>
      <x v="1"/>
      <x v="47"/>
      <x v="32"/>
    </i>
    <i>
      <x v="11"/>
      <x/>
      <x v="27"/>
      <x v="39"/>
    </i>
    <i>
      <x v="12"/>
      <x/>
      <x v="4"/>
      <x v="41"/>
    </i>
    <i>
      <x v="13"/>
      <x v="1"/>
      <x/>
      <x v="44"/>
    </i>
    <i>
      <x v="14"/>
      <x/>
      <x v="32"/>
      <x v="49"/>
    </i>
    <i>
      <x v="15"/>
      <x/>
      <x v="2"/>
      <x v="47"/>
    </i>
    <i r="2">
      <x v="3"/>
      <x v="45"/>
    </i>
    <i r="2">
      <x v="12"/>
      <x v="14"/>
    </i>
    <i r="2">
      <x v="13"/>
      <x v="17"/>
    </i>
    <i r="2">
      <x v="18"/>
      <x v="5"/>
    </i>
    <i r="2">
      <x v="19"/>
      <x v="6"/>
    </i>
    <i r="2">
      <x v="20"/>
      <x v="46"/>
    </i>
    <i r="2">
      <x v="30"/>
      <x v="36"/>
    </i>
    <i r="2">
      <x v="31"/>
      <x v="18"/>
    </i>
    <i r="2">
      <x v="35"/>
      <x v="42"/>
    </i>
    <i r="2">
      <x v="43"/>
      <x v="38"/>
    </i>
    <i r="2">
      <x v="45"/>
      <x v="43"/>
    </i>
    <i r="2">
      <x v="46"/>
      <x v="22"/>
    </i>
    <i r="2">
      <x v="48"/>
      <x v="23"/>
    </i>
    <i r="1">
      <x v="1"/>
      <x v="14"/>
      <x v="48"/>
    </i>
    <i r="2">
      <x v="21"/>
      <x v="9"/>
    </i>
    <i r="2">
      <x v="22"/>
      <x v="35"/>
    </i>
    <i r="2">
      <x v="34"/>
      <x v="30"/>
    </i>
    <i r="2">
      <x v="36"/>
      <x v="15"/>
    </i>
    <i r="2">
      <x v="37"/>
      <x v="4"/>
    </i>
    <i r="2">
      <x v="38"/>
      <x v="40"/>
    </i>
    <i r="2">
      <x v="42"/>
      <x v="37"/>
    </i>
    <i r="1">
      <x v="2"/>
      <x v="15"/>
      <x v="2"/>
    </i>
    <i r="2">
      <x v="16"/>
      <x v="1"/>
    </i>
    <i r="2">
      <x v="33"/>
      <x v="3"/>
    </i>
    <i r="2">
      <x v="39"/>
      <x/>
    </i>
    <i t="grand">
      <x/>
    </i>
  </rowItems>
  <colItems count="1">
    <i/>
  </colItems>
  <dataFields count="1">
    <dataField name="Soma de Custos"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F497A"/>
  </sheetPr>
  <dimension ref="A1:A1000"/>
  <sheetViews>
    <sheetView showGridLines="0" workbookViewId="0"/>
  </sheetViews>
  <sheetFormatPr defaultColWidth="12.6640625" defaultRowHeight="15" customHeight="1" x14ac:dyDescent="0.25"/>
  <cols>
    <col min="1" max="26" width="8.6640625" customWidth="1"/>
  </cols>
  <sheetData>
    <row r="1" ht="12.75" customHeight="1" x14ac:dyDescent="0.25"/>
    <row r="2" ht="12.75" customHeight="1" x14ac:dyDescent="0.25"/>
    <row r="3" ht="12.75" customHeight="1" x14ac:dyDescent="0.25"/>
    <row r="4" ht="12.75" customHeight="1" x14ac:dyDescent="0.25"/>
    <row r="5" ht="12.75" customHeight="1" x14ac:dyDescent="0.25"/>
    <row r="6" ht="12.75" customHeight="1" x14ac:dyDescent="0.25"/>
    <row r="7" ht="12.75" customHeight="1" x14ac:dyDescent="0.25"/>
    <row r="8" ht="12.75" customHeight="1" x14ac:dyDescent="0.25"/>
    <row r="9" ht="12.75" customHeight="1" x14ac:dyDescent="0.25"/>
    <row r="10" ht="12.75" customHeight="1" x14ac:dyDescent="0.25"/>
    <row r="11" ht="12.75" customHeight="1" x14ac:dyDescent="0.25"/>
    <row r="12" ht="12.75" customHeight="1" x14ac:dyDescent="0.25"/>
    <row r="13" ht="12.75" customHeight="1" x14ac:dyDescent="0.25"/>
    <row r="14" ht="12.75" customHeight="1" x14ac:dyDescent="0.25"/>
    <row r="15" ht="12.75" customHeight="1" x14ac:dyDescent="0.25"/>
    <row r="16"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pageSetUpPr fitToPage="1"/>
  </sheetPr>
  <dimension ref="A1:Y78"/>
  <sheetViews>
    <sheetView showGridLines="0" zoomScale="49" zoomScaleNormal="54" workbookViewId="0">
      <selection sqref="A1:XFD1048576"/>
    </sheetView>
  </sheetViews>
  <sheetFormatPr defaultRowHeight="13.2" x14ac:dyDescent="0.25"/>
  <cols>
    <col min="1" max="1" width="3" customWidth="1"/>
    <col min="2" max="2" width="14.6640625" customWidth="1"/>
  </cols>
  <sheetData>
    <row r="1" spans="1:24" ht="16.8" x14ac:dyDescent="0.3">
      <c r="B1" s="146"/>
      <c r="Q1" s="147"/>
    </row>
    <row r="2" spans="1:24" ht="16.8" x14ac:dyDescent="0.3">
      <c r="B2" s="146"/>
      <c r="Q2" s="147"/>
    </row>
    <row r="3" spans="1:24" ht="26.25" customHeight="1" x14ac:dyDescent="0.4">
      <c r="A3" s="334"/>
      <c r="B3" s="334"/>
      <c r="C3" s="148"/>
      <c r="D3" s="148"/>
      <c r="E3" s="148"/>
      <c r="F3" s="148"/>
      <c r="G3" s="148"/>
      <c r="H3" s="148"/>
      <c r="I3" s="148"/>
      <c r="J3" s="148"/>
      <c r="K3" s="148"/>
      <c r="L3" s="148"/>
      <c r="M3" s="148"/>
      <c r="N3" s="148"/>
      <c r="O3" s="148"/>
      <c r="P3" s="148"/>
      <c r="Q3" s="148"/>
      <c r="R3" s="148"/>
      <c r="S3" s="148"/>
      <c r="T3" s="148"/>
      <c r="U3" s="148"/>
    </row>
    <row r="4" spans="1:24" ht="26.25" customHeight="1" x14ac:dyDescent="0.4">
      <c r="A4" s="149"/>
      <c r="B4" s="149"/>
      <c r="C4" s="150"/>
      <c r="D4" s="150"/>
      <c r="E4" s="150"/>
      <c r="F4" s="150"/>
      <c r="G4" s="150"/>
      <c r="H4" s="150"/>
      <c r="I4" s="150"/>
      <c r="J4" s="150"/>
      <c r="K4" s="150"/>
      <c r="L4" s="150"/>
      <c r="M4" s="150"/>
      <c r="N4" s="150"/>
      <c r="O4" s="150"/>
      <c r="P4" s="150"/>
      <c r="Q4" s="150"/>
      <c r="R4" s="150"/>
      <c r="S4" s="150"/>
      <c r="T4" s="150"/>
      <c r="U4" s="150"/>
    </row>
    <row r="16" spans="1:24" ht="15" x14ac:dyDescent="0.25">
      <c r="B16" s="147"/>
      <c r="C16" s="147"/>
      <c r="D16" s="147"/>
      <c r="E16" s="147"/>
      <c r="F16" s="147"/>
      <c r="G16" s="147"/>
      <c r="H16" s="147"/>
      <c r="I16" s="147"/>
      <c r="J16" s="147"/>
      <c r="K16" s="147"/>
      <c r="L16" s="147"/>
      <c r="M16" s="147"/>
      <c r="N16" s="147"/>
      <c r="O16" s="147"/>
      <c r="P16" s="147"/>
      <c r="Q16" s="147"/>
      <c r="R16" s="147"/>
      <c r="S16" s="147"/>
      <c r="T16" s="147"/>
      <c r="U16" s="147"/>
      <c r="V16" s="147"/>
      <c r="W16" s="147"/>
      <c r="X16" s="147"/>
    </row>
    <row r="17" spans="2:25" ht="15" x14ac:dyDescent="0.25">
      <c r="B17" s="147"/>
      <c r="C17" s="147"/>
      <c r="D17" s="147"/>
      <c r="E17" s="147"/>
      <c r="F17" s="147"/>
      <c r="G17" s="147"/>
      <c r="H17" s="147"/>
      <c r="I17" s="147"/>
      <c r="J17" s="147"/>
      <c r="K17" s="147"/>
      <c r="L17" s="147"/>
      <c r="M17" s="147"/>
      <c r="N17" s="147"/>
      <c r="O17" s="147"/>
      <c r="P17" s="147"/>
      <c r="Q17" s="147"/>
      <c r="R17" s="147"/>
      <c r="S17" s="147"/>
      <c r="T17" s="147"/>
      <c r="U17" s="147"/>
      <c r="V17" s="147"/>
      <c r="W17" s="147"/>
      <c r="X17" s="147"/>
      <c r="Y17" s="151"/>
    </row>
    <row r="18" spans="2:25" ht="15" x14ac:dyDescent="0.25">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51"/>
    </row>
    <row r="19" spans="2:25" ht="15" x14ac:dyDescent="0.25">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51"/>
    </row>
    <row r="20" spans="2:25" ht="15" x14ac:dyDescent="0.25">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51"/>
    </row>
    <row r="21" spans="2:25" ht="15" x14ac:dyDescent="0.25">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51"/>
    </row>
    <row r="22" spans="2:25" ht="15" x14ac:dyDescent="0.25">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51"/>
    </row>
    <row r="23" spans="2:25" ht="15" x14ac:dyDescent="0.25">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51"/>
    </row>
    <row r="24" spans="2:25" ht="15" x14ac:dyDescent="0.25">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51"/>
    </row>
    <row r="25" spans="2:25" ht="15" x14ac:dyDescent="0.25">
      <c r="B25" s="147"/>
      <c r="C25" s="147"/>
      <c r="D25" s="147"/>
      <c r="E25" s="147"/>
      <c r="F25" s="147"/>
      <c r="G25" s="147"/>
      <c r="H25" s="147"/>
      <c r="I25" s="147"/>
      <c r="J25" s="147"/>
      <c r="K25" s="147"/>
      <c r="L25" s="147"/>
      <c r="M25" s="147"/>
      <c r="N25" s="147"/>
      <c r="O25" s="147"/>
      <c r="P25" s="147"/>
      <c r="Q25" s="147"/>
      <c r="R25" s="147"/>
      <c r="S25" s="147"/>
      <c r="T25" s="147"/>
      <c r="U25" s="147"/>
      <c r="V25" s="147"/>
      <c r="W25" s="147"/>
      <c r="X25" s="147"/>
      <c r="Y25" s="151"/>
    </row>
    <row r="26" spans="2:25" ht="15" x14ac:dyDescent="0.25">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51"/>
    </row>
    <row r="27" spans="2:25" ht="15" x14ac:dyDescent="0.25">
      <c r="B27" s="147"/>
      <c r="C27" s="147"/>
      <c r="D27" s="147"/>
      <c r="E27" s="147"/>
      <c r="F27" s="147"/>
      <c r="G27" s="147"/>
      <c r="H27" s="147"/>
      <c r="I27" s="147"/>
      <c r="J27" s="147"/>
      <c r="K27" s="147"/>
      <c r="L27" s="147"/>
      <c r="M27" s="147"/>
      <c r="N27" s="147"/>
      <c r="O27" s="147"/>
      <c r="P27" s="147"/>
      <c r="Q27" s="147"/>
      <c r="R27" s="147"/>
      <c r="S27" s="147"/>
      <c r="T27" s="147"/>
      <c r="U27" s="147"/>
      <c r="V27" s="147"/>
      <c r="W27" s="147"/>
      <c r="X27" s="147"/>
      <c r="Y27" s="151"/>
    </row>
    <row r="28" spans="2:25" ht="15" x14ac:dyDescent="0.25">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51"/>
    </row>
    <row r="29" spans="2:25" ht="15" x14ac:dyDescent="0.25">
      <c r="B29" s="147"/>
      <c r="C29" s="147"/>
      <c r="D29" s="147"/>
      <c r="E29" s="147"/>
      <c r="F29" s="147"/>
      <c r="G29" s="147"/>
      <c r="H29" s="147"/>
      <c r="I29" s="147"/>
      <c r="J29" s="147"/>
      <c r="K29" s="147"/>
      <c r="L29" s="147"/>
      <c r="M29" s="147"/>
      <c r="N29" s="147"/>
      <c r="O29" s="147"/>
      <c r="P29" s="147"/>
      <c r="Q29" s="147"/>
      <c r="R29" s="147"/>
      <c r="S29" s="147"/>
      <c r="T29" s="147"/>
      <c r="U29" s="147"/>
      <c r="V29" s="147"/>
      <c r="W29" s="147"/>
      <c r="X29" s="147"/>
      <c r="Y29" s="151"/>
    </row>
    <row r="74" spans="2:4" x14ac:dyDescent="0.25">
      <c r="B74" s="152"/>
      <c r="C74" s="152"/>
      <c r="D74" s="152"/>
    </row>
    <row r="75" spans="2:4" x14ac:dyDescent="0.25">
      <c r="B75" s="152"/>
      <c r="C75" s="152"/>
      <c r="D75" s="152"/>
    </row>
    <row r="76" spans="2:4" x14ac:dyDescent="0.25">
      <c r="B76" s="153"/>
    </row>
    <row r="77" spans="2:4" x14ac:dyDescent="0.25">
      <c r="B77" s="153"/>
    </row>
    <row r="78" spans="2:4" x14ac:dyDescent="0.25">
      <c r="B78" s="153"/>
    </row>
  </sheetData>
  <mergeCells count="1">
    <mergeCell ref="A3:B3"/>
  </mergeCells>
  <printOptions horizontalCentered="1"/>
  <pageMargins left="3.937007874015748E-2" right="3.937007874015748E-2" top="0.74803149606299213" bottom="0.74803149606299213" header="0" footer="0"/>
  <pageSetup paperSize="9" orientation="landscape"/>
  <headerFooter>
    <oddFooter>&amp;R13</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961ED"/>
    <outlinePr summaryBelow="0"/>
    <pageSetUpPr fitToPage="1"/>
  </sheetPr>
  <dimension ref="A1:Z1010"/>
  <sheetViews>
    <sheetView showGridLines="0" topLeftCell="G1" workbookViewId="0">
      <pane ySplit="9" topLeftCell="A52" activePane="bottomLeft" state="frozen"/>
      <selection pane="bottomLeft" activeCell="J9" sqref="J9:J60"/>
    </sheetView>
  </sheetViews>
  <sheetFormatPr defaultColWidth="12.6640625" defaultRowHeight="15" customHeight="1" x14ac:dyDescent="0.25"/>
  <cols>
    <col min="1" max="1" width="3.33203125" customWidth="1"/>
    <col min="2" max="2" width="8.6640625" customWidth="1"/>
    <col min="3" max="3" width="94.6640625" customWidth="1"/>
    <col min="4" max="4" width="16.6640625" customWidth="1"/>
    <col min="5" max="6" width="17" customWidth="1"/>
    <col min="7" max="7" width="15.33203125" customWidth="1"/>
    <col min="8" max="8" width="21.6640625" customWidth="1"/>
    <col min="9" max="9" width="32" customWidth="1"/>
    <col min="10" max="10" width="22.6640625" customWidth="1"/>
    <col min="11" max="11" width="12.44140625" customWidth="1"/>
    <col min="12" max="26" width="8.6640625" customWidth="1"/>
  </cols>
  <sheetData>
    <row r="1" spans="1:26" ht="12.75" customHeight="1" x14ac:dyDescent="0.25">
      <c r="B1" s="3"/>
      <c r="C1" s="4"/>
      <c r="D1" s="3"/>
      <c r="E1" s="3"/>
      <c r="F1" s="3"/>
      <c r="G1" s="5"/>
      <c r="H1" s="5"/>
      <c r="I1" s="5"/>
      <c r="J1" s="5"/>
    </row>
    <row r="2" spans="1:26" ht="12.75" customHeight="1" x14ac:dyDescent="0.25">
      <c r="B2" s="3"/>
      <c r="C2" s="6"/>
      <c r="D2" s="3"/>
      <c r="E2" s="3"/>
      <c r="F2" s="3"/>
      <c r="G2" s="5"/>
      <c r="H2" s="5"/>
      <c r="I2" s="5"/>
      <c r="J2" s="5"/>
    </row>
    <row r="3" spans="1:26" ht="12.75" customHeight="1" x14ac:dyDescent="0.25">
      <c r="B3" s="3"/>
      <c r="C3" s="7"/>
      <c r="D3" s="3"/>
      <c r="E3" s="3"/>
      <c r="F3" s="3"/>
      <c r="G3" s="5"/>
      <c r="H3" s="5"/>
      <c r="I3" s="5"/>
      <c r="J3" s="5"/>
    </row>
    <row r="4" spans="1:26" ht="12.75" customHeight="1" x14ac:dyDescent="0.25">
      <c r="B4" s="3"/>
      <c r="C4" s="4"/>
      <c r="D4" s="3"/>
      <c r="E4" s="3"/>
      <c r="F4" s="3"/>
      <c r="G4" s="5"/>
      <c r="H4" s="5"/>
      <c r="I4" s="5"/>
      <c r="J4" s="5"/>
    </row>
    <row r="5" spans="1:26" ht="12.75" customHeight="1" x14ac:dyDescent="0.25">
      <c r="B5" s="3"/>
      <c r="C5" s="4"/>
      <c r="D5" s="3"/>
      <c r="E5" s="3"/>
      <c r="F5" s="3"/>
      <c r="G5" s="5"/>
      <c r="H5" s="5"/>
      <c r="I5" s="5"/>
      <c r="J5" s="5"/>
    </row>
    <row r="6" spans="1:26" ht="12.75" customHeight="1" x14ac:dyDescent="0.25">
      <c r="B6" s="3"/>
      <c r="C6" s="4"/>
      <c r="D6" s="3"/>
      <c r="E6" s="3"/>
      <c r="F6" s="3"/>
      <c r="G6" s="5"/>
      <c r="H6" s="5"/>
      <c r="I6" s="5"/>
      <c r="J6" s="5"/>
    </row>
    <row r="7" spans="1:26" ht="12.75" customHeight="1" x14ac:dyDescent="0.25">
      <c r="B7" s="8" t="s">
        <v>0</v>
      </c>
      <c r="C7" s="4"/>
      <c r="D7" s="3"/>
      <c r="E7" s="3"/>
      <c r="F7" s="3"/>
      <c r="G7" s="5"/>
      <c r="H7" s="5"/>
      <c r="I7" s="5"/>
      <c r="J7" s="5"/>
    </row>
    <row r="8" spans="1:26" ht="12.75" customHeight="1" thickBot="1" x14ac:dyDescent="0.3">
      <c r="B8" s="3"/>
      <c r="C8" s="4"/>
      <c r="D8" s="3"/>
      <c r="E8" s="3"/>
      <c r="F8" s="3"/>
      <c r="G8" s="5"/>
      <c r="H8" s="5"/>
      <c r="I8" s="5"/>
      <c r="J8" s="5"/>
    </row>
    <row r="9" spans="1:26" ht="32.4" thickTop="1" thickBot="1" x14ac:dyDescent="0.3">
      <c r="A9" s="9"/>
      <c r="B9" s="10" t="s">
        <v>1</v>
      </c>
      <c r="C9" s="11" t="s">
        <v>2</v>
      </c>
      <c r="D9" s="12" t="s">
        <v>3</v>
      </c>
      <c r="E9" s="12" t="s">
        <v>4</v>
      </c>
      <c r="F9" s="12" t="s">
        <v>5</v>
      </c>
      <c r="G9" s="12" t="s">
        <v>6</v>
      </c>
      <c r="H9" s="12" t="s">
        <v>7</v>
      </c>
      <c r="I9" s="12" t="s">
        <v>8</v>
      </c>
      <c r="J9" s="168" t="s">
        <v>9</v>
      </c>
      <c r="K9" s="12" t="s">
        <v>10</v>
      </c>
      <c r="L9" s="9"/>
      <c r="M9" s="9"/>
      <c r="N9" s="9"/>
      <c r="O9" s="9"/>
      <c r="P9" s="9"/>
      <c r="Q9" s="9"/>
      <c r="R9" s="9"/>
      <c r="S9" s="9"/>
      <c r="T9" s="9"/>
      <c r="U9" s="9"/>
      <c r="V9" s="9"/>
      <c r="W9" s="9"/>
      <c r="X9" s="9"/>
      <c r="Y9" s="9"/>
      <c r="Z9" s="9"/>
    </row>
    <row r="10" spans="1:26" ht="12.75" customHeight="1" thickBot="1" x14ac:dyDescent="0.3">
      <c r="A10" s="13"/>
      <c r="B10" s="14">
        <v>1</v>
      </c>
      <c r="C10" s="15" t="s">
        <v>11</v>
      </c>
      <c r="D10" s="16"/>
      <c r="E10" s="17"/>
      <c r="F10" s="17"/>
      <c r="G10" s="16"/>
      <c r="H10" s="16"/>
      <c r="I10" s="16"/>
      <c r="J10" s="164"/>
      <c r="K10" s="18"/>
      <c r="L10" s="13"/>
      <c r="M10" s="13"/>
      <c r="N10" s="13"/>
      <c r="O10" s="13"/>
      <c r="P10" s="13"/>
      <c r="Q10" s="13"/>
      <c r="R10" s="13"/>
      <c r="S10" s="13"/>
      <c r="T10" s="13"/>
      <c r="U10" s="13"/>
      <c r="V10" s="13"/>
      <c r="W10" s="13"/>
      <c r="X10" s="13"/>
      <c r="Y10" s="13"/>
      <c r="Z10" s="13"/>
    </row>
    <row r="11" spans="1:26" ht="28.5" customHeight="1" thickBot="1" x14ac:dyDescent="0.3">
      <c r="A11" s="19"/>
      <c r="B11" s="20" t="s">
        <v>12</v>
      </c>
      <c r="C11" s="21" t="s">
        <v>13</v>
      </c>
      <c r="D11" s="20"/>
      <c r="E11" s="22">
        <v>45690</v>
      </c>
      <c r="F11" s="22">
        <v>45704</v>
      </c>
      <c r="G11" s="23">
        <f t="shared" ref="G11:G21" si="0">IF((F11-E11)/7 &lt; 1,"&lt; 1 Semana", (F11-E11)/7 )</f>
        <v>2</v>
      </c>
      <c r="H11" s="21" t="s">
        <v>14</v>
      </c>
      <c r="I11" s="21" t="s">
        <v>15</v>
      </c>
      <c r="J11" s="165">
        <v>612</v>
      </c>
      <c r="K11" s="24"/>
      <c r="L11" s="25"/>
      <c r="M11" s="19"/>
      <c r="N11" s="19"/>
      <c r="O11" s="19"/>
      <c r="P11" s="19"/>
      <c r="Q11" s="19"/>
      <c r="R11" s="19"/>
      <c r="S11" s="19"/>
      <c r="T11" s="19"/>
      <c r="U11" s="19"/>
      <c r="V11" s="19"/>
      <c r="W11" s="19"/>
      <c r="X11" s="19"/>
      <c r="Y11" s="19"/>
      <c r="Z11" s="19"/>
    </row>
    <row r="12" spans="1:26" ht="28.5" customHeight="1" thickBot="1" x14ac:dyDescent="0.3">
      <c r="A12" s="19"/>
      <c r="B12" s="20" t="s">
        <v>16</v>
      </c>
      <c r="C12" s="21" t="s">
        <v>17</v>
      </c>
      <c r="D12" s="20"/>
      <c r="E12" s="22">
        <v>45691</v>
      </c>
      <c r="F12" s="22">
        <v>45705</v>
      </c>
      <c r="G12" s="23">
        <f t="shared" si="0"/>
        <v>2</v>
      </c>
      <c r="H12" s="21" t="s">
        <v>18</v>
      </c>
      <c r="I12" s="21" t="s">
        <v>15</v>
      </c>
      <c r="J12" s="165">
        <v>1000</v>
      </c>
      <c r="K12" s="24"/>
      <c r="L12" s="25"/>
      <c r="M12" s="19"/>
      <c r="N12" s="19"/>
      <c r="O12" s="19"/>
      <c r="P12" s="19"/>
      <c r="Q12" s="19"/>
      <c r="R12" s="19"/>
      <c r="S12" s="19"/>
      <c r="T12" s="19"/>
      <c r="U12" s="19"/>
      <c r="V12" s="19"/>
      <c r="W12" s="19"/>
      <c r="X12" s="19"/>
      <c r="Y12" s="19"/>
      <c r="Z12" s="19"/>
    </row>
    <row r="13" spans="1:26" ht="28.5" customHeight="1" thickBot="1" x14ac:dyDescent="0.3">
      <c r="A13" s="19"/>
      <c r="B13" s="20" t="s">
        <v>19</v>
      </c>
      <c r="C13" s="21" t="s">
        <v>20</v>
      </c>
      <c r="D13" s="20"/>
      <c r="E13" s="22">
        <v>45692</v>
      </c>
      <c r="F13" s="22">
        <v>45706</v>
      </c>
      <c r="G13" s="23">
        <f t="shared" si="0"/>
        <v>2</v>
      </c>
      <c r="H13" s="21" t="s">
        <v>18</v>
      </c>
      <c r="I13" s="21" t="s">
        <v>15</v>
      </c>
      <c r="J13" s="165">
        <v>708</v>
      </c>
      <c r="K13" s="24"/>
      <c r="L13" s="25"/>
      <c r="M13" s="19"/>
      <c r="N13" s="19"/>
      <c r="O13" s="19"/>
      <c r="P13" s="19"/>
      <c r="Q13" s="19"/>
      <c r="R13" s="19"/>
      <c r="S13" s="19"/>
      <c r="T13" s="19"/>
      <c r="U13" s="19"/>
      <c r="V13" s="19"/>
      <c r="W13" s="19"/>
      <c r="X13" s="19"/>
      <c r="Y13" s="19"/>
      <c r="Z13" s="19"/>
    </row>
    <row r="14" spans="1:26" ht="28.5" customHeight="1" thickBot="1" x14ac:dyDescent="0.3">
      <c r="A14" s="19"/>
      <c r="B14" s="20" t="s">
        <v>21</v>
      </c>
      <c r="C14" s="21" t="s">
        <v>22</v>
      </c>
      <c r="D14" s="20" t="s">
        <v>23</v>
      </c>
      <c r="E14" s="22">
        <v>45706</v>
      </c>
      <c r="F14" s="22">
        <v>45713</v>
      </c>
      <c r="G14" s="23">
        <f t="shared" si="0"/>
        <v>1</v>
      </c>
      <c r="H14" s="21" t="s">
        <v>18</v>
      </c>
      <c r="I14" s="21" t="s">
        <v>15</v>
      </c>
      <c r="J14" s="165">
        <v>684</v>
      </c>
      <c r="K14" s="24"/>
      <c r="L14" s="25"/>
      <c r="M14" s="19"/>
      <c r="N14" s="19"/>
      <c r="O14" s="19"/>
      <c r="P14" s="19"/>
      <c r="Q14" s="19"/>
      <c r="R14" s="19"/>
      <c r="S14" s="19"/>
      <c r="T14" s="19"/>
      <c r="U14" s="19"/>
      <c r="V14" s="19"/>
      <c r="W14" s="19"/>
      <c r="X14" s="19"/>
      <c r="Y14" s="19"/>
      <c r="Z14" s="19"/>
    </row>
    <row r="15" spans="1:26" ht="28.5" customHeight="1" thickBot="1" x14ac:dyDescent="0.3">
      <c r="A15" s="19"/>
      <c r="B15" s="20" t="s">
        <v>24</v>
      </c>
      <c r="C15" s="21" t="s">
        <v>25</v>
      </c>
      <c r="D15" s="20" t="s">
        <v>23</v>
      </c>
      <c r="E15" s="22">
        <v>45694</v>
      </c>
      <c r="F15" s="22">
        <v>45708</v>
      </c>
      <c r="G15" s="23">
        <f t="shared" si="0"/>
        <v>2</v>
      </c>
      <c r="H15" s="21" t="s">
        <v>14</v>
      </c>
      <c r="I15" s="21" t="s">
        <v>26</v>
      </c>
      <c r="J15" s="165">
        <v>1000</v>
      </c>
      <c r="K15" s="24"/>
      <c r="L15" s="25"/>
      <c r="M15" s="19"/>
      <c r="N15" s="19"/>
      <c r="O15" s="19"/>
      <c r="P15" s="19"/>
      <c r="Q15" s="19"/>
      <c r="R15" s="19"/>
      <c r="S15" s="19"/>
      <c r="T15" s="19"/>
      <c r="U15" s="19"/>
      <c r="V15" s="19"/>
      <c r="W15" s="19"/>
      <c r="X15" s="19"/>
      <c r="Y15" s="19"/>
      <c r="Z15" s="19"/>
    </row>
    <row r="16" spans="1:26" ht="28.5" customHeight="1" thickBot="1" x14ac:dyDescent="0.3">
      <c r="A16" s="19"/>
      <c r="B16" s="20" t="s">
        <v>27</v>
      </c>
      <c r="C16" s="21" t="s">
        <v>28</v>
      </c>
      <c r="D16" s="20"/>
      <c r="E16" s="22">
        <v>45695</v>
      </c>
      <c r="F16" s="22">
        <v>45698</v>
      </c>
      <c r="G16" s="23" t="str">
        <f t="shared" si="0"/>
        <v>&lt; 1 Semana</v>
      </c>
      <c r="H16" s="21" t="s">
        <v>14</v>
      </c>
      <c r="I16" s="21" t="s">
        <v>15</v>
      </c>
      <c r="J16" s="165">
        <v>564</v>
      </c>
      <c r="K16" s="24"/>
      <c r="L16" s="25"/>
      <c r="M16" s="19"/>
      <c r="N16" s="19"/>
      <c r="O16" s="19"/>
      <c r="P16" s="19"/>
      <c r="Q16" s="19"/>
      <c r="R16" s="19"/>
      <c r="S16" s="19"/>
      <c r="T16" s="19"/>
      <c r="U16" s="19"/>
      <c r="V16" s="19"/>
      <c r="W16" s="19"/>
      <c r="X16" s="19"/>
      <c r="Y16" s="19"/>
      <c r="Z16" s="19"/>
    </row>
    <row r="17" spans="1:26" ht="28.5" customHeight="1" thickBot="1" x14ac:dyDescent="0.3">
      <c r="A17" s="19"/>
      <c r="B17" s="20" t="s">
        <v>29</v>
      </c>
      <c r="C17" s="21" t="s">
        <v>30</v>
      </c>
      <c r="D17" s="20" t="s">
        <v>27</v>
      </c>
      <c r="E17" s="22">
        <v>45698</v>
      </c>
      <c r="F17" s="22">
        <v>45703</v>
      </c>
      <c r="G17" s="23" t="str">
        <f t="shared" si="0"/>
        <v>&lt; 1 Semana</v>
      </c>
      <c r="H17" s="21" t="s">
        <v>18</v>
      </c>
      <c r="I17" s="21" t="s">
        <v>15</v>
      </c>
      <c r="J17" s="165">
        <v>972</v>
      </c>
      <c r="K17" s="24"/>
      <c r="L17" s="25"/>
      <c r="M17" s="19"/>
      <c r="N17" s="19"/>
      <c r="O17" s="19"/>
      <c r="P17" s="19"/>
      <c r="Q17" s="19"/>
      <c r="R17" s="19"/>
      <c r="S17" s="19"/>
      <c r="T17" s="19"/>
      <c r="U17" s="19"/>
      <c r="V17" s="19"/>
      <c r="W17" s="19"/>
      <c r="X17" s="19"/>
      <c r="Y17" s="19"/>
      <c r="Z17" s="19"/>
    </row>
    <row r="18" spans="1:26" ht="28.5" customHeight="1" thickBot="1" x14ac:dyDescent="0.3">
      <c r="A18" s="19"/>
      <c r="B18" s="20" t="s">
        <v>31</v>
      </c>
      <c r="C18" s="21" t="s">
        <v>32</v>
      </c>
      <c r="D18" s="20" t="s">
        <v>27</v>
      </c>
      <c r="E18" s="22">
        <v>45698</v>
      </c>
      <c r="F18" s="22">
        <v>45703</v>
      </c>
      <c r="G18" s="23" t="str">
        <f t="shared" si="0"/>
        <v>&lt; 1 Semana</v>
      </c>
      <c r="H18" s="21" t="s">
        <v>14</v>
      </c>
      <c r="I18" s="21" t="s">
        <v>15</v>
      </c>
      <c r="J18" s="165">
        <v>1000</v>
      </c>
      <c r="K18" s="24"/>
      <c r="L18" s="25"/>
      <c r="M18" s="19"/>
      <c r="N18" s="19"/>
      <c r="O18" s="19"/>
      <c r="P18" s="19"/>
      <c r="Q18" s="19"/>
      <c r="R18" s="19"/>
      <c r="S18" s="19"/>
      <c r="T18" s="19"/>
      <c r="U18" s="19"/>
      <c r="V18" s="19"/>
      <c r="W18" s="19"/>
      <c r="X18" s="19"/>
      <c r="Y18" s="19"/>
      <c r="Z18" s="19"/>
    </row>
    <row r="19" spans="1:26" ht="28.5" customHeight="1" thickBot="1" x14ac:dyDescent="0.3">
      <c r="A19" s="19"/>
      <c r="B19" s="20" t="s">
        <v>33</v>
      </c>
      <c r="C19" s="21" t="s">
        <v>34</v>
      </c>
      <c r="D19" s="20" t="s">
        <v>27</v>
      </c>
      <c r="E19" s="22">
        <v>45698</v>
      </c>
      <c r="F19" s="22">
        <v>45703</v>
      </c>
      <c r="G19" s="23" t="str">
        <f t="shared" si="0"/>
        <v>&lt; 1 Semana</v>
      </c>
      <c r="H19" s="21" t="s">
        <v>14</v>
      </c>
      <c r="I19" s="21" t="s">
        <v>15</v>
      </c>
      <c r="J19" s="165">
        <v>1000</v>
      </c>
      <c r="K19" s="24"/>
      <c r="L19" s="25"/>
      <c r="M19" s="19"/>
      <c r="N19" s="19"/>
      <c r="O19" s="19"/>
      <c r="P19" s="19"/>
      <c r="Q19" s="19"/>
      <c r="R19" s="19"/>
      <c r="S19" s="19"/>
      <c r="T19" s="19"/>
      <c r="U19" s="19"/>
      <c r="V19" s="19"/>
      <c r="W19" s="19"/>
      <c r="X19" s="19"/>
      <c r="Y19" s="19"/>
      <c r="Z19" s="19"/>
    </row>
    <row r="20" spans="1:26" ht="28.5" customHeight="1" thickBot="1" x14ac:dyDescent="0.3">
      <c r="A20" s="19"/>
      <c r="B20" s="20" t="s">
        <v>35</v>
      </c>
      <c r="C20" s="21" t="s">
        <v>36</v>
      </c>
      <c r="D20" s="20" t="s">
        <v>37</v>
      </c>
      <c r="E20" s="22">
        <v>45703</v>
      </c>
      <c r="F20" s="22">
        <v>45706</v>
      </c>
      <c r="G20" s="23" t="str">
        <f t="shared" si="0"/>
        <v>&lt; 1 Semana</v>
      </c>
      <c r="H20" s="21" t="s">
        <v>14</v>
      </c>
      <c r="I20" s="21" t="s">
        <v>26</v>
      </c>
      <c r="J20" s="165">
        <v>648</v>
      </c>
      <c r="K20" s="24"/>
      <c r="L20" s="25"/>
      <c r="M20" s="19"/>
      <c r="N20" s="19"/>
      <c r="O20" s="19"/>
      <c r="P20" s="19"/>
      <c r="Q20" s="19"/>
      <c r="R20" s="19"/>
      <c r="S20" s="19"/>
      <c r="T20" s="19"/>
      <c r="U20" s="19"/>
      <c r="V20" s="19"/>
      <c r="W20" s="19"/>
      <c r="X20" s="19"/>
      <c r="Y20" s="19"/>
      <c r="Z20" s="19"/>
    </row>
    <row r="21" spans="1:26" ht="28.5" customHeight="1" thickBot="1" x14ac:dyDescent="0.3">
      <c r="A21" s="19"/>
      <c r="B21" s="20" t="s">
        <v>23</v>
      </c>
      <c r="C21" s="21" t="s">
        <v>38</v>
      </c>
      <c r="D21" s="20"/>
      <c r="E21" s="22">
        <v>45706</v>
      </c>
      <c r="F21" s="22">
        <v>45714</v>
      </c>
      <c r="G21" s="23">
        <f t="shared" si="0"/>
        <v>1.1428571428571428</v>
      </c>
      <c r="H21" s="21" t="s">
        <v>18</v>
      </c>
      <c r="I21" s="21" t="s">
        <v>15</v>
      </c>
      <c r="J21" s="165">
        <v>732</v>
      </c>
      <c r="K21" s="24"/>
      <c r="L21" s="25"/>
      <c r="M21" s="19"/>
      <c r="N21" s="19"/>
      <c r="O21" s="19"/>
      <c r="P21" s="19"/>
      <c r="Q21" s="19"/>
      <c r="R21" s="19"/>
      <c r="S21" s="19"/>
      <c r="T21" s="19"/>
      <c r="U21" s="19"/>
      <c r="V21" s="19"/>
      <c r="W21" s="19"/>
      <c r="X21" s="19"/>
      <c r="Y21" s="19"/>
      <c r="Z21" s="19"/>
    </row>
    <row r="22" spans="1:26" ht="12.75" customHeight="1" thickBot="1" x14ac:dyDescent="0.3">
      <c r="A22" s="13"/>
      <c r="B22" s="14">
        <v>2</v>
      </c>
      <c r="C22" s="15" t="s">
        <v>39</v>
      </c>
      <c r="D22" s="16"/>
      <c r="E22" s="17"/>
      <c r="F22" s="17"/>
      <c r="G22" s="16"/>
      <c r="H22" s="16"/>
      <c r="I22" s="16"/>
      <c r="J22" s="166">
        <v>8920</v>
      </c>
      <c r="K22" s="18"/>
      <c r="L22" s="13"/>
      <c r="M22" s="13"/>
      <c r="N22" s="13"/>
      <c r="O22" s="13"/>
      <c r="P22" s="13"/>
      <c r="Q22" s="13"/>
      <c r="R22" s="13"/>
      <c r="S22" s="13"/>
      <c r="T22" s="13"/>
      <c r="U22" s="13"/>
      <c r="V22" s="13"/>
      <c r="W22" s="13"/>
      <c r="X22" s="13"/>
      <c r="Y22" s="13"/>
      <c r="Z22" s="13"/>
    </row>
    <row r="23" spans="1:26" ht="37.5" customHeight="1" thickBot="1" x14ac:dyDescent="0.3">
      <c r="A23" s="2"/>
      <c r="B23" s="26" t="s">
        <v>40</v>
      </c>
      <c r="C23" s="21" t="s">
        <v>41</v>
      </c>
      <c r="D23" s="20"/>
      <c r="E23" s="22">
        <v>45724</v>
      </c>
      <c r="F23" s="22">
        <v>45727</v>
      </c>
      <c r="G23" s="23" t="str">
        <f t="shared" ref="G23:G29" si="1">IF((F23-E23)/7 &lt; 1,"&lt; 1 Semana", (F23-E23)/7 )</f>
        <v>&lt; 1 Semana</v>
      </c>
      <c r="H23" s="21" t="s">
        <v>14</v>
      </c>
      <c r="I23" s="21" t="s">
        <v>26</v>
      </c>
      <c r="J23" s="165">
        <v>1000</v>
      </c>
      <c r="K23" s="24"/>
      <c r="L23" s="2"/>
      <c r="M23" s="2"/>
      <c r="N23" s="2"/>
      <c r="O23" s="2"/>
      <c r="P23" s="2"/>
      <c r="Q23" s="2"/>
      <c r="R23" s="2"/>
      <c r="S23" s="2"/>
      <c r="T23" s="2"/>
      <c r="U23" s="2"/>
      <c r="V23" s="2"/>
      <c r="W23" s="2"/>
      <c r="X23" s="2"/>
      <c r="Y23" s="2"/>
      <c r="Z23" s="2"/>
    </row>
    <row r="24" spans="1:26" ht="37.5" customHeight="1" thickBot="1" x14ac:dyDescent="0.3">
      <c r="A24" s="2"/>
      <c r="B24" s="26" t="s">
        <v>42</v>
      </c>
      <c r="C24" s="21" t="s">
        <v>43</v>
      </c>
      <c r="D24" s="20" t="s">
        <v>40</v>
      </c>
      <c r="E24" s="22">
        <v>45725</v>
      </c>
      <c r="F24" s="22">
        <v>45728</v>
      </c>
      <c r="G24" s="23" t="str">
        <f t="shared" si="1"/>
        <v>&lt; 1 Semana</v>
      </c>
      <c r="H24" s="21" t="s">
        <v>14</v>
      </c>
      <c r="I24" s="21" t="s">
        <v>26</v>
      </c>
      <c r="J24" s="165">
        <v>1000</v>
      </c>
      <c r="K24" s="24"/>
      <c r="L24" s="2"/>
      <c r="M24" s="2"/>
      <c r="N24" s="2"/>
      <c r="O24" s="2"/>
      <c r="P24" s="2"/>
      <c r="Q24" s="2"/>
      <c r="R24" s="2"/>
      <c r="S24" s="2"/>
      <c r="T24" s="2"/>
      <c r="U24" s="2"/>
      <c r="V24" s="2"/>
      <c r="W24" s="2"/>
      <c r="X24" s="2"/>
      <c r="Y24" s="2"/>
      <c r="Z24" s="2"/>
    </row>
    <row r="25" spans="1:26" ht="37.5" customHeight="1" thickBot="1" x14ac:dyDescent="0.3">
      <c r="A25" s="2"/>
      <c r="B25" s="26" t="s">
        <v>44</v>
      </c>
      <c r="C25" s="21" t="s">
        <v>45</v>
      </c>
      <c r="D25" s="20"/>
      <c r="E25" s="22">
        <v>45726</v>
      </c>
      <c r="F25" s="22">
        <v>45729</v>
      </c>
      <c r="G25" s="23" t="str">
        <f t="shared" si="1"/>
        <v>&lt; 1 Semana</v>
      </c>
      <c r="H25" s="21" t="s">
        <v>18</v>
      </c>
      <c r="I25" s="21" t="s">
        <v>26</v>
      </c>
      <c r="J25" s="165">
        <v>1000</v>
      </c>
      <c r="K25" s="24"/>
      <c r="L25" s="2"/>
      <c r="M25" s="2"/>
      <c r="N25" s="2"/>
      <c r="O25" s="2"/>
      <c r="P25" s="2"/>
      <c r="Q25" s="2"/>
      <c r="R25" s="2"/>
      <c r="S25" s="2"/>
      <c r="T25" s="2"/>
      <c r="U25" s="2"/>
      <c r="V25" s="2"/>
      <c r="W25" s="2"/>
      <c r="X25" s="2"/>
      <c r="Y25" s="2"/>
      <c r="Z25" s="2"/>
    </row>
    <row r="26" spans="1:26" ht="37.5" customHeight="1" thickBot="1" x14ac:dyDescent="0.3">
      <c r="A26" s="2"/>
      <c r="B26" s="26" t="s">
        <v>46</v>
      </c>
      <c r="C26" s="21" t="s">
        <v>47</v>
      </c>
      <c r="D26" s="20"/>
      <c r="E26" s="22">
        <v>45725</v>
      </c>
      <c r="F26" s="22">
        <v>45728</v>
      </c>
      <c r="G26" s="23" t="str">
        <f t="shared" si="1"/>
        <v>&lt; 1 Semana</v>
      </c>
      <c r="H26" s="21" t="s">
        <v>18</v>
      </c>
      <c r="I26" s="21" t="s">
        <v>15</v>
      </c>
      <c r="J26" s="165">
        <v>1000</v>
      </c>
      <c r="K26" s="24"/>
      <c r="L26" s="2"/>
      <c r="M26" s="2"/>
      <c r="N26" s="2"/>
      <c r="O26" s="2"/>
      <c r="P26" s="2"/>
      <c r="Q26" s="2"/>
      <c r="R26" s="2"/>
      <c r="S26" s="2"/>
      <c r="T26" s="2"/>
      <c r="U26" s="2"/>
      <c r="V26" s="2"/>
      <c r="W26" s="2"/>
      <c r="X26" s="2"/>
      <c r="Y26" s="2"/>
      <c r="Z26" s="2"/>
    </row>
    <row r="27" spans="1:26" ht="37.5" customHeight="1" thickBot="1" x14ac:dyDescent="0.3">
      <c r="A27" s="2"/>
      <c r="B27" s="26" t="s">
        <v>48</v>
      </c>
      <c r="C27" s="21" t="s">
        <v>49</v>
      </c>
      <c r="D27" s="20" t="s">
        <v>42</v>
      </c>
      <c r="E27" s="22">
        <v>45728</v>
      </c>
      <c r="F27" s="22">
        <v>45731</v>
      </c>
      <c r="G27" s="23" t="str">
        <f t="shared" si="1"/>
        <v>&lt; 1 Semana</v>
      </c>
      <c r="H27" s="21" t="s">
        <v>14</v>
      </c>
      <c r="I27" s="21" t="s">
        <v>26</v>
      </c>
      <c r="J27" s="165">
        <v>1000</v>
      </c>
      <c r="K27" s="24"/>
      <c r="L27" s="2"/>
      <c r="M27" s="2"/>
      <c r="N27" s="2"/>
      <c r="O27" s="2"/>
      <c r="P27" s="2"/>
      <c r="Q27" s="2"/>
      <c r="R27" s="2"/>
      <c r="S27" s="2"/>
      <c r="T27" s="2"/>
      <c r="U27" s="2"/>
      <c r="V27" s="2"/>
      <c r="W27" s="2"/>
      <c r="X27" s="2"/>
      <c r="Y27" s="2"/>
      <c r="Z27" s="2"/>
    </row>
    <row r="28" spans="1:26" ht="37.5" customHeight="1" thickBot="1" x14ac:dyDescent="0.3">
      <c r="A28" s="2"/>
      <c r="B28" s="26" t="s">
        <v>50</v>
      </c>
      <c r="C28" s="21" t="s">
        <v>51</v>
      </c>
      <c r="D28" s="20" t="s">
        <v>40</v>
      </c>
      <c r="E28" s="22">
        <v>45729</v>
      </c>
      <c r="F28" s="22">
        <v>45732</v>
      </c>
      <c r="G28" s="23" t="str">
        <f t="shared" si="1"/>
        <v>&lt; 1 Semana</v>
      </c>
      <c r="H28" s="21" t="s">
        <v>18</v>
      </c>
      <c r="I28" s="21" t="s">
        <v>26</v>
      </c>
      <c r="J28" s="165">
        <v>1000</v>
      </c>
      <c r="K28" s="24"/>
      <c r="L28" s="2"/>
      <c r="M28" s="2"/>
      <c r="N28" s="2"/>
      <c r="O28" s="2"/>
      <c r="P28" s="2"/>
      <c r="Q28" s="2"/>
      <c r="R28" s="2"/>
      <c r="S28" s="2"/>
      <c r="T28" s="2"/>
      <c r="U28" s="2"/>
      <c r="V28" s="2"/>
      <c r="W28" s="2"/>
      <c r="X28" s="2"/>
      <c r="Y28" s="2"/>
      <c r="Z28" s="2"/>
    </row>
    <row r="29" spans="1:26" ht="37.5" customHeight="1" thickBot="1" x14ac:dyDescent="0.3">
      <c r="A29" s="2"/>
      <c r="B29" s="26" t="s">
        <v>52</v>
      </c>
      <c r="C29" s="21" t="s">
        <v>53</v>
      </c>
      <c r="D29" s="20" t="s">
        <v>44</v>
      </c>
      <c r="E29" s="22">
        <v>45730</v>
      </c>
      <c r="F29" s="22">
        <v>45733</v>
      </c>
      <c r="G29" s="23" t="str">
        <f t="shared" si="1"/>
        <v>&lt; 1 Semana</v>
      </c>
      <c r="H29" s="21" t="s">
        <v>18</v>
      </c>
      <c r="I29" s="21" t="s">
        <v>15</v>
      </c>
      <c r="J29" s="165">
        <v>1000</v>
      </c>
      <c r="K29" s="24"/>
      <c r="L29" s="2"/>
      <c r="M29" s="2"/>
      <c r="N29" s="2"/>
      <c r="O29" s="2"/>
      <c r="P29" s="2"/>
      <c r="Q29" s="2"/>
      <c r="R29" s="2"/>
      <c r="S29" s="2"/>
      <c r="T29" s="2"/>
      <c r="U29" s="2"/>
      <c r="V29" s="2"/>
      <c r="W29" s="2"/>
      <c r="X29" s="2"/>
      <c r="Y29" s="2"/>
      <c r="Z29" s="2"/>
    </row>
    <row r="30" spans="1:26" ht="24" customHeight="1" thickBot="1" x14ac:dyDescent="0.3">
      <c r="A30" s="13"/>
      <c r="B30" s="27">
        <v>3</v>
      </c>
      <c r="C30" s="18" t="s">
        <v>54</v>
      </c>
      <c r="D30" s="16"/>
      <c r="E30" s="17"/>
      <c r="F30" s="17"/>
      <c r="G30" s="16"/>
      <c r="H30" s="16"/>
      <c r="I30" s="16"/>
      <c r="J30" s="166">
        <v>7000</v>
      </c>
      <c r="K30" s="18"/>
      <c r="L30" s="13"/>
      <c r="M30" s="13"/>
      <c r="N30" s="13"/>
      <c r="O30" s="13"/>
      <c r="P30" s="13"/>
      <c r="Q30" s="13"/>
      <c r="R30" s="13"/>
      <c r="S30" s="13"/>
      <c r="T30" s="13"/>
      <c r="U30" s="13"/>
      <c r="V30" s="13"/>
      <c r="W30" s="13"/>
      <c r="X30" s="13"/>
      <c r="Y30" s="13"/>
      <c r="Z30" s="13"/>
    </row>
    <row r="31" spans="1:26" ht="28.5" customHeight="1" thickBot="1" x14ac:dyDescent="0.3">
      <c r="A31" s="2"/>
      <c r="B31" s="20" t="s">
        <v>55</v>
      </c>
      <c r="C31" s="21" t="s">
        <v>56</v>
      </c>
      <c r="D31" s="20"/>
      <c r="E31" s="22">
        <v>45734</v>
      </c>
      <c r="F31" s="22">
        <v>45735</v>
      </c>
      <c r="G31" s="23" t="str">
        <f t="shared" ref="G31:G48" si="2">IF((F31-E31)/7 &lt; 1,"&lt; 1 Semana", (F31-E31)/7 )</f>
        <v>&lt; 1 Semana</v>
      </c>
      <c r="H31" s="21" t="s">
        <v>18</v>
      </c>
      <c r="I31" s="21" t="s">
        <v>15</v>
      </c>
      <c r="J31" s="165">
        <v>1000</v>
      </c>
      <c r="K31" s="24"/>
      <c r="L31" s="2"/>
      <c r="M31" s="2"/>
      <c r="N31" s="2"/>
      <c r="O31" s="2"/>
      <c r="P31" s="2"/>
      <c r="Q31" s="2"/>
      <c r="R31" s="2"/>
      <c r="S31" s="2"/>
      <c r="T31" s="2"/>
      <c r="U31" s="2"/>
      <c r="V31" s="2"/>
      <c r="W31" s="2"/>
      <c r="X31" s="2"/>
      <c r="Y31" s="2"/>
      <c r="Z31" s="2"/>
    </row>
    <row r="32" spans="1:26" ht="28.5" customHeight="1" thickBot="1" x14ac:dyDescent="0.3">
      <c r="A32" s="2"/>
      <c r="B32" s="20" t="s">
        <v>57</v>
      </c>
      <c r="C32" s="21" t="s">
        <v>58</v>
      </c>
      <c r="D32" s="20"/>
      <c r="E32" s="22">
        <v>45734</v>
      </c>
      <c r="F32" s="22">
        <v>45735</v>
      </c>
      <c r="G32" s="23" t="str">
        <f t="shared" si="2"/>
        <v>&lt; 1 Semana</v>
      </c>
      <c r="H32" s="21" t="s">
        <v>18</v>
      </c>
      <c r="I32" s="21" t="s">
        <v>15</v>
      </c>
      <c r="J32" s="165">
        <v>1000</v>
      </c>
      <c r="K32" s="24"/>
      <c r="L32" s="2"/>
      <c r="M32" s="2"/>
      <c r="N32" s="2"/>
      <c r="O32" s="2"/>
      <c r="P32" s="2"/>
      <c r="Q32" s="2"/>
      <c r="R32" s="2"/>
      <c r="S32" s="2"/>
      <c r="T32" s="2"/>
      <c r="U32" s="2"/>
      <c r="V32" s="2"/>
      <c r="W32" s="2"/>
      <c r="X32" s="2"/>
      <c r="Y32" s="2"/>
      <c r="Z32" s="2"/>
    </row>
    <row r="33" spans="1:26" ht="28.5" customHeight="1" thickBot="1" x14ac:dyDescent="0.3">
      <c r="A33" s="2"/>
      <c r="B33" s="20" t="s">
        <v>59</v>
      </c>
      <c r="C33" s="21" t="s">
        <v>60</v>
      </c>
      <c r="D33" s="20" t="s">
        <v>57</v>
      </c>
      <c r="E33" s="22">
        <v>45736</v>
      </c>
      <c r="F33" s="22">
        <v>45743</v>
      </c>
      <c r="G33" s="23">
        <f t="shared" si="2"/>
        <v>1</v>
      </c>
      <c r="H33" s="21" t="s">
        <v>18</v>
      </c>
      <c r="I33" s="21" t="s">
        <v>26</v>
      </c>
      <c r="J33" s="165">
        <v>1000</v>
      </c>
      <c r="K33" s="24"/>
      <c r="L33" s="2"/>
      <c r="M33" s="2"/>
      <c r="N33" s="2"/>
      <c r="O33" s="2"/>
      <c r="P33" s="2"/>
      <c r="Q33" s="2"/>
      <c r="R33" s="2"/>
      <c r="S33" s="2"/>
      <c r="T33" s="2"/>
      <c r="U33" s="2"/>
      <c r="V33" s="2"/>
      <c r="W33" s="2"/>
      <c r="X33" s="2"/>
      <c r="Y33" s="2"/>
      <c r="Z33" s="2"/>
    </row>
    <row r="34" spans="1:26" ht="28.5" customHeight="1" thickBot="1" x14ac:dyDescent="0.3">
      <c r="A34" s="2"/>
      <c r="B34" s="20" t="s">
        <v>61</v>
      </c>
      <c r="C34" s="21" t="s">
        <v>62</v>
      </c>
      <c r="D34" s="20" t="s">
        <v>57</v>
      </c>
      <c r="E34" s="22">
        <v>45736</v>
      </c>
      <c r="F34" s="22">
        <v>45743</v>
      </c>
      <c r="G34" s="23">
        <f t="shared" si="2"/>
        <v>1</v>
      </c>
      <c r="H34" s="21" t="s">
        <v>18</v>
      </c>
      <c r="I34" s="21" t="s">
        <v>15</v>
      </c>
      <c r="J34" s="165">
        <v>1000</v>
      </c>
      <c r="K34" s="24"/>
      <c r="L34" s="2"/>
      <c r="M34" s="2"/>
      <c r="N34" s="2"/>
      <c r="O34" s="2"/>
      <c r="P34" s="2"/>
      <c r="Q34" s="2"/>
      <c r="R34" s="2"/>
      <c r="S34" s="2"/>
      <c r="T34" s="2"/>
      <c r="U34" s="2"/>
      <c r="V34" s="2"/>
      <c r="W34" s="2"/>
      <c r="X34" s="2"/>
      <c r="Y34" s="2"/>
      <c r="Z34" s="2"/>
    </row>
    <row r="35" spans="1:26" ht="28.5" customHeight="1" thickBot="1" x14ac:dyDescent="0.3">
      <c r="A35" s="2"/>
      <c r="B35" s="20" t="s">
        <v>63</v>
      </c>
      <c r="C35" s="21" t="s">
        <v>64</v>
      </c>
      <c r="D35" s="20" t="s">
        <v>57</v>
      </c>
      <c r="E35" s="22">
        <v>45736</v>
      </c>
      <c r="F35" s="22">
        <v>45743</v>
      </c>
      <c r="G35" s="23">
        <f t="shared" si="2"/>
        <v>1</v>
      </c>
      <c r="H35" s="21" t="s">
        <v>14</v>
      </c>
      <c r="I35" s="21" t="s">
        <v>15</v>
      </c>
      <c r="J35" s="165">
        <v>1000</v>
      </c>
      <c r="K35" s="24"/>
      <c r="L35" s="2"/>
      <c r="M35" s="2"/>
      <c r="N35" s="2"/>
      <c r="O35" s="2"/>
      <c r="P35" s="2"/>
      <c r="Q35" s="2"/>
      <c r="R35" s="2"/>
      <c r="S35" s="2"/>
      <c r="T35" s="2"/>
      <c r="U35" s="2"/>
      <c r="V35" s="2"/>
      <c r="W35" s="2"/>
      <c r="X35" s="2"/>
      <c r="Y35" s="2"/>
      <c r="Z35" s="2"/>
    </row>
    <row r="36" spans="1:26" ht="28.5" customHeight="1" thickBot="1" x14ac:dyDescent="0.3">
      <c r="A36" s="2"/>
      <c r="B36" s="20" t="s">
        <v>65</v>
      </c>
      <c r="C36" s="21" t="s">
        <v>66</v>
      </c>
      <c r="D36" s="20" t="s">
        <v>57</v>
      </c>
      <c r="E36" s="22">
        <v>45736</v>
      </c>
      <c r="F36" s="22">
        <v>45750</v>
      </c>
      <c r="G36" s="23">
        <f t="shared" si="2"/>
        <v>2</v>
      </c>
      <c r="H36" s="21" t="s">
        <v>18</v>
      </c>
      <c r="I36" s="21" t="s">
        <v>15</v>
      </c>
      <c r="J36" s="165">
        <v>1000</v>
      </c>
      <c r="K36" s="24"/>
      <c r="L36" s="2"/>
      <c r="M36" s="2"/>
      <c r="N36" s="2"/>
      <c r="O36" s="2"/>
      <c r="P36" s="2"/>
      <c r="Q36" s="2"/>
      <c r="R36" s="2"/>
      <c r="S36" s="2"/>
      <c r="T36" s="2"/>
      <c r="U36" s="2"/>
      <c r="V36" s="2"/>
      <c r="W36" s="2"/>
      <c r="X36" s="2"/>
      <c r="Y36" s="2"/>
      <c r="Z36" s="2"/>
    </row>
    <row r="37" spans="1:26" ht="28.5" customHeight="1" thickBot="1" x14ac:dyDescent="0.3">
      <c r="A37" s="2"/>
      <c r="B37" s="20" t="s">
        <v>67</v>
      </c>
      <c r="C37" s="21" t="s">
        <v>68</v>
      </c>
      <c r="D37" s="20" t="s">
        <v>57</v>
      </c>
      <c r="E37" s="22">
        <v>45743</v>
      </c>
      <c r="F37" s="22">
        <v>45751</v>
      </c>
      <c r="G37" s="23">
        <f t="shared" si="2"/>
        <v>1.1428571428571428</v>
      </c>
      <c r="H37" s="21" t="s">
        <v>14</v>
      </c>
      <c r="I37" s="21" t="s">
        <v>15</v>
      </c>
      <c r="J37" s="165">
        <v>1000</v>
      </c>
      <c r="K37" s="24"/>
      <c r="L37" s="2"/>
      <c r="M37" s="2"/>
      <c r="N37" s="2"/>
      <c r="O37" s="2"/>
      <c r="P37" s="2"/>
      <c r="Q37" s="2"/>
      <c r="R37" s="2"/>
      <c r="S37" s="2"/>
      <c r="T37" s="2"/>
      <c r="U37" s="2"/>
      <c r="V37" s="2"/>
      <c r="W37" s="2"/>
      <c r="X37" s="2"/>
      <c r="Y37" s="2"/>
      <c r="Z37" s="2"/>
    </row>
    <row r="38" spans="1:26" ht="28.5" customHeight="1" thickBot="1" x14ac:dyDescent="0.3">
      <c r="A38" s="2"/>
      <c r="B38" s="20" t="s">
        <v>69</v>
      </c>
      <c r="C38" s="21" t="s">
        <v>70</v>
      </c>
      <c r="D38" s="20" t="s">
        <v>57</v>
      </c>
      <c r="E38" s="22">
        <v>45743</v>
      </c>
      <c r="F38" s="22">
        <v>45751</v>
      </c>
      <c r="G38" s="23">
        <f t="shared" si="2"/>
        <v>1.1428571428571428</v>
      </c>
      <c r="H38" s="21" t="s">
        <v>18</v>
      </c>
      <c r="I38" s="21" t="s">
        <v>15</v>
      </c>
      <c r="J38" s="165">
        <v>1000</v>
      </c>
      <c r="K38" s="24"/>
      <c r="L38" s="2"/>
      <c r="M38" s="2"/>
      <c r="N38" s="2"/>
      <c r="O38" s="2"/>
      <c r="P38" s="2"/>
      <c r="Q38" s="2"/>
      <c r="R38" s="2"/>
      <c r="S38" s="2"/>
      <c r="T38" s="2"/>
      <c r="U38" s="2"/>
      <c r="V38" s="2"/>
      <c r="W38" s="2"/>
      <c r="X38" s="2"/>
      <c r="Y38" s="2"/>
      <c r="Z38" s="2"/>
    </row>
    <row r="39" spans="1:26" ht="28.5" customHeight="1" thickBot="1" x14ac:dyDescent="0.3">
      <c r="A39" s="2"/>
      <c r="B39" s="20" t="s">
        <v>71</v>
      </c>
      <c r="C39" s="21" t="s">
        <v>72</v>
      </c>
      <c r="D39" s="20"/>
      <c r="E39" s="22">
        <v>45743</v>
      </c>
      <c r="F39" s="22">
        <v>45745</v>
      </c>
      <c r="G39" s="23" t="str">
        <f t="shared" si="2"/>
        <v>&lt; 1 Semana</v>
      </c>
      <c r="H39" s="21" t="s">
        <v>14</v>
      </c>
      <c r="I39" s="21" t="s">
        <v>26</v>
      </c>
      <c r="J39" s="165">
        <v>636</v>
      </c>
      <c r="K39" s="24"/>
      <c r="L39" s="2"/>
      <c r="M39" s="2"/>
      <c r="N39" s="2"/>
      <c r="O39" s="2"/>
      <c r="P39" s="2"/>
      <c r="Q39" s="2"/>
      <c r="R39" s="2"/>
      <c r="S39" s="2"/>
      <c r="T39" s="2"/>
      <c r="U39" s="2"/>
      <c r="V39" s="2"/>
      <c r="W39" s="2"/>
      <c r="X39" s="2"/>
      <c r="Y39" s="2"/>
      <c r="Z39" s="2"/>
    </row>
    <row r="40" spans="1:26" ht="28.5" customHeight="1" thickBot="1" x14ac:dyDescent="0.3">
      <c r="A40" s="2"/>
      <c r="B40" s="20" t="s">
        <v>73</v>
      </c>
      <c r="C40" s="21" t="s">
        <v>74</v>
      </c>
      <c r="D40" s="20" t="s">
        <v>71</v>
      </c>
      <c r="E40" s="22">
        <v>45745</v>
      </c>
      <c r="F40" s="22">
        <v>45745</v>
      </c>
      <c r="G40" s="23" t="str">
        <f t="shared" si="2"/>
        <v>&lt; 1 Semana</v>
      </c>
      <c r="H40" s="21" t="s">
        <v>14</v>
      </c>
      <c r="I40" s="21" t="s">
        <v>15</v>
      </c>
      <c r="J40" s="165">
        <v>684</v>
      </c>
      <c r="K40" s="24"/>
      <c r="L40" s="2"/>
      <c r="M40" s="2"/>
      <c r="N40" s="2"/>
      <c r="O40" s="2"/>
      <c r="P40" s="2"/>
      <c r="Q40" s="2"/>
      <c r="R40" s="2"/>
      <c r="S40" s="2"/>
      <c r="T40" s="2"/>
      <c r="U40" s="2"/>
      <c r="V40" s="2"/>
      <c r="W40" s="2"/>
      <c r="X40" s="2"/>
      <c r="Y40" s="2"/>
      <c r="Z40" s="2"/>
    </row>
    <row r="41" spans="1:26" ht="28.5" customHeight="1" thickBot="1" x14ac:dyDescent="0.3">
      <c r="A41" s="2"/>
      <c r="B41" s="20" t="s">
        <v>75</v>
      </c>
      <c r="C41" s="21" t="s">
        <v>76</v>
      </c>
      <c r="D41" s="20" t="s">
        <v>75</v>
      </c>
      <c r="E41" s="22">
        <v>45745</v>
      </c>
      <c r="F41" s="22">
        <v>45754</v>
      </c>
      <c r="G41" s="23">
        <f t="shared" si="2"/>
        <v>1.2857142857142858</v>
      </c>
      <c r="H41" s="21" t="s">
        <v>14</v>
      </c>
      <c r="I41" s="21" t="s">
        <v>26</v>
      </c>
      <c r="J41" s="165">
        <v>960</v>
      </c>
      <c r="K41" s="24"/>
      <c r="L41" s="2"/>
      <c r="M41" s="2"/>
      <c r="N41" s="2"/>
      <c r="O41" s="2"/>
      <c r="P41" s="2"/>
      <c r="Q41" s="2"/>
      <c r="R41" s="2"/>
      <c r="S41" s="2"/>
      <c r="T41" s="2"/>
      <c r="U41" s="2"/>
      <c r="V41" s="2"/>
      <c r="W41" s="2"/>
      <c r="X41" s="2"/>
      <c r="Y41" s="2"/>
      <c r="Z41" s="2"/>
    </row>
    <row r="42" spans="1:26" ht="28.5" customHeight="1" thickBot="1" x14ac:dyDescent="0.3">
      <c r="A42" s="2"/>
      <c r="B42" s="20" t="s">
        <v>77</v>
      </c>
      <c r="C42" s="21" t="s">
        <v>78</v>
      </c>
      <c r="D42" s="20" t="s">
        <v>69</v>
      </c>
      <c r="E42" s="22">
        <v>45745</v>
      </c>
      <c r="F42" s="22">
        <v>45754</v>
      </c>
      <c r="G42" s="23">
        <f t="shared" si="2"/>
        <v>1.2857142857142858</v>
      </c>
      <c r="H42" s="21" t="s">
        <v>18</v>
      </c>
      <c r="I42" s="21" t="s">
        <v>26</v>
      </c>
      <c r="J42" s="165">
        <v>1020</v>
      </c>
      <c r="K42" s="24"/>
      <c r="L42" s="2"/>
      <c r="M42" s="2"/>
      <c r="N42" s="2"/>
      <c r="O42" s="2"/>
      <c r="P42" s="2"/>
      <c r="Q42" s="2"/>
      <c r="R42" s="2"/>
      <c r="S42" s="2"/>
      <c r="T42" s="2"/>
      <c r="U42" s="2"/>
      <c r="V42" s="2"/>
      <c r="W42" s="2"/>
      <c r="X42" s="2"/>
      <c r="Y42" s="2"/>
      <c r="Z42" s="2"/>
    </row>
    <row r="43" spans="1:26" ht="28.5" customHeight="1" thickBot="1" x14ac:dyDescent="0.3">
      <c r="A43" s="2"/>
      <c r="B43" s="20" t="s">
        <v>79</v>
      </c>
      <c r="C43" s="21" t="s">
        <v>80</v>
      </c>
      <c r="D43" s="20" t="s">
        <v>61</v>
      </c>
      <c r="E43" s="22">
        <v>45745</v>
      </c>
      <c r="F43" s="22">
        <v>45754</v>
      </c>
      <c r="G43" s="23">
        <f t="shared" si="2"/>
        <v>1.2857142857142858</v>
      </c>
      <c r="H43" s="21" t="s">
        <v>14</v>
      </c>
      <c r="I43" s="21" t="s">
        <v>26</v>
      </c>
      <c r="J43" s="165">
        <v>1116</v>
      </c>
      <c r="K43" s="24"/>
      <c r="L43" s="2"/>
      <c r="M43" s="2"/>
      <c r="N43" s="2"/>
      <c r="O43" s="2"/>
      <c r="P43" s="2"/>
      <c r="Q43" s="2"/>
      <c r="R43" s="2"/>
      <c r="S43" s="2"/>
      <c r="T43" s="2"/>
      <c r="U43" s="2"/>
      <c r="V43" s="2"/>
      <c r="W43" s="2"/>
      <c r="X43" s="2"/>
      <c r="Y43" s="2"/>
      <c r="Z43" s="2"/>
    </row>
    <row r="44" spans="1:26" ht="28.5" customHeight="1" thickBot="1" x14ac:dyDescent="0.3">
      <c r="A44" s="2"/>
      <c r="B44" s="20" t="s">
        <v>81</v>
      </c>
      <c r="C44" s="21" t="s">
        <v>82</v>
      </c>
      <c r="D44" s="20"/>
      <c r="E44" s="22">
        <v>45748</v>
      </c>
      <c r="F44" s="22">
        <v>45751</v>
      </c>
      <c r="G44" s="23" t="str">
        <f t="shared" si="2"/>
        <v>&lt; 1 Semana</v>
      </c>
      <c r="H44" s="21" t="s">
        <v>14</v>
      </c>
      <c r="I44" s="21" t="s">
        <v>15</v>
      </c>
      <c r="J44" s="165">
        <v>1000</v>
      </c>
      <c r="K44" s="24"/>
      <c r="L44" s="2"/>
      <c r="M44" s="2"/>
      <c r="N44" s="2"/>
      <c r="O44" s="2"/>
      <c r="P44" s="2"/>
      <c r="Q44" s="2"/>
      <c r="R44" s="2"/>
      <c r="S44" s="2"/>
      <c r="T44" s="2"/>
      <c r="U44" s="2"/>
      <c r="V44" s="2"/>
      <c r="W44" s="2"/>
      <c r="X44" s="2"/>
      <c r="Y44" s="2"/>
      <c r="Z44" s="2"/>
    </row>
    <row r="45" spans="1:26" ht="28.5" customHeight="1" thickBot="1" x14ac:dyDescent="0.3">
      <c r="A45" s="2"/>
      <c r="B45" s="20" t="s">
        <v>83</v>
      </c>
      <c r="C45" s="21" t="s">
        <v>84</v>
      </c>
      <c r="D45" s="20"/>
      <c r="E45" s="22">
        <v>45748</v>
      </c>
      <c r="F45" s="22">
        <v>45751</v>
      </c>
      <c r="G45" s="23" t="str">
        <f t="shared" si="2"/>
        <v>&lt; 1 Semana</v>
      </c>
      <c r="H45" s="21" t="s">
        <v>18</v>
      </c>
      <c r="I45" s="21" t="s">
        <v>26</v>
      </c>
      <c r="J45" s="165">
        <v>1000</v>
      </c>
      <c r="K45" s="24"/>
      <c r="L45" s="2"/>
      <c r="M45" s="2"/>
      <c r="N45" s="2"/>
      <c r="O45" s="2"/>
      <c r="P45" s="2"/>
      <c r="Q45" s="2"/>
      <c r="R45" s="2"/>
      <c r="S45" s="2"/>
      <c r="T45" s="2"/>
      <c r="U45" s="2"/>
      <c r="V45" s="2"/>
      <c r="W45" s="2"/>
      <c r="X45" s="2"/>
      <c r="Y45" s="2"/>
      <c r="Z45" s="2"/>
    </row>
    <row r="46" spans="1:26" ht="28.5" customHeight="1" thickBot="1" x14ac:dyDescent="0.3">
      <c r="A46" s="2"/>
      <c r="B46" s="20" t="s">
        <v>85</v>
      </c>
      <c r="C46" s="21" t="s">
        <v>86</v>
      </c>
      <c r="D46" s="20"/>
      <c r="E46" s="22">
        <v>45751</v>
      </c>
      <c r="F46" s="22">
        <v>45754</v>
      </c>
      <c r="G46" s="23" t="str">
        <f t="shared" si="2"/>
        <v>&lt; 1 Semana</v>
      </c>
      <c r="H46" s="21" t="s">
        <v>14</v>
      </c>
      <c r="I46" s="21" t="s">
        <v>26</v>
      </c>
      <c r="J46" s="165">
        <v>1000</v>
      </c>
      <c r="K46" s="24"/>
      <c r="L46" s="2"/>
      <c r="M46" s="2"/>
      <c r="N46" s="2"/>
      <c r="O46" s="2"/>
      <c r="P46" s="2"/>
      <c r="Q46" s="2"/>
      <c r="R46" s="2"/>
      <c r="S46" s="2"/>
      <c r="T46" s="2"/>
      <c r="U46" s="2"/>
      <c r="V46" s="2"/>
      <c r="W46" s="2"/>
      <c r="X46" s="2"/>
      <c r="Y46" s="2"/>
      <c r="Z46" s="2"/>
    </row>
    <row r="47" spans="1:26" ht="28.5" customHeight="1" thickBot="1" x14ac:dyDescent="0.3">
      <c r="A47" s="2"/>
      <c r="B47" s="20" t="s">
        <v>87</v>
      </c>
      <c r="C47" s="21" t="s">
        <v>88</v>
      </c>
      <c r="D47" s="20"/>
      <c r="E47" s="22">
        <v>45751</v>
      </c>
      <c r="F47" s="22">
        <v>45754</v>
      </c>
      <c r="G47" s="23" t="str">
        <f t="shared" si="2"/>
        <v>&lt; 1 Semana</v>
      </c>
      <c r="H47" s="21" t="s">
        <v>18</v>
      </c>
      <c r="I47" s="21" t="s">
        <v>26</v>
      </c>
      <c r="J47" s="165">
        <v>1000</v>
      </c>
      <c r="K47" s="24"/>
      <c r="L47" s="2"/>
      <c r="M47" s="2"/>
      <c r="N47" s="2"/>
      <c r="O47" s="2"/>
      <c r="P47" s="2"/>
      <c r="Q47" s="2"/>
      <c r="R47" s="2"/>
      <c r="S47" s="2"/>
      <c r="T47" s="2"/>
      <c r="U47" s="2"/>
      <c r="V47" s="2"/>
      <c r="W47" s="2"/>
      <c r="X47" s="2"/>
      <c r="Y47" s="2"/>
      <c r="Z47" s="2"/>
    </row>
    <row r="48" spans="1:26" ht="28.5" customHeight="1" thickBot="1" x14ac:dyDescent="0.3">
      <c r="A48" s="2"/>
      <c r="B48" s="20" t="s">
        <v>89</v>
      </c>
      <c r="C48" s="21" t="s">
        <v>90</v>
      </c>
      <c r="D48" s="20" t="s">
        <v>91</v>
      </c>
      <c r="E48" s="22">
        <v>45754</v>
      </c>
      <c r="F48" s="22">
        <v>45755</v>
      </c>
      <c r="G48" s="23" t="str">
        <f t="shared" si="2"/>
        <v>&lt; 1 Semana</v>
      </c>
      <c r="H48" s="21" t="s">
        <v>18</v>
      </c>
      <c r="I48" s="21" t="s">
        <v>15</v>
      </c>
      <c r="J48" s="165">
        <v>1000</v>
      </c>
      <c r="K48" s="24"/>
      <c r="L48" s="2"/>
      <c r="M48" s="2"/>
      <c r="N48" s="2"/>
      <c r="O48" s="2"/>
      <c r="P48" s="2"/>
      <c r="Q48" s="2"/>
      <c r="R48" s="2"/>
      <c r="S48" s="2"/>
      <c r="T48" s="2"/>
      <c r="U48" s="2"/>
      <c r="V48" s="2"/>
      <c r="W48" s="2"/>
      <c r="X48" s="2"/>
      <c r="Y48" s="2"/>
      <c r="Z48" s="2"/>
    </row>
    <row r="49" spans="1:26" ht="28.5" customHeight="1" thickBot="1" x14ac:dyDescent="0.3">
      <c r="A49" s="2"/>
      <c r="B49" s="16">
        <v>4</v>
      </c>
      <c r="C49" s="18" t="s">
        <v>92</v>
      </c>
      <c r="D49" s="16"/>
      <c r="E49" s="17"/>
      <c r="F49" s="17"/>
      <c r="G49" s="16"/>
      <c r="H49" s="16"/>
      <c r="I49" s="16"/>
      <c r="J49" s="166">
        <v>17416</v>
      </c>
      <c r="K49" s="18"/>
      <c r="L49" s="2"/>
      <c r="M49" s="2"/>
      <c r="N49" s="2"/>
      <c r="O49" s="2"/>
      <c r="P49" s="2"/>
      <c r="Q49" s="2"/>
      <c r="R49" s="2"/>
      <c r="S49" s="2"/>
      <c r="T49" s="2"/>
      <c r="U49" s="2"/>
      <c r="V49" s="2"/>
      <c r="W49" s="2"/>
      <c r="X49" s="2"/>
      <c r="Y49" s="2"/>
      <c r="Z49" s="2"/>
    </row>
    <row r="50" spans="1:26" ht="28.5" customHeight="1" thickBot="1" x14ac:dyDescent="0.3">
      <c r="A50" s="2"/>
      <c r="B50" s="28" t="s">
        <v>93</v>
      </c>
      <c r="C50" s="21" t="s">
        <v>94</v>
      </c>
      <c r="D50" s="20"/>
      <c r="E50" s="22">
        <v>45755</v>
      </c>
      <c r="F50" s="22">
        <v>45765</v>
      </c>
      <c r="G50" s="23">
        <f t="shared" ref="G50:G59" si="3">IF((F50-E50)/7 &lt; 1,"&lt; 1 Semana", (F50-E50)/7 )</f>
        <v>1.4285714285714286</v>
      </c>
      <c r="H50" s="21" t="s">
        <v>14</v>
      </c>
      <c r="I50" s="21" t="s">
        <v>15</v>
      </c>
      <c r="J50" s="165">
        <v>1000</v>
      </c>
      <c r="K50" s="24"/>
      <c r="L50" s="2"/>
      <c r="M50" s="2"/>
      <c r="N50" s="2"/>
      <c r="O50" s="2"/>
      <c r="P50" s="2"/>
      <c r="Q50" s="2"/>
      <c r="R50" s="2"/>
      <c r="S50" s="2"/>
      <c r="T50" s="2"/>
      <c r="U50" s="2"/>
      <c r="V50" s="2"/>
      <c r="W50" s="2"/>
      <c r="X50" s="2"/>
      <c r="Y50" s="2"/>
      <c r="Z50" s="2"/>
    </row>
    <row r="51" spans="1:26" ht="28.5" customHeight="1" thickBot="1" x14ac:dyDescent="0.3">
      <c r="A51" s="2"/>
      <c r="B51" s="28" t="s">
        <v>95</v>
      </c>
      <c r="C51" s="21" t="s">
        <v>96</v>
      </c>
      <c r="D51" s="20" t="s">
        <v>93</v>
      </c>
      <c r="E51" s="22">
        <v>45765</v>
      </c>
      <c r="F51" s="22">
        <v>45777</v>
      </c>
      <c r="G51" s="23">
        <f t="shared" si="3"/>
        <v>1.7142857142857142</v>
      </c>
      <c r="H51" s="21" t="s">
        <v>18</v>
      </c>
      <c r="I51" s="21" t="s">
        <v>15</v>
      </c>
      <c r="J51" s="165">
        <v>576</v>
      </c>
      <c r="K51" s="24"/>
      <c r="L51" s="2"/>
      <c r="M51" s="2"/>
      <c r="N51" s="2"/>
      <c r="O51" s="2"/>
      <c r="P51" s="2"/>
      <c r="Q51" s="2"/>
      <c r="R51" s="2"/>
      <c r="S51" s="2"/>
      <c r="T51" s="2"/>
      <c r="U51" s="2"/>
      <c r="V51" s="2"/>
      <c r="W51" s="2"/>
      <c r="X51" s="2"/>
      <c r="Y51" s="2"/>
      <c r="Z51" s="2"/>
    </row>
    <row r="52" spans="1:26" ht="28.5" customHeight="1" thickBot="1" x14ac:dyDescent="0.3">
      <c r="A52" s="2" t="s">
        <v>97</v>
      </c>
      <c r="B52" s="28" t="s">
        <v>98</v>
      </c>
      <c r="C52" s="21" t="s">
        <v>99</v>
      </c>
      <c r="D52" s="20"/>
      <c r="E52" s="22">
        <v>45765</v>
      </c>
      <c r="F52" s="22">
        <v>45770</v>
      </c>
      <c r="G52" s="23" t="str">
        <f t="shared" si="3"/>
        <v>&lt; 1 Semana</v>
      </c>
      <c r="H52" s="21" t="s">
        <v>18</v>
      </c>
      <c r="I52" s="21" t="s">
        <v>15</v>
      </c>
      <c r="J52" s="165">
        <v>1000</v>
      </c>
      <c r="K52" s="24"/>
      <c r="L52" s="2"/>
      <c r="M52" s="2"/>
      <c r="N52" s="2"/>
      <c r="O52" s="2"/>
      <c r="P52" s="2"/>
      <c r="Q52" s="2"/>
      <c r="R52" s="2"/>
      <c r="S52" s="2"/>
      <c r="T52" s="2"/>
      <c r="U52" s="2"/>
      <c r="V52" s="2"/>
      <c r="W52" s="2"/>
      <c r="X52" s="2"/>
      <c r="Y52" s="2"/>
      <c r="Z52" s="2"/>
    </row>
    <row r="53" spans="1:26" ht="28.5" customHeight="1" thickBot="1" x14ac:dyDescent="0.3">
      <c r="A53" s="2"/>
      <c r="B53" s="28" t="s">
        <v>100</v>
      </c>
      <c r="C53" s="21" t="s">
        <v>101</v>
      </c>
      <c r="D53" s="20"/>
      <c r="E53" s="22">
        <v>45765</v>
      </c>
      <c r="F53" s="22">
        <v>45770</v>
      </c>
      <c r="G53" s="23" t="str">
        <f t="shared" si="3"/>
        <v>&lt; 1 Semana</v>
      </c>
      <c r="H53" s="21" t="s">
        <v>18</v>
      </c>
      <c r="I53" s="21" t="s">
        <v>15</v>
      </c>
      <c r="J53" s="165">
        <v>1000</v>
      </c>
      <c r="K53" s="24"/>
      <c r="L53" s="2"/>
      <c r="M53" s="2"/>
      <c r="N53" s="2"/>
      <c r="O53" s="2"/>
      <c r="P53" s="2"/>
      <c r="Q53" s="2"/>
      <c r="R53" s="2"/>
      <c r="S53" s="2"/>
      <c r="T53" s="2"/>
      <c r="U53" s="2"/>
      <c r="V53" s="2"/>
      <c r="W53" s="2"/>
      <c r="X53" s="2"/>
      <c r="Y53" s="2"/>
      <c r="Z53" s="2"/>
    </row>
    <row r="54" spans="1:26" ht="28.5" customHeight="1" thickBot="1" x14ac:dyDescent="0.3">
      <c r="A54" s="2"/>
      <c r="B54" s="28" t="s">
        <v>102</v>
      </c>
      <c r="C54" s="21" t="s">
        <v>103</v>
      </c>
      <c r="D54" s="20" t="s">
        <v>104</v>
      </c>
      <c r="E54" s="22">
        <v>45770</v>
      </c>
      <c r="F54" s="22">
        <v>45777</v>
      </c>
      <c r="G54" s="23">
        <f t="shared" si="3"/>
        <v>1</v>
      </c>
      <c r="H54" s="21" t="s">
        <v>14</v>
      </c>
      <c r="I54" s="21" t="s">
        <v>15</v>
      </c>
      <c r="J54" s="165">
        <v>1000</v>
      </c>
      <c r="K54" s="24"/>
      <c r="L54" s="2"/>
      <c r="M54" s="2"/>
      <c r="N54" s="2"/>
      <c r="O54" s="2"/>
      <c r="P54" s="2"/>
      <c r="Q54" s="2"/>
      <c r="R54" s="2"/>
      <c r="S54" s="2"/>
      <c r="T54" s="2"/>
      <c r="U54" s="2"/>
      <c r="V54" s="2"/>
      <c r="W54" s="2"/>
      <c r="X54" s="2"/>
      <c r="Y54" s="2"/>
      <c r="Z54" s="2"/>
    </row>
    <row r="55" spans="1:26" ht="28.5" customHeight="1" thickBot="1" x14ac:dyDescent="0.3">
      <c r="A55" s="2" t="s">
        <v>97</v>
      </c>
      <c r="B55" s="28" t="s">
        <v>105</v>
      </c>
      <c r="C55" s="21" t="s">
        <v>106</v>
      </c>
      <c r="D55" s="20"/>
      <c r="E55" s="22">
        <v>45765</v>
      </c>
      <c r="F55" s="22">
        <v>45777</v>
      </c>
      <c r="G55" s="23">
        <f t="shared" si="3"/>
        <v>1.7142857142857142</v>
      </c>
      <c r="H55" s="21" t="s">
        <v>18</v>
      </c>
      <c r="I55" s="21" t="s">
        <v>15</v>
      </c>
      <c r="J55" s="165">
        <v>1000</v>
      </c>
      <c r="K55" s="24"/>
      <c r="L55" s="2"/>
      <c r="M55" s="2"/>
      <c r="N55" s="2"/>
      <c r="O55" s="2"/>
      <c r="P55" s="2"/>
      <c r="Q55" s="2"/>
      <c r="R55" s="2"/>
      <c r="S55" s="2"/>
      <c r="T55" s="2"/>
      <c r="U55" s="2"/>
      <c r="V55" s="2"/>
      <c r="W55" s="2"/>
      <c r="X55" s="2"/>
      <c r="Y55" s="2"/>
      <c r="Z55" s="2"/>
    </row>
    <row r="56" spans="1:26" ht="15.6" thickBot="1" x14ac:dyDescent="0.3">
      <c r="A56" s="13"/>
      <c r="B56" s="28" t="s">
        <v>107</v>
      </c>
      <c r="C56" s="21" t="s">
        <v>108</v>
      </c>
      <c r="D56" s="20"/>
      <c r="E56" s="22">
        <v>45765</v>
      </c>
      <c r="F56" s="22">
        <v>45777</v>
      </c>
      <c r="G56" s="23">
        <f t="shared" si="3"/>
        <v>1.7142857142857142</v>
      </c>
      <c r="H56" s="21" t="s">
        <v>18</v>
      </c>
      <c r="I56" s="21" t="s">
        <v>26</v>
      </c>
      <c r="J56" s="165">
        <v>1000</v>
      </c>
      <c r="K56" s="24"/>
      <c r="L56" s="13"/>
      <c r="M56" s="13"/>
      <c r="N56" s="13"/>
      <c r="O56" s="13"/>
      <c r="P56" s="13"/>
      <c r="Q56" s="13"/>
      <c r="R56" s="13"/>
      <c r="S56" s="13"/>
      <c r="T56" s="13"/>
      <c r="U56" s="13"/>
      <c r="V56" s="13"/>
      <c r="W56" s="13"/>
      <c r="X56" s="13"/>
      <c r="Y56" s="13"/>
      <c r="Z56" s="13"/>
    </row>
    <row r="57" spans="1:26" ht="28.5" customHeight="1" thickBot="1" x14ac:dyDescent="0.3">
      <c r="A57" s="2"/>
      <c r="B57" s="28" t="s">
        <v>109</v>
      </c>
      <c r="C57" s="21" t="s">
        <v>110</v>
      </c>
      <c r="D57" s="20"/>
      <c r="E57" s="22">
        <v>45755</v>
      </c>
      <c r="F57" s="22">
        <v>45765</v>
      </c>
      <c r="G57" s="23">
        <f t="shared" si="3"/>
        <v>1.4285714285714286</v>
      </c>
      <c r="H57" s="21" t="s">
        <v>18</v>
      </c>
      <c r="I57" s="21" t="s">
        <v>15</v>
      </c>
      <c r="J57" s="165">
        <v>1000</v>
      </c>
      <c r="K57" s="24"/>
      <c r="L57" s="2"/>
      <c r="M57" s="2"/>
      <c r="N57" s="2"/>
      <c r="O57" s="2"/>
      <c r="P57" s="2"/>
      <c r="Q57" s="2"/>
      <c r="R57" s="2"/>
      <c r="S57" s="2"/>
      <c r="T57" s="2"/>
      <c r="U57" s="2"/>
      <c r="V57" s="2"/>
      <c r="W57" s="2"/>
      <c r="X57" s="2"/>
      <c r="Y57" s="2"/>
      <c r="Z57" s="2"/>
    </row>
    <row r="58" spans="1:26" ht="28.5" customHeight="1" thickBot="1" x14ac:dyDescent="0.3">
      <c r="A58" s="2"/>
      <c r="B58" s="28" t="s">
        <v>111</v>
      </c>
      <c r="C58" s="21" t="s">
        <v>112</v>
      </c>
      <c r="D58" s="20"/>
      <c r="E58" s="22">
        <v>45765</v>
      </c>
      <c r="F58" s="22">
        <v>45777</v>
      </c>
      <c r="G58" s="23">
        <f t="shared" si="3"/>
        <v>1.7142857142857142</v>
      </c>
      <c r="H58" s="21" t="s">
        <v>14</v>
      </c>
      <c r="I58" s="21" t="s">
        <v>26</v>
      </c>
      <c r="J58" s="165">
        <v>1000</v>
      </c>
      <c r="K58" s="24"/>
      <c r="L58" s="2"/>
      <c r="M58" s="2"/>
      <c r="N58" s="2"/>
      <c r="O58" s="2"/>
      <c r="P58" s="2"/>
      <c r="Q58" s="2"/>
      <c r="R58" s="2"/>
      <c r="S58" s="2"/>
      <c r="T58" s="2"/>
      <c r="U58" s="2"/>
      <c r="V58" s="2"/>
      <c r="W58" s="2"/>
      <c r="X58" s="2"/>
      <c r="Y58" s="2"/>
      <c r="Z58" s="2"/>
    </row>
    <row r="59" spans="1:26" ht="15.6" thickBot="1" x14ac:dyDescent="0.3">
      <c r="A59" s="2"/>
      <c r="B59" s="28" t="s">
        <v>113</v>
      </c>
      <c r="C59" s="21" t="s">
        <v>114</v>
      </c>
      <c r="D59" s="20" t="s">
        <v>109</v>
      </c>
      <c r="E59" s="22">
        <v>45765</v>
      </c>
      <c r="F59" s="22">
        <v>45777</v>
      </c>
      <c r="G59" s="23">
        <f t="shared" si="3"/>
        <v>1.7142857142857142</v>
      </c>
      <c r="H59" s="21" t="s">
        <v>18</v>
      </c>
      <c r="I59" s="21" t="s">
        <v>15</v>
      </c>
      <c r="J59" s="165">
        <v>1000</v>
      </c>
      <c r="K59" s="24"/>
      <c r="L59" s="2"/>
      <c r="M59" s="2"/>
      <c r="N59" s="2"/>
      <c r="O59" s="2"/>
      <c r="P59" s="2"/>
      <c r="Q59" s="2"/>
      <c r="R59" s="2"/>
      <c r="S59" s="2"/>
      <c r="T59" s="2"/>
      <c r="U59" s="2"/>
      <c r="V59" s="2"/>
      <c r="W59" s="2"/>
      <c r="X59" s="2"/>
      <c r="Y59" s="2"/>
      <c r="Z59" s="2"/>
    </row>
    <row r="60" spans="1:26" ht="16.2" thickBot="1" x14ac:dyDescent="0.35">
      <c r="B60" s="29"/>
      <c r="C60" s="30"/>
      <c r="D60" s="335" t="s">
        <v>115</v>
      </c>
      <c r="E60" s="336"/>
      <c r="F60" s="336"/>
      <c r="G60" s="336"/>
      <c r="H60" s="336"/>
      <c r="I60" s="336"/>
      <c r="J60" s="167">
        <v>33336</v>
      </c>
      <c r="K60" s="31"/>
    </row>
    <row r="61" spans="1:26" ht="12.75" customHeight="1" x14ac:dyDescent="0.25">
      <c r="B61" s="3"/>
      <c r="C61" s="4"/>
      <c r="D61" s="3"/>
      <c r="E61" s="3"/>
      <c r="F61" s="3"/>
      <c r="G61" s="5"/>
      <c r="H61" s="5"/>
      <c r="I61" s="5"/>
      <c r="J61" s="5"/>
    </row>
    <row r="62" spans="1:26" ht="12.75" customHeight="1" x14ac:dyDescent="0.25">
      <c r="B62" s="3"/>
      <c r="C62" s="4"/>
      <c r="D62" s="3"/>
      <c r="E62" s="3"/>
      <c r="F62" s="3"/>
      <c r="G62" s="5"/>
      <c r="H62" s="5"/>
      <c r="I62" s="5"/>
      <c r="J62" s="5"/>
    </row>
    <row r="63" spans="1:26" ht="12.75" customHeight="1" x14ac:dyDescent="0.25">
      <c r="B63" s="3"/>
      <c r="C63" s="4"/>
      <c r="D63" s="3"/>
      <c r="E63" s="3"/>
      <c r="F63" s="3"/>
      <c r="G63" s="5"/>
      <c r="H63" s="5"/>
      <c r="I63" s="5"/>
      <c r="J63" s="5"/>
    </row>
    <row r="64" spans="1:26" ht="12.75" customHeight="1" x14ac:dyDescent="0.25">
      <c r="B64" s="3"/>
      <c r="C64" s="4"/>
      <c r="D64" s="3"/>
      <c r="E64" s="3"/>
      <c r="F64" s="3"/>
      <c r="G64" s="5"/>
      <c r="H64" s="5"/>
      <c r="I64" s="5"/>
      <c r="J64" s="5"/>
    </row>
    <row r="65" spans="2:10" ht="12.75" customHeight="1" x14ac:dyDescent="0.25">
      <c r="B65" s="3"/>
      <c r="C65" s="4"/>
      <c r="D65" s="3"/>
      <c r="E65" s="3"/>
      <c r="F65" s="3"/>
      <c r="G65" s="5"/>
      <c r="H65" s="5"/>
      <c r="I65" s="5"/>
      <c r="J65" s="5"/>
    </row>
    <row r="66" spans="2:10" ht="12.75" customHeight="1" x14ac:dyDescent="0.25">
      <c r="B66" s="3"/>
      <c r="C66" s="4"/>
      <c r="D66" s="3"/>
      <c r="E66" s="3"/>
      <c r="F66" s="3"/>
      <c r="G66" s="5"/>
      <c r="H66" s="5"/>
      <c r="I66" s="5"/>
      <c r="J66" s="5"/>
    </row>
    <row r="67" spans="2:10" ht="12.75" customHeight="1" x14ac:dyDescent="0.25">
      <c r="B67" s="3"/>
      <c r="C67" s="4"/>
      <c r="D67" s="3"/>
      <c r="E67" s="3"/>
      <c r="F67" s="3"/>
      <c r="G67" s="5"/>
      <c r="H67" s="5"/>
      <c r="I67" s="5"/>
      <c r="J67" s="5"/>
    </row>
    <row r="68" spans="2:10" ht="12.75" customHeight="1" x14ac:dyDescent="0.25">
      <c r="B68" s="3"/>
      <c r="C68" s="4"/>
      <c r="D68" s="3"/>
      <c r="E68" s="3"/>
      <c r="F68" s="3"/>
      <c r="G68" s="5"/>
      <c r="H68" s="5"/>
      <c r="I68" s="5"/>
      <c r="J68" s="5"/>
    </row>
    <row r="69" spans="2:10" ht="12.75" customHeight="1" x14ac:dyDescent="0.25">
      <c r="B69" s="3"/>
      <c r="C69" s="4"/>
      <c r="D69" s="3"/>
      <c r="E69" s="3"/>
      <c r="F69" s="3"/>
      <c r="G69" s="5"/>
      <c r="H69" s="5"/>
      <c r="I69" s="5"/>
      <c r="J69" s="5"/>
    </row>
    <row r="70" spans="2:10" ht="12.75" customHeight="1" x14ac:dyDescent="0.25">
      <c r="B70" s="3"/>
      <c r="C70" s="4"/>
      <c r="D70" s="3"/>
      <c r="E70" s="3"/>
      <c r="F70" s="3"/>
      <c r="G70" s="5"/>
      <c r="H70" s="5"/>
      <c r="I70" s="5"/>
      <c r="J70" s="5"/>
    </row>
    <row r="71" spans="2:10" ht="15" customHeight="1" x14ac:dyDescent="0.25">
      <c r="B71" s="3"/>
      <c r="C71" s="4"/>
      <c r="D71" s="3"/>
      <c r="E71" s="3"/>
      <c r="F71" s="3"/>
      <c r="G71" s="5"/>
      <c r="H71" s="5"/>
      <c r="I71" s="5"/>
      <c r="J71" s="5"/>
    </row>
    <row r="72" spans="2:10" ht="15" customHeight="1" x14ac:dyDescent="0.25">
      <c r="B72" s="3"/>
      <c r="C72" s="4"/>
      <c r="D72" s="3"/>
      <c r="E72" s="3"/>
      <c r="F72" s="3"/>
      <c r="G72" s="5"/>
      <c r="H72" s="5"/>
      <c r="I72" s="5"/>
      <c r="J72" s="5"/>
    </row>
    <row r="73" spans="2:10" ht="15" customHeight="1" x14ac:dyDescent="0.25">
      <c r="B73" s="3"/>
      <c r="C73" s="4"/>
      <c r="D73" s="3"/>
      <c r="E73" s="3"/>
      <c r="F73" s="3"/>
      <c r="G73" s="5"/>
      <c r="H73" s="5"/>
      <c r="I73" s="5"/>
      <c r="J73" s="5"/>
    </row>
    <row r="74" spans="2:10" ht="12.75" customHeight="1" x14ac:dyDescent="0.25">
      <c r="B74" s="3"/>
      <c r="C74" s="4"/>
      <c r="D74" s="3"/>
      <c r="E74" s="3"/>
      <c r="F74" s="3"/>
      <c r="G74" s="5"/>
      <c r="H74" s="5"/>
      <c r="I74" s="5"/>
      <c r="J74" s="5"/>
    </row>
    <row r="75" spans="2:10" ht="12.75" customHeight="1" x14ac:dyDescent="0.25">
      <c r="B75" s="3"/>
      <c r="C75" s="4"/>
      <c r="D75" s="3"/>
      <c r="E75" s="3"/>
      <c r="F75" s="3"/>
      <c r="G75" s="5"/>
      <c r="H75" s="5"/>
      <c r="I75" s="5"/>
      <c r="J75" s="5"/>
    </row>
    <row r="76" spans="2:10" ht="12.75" customHeight="1" x14ac:dyDescent="0.25">
      <c r="B76" s="3"/>
      <c r="C76" s="4"/>
      <c r="D76" s="3"/>
      <c r="E76" s="3"/>
      <c r="F76" s="3"/>
      <c r="G76" s="5"/>
      <c r="H76" s="5"/>
      <c r="I76" s="5"/>
      <c r="J76" s="5"/>
    </row>
    <row r="77" spans="2:10" ht="19.5" customHeight="1" x14ac:dyDescent="0.25">
      <c r="B77" s="3"/>
      <c r="C77" s="4"/>
      <c r="D77" s="3"/>
      <c r="E77" s="3"/>
      <c r="F77" s="3"/>
      <c r="G77" s="5"/>
      <c r="H77" s="5"/>
      <c r="I77" s="5"/>
      <c r="J77" s="5"/>
    </row>
    <row r="78" spans="2:10" ht="34.5" customHeight="1" x14ac:dyDescent="0.25">
      <c r="B78" s="3"/>
      <c r="C78" s="4"/>
      <c r="D78" s="3"/>
      <c r="E78" s="3"/>
      <c r="F78" s="3"/>
      <c r="G78" s="5"/>
      <c r="H78" s="5"/>
      <c r="I78" s="5"/>
      <c r="J78" s="5"/>
    </row>
    <row r="79" spans="2:10" ht="18.75" customHeight="1" x14ac:dyDescent="0.25">
      <c r="B79" s="3"/>
      <c r="C79" s="4"/>
      <c r="D79" s="3"/>
      <c r="E79" s="3"/>
      <c r="F79" s="3"/>
      <c r="G79" s="5"/>
      <c r="H79" s="5"/>
      <c r="I79" s="5"/>
      <c r="J79" s="5"/>
    </row>
    <row r="80" spans="2:10" ht="12.75" customHeight="1" x14ac:dyDescent="0.25">
      <c r="B80" s="3"/>
      <c r="C80" s="4"/>
      <c r="D80" s="3"/>
      <c r="E80" s="3"/>
      <c r="F80" s="3"/>
      <c r="G80" s="5"/>
      <c r="H80" s="5"/>
      <c r="I80" s="5"/>
      <c r="J80" s="5"/>
    </row>
    <row r="81" spans="2:10" ht="12.75" customHeight="1" x14ac:dyDescent="0.25">
      <c r="B81" s="3"/>
      <c r="C81" s="4"/>
      <c r="D81" s="3"/>
      <c r="E81" s="3"/>
      <c r="F81" s="3"/>
      <c r="G81" s="5"/>
      <c r="H81" s="5"/>
      <c r="I81" s="5"/>
      <c r="J81" s="5"/>
    </row>
    <row r="82" spans="2:10" ht="12.75" customHeight="1" x14ac:dyDescent="0.25">
      <c r="B82" s="3"/>
      <c r="C82" s="4"/>
      <c r="D82" s="3"/>
      <c r="E82" s="3"/>
      <c r="F82" s="3"/>
      <c r="G82" s="5"/>
      <c r="H82" s="5"/>
      <c r="I82" s="5"/>
      <c r="J82" s="5"/>
    </row>
    <row r="83" spans="2:10" ht="12.75" customHeight="1" x14ac:dyDescent="0.25">
      <c r="B83" s="3"/>
      <c r="C83" s="4"/>
      <c r="D83" s="3"/>
      <c r="E83" s="3"/>
      <c r="F83" s="3"/>
      <c r="G83" s="5"/>
      <c r="H83" s="5"/>
      <c r="I83" s="5"/>
      <c r="J83" s="5"/>
    </row>
    <row r="84" spans="2:10" ht="12.75" customHeight="1" x14ac:dyDescent="0.25">
      <c r="B84" s="3"/>
      <c r="C84" s="4"/>
      <c r="D84" s="3"/>
      <c r="E84" s="3"/>
      <c r="F84" s="3"/>
      <c r="G84" s="5"/>
      <c r="H84" s="5"/>
      <c r="I84" s="5"/>
      <c r="J84" s="5"/>
    </row>
    <row r="85" spans="2:10" ht="12.75" customHeight="1" x14ac:dyDescent="0.25">
      <c r="B85" s="3"/>
      <c r="C85" s="4"/>
      <c r="D85" s="3"/>
      <c r="E85" s="3"/>
      <c r="F85" s="3"/>
      <c r="G85" s="5"/>
      <c r="H85" s="5"/>
      <c r="I85" s="5"/>
      <c r="J85" s="5"/>
    </row>
    <row r="86" spans="2:10" ht="12.75" customHeight="1" x14ac:dyDescent="0.25">
      <c r="B86" s="3"/>
      <c r="C86" s="4"/>
      <c r="D86" s="3"/>
      <c r="E86" s="3"/>
      <c r="F86" s="3"/>
      <c r="G86" s="5"/>
      <c r="H86" s="5"/>
      <c r="I86" s="5"/>
      <c r="J86" s="5"/>
    </row>
    <row r="87" spans="2:10" ht="12.75" customHeight="1" x14ac:dyDescent="0.25">
      <c r="B87" s="3"/>
      <c r="C87" s="4"/>
      <c r="D87" s="3"/>
      <c r="E87" s="3"/>
      <c r="F87" s="3"/>
      <c r="G87" s="5"/>
      <c r="H87" s="5"/>
      <c r="I87" s="5"/>
      <c r="J87" s="5"/>
    </row>
    <row r="88" spans="2:10" ht="12.75" customHeight="1" x14ac:dyDescent="0.25">
      <c r="B88" s="3"/>
      <c r="C88" s="4"/>
      <c r="D88" s="3"/>
      <c r="E88" s="3"/>
      <c r="F88" s="3"/>
      <c r="G88" s="5"/>
      <c r="H88" s="5"/>
      <c r="I88" s="5"/>
      <c r="J88" s="5"/>
    </row>
    <row r="89" spans="2:10" ht="12.75" customHeight="1" x14ac:dyDescent="0.25">
      <c r="B89" s="3"/>
      <c r="C89" s="4"/>
      <c r="D89" s="3"/>
      <c r="E89" s="3"/>
      <c r="F89" s="3"/>
      <c r="G89" s="5"/>
      <c r="H89" s="5"/>
      <c r="I89" s="5"/>
      <c r="J89" s="5"/>
    </row>
    <row r="90" spans="2:10" ht="12.75" customHeight="1" x14ac:dyDescent="0.25">
      <c r="B90" s="3"/>
      <c r="C90" s="4"/>
      <c r="D90" s="3"/>
      <c r="E90" s="3"/>
      <c r="F90" s="3"/>
      <c r="G90" s="5"/>
      <c r="H90" s="5"/>
      <c r="I90" s="5"/>
      <c r="J90" s="5"/>
    </row>
    <row r="91" spans="2:10" ht="12.75" customHeight="1" x14ac:dyDescent="0.25">
      <c r="B91" s="3"/>
      <c r="C91" s="4"/>
      <c r="D91" s="3"/>
      <c r="E91" s="3"/>
      <c r="F91" s="3"/>
      <c r="G91" s="5"/>
      <c r="H91" s="5"/>
      <c r="I91" s="5"/>
      <c r="J91" s="5"/>
    </row>
    <row r="92" spans="2:10" ht="12.75" customHeight="1" x14ac:dyDescent="0.25">
      <c r="B92" s="3"/>
      <c r="C92" s="4"/>
      <c r="D92" s="3"/>
      <c r="E92" s="3"/>
      <c r="F92" s="3"/>
      <c r="G92" s="5"/>
      <c r="H92" s="5"/>
      <c r="I92" s="5"/>
      <c r="J92" s="5"/>
    </row>
    <row r="93" spans="2:10" ht="12.75" customHeight="1" x14ac:dyDescent="0.25">
      <c r="B93" s="3"/>
      <c r="C93" s="4"/>
      <c r="D93" s="3"/>
      <c r="E93" s="3"/>
      <c r="F93" s="3"/>
      <c r="G93" s="5"/>
      <c r="H93" s="5"/>
      <c r="I93" s="5"/>
      <c r="J93" s="5"/>
    </row>
    <row r="94" spans="2:10" ht="12.75" customHeight="1" x14ac:dyDescent="0.25">
      <c r="B94" s="3"/>
      <c r="C94" s="4"/>
      <c r="D94" s="3"/>
      <c r="E94" s="3"/>
      <c r="F94" s="3"/>
      <c r="G94" s="5"/>
      <c r="H94" s="5"/>
      <c r="I94" s="5"/>
      <c r="J94" s="5"/>
    </row>
    <row r="95" spans="2:10" ht="12.75" customHeight="1" x14ac:dyDescent="0.25">
      <c r="B95" s="3"/>
      <c r="C95" s="4"/>
      <c r="D95" s="3"/>
      <c r="E95" s="3"/>
      <c r="F95" s="3"/>
      <c r="G95" s="5"/>
      <c r="H95" s="5"/>
      <c r="I95" s="5"/>
      <c r="J95" s="5"/>
    </row>
    <row r="96" spans="2:10" ht="12.75" customHeight="1" x14ac:dyDescent="0.25">
      <c r="B96" s="3"/>
      <c r="C96" s="4"/>
      <c r="D96" s="3"/>
      <c r="E96" s="3"/>
      <c r="F96" s="3"/>
      <c r="G96" s="5"/>
      <c r="H96" s="5"/>
      <c r="I96" s="5"/>
      <c r="J96" s="5"/>
    </row>
    <row r="97" spans="2:10" ht="12.75" customHeight="1" x14ac:dyDescent="0.25">
      <c r="B97" s="3"/>
      <c r="C97" s="4"/>
      <c r="D97" s="3"/>
      <c r="E97" s="3"/>
      <c r="F97" s="3"/>
      <c r="G97" s="5"/>
      <c r="H97" s="5"/>
      <c r="I97" s="5"/>
      <c r="J97" s="5"/>
    </row>
    <row r="98" spans="2:10" ht="12.75" customHeight="1" x14ac:dyDescent="0.25">
      <c r="B98" s="3"/>
      <c r="C98" s="4"/>
      <c r="D98" s="3"/>
      <c r="E98" s="3"/>
      <c r="F98" s="3"/>
      <c r="G98" s="5"/>
      <c r="H98" s="5"/>
      <c r="I98" s="5"/>
      <c r="J98" s="5"/>
    </row>
    <row r="99" spans="2:10" ht="12.75" customHeight="1" x14ac:dyDescent="0.25">
      <c r="B99" s="3"/>
      <c r="C99" s="4"/>
      <c r="D99" s="3"/>
      <c r="E99" s="3"/>
      <c r="F99" s="3"/>
      <c r="G99" s="5"/>
      <c r="H99" s="5"/>
      <c r="I99" s="5"/>
      <c r="J99" s="5"/>
    </row>
    <row r="100" spans="2:10" ht="12.75" customHeight="1" x14ac:dyDescent="0.25">
      <c r="B100" s="3"/>
      <c r="C100" s="4"/>
      <c r="D100" s="3"/>
      <c r="E100" s="3"/>
      <c r="F100" s="3"/>
      <c r="G100" s="5"/>
      <c r="H100" s="5"/>
      <c r="I100" s="5"/>
      <c r="J100" s="5"/>
    </row>
    <row r="101" spans="2:10" ht="12.75" customHeight="1" x14ac:dyDescent="0.25">
      <c r="B101" s="3"/>
      <c r="C101" s="4"/>
      <c r="D101" s="3"/>
      <c r="E101" s="3"/>
      <c r="F101" s="3"/>
      <c r="G101" s="5"/>
      <c r="H101" s="5"/>
      <c r="I101" s="5"/>
      <c r="J101" s="5"/>
    </row>
    <row r="102" spans="2:10" ht="12.75" customHeight="1" x14ac:dyDescent="0.25">
      <c r="B102" s="3"/>
      <c r="C102" s="4"/>
      <c r="D102" s="3"/>
      <c r="E102" s="3"/>
      <c r="F102" s="3"/>
      <c r="G102" s="5"/>
      <c r="H102" s="5"/>
      <c r="I102" s="5"/>
      <c r="J102" s="5"/>
    </row>
    <row r="103" spans="2:10" ht="12.75" customHeight="1" x14ac:dyDescent="0.25">
      <c r="B103" s="3"/>
      <c r="C103" s="4"/>
      <c r="D103" s="3"/>
      <c r="E103" s="3"/>
      <c r="F103" s="3"/>
      <c r="G103" s="5"/>
      <c r="H103" s="5"/>
      <c r="I103" s="5"/>
      <c r="J103" s="5"/>
    </row>
    <row r="104" spans="2:10" ht="12.75" customHeight="1" x14ac:dyDescent="0.25">
      <c r="B104" s="3"/>
      <c r="C104" s="4"/>
      <c r="D104" s="3"/>
      <c r="E104" s="3"/>
      <c r="F104" s="3"/>
      <c r="G104" s="5"/>
      <c r="H104" s="5"/>
      <c r="I104" s="5"/>
      <c r="J104" s="5"/>
    </row>
    <row r="105" spans="2:10" ht="12.75" customHeight="1" x14ac:dyDescent="0.25">
      <c r="B105" s="3"/>
      <c r="C105" s="4"/>
      <c r="D105" s="3"/>
      <c r="E105" s="3"/>
      <c r="F105" s="3"/>
      <c r="G105" s="5"/>
      <c r="H105" s="5"/>
      <c r="I105" s="5"/>
      <c r="J105" s="5"/>
    </row>
    <row r="106" spans="2:10" ht="12.75" customHeight="1" x14ac:dyDescent="0.25">
      <c r="B106" s="3"/>
      <c r="C106" s="4"/>
      <c r="D106" s="3"/>
      <c r="E106" s="3"/>
      <c r="F106" s="3"/>
      <c r="G106" s="5"/>
      <c r="H106" s="5"/>
      <c r="I106" s="5"/>
      <c r="J106" s="5"/>
    </row>
    <row r="107" spans="2:10" ht="12.75" customHeight="1" x14ac:dyDescent="0.25">
      <c r="B107" s="3"/>
      <c r="C107" s="4"/>
      <c r="D107" s="3"/>
      <c r="E107" s="3"/>
      <c r="F107" s="3"/>
      <c r="G107" s="5"/>
      <c r="H107" s="5"/>
      <c r="I107" s="5"/>
      <c r="J107" s="5"/>
    </row>
    <row r="108" spans="2:10" ht="12.75" customHeight="1" x14ac:dyDescent="0.25">
      <c r="B108" s="3"/>
      <c r="C108" s="4"/>
      <c r="D108" s="3"/>
      <c r="E108" s="3"/>
      <c r="F108" s="3"/>
      <c r="G108" s="5"/>
      <c r="H108" s="5"/>
      <c r="I108" s="5"/>
      <c r="J108" s="5"/>
    </row>
    <row r="109" spans="2:10" ht="12.75" customHeight="1" x14ac:dyDescent="0.25">
      <c r="B109" s="3"/>
      <c r="C109" s="4"/>
      <c r="D109" s="3"/>
      <c r="E109" s="3"/>
      <c r="F109" s="3"/>
      <c r="G109" s="5"/>
      <c r="H109" s="5"/>
      <c r="I109" s="5"/>
      <c r="J109" s="5"/>
    </row>
    <row r="110" spans="2:10" ht="12.75" customHeight="1" x14ac:dyDescent="0.25">
      <c r="B110" s="3"/>
      <c r="C110" s="4"/>
      <c r="D110" s="3"/>
      <c r="E110" s="3"/>
      <c r="F110" s="3"/>
      <c r="G110" s="5"/>
      <c r="H110" s="5"/>
      <c r="I110" s="5"/>
      <c r="J110" s="5"/>
    </row>
    <row r="111" spans="2:10" ht="12.75" customHeight="1" x14ac:dyDescent="0.25">
      <c r="B111" s="3"/>
      <c r="C111" s="4"/>
      <c r="D111" s="3"/>
      <c r="E111" s="3"/>
      <c r="F111" s="3"/>
      <c r="G111" s="5"/>
      <c r="H111" s="5"/>
      <c r="I111" s="5"/>
      <c r="J111" s="5"/>
    </row>
    <row r="112" spans="2:10" ht="12.75" customHeight="1" x14ac:dyDescent="0.25">
      <c r="B112" s="3"/>
      <c r="C112" s="4"/>
      <c r="D112" s="3"/>
      <c r="E112" s="3"/>
      <c r="F112" s="3"/>
      <c r="G112" s="5"/>
      <c r="H112" s="5"/>
      <c r="I112" s="5"/>
      <c r="J112" s="5"/>
    </row>
    <row r="113" spans="2:10" ht="12.75" customHeight="1" x14ac:dyDescent="0.25">
      <c r="B113" s="3"/>
      <c r="C113" s="4"/>
      <c r="D113" s="3"/>
      <c r="E113" s="3"/>
      <c r="F113" s="3"/>
      <c r="G113" s="5"/>
      <c r="H113" s="5"/>
      <c r="I113" s="5"/>
      <c r="J113" s="5"/>
    </row>
    <row r="114" spans="2:10" ht="12.75" customHeight="1" x14ac:dyDescent="0.25">
      <c r="B114" s="3"/>
      <c r="C114" s="4"/>
      <c r="D114" s="3"/>
      <c r="E114" s="3"/>
      <c r="F114" s="3"/>
      <c r="G114" s="5"/>
      <c r="H114" s="5"/>
      <c r="I114" s="5"/>
      <c r="J114" s="5"/>
    </row>
    <row r="115" spans="2:10" ht="12.75" customHeight="1" x14ac:dyDescent="0.25">
      <c r="B115" s="3"/>
      <c r="C115" s="4"/>
      <c r="D115" s="3"/>
      <c r="E115" s="3"/>
      <c r="F115" s="3"/>
      <c r="G115" s="5"/>
      <c r="H115" s="5"/>
      <c r="I115" s="5"/>
      <c r="J115" s="5"/>
    </row>
    <row r="116" spans="2:10" ht="12.75" customHeight="1" x14ac:dyDescent="0.25">
      <c r="B116" s="3"/>
      <c r="C116" s="4"/>
      <c r="D116" s="3"/>
      <c r="E116" s="3"/>
      <c r="F116" s="3"/>
      <c r="G116" s="5"/>
      <c r="H116" s="5"/>
      <c r="I116" s="5"/>
      <c r="J116" s="5"/>
    </row>
    <row r="117" spans="2:10" ht="12.75" customHeight="1" x14ac:dyDescent="0.25">
      <c r="B117" s="3"/>
      <c r="C117" s="4"/>
      <c r="D117" s="3"/>
      <c r="E117" s="3"/>
      <c r="F117" s="3"/>
      <c r="G117" s="5"/>
      <c r="H117" s="5"/>
      <c r="I117" s="5"/>
      <c r="J117" s="5"/>
    </row>
    <row r="118" spans="2:10" ht="12.75" customHeight="1" x14ac:dyDescent="0.25">
      <c r="B118" s="3"/>
      <c r="C118" s="4"/>
      <c r="D118" s="3"/>
      <c r="E118" s="3"/>
      <c r="F118" s="3"/>
      <c r="G118" s="5"/>
      <c r="H118" s="5"/>
      <c r="I118" s="5"/>
      <c r="J118" s="5"/>
    </row>
    <row r="119" spans="2:10" ht="12.75" customHeight="1" x14ac:dyDescent="0.25">
      <c r="B119" s="3"/>
      <c r="C119" s="4"/>
      <c r="D119" s="3"/>
      <c r="E119" s="3"/>
      <c r="F119" s="3"/>
      <c r="G119" s="5"/>
      <c r="H119" s="5"/>
      <c r="I119" s="5"/>
      <c r="J119" s="5"/>
    </row>
    <row r="120" spans="2:10" ht="12.75" customHeight="1" x14ac:dyDescent="0.25">
      <c r="B120" s="3"/>
      <c r="C120" s="4"/>
      <c r="D120" s="3"/>
      <c r="E120" s="3"/>
      <c r="F120" s="3"/>
      <c r="G120" s="5"/>
      <c r="H120" s="5"/>
      <c r="I120" s="5"/>
      <c r="J120" s="5"/>
    </row>
    <row r="121" spans="2:10" ht="12.75" customHeight="1" x14ac:dyDescent="0.25">
      <c r="B121" s="3"/>
      <c r="C121" s="4"/>
      <c r="D121" s="3"/>
      <c r="E121" s="3"/>
      <c r="F121" s="3"/>
      <c r="G121" s="5"/>
      <c r="H121" s="5"/>
      <c r="I121" s="5"/>
      <c r="J121" s="5"/>
    </row>
    <row r="122" spans="2:10" ht="12.75" customHeight="1" x14ac:dyDescent="0.25">
      <c r="B122" s="3"/>
      <c r="C122" s="4"/>
      <c r="D122" s="3"/>
      <c r="E122" s="3"/>
      <c r="F122" s="3"/>
      <c r="G122" s="5"/>
      <c r="H122" s="5"/>
      <c r="I122" s="5"/>
      <c r="J122" s="5"/>
    </row>
    <row r="123" spans="2:10" ht="12.75" customHeight="1" x14ac:dyDescent="0.25">
      <c r="B123" s="3"/>
      <c r="C123" s="4"/>
      <c r="D123" s="3"/>
      <c r="E123" s="3"/>
      <c r="F123" s="3"/>
      <c r="G123" s="5"/>
      <c r="H123" s="5"/>
      <c r="I123" s="5"/>
      <c r="J123" s="5"/>
    </row>
    <row r="124" spans="2:10" ht="12.75" customHeight="1" x14ac:dyDescent="0.25">
      <c r="B124" s="3"/>
      <c r="C124" s="4"/>
      <c r="D124" s="3"/>
      <c r="E124" s="3"/>
      <c r="F124" s="3"/>
      <c r="G124" s="5"/>
      <c r="H124" s="5"/>
      <c r="I124" s="5"/>
      <c r="J124" s="5"/>
    </row>
    <row r="125" spans="2:10" ht="12.75" customHeight="1" x14ac:dyDescent="0.25">
      <c r="B125" s="3"/>
      <c r="C125" s="4"/>
      <c r="D125" s="3"/>
      <c r="E125" s="3"/>
      <c r="F125" s="3"/>
      <c r="G125" s="5"/>
      <c r="H125" s="5"/>
      <c r="I125" s="5"/>
      <c r="J125" s="5"/>
    </row>
    <row r="126" spans="2:10" ht="12.75" customHeight="1" x14ac:dyDescent="0.25">
      <c r="B126" s="3"/>
      <c r="C126" s="4"/>
      <c r="D126" s="3"/>
      <c r="E126" s="3"/>
      <c r="F126" s="3"/>
      <c r="G126" s="5"/>
      <c r="H126" s="5"/>
      <c r="I126" s="5"/>
      <c r="J126" s="5"/>
    </row>
    <row r="127" spans="2:10" ht="12.75" customHeight="1" x14ac:dyDescent="0.25">
      <c r="B127" s="3"/>
      <c r="C127" s="4"/>
      <c r="D127" s="3"/>
      <c r="E127" s="3"/>
      <c r="F127" s="3"/>
      <c r="G127" s="5"/>
      <c r="H127" s="5"/>
      <c r="I127" s="5"/>
      <c r="J127" s="5"/>
    </row>
    <row r="128" spans="2:10" ht="12.75" customHeight="1" x14ac:dyDescent="0.25">
      <c r="B128" s="3"/>
      <c r="C128" s="4"/>
      <c r="D128" s="3"/>
      <c r="E128" s="3"/>
      <c r="F128" s="3"/>
      <c r="G128" s="5"/>
      <c r="H128" s="5"/>
      <c r="I128" s="5"/>
      <c r="J128" s="5"/>
    </row>
    <row r="129" spans="2:10" ht="12.75" customHeight="1" x14ac:dyDescent="0.25">
      <c r="B129" s="3"/>
      <c r="C129" s="4"/>
      <c r="D129" s="3"/>
      <c r="E129" s="3"/>
      <c r="F129" s="3"/>
      <c r="G129" s="5"/>
      <c r="H129" s="5"/>
      <c r="I129" s="5"/>
      <c r="J129" s="5"/>
    </row>
    <row r="130" spans="2:10" ht="12.75" customHeight="1" x14ac:dyDescent="0.25">
      <c r="B130" s="3"/>
      <c r="C130" s="4"/>
      <c r="D130" s="3"/>
      <c r="E130" s="3"/>
      <c r="F130" s="3"/>
      <c r="G130" s="5"/>
      <c r="H130" s="5"/>
      <c r="I130" s="5"/>
      <c r="J130" s="5"/>
    </row>
    <row r="131" spans="2:10" ht="12.75" customHeight="1" x14ac:dyDescent="0.25">
      <c r="B131" s="3"/>
      <c r="C131" s="4"/>
      <c r="D131" s="3"/>
      <c r="E131" s="3"/>
      <c r="F131" s="3"/>
      <c r="G131" s="5"/>
      <c r="H131" s="5"/>
      <c r="I131" s="5"/>
      <c r="J131" s="5"/>
    </row>
    <row r="132" spans="2:10" ht="12.75" customHeight="1" x14ac:dyDescent="0.25">
      <c r="B132" s="3"/>
      <c r="C132" s="4"/>
      <c r="D132" s="3"/>
      <c r="E132" s="3"/>
      <c r="F132" s="3"/>
      <c r="G132" s="5"/>
      <c r="H132" s="5"/>
      <c r="I132" s="5"/>
      <c r="J132" s="5"/>
    </row>
    <row r="133" spans="2:10" ht="12.75" customHeight="1" x14ac:dyDescent="0.25">
      <c r="B133" s="3"/>
      <c r="C133" s="4"/>
      <c r="D133" s="3"/>
      <c r="E133" s="3"/>
      <c r="F133" s="3"/>
      <c r="G133" s="5"/>
      <c r="H133" s="5"/>
      <c r="I133" s="5"/>
      <c r="J133" s="5"/>
    </row>
    <row r="134" spans="2:10" ht="12.75" customHeight="1" x14ac:dyDescent="0.25">
      <c r="B134" s="3"/>
      <c r="C134" s="4"/>
      <c r="D134" s="3"/>
      <c r="E134" s="3"/>
      <c r="F134" s="3"/>
      <c r="G134" s="5"/>
      <c r="H134" s="5"/>
      <c r="I134" s="5"/>
      <c r="J134" s="5"/>
    </row>
    <row r="135" spans="2:10" ht="12.75" customHeight="1" x14ac:dyDescent="0.25">
      <c r="B135" s="3"/>
      <c r="C135" s="4"/>
      <c r="D135" s="3"/>
      <c r="E135" s="3"/>
      <c r="F135" s="3"/>
      <c r="G135" s="5"/>
      <c r="H135" s="5"/>
      <c r="I135" s="5"/>
      <c r="J135" s="5"/>
    </row>
    <row r="136" spans="2:10" ht="12.75" customHeight="1" x14ac:dyDescent="0.25">
      <c r="B136" s="3"/>
      <c r="C136" s="4"/>
      <c r="D136" s="3"/>
      <c r="E136" s="3"/>
      <c r="F136" s="3"/>
      <c r="G136" s="5"/>
      <c r="H136" s="5"/>
      <c r="I136" s="5"/>
      <c r="J136" s="5"/>
    </row>
    <row r="137" spans="2:10" ht="12.75" customHeight="1" x14ac:dyDescent="0.25">
      <c r="B137" s="3"/>
      <c r="C137" s="4"/>
      <c r="D137" s="3"/>
      <c r="E137" s="3"/>
      <c r="F137" s="3"/>
      <c r="G137" s="5"/>
      <c r="H137" s="5"/>
      <c r="I137" s="5"/>
      <c r="J137" s="5"/>
    </row>
    <row r="138" spans="2:10" ht="12.75" customHeight="1" x14ac:dyDescent="0.25">
      <c r="B138" s="3"/>
      <c r="C138" s="4"/>
      <c r="D138" s="3"/>
      <c r="E138" s="3"/>
      <c r="F138" s="3"/>
      <c r="G138" s="5"/>
      <c r="H138" s="5"/>
      <c r="I138" s="5"/>
      <c r="J138" s="5"/>
    </row>
    <row r="139" spans="2:10" ht="12.75" customHeight="1" x14ac:dyDescent="0.25">
      <c r="B139" s="3"/>
      <c r="C139" s="4"/>
      <c r="D139" s="3"/>
      <c r="E139" s="3"/>
      <c r="F139" s="3"/>
      <c r="G139" s="5"/>
      <c r="H139" s="5"/>
      <c r="I139" s="5"/>
      <c r="J139" s="5"/>
    </row>
    <row r="140" spans="2:10" ht="12.75" customHeight="1" x14ac:dyDescent="0.25">
      <c r="B140" s="3"/>
      <c r="C140" s="4"/>
      <c r="D140" s="3"/>
      <c r="E140" s="3"/>
      <c r="F140" s="3"/>
      <c r="G140" s="5"/>
      <c r="H140" s="5"/>
      <c r="I140" s="5"/>
      <c r="J140" s="5"/>
    </row>
    <row r="141" spans="2:10" ht="12.75" customHeight="1" x14ac:dyDescent="0.25">
      <c r="B141" s="3"/>
      <c r="C141" s="4"/>
      <c r="D141" s="3"/>
      <c r="E141" s="3"/>
      <c r="F141" s="3"/>
      <c r="G141" s="5"/>
      <c r="H141" s="5"/>
      <c r="I141" s="5"/>
      <c r="J141" s="5"/>
    </row>
    <row r="142" spans="2:10" ht="12.75" customHeight="1" x14ac:dyDescent="0.25">
      <c r="B142" s="3"/>
      <c r="C142" s="4"/>
      <c r="D142" s="3"/>
      <c r="E142" s="3"/>
      <c r="F142" s="3"/>
      <c r="G142" s="5"/>
      <c r="H142" s="5"/>
      <c r="I142" s="5"/>
      <c r="J142" s="5"/>
    </row>
    <row r="143" spans="2:10" ht="12.75" customHeight="1" x14ac:dyDescent="0.25">
      <c r="B143" s="3"/>
      <c r="C143" s="4"/>
      <c r="D143" s="3"/>
      <c r="E143" s="3"/>
      <c r="F143" s="3"/>
      <c r="G143" s="5"/>
      <c r="H143" s="5"/>
      <c r="I143" s="5"/>
      <c r="J143" s="5"/>
    </row>
    <row r="144" spans="2:10" ht="12.75" customHeight="1" x14ac:dyDescent="0.25">
      <c r="B144" s="3"/>
      <c r="C144" s="4"/>
      <c r="D144" s="3"/>
      <c r="E144" s="3"/>
      <c r="F144" s="3"/>
      <c r="G144" s="5"/>
      <c r="H144" s="5"/>
      <c r="I144" s="5"/>
      <c r="J144" s="5"/>
    </row>
    <row r="145" spans="2:10" ht="12.75" customHeight="1" x14ac:dyDescent="0.25">
      <c r="B145" s="3"/>
      <c r="C145" s="4"/>
      <c r="D145" s="3"/>
      <c r="E145" s="3"/>
      <c r="F145" s="3"/>
      <c r="G145" s="5"/>
      <c r="H145" s="5"/>
      <c r="I145" s="5"/>
      <c r="J145" s="5"/>
    </row>
    <row r="146" spans="2:10" ht="12.75" customHeight="1" x14ac:dyDescent="0.25">
      <c r="B146" s="3"/>
      <c r="C146" s="4"/>
      <c r="D146" s="3"/>
      <c r="E146" s="3"/>
      <c r="F146" s="3"/>
      <c r="G146" s="5"/>
      <c r="H146" s="5"/>
      <c r="I146" s="5"/>
      <c r="J146" s="5"/>
    </row>
    <row r="147" spans="2:10" ht="12.75" customHeight="1" x14ac:dyDescent="0.25">
      <c r="B147" s="3"/>
      <c r="C147" s="4"/>
      <c r="D147" s="3"/>
      <c r="E147" s="3"/>
      <c r="F147" s="3"/>
      <c r="G147" s="5"/>
      <c r="H147" s="5"/>
      <c r="I147" s="5"/>
      <c r="J147" s="5"/>
    </row>
    <row r="148" spans="2:10" ht="12.75" customHeight="1" x14ac:dyDescent="0.25">
      <c r="B148" s="3"/>
      <c r="C148" s="4"/>
      <c r="D148" s="3"/>
      <c r="E148" s="3"/>
      <c r="F148" s="3"/>
      <c r="G148" s="5"/>
      <c r="H148" s="5"/>
      <c r="I148" s="5"/>
      <c r="J148" s="5"/>
    </row>
    <row r="149" spans="2:10" ht="12.75" customHeight="1" x14ac:dyDescent="0.25">
      <c r="B149" s="3"/>
      <c r="C149" s="4"/>
      <c r="D149" s="3"/>
      <c r="E149" s="3"/>
      <c r="F149" s="3"/>
      <c r="G149" s="5"/>
      <c r="H149" s="5"/>
      <c r="I149" s="5"/>
      <c r="J149" s="5"/>
    </row>
    <row r="150" spans="2:10" ht="12.75" customHeight="1" x14ac:dyDescent="0.25">
      <c r="B150" s="3"/>
      <c r="C150" s="4"/>
      <c r="D150" s="3"/>
      <c r="E150" s="3"/>
      <c r="F150" s="3"/>
      <c r="G150" s="5"/>
      <c r="H150" s="5"/>
      <c r="I150" s="5"/>
      <c r="J150" s="5"/>
    </row>
    <row r="151" spans="2:10" ht="12.75" customHeight="1" x14ac:dyDescent="0.25">
      <c r="B151" s="3"/>
      <c r="C151" s="4"/>
      <c r="D151" s="3"/>
      <c r="E151" s="3"/>
      <c r="F151" s="3"/>
      <c r="G151" s="5"/>
      <c r="H151" s="5"/>
      <c r="I151" s="5"/>
      <c r="J151" s="5"/>
    </row>
    <row r="152" spans="2:10" ht="12.75" customHeight="1" x14ac:dyDescent="0.25">
      <c r="B152" s="3"/>
      <c r="C152" s="4"/>
      <c r="D152" s="3"/>
      <c r="E152" s="3"/>
      <c r="F152" s="3"/>
      <c r="G152" s="5"/>
      <c r="H152" s="5"/>
      <c r="I152" s="5"/>
      <c r="J152" s="5"/>
    </row>
    <row r="153" spans="2:10" ht="12.75" customHeight="1" x14ac:dyDescent="0.25">
      <c r="B153" s="3"/>
      <c r="C153" s="4"/>
      <c r="D153" s="3"/>
      <c r="E153" s="3"/>
      <c r="F153" s="3"/>
      <c r="G153" s="5"/>
      <c r="H153" s="5"/>
      <c r="I153" s="5"/>
      <c r="J153" s="5"/>
    </row>
    <row r="154" spans="2:10" ht="12.75" customHeight="1" x14ac:dyDescent="0.25">
      <c r="B154" s="3"/>
      <c r="C154" s="4"/>
      <c r="D154" s="3"/>
      <c r="E154" s="3"/>
      <c r="F154" s="3"/>
      <c r="G154" s="5"/>
      <c r="H154" s="5"/>
      <c r="I154" s="5"/>
      <c r="J154" s="5"/>
    </row>
    <row r="155" spans="2:10" ht="12.75" customHeight="1" x14ac:dyDescent="0.25">
      <c r="B155" s="3"/>
      <c r="C155" s="4"/>
      <c r="D155" s="3"/>
      <c r="E155" s="3"/>
      <c r="F155" s="3"/>
      <c r="G155" s="5"/>
      <c r="H155" s="5"/>
      <c r="I155" s="5"/>
      <c r="J155" s="5"/>
    </row>
    <row r="156" spans="2:10" ht="12.75" customHeight="1" x14ac:dyDescent="0.25">
      <c r="B156" s="3"/>
      <c r="C156" s="4"/>
      <c r="D156" s="3"/>
      <c r="E156" s="3"/>
      <c r="F156" s="3"/>
      <c r="G156" s="5"/>
      <c r="H156" s="5"/>
      <c r="I156" s="5"/>
      <c r="J156" s="5"/>
    </row>
    <row r="157" spans="2:10" ht="12.75" customHeight="1" x14ac:dyDescent="0.25">
      <c r="B157" s="3"/>
      <c r="C157" s="4"/>
      <c r="D157" s="3"/>
      <c r="E157" s="3"/>
      <c r="F157" s="3"/>
      <c r="G157" s="5"/>
      <c r="H157" s="5"/>
      <c r="I157" s="5"/>
      <c r="J157" s="5"/>
    </row>
    <row r="158" spans="2:10" ht="12.75" customHeight="1" x14ac:dyDescent="0.25">
      <c r="B158" s="3"/>
      <c r="C158" s="4"/>
      <c r="D158" s="3"/>
      <c r="E158" s="3"/>
      <c r="F158" s="3"/>
      <c r="G158" s="5"/>
      <c r="H158" s="5"/>
      <c r="I158" s="5"/>
      <c r="J158" s="5"/>
    </row>
    <row r="159" spans="2:10" ht="12.75" customHeight="1" x14ac:dyDescent="0.25">
      <c r="B159" s="3"/>
      <c r="C159" s="4"/>
      <c r="D159" s="3"/>
      <c r="E159" s="3"/>
      <c r="F159" s="3"/>
      <c r="G159" s="5"/>
      <c r="H159" s="5"/>
      <c r="I159" s="5"/>
      <c r="J159" s="5"/>
    </row>
    <row r="160" spans="2:10" ht="12.75" customHeight="1" x14ac:dyDescent="0.25">
      <c r="B160" s="3"/>
      <c r="C160" s="4"/>
      <c r="D160" s="3"/>
      <c r="E160" s="3"/>
      <c r="F160" s="3"/>
      <c r="G160" s="5"/>
      <c r="H160" s="5"/>
      <c r="I160" s="5"/>
      <c r="J160" s="5"/>
    </row>
    <row r="161" spans="2:10" ht="12.75" customHeight="1" x14ac:dyDescent="0.25">
      <c r="B161" s="3"/>
      <c r="C161" s="4"/>
      <c r="D161" s="3"/>
      <c r="E161" s="3"/>
      <c r="F161" s="3"/>
      <c r="G161" s="5"/>
      <c r="H161" s="5"/>
      <c r="I161" s="5"/>
      <c r="J161" s="5"/>
    </row>
    <row r="162" spans="2:10" ht="12.75" customHeight="1" x14ac:dyDescent="0.25">
      <c r="B162" s="3"/>
      <c r="C162" s="4"/>
      <c r="D162" s="3"/>
      <c r="E162" s="3"/>
      <c r="F162" s="3"/>
      <c r="G162" s="5"/>
      <c r="H162" s="5"/>
      <c r="I162" s="5"/>
      <c r="J162" s="5"/>
    </row>
    <row r="163" spans="2:10" ht="12.75" customHeight="1" x14ac:dyDescent="0.25">
      <c r="B163" s="3"/>
      <c r="C163" s="4"/>
      <c r="D163" s="3"/>
      <c r="E163" s="3"/>
      <c r="F163" s="3"/>
      <c r="G163" s="5"/>
      <c r="H163" s="5"/>
      <c r="I163" s="5"/>
      <c r="J163" s="5"/>
    </row>
    <row r="164" spans="2:10" ht="12.75" customHeight="1" x14ac:dyDescent="0.25">
      <c r="B164" s="3"/>
      <c r="C164" s="4"/>
      <c r="D164" s="3"/>
      <c r="E164" s="3"/>
      <c r="F164" s="3"/>
      <c r="G164" s="5"/>
      <c r="H164" s="5"/>
      <c r="I164" s="5"/>
      <c r="J164" s="5"/>
    </row>
    <row r="165" spans="2:10" ht="12.75" customHeight="1" x14ac:dyDescent="0.25">
      <c r="B165" s="3"/>
      <c r="C165" s="4"/>
      <c r="D165" s="3"/>
      <c r="E165" s="3"/>
      <c r="F165" s="3"/>
      <c r="G165" s="5"/>
      <c r="H165" s="5"/>
      <c r="I165" s="5"/>
      <c r="J165" s="5"/>
    </row>
    <row r="166" spans="2:10" ht="12.75" customHeight="1" x14ac:dyDescent="0.25">
      <c r="B166" s="3"/>
      <c r="C166" s="4"/>
      <c r="D166" s="3"/>
      <c r="E166" s="3"/>
      <c r="F166" s="3"/>
      <c r="G166" s="5"/>
      <c r="H166" s="5"/>
      <c r="I166" s="5"/>
      <c r="J166" s="5"/>
    </row>
    <row r="167" spans="2:10" ht="12.75" customHeight="1" x14ac:dyDescent="0.25">
      <c r="B167" s="3"/>
      <c r="C167" s="4"/>
      <c r="D167" s="3"/>
      <c r="E167" s="3"/>
      <c r="F167" s="3"/>
      <c r="G167" s="5"/>
      <c r="H167" s="5"/>
      <c r="I167" s="5"/>
      <c r="J167" s="5"/>
    </row>
    <row r="168" spans="2:10" ht="12.75" customHeight="1" x14ac:dyDescent="0.25">
      <c r="B168" s="3"/>
      <c r="C168" s="4"/>
      <c r="D168" s="3"/>
      <c r="E168" s="3"/>
      <c r="F168" s="3"/>
      <c r="G168" s="5"/>
      <c r="H168" s="5"/>
      <c r="I168" s="5"/>
      <c r="J168" s="5"/>
    </row>
    <row r="169" spans="2:10" ht="12.75" customHeight="1" x14ac:dyDescent="0.25">
      <c r="B169" s="3"/>
      <c r="C169" s="4"/>
      <c r="D169" s="3"/>
      <c r="E169" s="3"/>
      <c r="F169" s="3"/>
      <c r="G169" s="5"/>
      <c r="H169" s="5"/>
      <c r="I169" s="5"/>
      <c r="J169" s="5"/>
    </row>
    <row r="170" spans="2:10" ht="12.75" customHeight="1" x14ac:dyDescent="0.25">
      <c r="B170" s="3"/>
      <c r="C170" s="4"/>
      <c r="D170" s="3"/>
      <c r="E170" s="3"/>
      <c r="F170" s="3"/>
      <c r="G170" s="5"/>
      <c r="H170" s="5"/>
      <c r="I170" s="5"/>
      <c r="J170" s="5"/>
    </row>
    <row r="171" spans="2:10" ht="12.75" customHeight="1" x14ac:dyDescent="0.25">
      <c r="B171" s="3"/>
      <c r="C171" s="4"/>
      <c r="D171" s="3"/>
      <c r="E171" s="3"/>
      <c r="F171" s="3"/>
      <c r="G171" s="5"/>
      <c r="H171" s="5"/>
      <c r="I171" s="5"/>
      <c r="J171" s="5"/>
    </row>
    <row r="172" spans="2:10" ht="12.75" customHeight="1" x14ac:dyDescent="0.25">
      <c r="B172" s="3"/>
      <c r="C172" s="4"/>
      <c r="D172" s="3"/>
      <c r="E172" s="3"/>
      <c r="F172" s="3"/>
      <c r="G172" s="5"/>
      <c r="H172" s="5"/>
      <c r="I172" s="5"/>
      <c r="J172" s="5"/>
    </row>
    <row r="173" spans="2:10" ht="12.75" customHeight="1" x14ac:dyDescent="0.25">
      <c r="B173" s="3"/>
      <c r="C173" s="4"/>
      <c r="D173" s="3"/>
      <c r="E173" s="3"/>
      <c r="F173" s="3"/>
      <c r="G173" s="5"/>
      <c r="H173" s="5"/>
      <c r="I173" s="5"/>
      <c r="J173" s="5"/>
    </row>
    <row r="174" spans="2:10" ht="12.75" customHeight="1" x14ac:dyDescent="0.25">
      <c r="B174" s="3"/>
      <c r="C174" s="4"/>
      <c r="D174" s="3"/>
      <c r="E174" s="3"/>
      <c r="F174" s="3"/>
      <c r="G174" s="5"/>
      <c r="H174" s="5"/>
      <c r="I174" s="5"/>
      <c r="J174" s="5"/>
    </row>
    <row r="175" spans="2:10" ht="12.75" customHeight="1" x14ac:dyDescent="0.25">
      <c r="B175" s="3"/>
      <c r="C175" s="4"/>
      <c r="D175" s="3"/>
      <c r="E175" s="3"/>
      <c r="F175" s="3"/>
      <c r="G175" s="5"/>
      <c r="H175" s="5"/>
      <c r="I175" s="5"/>
      <c r="J175" s="5"/>
    </row>
    <row r="176" spans="2:10" ht="12.75" customHeight="1" x14ac:dyDescent="0.25">
      <c r="B176" s="3"/>
      <c r="C176" s="4"/>
      <c r="D176" s="3"/>
      <c r="E176" s="3"/>
      <c r="F176" s="3"/>
      <c r="G176" s="5"/>
      <c r="H176" s="5"/>
      <c r="I176" s="5"/>
      <c r="J176" s="5"/>
    </row>
    <row r="177" spans="2:10" ht="12.75" customHeight="1" x14ac:dyDescent="0.25">
      <c r="B177" s="3"/>
      <c r="C177" s="4"/>
      <c r="D177" s="3"/>
      <c r="E177" s="3"/>
      <c r="F177" s="3"/>
      <c r="G177" s="5"/>
      <c r="H177" s="5"/>
      <c r="I177" s="5"/>
      <c r="J177" s="5"/>
    </row>
    <row r="178" spans="2:10" ht="12.75" customHeight="1" x14ac:dyDescent="0.25">
      <c r="B178" s="3"/>
      <c r="C178" s="4"/>
      <c r="D178" s="3"/>
      <c r="E178" s="3"/>
      <c r="F178" s="3"/>
      <c r="G178" s="5"/>
      <c r="H178" s="5"/>
      <c r="I178" s="5"/>
      <c r="J178" s="5"/>
    </row>
    <row r="179" spans="2:10" ht="12.75" customHeight="1" x14ac:dyDescent="0.25">
      <c r="B179" s="3"/>
      <c r="C179" s="4"/>
      <c r="D179" s="3"/>
      <c r="E179" s="3"/>
      <c r="F179" s="3"/>
      <c r="G179" s="5"/>
      <c r="H179" s="5"/>
      <c r="I179" s="5"/>
      <c r="J179" s="5"/>
    </row>
    <row r="180" spans="2:10" ht="12.75" customHeight="1" x14ac:dyDescent="0.25">
      <c r="B180" s="3"/>
      <c r="C180" s="4"/>
      <c r="D180" s="3"/>
      <c r="E180" s="3"/>
      <c r="F180" s="3"/>
      <c r="G180" s="5"/>
      <c r="H180" s="5"/>
      <c r="I180" s="5"/>
      <c r="J180" s="5"/>
    </row>
    <row r="181" spans="2:10" ht="12.75" customHeight="1" x14ac:dyDescent="0.25">
      <c r="B181" s="3"/>
      <c r="C181" s="4"/>
      <c r="D181" s="3"/>
      <c r="E181" s="3"/>
      <c r="F181" s="3"/>
      <c r="G181" s="5"/>
      <c r="H181" s="5"/>
      <c r="I181" s="5"/>
      <c r="J181" s="5"/>
    </row>
    <row r="182" spans="2:10" ht="12.75" customHeight="1" x14ac:dyDescent="0.25">
      <c r="B182" s="3"/>
      <c r="C182" s="4"/>
      <c r="D182" s="3"/>
      <c r="E182" s="3"/>
      <c r="F182" s="3"/>
      <c r="G182" s="5"/>
      <c r="H182" s="5"/>
      <c r="I182" s="5"/>
      <c r="J182" s="5"/>
    </row>
    <row r="183" spans="2:10" ht="12.75" customHeight="1" x14ac:dyDescent="0.25">
      <c r="B183" s="3"/>
      <c r="C183" s="4"/>
      <c r="D183" s="3"/>
      <c r="E183" s="3"/>
      <c r="F183" s="3"/>
      <c r="G183" s="5"/>
      <c r="H183" s="5"/>
      <c r="I183" s="5"/>
      <c r="J183" s="5"/>
    </row>
    <row r="184" spans="2:10" ht="12.75" customHeight="1" x14ac:dyDescent="0.25">
      <c r="B184" s="3"/>
      <c r="C184" s="4"/>
      <c r="D184" s="3"/>
      <c r="E184" s="3"/>
      <c r="F184" s="3"/>
      <c r="G184" s="5"/>
      <c r="H184" s="5"/>
      <c r="I184" s="5"/>
      <c r="J184" s="5"/>
    </row>
    <row r="185" spans="2:10" ht="12.75" customHeight="1" x14ac:dyDescent="0.25">
      <c r="B185" s="3"/>
      <c r="C185" s="4"/>
      <c r="D185" s="3"/>
      <c r="E185" s="3"/>
      <c r="F185" s="3"/>
      <c r="G185" s="5"/>
      <c r="H185" s="5"/>
      <c r="I185" s="5"/>
      <c r="J185" s="5"/>
    </row>
    <row r="186" spans="2:10" ht="12.75" customHeight="1" x14ac:dyDescent="0.25">
      <c r="B186" s="3"/>
      <c r="C186" s="4"/>
      <c r="D186" s="3"/>
      <c r="E186" s="3"/>
      <c r="F186" s="3"/>
      <c r="G186" s="5"/>
      <c r="H186" s="5"/>
      <c r="I186" s="5"/>
      <c r="J186" s="5"/>
    </row>
    <row r="187" spans="2:10" ht="12.75" customHeight="1" x14ac:dyDescent="0.25">
      <c r="B187" s="3"/>
      <c r="C187" s="4"/>
      <c r="D187" s="3"/>
      <c r="E187" s="3"/>
      <c r="F187" s="3"/>
      <c r="G187" s="5"/>
      <c r="H187" s="5"/>
      <c r="I187" s="5"/>
      <c r="J187" s="5"/>
    </row>
    <row r="188" spans="2:10" ht="12.75" customHeight="1" x14ac:dyDescent="0.25">
      <c r="B188" s="3"/>
      <c r="C188" s="4"/>
      <c r="D188" s="3"/>
      <c r="E188" s="3"/>
      <c r="F188" s="3"/>
      <c r="G188" s="5"/>
      <c r="H188" s="5"/>
      <c r="I188" s="5"/>
      <c r="J188" s="5"/>
    </row>
    <row r="189" spans="2:10" ht="12.75" customHeight="1" x14ac:dyDescent="0.25">
      <c r="B189" s="3"/>
      <c r="C189" s="4"/>
      <c r="D189" s="3"/>
      <c r="E189" s="3"/>
      <c r="F189" s="3"/>
      <c r="G189" s="5"/>
      <c r="H189" s="5"/>
      <c r="I189" s="5"/>
      <c r="J189" s="5"/>
    </row>
    <row r="190" spans="2:10" ht="12.75" customHeight="1" x14ac:dyDescent="0.25">
      <c r="B190" s="3"/>
      <c r="C190" s="4"/>
      <c r="D190" s="3"/>
      <c r="E190" s="3"/>
      <c r="F190" s="3"/>
      <c r="G190" s="5"/>
      <c r="H190" s="5"/>
      <c r="I190" s="5"/>
      <c r="J190" s="5"/>
    </row>
    <row r="191" spans="2:10" ht="12.75" customHeight="1" x14ac:dyDescent="0.25">
      <c r="B191" s="3"/>
      <c r="C191" s="4"/>
      <c r="D191" s="3"/>
      <c r="E191" s="3"/>
      <c r="F191" s="3"/>
      <c r="G191" s="5"/>
      <c r="H191" s="5"/>
      <c r="I191" s="5"/>
      <c r="J191" s="5"/>
    </row>
    <row r="192" spans="2:10" ht="12.75" customHeight="1" x14ac:dyDescent="0.25">
      <c r="B192" s="3"/>
      <c r="C192" s="4"/>
      <c r="D192" s="3"/>
      <c r="E192" s="3"/>
      <c r="F192" s="3"/>
      <c r="G192" s="5"/>
      <c r="H192" s="5"/>
      <c r="I192" s="5"/>
      <c r="J192" s="5"/>
    </row>
    <row r="193" spans="2:10" ht="12.75" customHeight="1" x14ac:dyDescent="0.25">
      <c r="B193" s="3"/>
      <c r="C193" s="4"/>
      <c r="D193" s="3"/>
      <c r="E193" s="3"/>
      <c r="F193" s="3"/>
      <c r="G193" s="5"/>
      <c r="H193" s="5"/>
      <c r="I193" s="5"/>
      <c r="J193" s="5"/>
    </row>
    <row r="194" spans="2:10" ht="12.75" customHeight="1" x14ac:dyDescent="0.25">
      <c r="B194" s="3"/>
      <c r="C194" s="4"/>
      <c r="D194" s="3"/>
      <c r="E194" s="3"/>
      <c r="F194" s="3"/>
      <c r="G194" s="5"/>
      <c r="H194" s="5"/>
      <c r="I194" s="5"/>
      <c r="J194" s="5"/>
    </row>
    <row r="195" spans="2:10" ht="12.75" customHeight="1" x14ac:dyDescent="0.25">
      <c r="B195" s="3"/>
      <c r="C195" s="4"/>
      <c r="D195" s="3"/>
      <c r="E195" s="3"/>
      <c r="F195" s="3"/>
      <c r="G195" s="5"/>
      <c r="H195" s="5"/>
      <c r="I195" s="5"/>
      <c r="J195" s="5"/>
    </row>
    <row r="196" spans="2:10" ht="12.75" customHeight="1" x14ac:dyDescent="0.25">
      <c r="B196" s="3"/>
      <c r="C196" s="4"/>
      <c r="D196" s="3"/>
      <c r="E196" s="3"/>
      <c r="F196" s="3"/>
      <c r="G196" s="5"/>
      <c r="H196" s="5"/>
      <c r="I196" s="5"/>
      <c r="J196" s="5"/>
    </row>
    <row r="197" spans="2:10" ht="12.75" customHeight="1" x14ac:dyDescent="0.25">
      <c r="B197" s="3"/>
      <c r="C197" s="4"/>
      <c r="D197" s="3"/>
      <c r="E197" s="3"/>
      <c r="F197" s="3"/>
      <c r="G197" s="5"/>
      <c r="H197" s="5"/>
      <c r="I197" s="5"/>
      <c r="J197" s="5"/>
    </row>
    <row r="198" spans="2:10" ht="12.75" customHeight="1" x14ac:dyDescent="0.25">
      <c r="B198" s="3"/>
      <c r="C198" s="4"/>
      <c r="D198" s="3"/>
      <c r="E198" s="3"/>
      <c r="F198" s="3"/>
      <c r="G198" s="5"/>
      <c r="H198" s="5"/>
      <c r="I198" s="5"/>
      <c r="J198" s="5"/>
    </row>
    <row r="199" spans="2:10" ht="12.75" customHeight="1" x14ac:dyDescent="0.25">
      <c r="B199" s="3"/>
      <c r="C199" s="4"/>
      <c r="D199" s="3"/>
      <c r="E199" s="3"/>
      <c r="F199" s="3"/>
      <c r="G199" s="5"/>
      <c r="H199" s="5"/>
      <c r="I199" s="5"/>
      <c r="J199" s="5"/>
    </row>
    <row r="200" spans="2:10" ht="12.75" customHeight="1" x14ac:dyDescent="0.25">
      <c r="B200" s="3"/>
      <c r="C200" s="4"/>
      <c r="D200" s="3"/>
      <c r="E200" s="3"/>
      <c r="F200" s="3"/>
      <c r="G200" s="5"/>
      <c r="H200" s="5"/>
      <c r="I200" s="5"/>
      <c r="J200" s="5"/>
    </row>
    <row r="201" spans="2:10" ht="12.75" customHeight="1" x14ac:dyDescent="0.25">
      <c r="B201" s="3"/>
      <c r="C201" s="4"/>
      <c r="D201" s="3"/>
      <c r="E201" s="3"/>
      <c r="F201" s="3"/>
      <c r="G201" s="5"/>
      <c r="H201" s="5"/>
      <c r="I201" s="5"/>
      <c r="J201" s="5"/>
    </row>
    <row r="202" spans="2:10" ht="12.75" customHeight="1" x14ac:dyDescent="0.25">
      <c r="B202" s="3"/>
      <c r="C202" s="4"/>
      <c r="D202" s="3"/>
      <c r="E202" s="3"/>
      <c r="F202" s="3"/>
      <c r="G202" s="5"/>
      <c r="H202" s="5"/>
      <c r="I202" s="5"/>
      <c r="J202" s="5"/>
    </row>
    <row r="203" spans="2:10" ht="12.75" customHeight="1" x14ac:dyDescent="0.25">
      <c r="B203" s="3"/>
      <c r="C203" s="4"/>
      <c r="D203" s="3"/>
      <c r="E203" s="3"/>
      <c r="F203" s="3"/>
      <c r="G203" s="5"/>
      <c r="H203" s="5"/>
      <c r="I203" s="5"/>
      <c r="J203" s="5"/>
    </row>
    <row r="204" spans="2:10" ht="12.75" customHeight="1" x14ac:dyDescent="0.25">
      <c r="B204" s="3"/>
      <c r="C204" s="4"/>
      <c r="D204" s="3"/>
      <c r="E204" s="3"/>
      <c r="F204" s="3"/>
      <c r="G204" s="5"/>
      <c r="H204" s="5"/>
      <c r="I204" s="5"/>
      <c r="J204" s="5"/>
    </row>
    <row r="205" spans="2:10" ht="12.75" customHeight="1" x14ac:dyDescent="0.25">
      <c r="B205" s="3"/>
      <c r="C205" s="4"/>
      <c r="D205" s="3"/>
      <c r="E205" s="3"/>
      <c r="F205" s="3"/>
      <c r="G205" s="5"/>
      <c r="H205" s="5"/>
      <c r="I205" s="5"/>
      <c r="J205" s="5"/>
    </row>
    <row r="206" spans="2:10" ht="12.75" customHeight="1" x14ac:dyDescent="0.25">
      <c r="B206" s="3"/>
      <c r="C206" s="4"/>
      <c r="D206" s="3"/>
      <c r="E206" s="3"/>
      <c r="F206" s="3"/>
      <c r="G206" s="5"/>
      <c r="H206" s="5"/>
      <c r="I206" s="5"/>
      <c r="J206" s="5"/>
    </row>
    <row r="207" spans="2:10" ht="12.75" customHeight="1" x14ac:dyDescent="0.25">
      <c r="B207" s="3"/>
      <c r="C207" s="4"/>
      <c r="D207" s="3"/>
      <c r="E207" s="3"/>
      <c r="F207" s="3"/>
      <c r="G207" s="5"/>
      <c r="H207" s="5"/>
      <c r="I207" s="5"/>
      <c r="J207" s="5"/>
    </row>
    <row r="208" spans="2:10" ht="12.75" customHeight="1" x14ac:dyDescent="0.25">
      <c r="B208" s="3"/>
      <c r="C208" s="4"/>
      <c r="D208" s="3"/>
      <c r="E208" s="3"/>
      <c r="F208" s="3"/>
      <c r="G208" s="5"/>
      <c r="H208" s="5"/>
      <c r="I208" s="5"/>
      <c r="J208" s="5"/>
    </row>
    <row r="209" spans="2:10" ht="12.75" customHeight="1" x14ac:dyDescent="0.25">
      <c r="B209" s="3"/>
      <c r="C209" s="4"/>
      <c r="D209" s="3"/>
      <c r="E209" s="3"/>
      <c r="F209" s="3"/>
      <c r="G209" s="5"/>
      <c r="H209" s="5"/>
      <c r="I209" s="5"/>
      <c r="J209" s="5"/>
    </row>
    <row r="210" spans="2:10" ht="12.75" customHeight="1" x14ac:dyDescent="0.25">
      <c r="B210" s="3"/>
      <c r="C210" s="4"/>
      <c r="D210" s="3"/>
      <c r="E210" s="3"/>
      <c r="F210" s="3"/>
      <c r="G210" s="5"/>
      <c r="H210" s="5"/>
      <c r="I210" s="5"/>
      <c r="J210" s="5"/>
    </row>
    <row r="211" spans="2:10" ht="12.75" customHeight="1" x14ac:dyDescent="0.25">
      <c r="B211" s="3"/>
      <c r="C211" s="4"/>
      <c r="D211" s="3"/>
      <c r="E211" s="3"/>
      <c r="F211" s="3"/>
      <c r="G211" s="5"/>
      <c r="H211" s="5"/>
      <c r="I211" s="5"/>
      <c r="J211" s="5"/>
    </row>
    <row r="212" spans="2:10" ht="12.75" customHeight="1" x14ac:dyDescent="0.25">
      <c r="B212" s="3"/>
      <c r="C212" s="4"/>
      <c r="D212" s="3"/>
      <c r="E212" s="3"/>
      <c r="F212" s="3"/>
      <c r="G212" s="5"/>
      <c r="H212" s="5"/>
      <c r="I212" s="5"/>
      <c r="J212" s="5"/>
    </row>
    <row r="213" spans="2:10" ht="12.75" customHeight="1" x14ac:dyDescent="0.25">
      <c r="B213" s="3"/>
      <c r="C213" s="4"/>
      <c r="D213" s="3"/>
      <c r="E213" s="3"/>
      <c r="F213" s="3"/>
      <c r="G213" s="5"/>
      <c r="H213" s="5"/>
      <c r="I213" s="5"/>
      <c r="J213" s="5"/>
    </row>
    <row r="214" spans="2:10" ht="12.75" customHeight="1" x14ac:dyDescent="0.25">
      <c r="B214" s="3"/>
      <c r="C214" s="4"/>
      <c r="D214" s="3"/>
      <c r="E214" s="3"/>
      <c r="F214" s="3"/>
      <c r="G214" s="5"/>
      <c r="H214" s="5"/>
      <c r="I214" s="5"/>
      <c r="J214" s="5"/>
    </row>
    <row r="215" spans="2:10" ht="12.75" customHeight="1" x14ac:dyDescent="0.25">
      <c r="B215" s="3"/>
      <c r="C215" s="4"/>
      <c r="D215" s="3"/>
      <c r="E215" s="3"/>
      <c r="F215" s="3"/>
      <c r="G215" s="5"/>
      <c r="H215" s="5"/>
      <c r="I215" s="5"/>
      <c r="J215" s="5"/>
    </row>
    <row r="216" spans="2:10" ht="12.75" customHeight="1" x14ac:dyDescent="0.25">
      <c r="B216" s="3"/>
      <c r="C216" s="4"/>
      <c r="D216" s="3"/>
      <c r="E216" s="3"/>
      <c r="F216" s="3"/>
      <c r="G216" s="5"/>
      <c r="H216" s="5"/>
      <c r="I216" s="5"/>
      <c r="J216" s="5"/>
    </row>
    <row r="217" spans="2:10" ht="12.75" customHeight="1" x14ac:dyDescent="0.25">
      <c r="B217" s="3"/>
      <c r="C217" s="4"/>
      <c r="D217" s="3"/>
      <c r="E217" s="3"/>
      <c r="F217" s="3"/>
      <c r="G217" s="5"/>
      <c r="H217" s="5"/>
      <c r="I217" s="5"/>
      <c r="J217" s="5"/>
    </row>
    <row r="218" spans="2:10" ht="12.75" customHeight="1" x14ac:dyDescent="0.25">
      <c r="B218" s="3"/>
      <c r="C218" s="4"/>
      <c r="D218" s="3"/>
      <c r="E218" s="3"/>
      <c r="F218" s="3"/>
      <c r="G218" s="5"/>
      <c r="H218" s="5"/>
      <c r="I218" s="5"/>
      <c r="J218" s="5"/>
    </row>
    <row r="219" spans="2:10" ht="12.75" customHeight="1" x14ac:dyDescent="0.25">
      <c r="B219" s="3"/>
      <c r="C219" s="4"/>
      <c r="D219" s="3"/>
      <c r="E219" s="3"/>
      <c r="F219" s="3"/>
      <c r="G219" s="5"/>
      <c r="H219" s="5"/>
      <c r="I219" s="5"/>
      <c r="J219" s="5"/>
    </row>
    <row r="220" spans="2:10" ht="12.75" customHeight="1" x14ac:dyDescent="0.25">
      <c r="B220" s="3"/>
      <c r="C220" s="4"/>
      <c r="D220" s="3"/>
      <c r="E220" s="3"/>
      <c r="F220" s="3"/>
      <c r="G220" s="5"/>
      <c r="H220" s="5"/>
      <c r="I220" s="5"/>
      <c r="J220" s="5"/>
    </row>
    <row r="221" spans="2:10" ht="12.75" customHeight="1" x14ac:dyDescent="0.25">
      <c r="B221" s="3"/>
      <c r="C221" s="4"/>
      <c r="D221" s="3"/>
      <c r="E221" s="3"/>
      <c r="F221" s="3"/>
      <c r="G221" s="5"/>
      <c r="H221" s="5"/>
      <c r="I221" s="5"/>
      <c r="J221" s="5"/>
    </row>
    <row r="222" spans="2:10" ht="12.75" customHeight="1" x14ac:dyDescent="0.25">
      <c r="B222" s="3"/>
      <c r="C222" s="4"/>
      <c r="D222" s="3"/>
      <c r="E222" s="3"/>
      <c r="F222" s="3"/>
      <c r="G222" s="5"/>
      <c r="H222" s="5"/>
      <c r="I222" s="5"/>
      <c r="J222" s="5"/>
    </row>
    <row r="223" spans="2:10" ht="12.75" customHeight="1" x14ac:dyDescent="0.25">
      <c r="B223" s="3"/>
      <c r="C223" s="4"/>
      <c r="D223" s="3"/>
      <c r="E223" s="3"/>
      <c r="F223" s="3"/>
      <c r="G223" s="5"/>
      <c r="H223" s="5"/>
      <c r="I223" s="5"/>
      <c r="J223" s="5"/>
    </row>
    <row r="224" spans="2:10" ht="12.75" customHeight="1" x14ac:dyDescent="0.25">
      <c r="B224" s="3"/>
      <c r="C224" s="4"/>
      <c r="D224" s="3"/>
      <c r="E224" s="3"/>
      <c r="F224" s="3"/>
      <c r="G224" s="5"/>
      <c r="H224" s="5"/>
      <c r="I224" s="5"/>
      <c r="J224" s="5"/>
    </row>
    <row r="225" spans="2:10" ht="12.75" customHeight="1" x14ac:dyDescent="0.25">
      <c r="B225" s="3"/>
      <c r="C225" s="4"/>
      <c r="D225" s="3"/>
      <c r="E225" s="3"/>
      <c r="F225" s="3"/>
      <c r="G225" s="5"/>
      <c r="H225" s="5"/>
      <c r="I225" s="5"/>
      <c r="J225" s="5"/>
    </row>
    <row r="226" spans="2:10" ht="12.75" customHeight="1" x14ac:dyDescent="0.25">
      <c r="B226" s="3"/>
      <c r="C226" s="4"/>
      <c r="D226" s="3"/>
      <c r="E226" s="3"/>
      <c r="F226" s="3"/>
      <c r="G226" s="5"/>
      <c r="H226" s="5"/>
      <c r="I226" s="5"/>
      <c r="J226" s="5"/>
    </row>
    <row r="227" spans="2:10" ht="12.75" customHeight="1" x14ac:dyDescent="0.25">
      <c r="B227" s="3"/>
      <c r="C227" s="4"/>
      <c r="D227" s="3"/>
      <c r="E227" s="3"/>
      <c r="F227" s="3"/>
      <c r="G227" s="5"/>
      <c r="H227" s="5"/>
      <c r="I227" s="5"/>
      <c r="J227" s="5"/>
    </row>
    <row r="228" spans="2:10" ht="12.75" customHeight="1" x14ac:dyDescent="0.25">
      <c r="B228" s="3"/>
      <c r="C228" s="4"/>
      <c r="D228" s="3"/>
      <c r="E228" s="3"/>
      <c r="F228" s="3"/>
      <c r="G228" s="5"/>
      <c r="H228" s="5"/>
      <c r="I228" s="5"/>
      <c r="J228" s="5"/>
    </row>
    <row r="229" spans="2:10" ht="12.75" customHeight="1" x14ac:dyDescent="0.25">
      <c r="B229" s="3"/>
      <c r="C229" s="4"/>
      <c r="D229" s="3"/>
      <c r="E229" s="3"/>
      <c r="F229" s="3"/>
      <c r="G229" s="5"/>
      <c r="H229" s="5"/>
      <c r="I229" s="5"/>
      <c r="J229" s="5"/>
    </row>
    <row r="230" spans="2:10" ht="12.75" customHeight="1" x14ac:dyDescent="0.25">
      <c r="B230" s="3"/>
      <c r="C230" s="4"/>
      <c r="D230" s="3"/>
      <c r="E230" s="3"/>
      <c r="F230" s="3"/>
      <c r="G230" s="5"/>
      <c r="H230" s="5"/>
      <c r="I230" s="5"/>
      <c r="J230" s="5"/>
    </row>
    <row r="231" spans="2:10" ht="12.75" customHeight="1" x14ac:dyDescent="0.25">
      <c r="B231" s="3"/>
      <c r="C231" s="4"/>
      <c r="D231" s="3"/>
      <c r="E231" s="3"/>
      <c r="F231" s="3"/>
      <c r="G231" s="5"/>
      <c r="H231" s="5"/>
      <c r="I231" s="5"/>
      <c r="J231" s="5"/>
    </row>
    <row r="232" spans="2:10" ht="12.75" customHeight="1" x14ac:dyDescent="0.25">
      <c r="B232" s="3"/>
      <c r="C232" s="4"/>
      <c r="D232" s="3"/>
      <c r="E232" s="3"/>
      <c r="F232" s="3"/>
      <c r="G232" s="5"/>
      <c r="H232" s="5"/>
      <c r="I232" s="5"/>
      <c r="J232" s="5"/>
    </row>
    <row r="233" spans="2:10" ht="12.75" customHeight="1" x14ac:dyDescent="0.25">
      <c r="B233" s="3"/>
      <c r="C233" s="4"/>
      <c r="D233" s="3"/>
      <c r="E233" s="3"/>
      <c r="F233" s="3"/>
      <c r="G233" s="5"/>
      <c r="H233" s="5"/>
      <c r="I233" s="5"/>
      <c r="J233" s="5"/>
    </row>
    <row r="234" spans="2:10" ht="12.75" customHeight="1" x14ac:dyDescent="0.25">
      <c r="B234" s="3"/>
      <c r="C234" s="4"/>
      <c r="D234" s="3"/>
      <c r="E234" s="3"/>
      <c r="F234" s="3"/>
      <c r="G234" s="5"/>
      <c r="H234" s="5"/>
      <c r="I234" s="5"/>
      <c r="J234" s="5"/>
    </row>
    <row r="235" spans="2:10" ht="12.75" customHeight="1" x14ac:dyDescent="0.25">
      <c r="B235" s="3"/>
      <c r="C235" s="4"/>
      <c r="D235" s="3"/>
      <c r="E235" s="3"/>
      <c r="F235" s="3"/>
      <c r="G235" s="5"/>
      <c r="H235" s="5"/>
      <c r="I235" s="5"/>
      <c r="J235" s="5"/>
    </row>
    <row r="236" spans="2:10" ht="12.75" customHeight="1" x14ac:dyDescent="0.25">
      <c r="B236" s="3"/>
      <c r="C236" s="4"/>
      <c r="D236" s="3"/>
      <c r="E236" s="3"/>
      <c r="F236" s="3"/>
      <c r="G236" s="5"/>
      <c r="H236" s="5"/>
      <c r="I236" s="5"/>
      <c r="J236" s="5"/>
    </row>
    <row r="237" spans="2:10" ht="12.75" customHeight="1" x14ac:dyDescent="0.25">
      <c r="B237" s="3"/>
      <c r="C237" s="4"/>
      <c r="D237" s="3"/>
      <c r="E237" s="3"/>
      <c r="F237" s="3"/>
      <c r="G237" s="5"/>
      <c r="H237" s="5"/>
      <c r="I237" s="5"/>
      <c r="J237" s="5"/>
    </row>
    <row r="238" spans="2:10" ht="12.75" customHeight="1" x14ac:dyDescent="0.25">
      <c r="B238" s="3"/>
      <c r="C238" s="4"/>
      <c r="D238" s="3"/>
      <c r="E238" s="3"/>
      <c r="F238" s="3"/>
      <c r="G238" s="5"/>
      <c r="H238" s="5"/>
      <c r="I238" s="5"/>
      <c r="J238" s="5"/>
    </row>
    <row r="239" spans="2:10" ht="12.75" customHeight="1" x14ac:dyDescent="0.25">
      <c r="B239" s="3"/>
      <c r="C239" s="4"/>
      <c r="D239" s="3"/>
      <c r="E239" s="3"/>
      <c r="F239" s="3"/>
      <c r="G239" s="5"/>
      <c r="H239" s="5"/>
      <c r="I239" s="5"/>
      <c r="J239" s="5"/>
    </row>
    <row r="240" spans="2:10" ht="12.75" customHeight="1" x14ac:dyDescent="0.25">
      <c r="B240" s="3"/>
      <c r="C240" s="4"/>
      <c r="D240" s="3"/>
      <c r="E240" s="3"/>
      <c r="F240" s="3"/>
      <c r="G240" s="5"/>
      <c r="H240" s="5"/>
      <c r="I240" s="5"/>
      <c r="J240" s="5"/>
    </row>
    <row r="241" spans="2:10" ht="12.75" customHeight="1" x14ac:dyDescent="0.25">
      <c r="B241" s="3"/>
      <c r="C241" s="4"/>
      <c r="D241" s="3"/>
      <c r="E241" s="3"/>
      <c r="F241" s="3"/>
      <c r="G241" s="5"/>
      <c r="H241" s="5"/>
      <c r="I241" s="5"/>
      <c r="J241" s="5"/>
    </row>
    <row r="242" spans="2:10" ht="12.75" customHeight="1" x14ac:dyDescent="0.25">
      <c r="B242" s="3"/>
      <c r="C242" s="4"/>
      <c r="D242" s="3"/>
      <c r="E242" s="3"/>
      <c r="F242" s="3"/>
      <c r="G242" s="5"/>
      <c r="H242" s="5"/>
      <c r="I242" s="5"/>
      <c r="J242" s="5"/>
    </row>
    <row r="243" spans="2:10" ht="12.75" customHeight="1" x14ac:dyDescent="0.25">
      <c r="B243" s="3"/>
      <c r="C243" s="4"/>
      <c r="D243" s="3"/>
      <c r="E243" s="3"/>
      <c r="F243" s="3"/>
      <c r="G243" s="5"/>
      <c r="H243" s="5"/>
      <c r="I243" s="5"/>
      <c r="J243" s="5"/>
    </row>
    <row r="244" spans="2:10" ht="12.75" customHeight="1" x14ac:dyDescent="0.25">
      <c r="B244" s="3"/>
      <c r="C244" s="4"/>
      <c r="D244" s="3"/>
      <c r="E244" s="3"/>
      <c r="F244" s="3"/>
      <c r="G244" s="5"/>
      <c r="H244" s="5"/>
      <c r="I244" s="5"/>
      <c r="J244" s="5"/>
    </row>
    <row r="245" spans="2:10" ht="12.75" customHeight="1" x14ac:dyDescent="0.25">
      <c r="B245" s="3"/>
      <c r="C245" s="4"/>
      <c r="D245" s="3"/>
      <c r="E245" s="3"/>
      <c r="F245" s="3"/>
      <c r="G245" s="5"/>
      <c r="H245" s="5"/>
      <c r="I245" s="5"/>
      <c r="J245" s="5"/>
    </row>
    <row r="246" spans="2:10" ht="12.75" customHeight="1" x14ac:dyDescent="0.25">
      <c r="B246" s="3"/>
      <c r="C246" s="4"/>
      <c r="D246" s="3"/>
      <c r="E246" s="3"/>
      <c r="F246" s="3"/>
      <c r="G246" s="5"/>
      <c r="H246" s="5"/>
      <c r="I246" s="5"/>
      <c r="J246" s="5"/>
    </row>
    <row r="247" spans="2:10" ht="12.75" customHeight="1" x14ac:dyDescent="0.25">
      <c r="B247" s="3"/>
      <c r="C247" s="4"/>
      <c r="D247" s="3"/>
      <c r="E247" s="3"/>
      <c r="F247" s="3"/>
      <c r="G247" s="5"/>
      <c r="H247" s="5"/>
      <c r="I247" s="5"/>
      <c r="J247" s="5"/>
    </row>
    <row r="248" spans="2:10" ht="12.75" customHeight="1" x14ac:dyDescent="0.25">
      <c r="B248" s="3"/>
      <c r="C248" s="4"/>
      <c r="D248" s="3"/>
      <c r="E248" s="3"/>
      <c r="F248" s="3"/>
      <c r="G248" s="5"/>
      <c r="H248" s="5"/>
      <c r="I248" s="5"/>
      <c r="J248" s="5"/>
    </row>
    <row r="249" spans="2:10" ht="12.75" customHeight="1" x14ac:dyDescent="0.25">
      <c r="B249" s="3"/>
      <c r="C249" s="4"/>
      <c r="D249" s="3"/>
      <c r="E249" s="3"/>
      <c r="F249" s="3"/>
      <c r="G249" s="5"/>
      <c r="H249" s="5"/>
      <c r="I249" s="5"/>
      <c r="J249" s="5"/>
    </row>
    <row r="250" spans="2:10" ht="12.75" customHeight="1" x14ac:dyDescent="0.25">
      <c r="B250" s="3"/>
      <c r="C250" s="4"/>
      <c r="D250" s="3"/>
      <c r="E250" s="3"/>
      <c r="F250" s="3"/>
      <c r="G250" s="5"/>
      <c r="H250" s="5"/>
      <c r="I250" s="5"/>
      <c r="J250" s="5"/>
    </row>
    <row r="251" spans="2:10" ht="12.75" customHeight="1" x14ac:dyDescent="0.25">
      <c r="B251" s="3"/>
      <c r="C251" s="4"/>
      <c r="D251" s="3"/>
      <c r="E251" s="3"/>
      <c r="F251" s="3"/>
      <c r="G251" s="5"/>
      <c r="H251" s="5"/>
      <c r="I251" s="5"/>
      <c r="J251" s="5"/>
    </row>
    <row r="252" spans="2:10" ht="12.75" customHeight="1" x14ac:dyDescent="0.25">
      <c r="B252" s="3"/>
      <c r="C252" s="4"/>
      <c r="D252" s="3"/>
      <c r="E252" s="3"/>
      <c r="F252" s="3"/>
      <c r="G252" s="5"/>
      <c r="H252" s="5"/>
      <c r="I252" s="5"/>
      <c r="J252" s="5"/>
    </row>
    <row r="253" spans="2:10" ht="12.75" customHeight="1" x14ac:dyDescent="0.25">
      <c r="B253" s="3"/>
      <c r="C253" s="4"/>
      <c r="D253" s="3"/>
      <c r="E253" s="3"/>
      <c r="F253" s="3"/>
      <c r="G253" s="5"/>
      <c r="H253" s="5"/>
      <c r="I253" s="5"/>
      <c r="J253" s="5"/>
    </row>
    <row r="254" spans="2:10" ht="12.75" customHeight="1" x14ac:dyDescent="0.25">
      <c r="B254" s="3"/>
      <c r="C254" s="4"/>
      <c r="D254" s="3"/>
      <c r="E254" s="3"/>
      <c r="F254" s="3"/>
      <c r="G254" s="5"/>
      <c r="H254" s="5"/>
      <c r="I254" s="5"/>
      <c r="J254" s="5"/>
    </row>
    <row r="255" spans="2:10" ht="12.75" customHeight="1" x14ac:dyDescent="0.25">
      <c r="B255" s="3"/>
      <c r="C255" s="4"/>
      <c r="D255" s="3"/>
      <c r="E255" s="3"/>
      <c r="F255" s="3"/>
      <c r="G255" s="5"/>
      <c r="H255" s="5"/>
      <c r="I255" s="5"/>
      <c r="J255" s="5"/>
    </row>
    <row r="256" spans="2:10" ht="12.75" customHeight="1" x14ac:dyDescent="0.25">
      <c r="B256" s="3"/>
      <c r="C256" s="4"/>
      <c r="D256" s="3"/>
      <c r="E256" s="3"/>
      <c r="F256" s="3"/>
      <c r="G256" s="5"/>
      <c r="H256" s="5"/>
      <c r="I256" s="5"/>
      <c r="J256" s="5"/>
    </row>
    <row r="257" spans="2:10" ht="12.75" customHeight="1" x14ac:dyDescent="0.25">
      <c r="B257" s="3"/>
      <c r="C257" s="4"/>
      <c r="D257" s="3"/>
      <c r="E257" s="3"/>
      <c r="F257" s="3"/>
      <c r="G257" s="5"/>
      <c r="H257" s="5"/>
      <c r="I257" s="5"/>
      <c r="J257" s="5"/>
    </row>
    <row r="258" spans="2:10" ht="12.75" customHeight="1" x14ac:dyDescent="0.25">
      <c r="B258" s="3"/>
      <c r="C258" s="4"/>
      <c r="D258" s="3"/>
      <c r="E258" s="3"/>
      <c r="F258" s="3"/>
      <c r="G258" s="5"/>
      <c r="H258" s="5"/>
      <c r="I258" s="5"/>
      <c r="J258" s="5"/>
    </row>
    <row r="259" spans="2:10" ht="12.75" customHeight="1" x14ac:dyDescent="0.25">
      <c r="B259" s="3"/>
      <c r="C259" s="4"/>
      <c r="D259" s="3"/>
      <c r="E259" s="3"/>
      <c r="F259" s="3"/>
      <c r="G259" s="5"/>
      <c r="H259" s="5"/>
      <c r="I259" s="5"/>
      <c r="J259" s="5"/>
    </row>
    <row r="260" spans="2:10" ht="12.75" customHeight="1" x14ac:dyDescent="0.25">
      <c r="B260" s="3"/>
      <c r="C260" s="4"/>
      <c r="D260" s="3"/>
      <c r="E260" s="3"/>
      <c r="F260" s="3"/>
      <c r="G260" s="5"/>
      <c r="H260" s="5"/>
      <c r="I260" s="5"/>
      <c r="J260" s="5"/>
    </row>
    <row r="261" spans="2:10" ht="12.75" customHeight="1" x14ac:dyDescent="0.25">
      <c r="B261" s="3"/>
      <c r="C261" s="4"/>
      <c r="D261" s="3"/>
      <c r="E261" s="3"/>
      <c r="F261" s="3"/>
      <c r="G261" s="5"/>
      <c r="H261" s="5"/>
      <c r="I261" s="5"/>
      <c r="J261" s="5"/>
    </row>
    <row r="262" spans="2:10" ht="12.75" customHeight="1" x14ac:dyDescent="0.25">
      <c r="B262" s="3"/>
      <c r="C262" s="4"/>
      <c r="D262" s="3"/>
      <c r="E262" s="3"/>
      <c r="F262" s="3"/>
      <c r="G262" s="5"/>
      <c r="H262" s="5"/>
      <c r="I262" s="5"/>
      <c r="J262" s="5"/>
    </row>
    <row r="263" spans="2:10" ht="12.75" customHeight="1" x14ac:dyDescent="0.25">
      <c r="B263" s="3"/>
      <c r="C263" s="4"/>
      <c r="D263" s="3"/>
      <c r="E263" s="3"/>
      <c r="F263" s="3"/>
      <c r="G263" s="5"/>
      <c r="H263" s="5"/>
      <c r="I263" s="5"/>
      <c r="J263" s="5"/>
    </row>
    <row r="264" spans="2:10" ht="12.75" customHeight="1" x14ac:dyDescent="0.25">
      <c r="B264" s="3"/>
      <c r="C264" s="4"/>
      <c r="D264" s="3"/>
      <c r="E264" s="3"/>
      <c r="F264" s="3"/>
      <c r="G264" s="5"/>
      <c r="H264" s="5"/>
      <c r="I264" s="5"/>
      <c r="J264" s="5"/>
    </row>
    <row r="265" spans="2:10" ht="12.75" customHeight="1" x14ac:dyDescent="0.25">
      <c r="B265" s="3"/>
      <c r="C265" s="4"/>
      <c r="D265" s="3"/>
      <c r="E265" s="3"/>
      <c r="F265" s="3"/>
      <c r="G265" s="5"/>
      <c r="H265" s="5"/>
      <c r="I265" s="5"/>
      <c r="J265" s="5"/>
    </row>
    <row r="266" spans="2:10" ht="12.75" customHeight="1" x14ac:dyDescent="0.25">
      <c r="B266" s="3"/>
      <c r="C266" s="4"/>
      <c r="D266" s="3"/>
      <c r="E266" s="3"/>
      <c r="F266" s="3"/>
      <c r="G266" s="5"/>
      <c r="H266" s="5"/>
      <c r="I266" s="5"/>
      <c r="J266" s="5"/>
    </row>
    <row r="267" spans="2:10" ht="12.75" customHeight="1" x14ac:dyDescent="0.25">
      <c r="B267" s="3"/>
      <c r="C267" s="4"/>
      <c r="D267" s="3"/>
      <c r="E267" s="3"/>
      <c r="F267" s="3"/>
      <c r="G267" s="5"/>
      <c r="H267" s="5"/>
      <c r="I267" s="5"/>
      <c r="J267" s="5"/>
    </row>
    <row r="268" spans="2:10" ht="12.75" customHeight="1" x14ac:dyDescent="0.25">
      <c r="B268" s="3"/>
      <c r="C268" s="4"/>
      <c r="D268" s="3"/>
      <c r="E268" s="3"/>
      <c r="F268" s="3"/>
      <c r="G268" s="5"/>
      <c r="H268" s="5"/>
      <c r="I268" s="5"/>
      <c r="J268" s="5"/>
    </row>
    <row r="269" spans="2:10" ht="12.75" customHeight="1" x14ac:dyDescent="0.25">
      <c r="B269" s="3"/>
      <c r="C269" s="4"/>
      <c r="D269" s="3"/>
      <c r="E269" s="3"/>
      <c r="F269" s="3"/>
      <c r="G269" s="5"/>
      <c r="H269" s="5"/>
      <c r="I269" s="5"/>
      <c r="J269" s="5"/>
    </row>
    <row r="270" spans="2:10" ht="12.75" customHeight="1" x14ac:dyDescent="0.25">
      <c r="B270" s="3"/>
      <c r="C270" s="4"/>
      <c r="D270" s="3"/>
      <c r="E270" s="3"/>
      <c r="F270" s="3"/>
      <c r="G270" s="5"/>
      <c r="H270" s="5"/>
      <c r="I270" s="5"/>
      <c r="J270" s="5"/>
    </row>
    <row r="271" spans="2:10" ht="12.75" customHeight="1" x14ac:dyDescent="0.25">
      <c r="B271" s="3"/>
      <c r="C271" s="4"/>
      <c r="D271" s="3"/>
      <c r="E271" s="3"/>
      <c r="F271" s="3"/>
      <c r="G271" s="5"/>
      <c r="H271" s="5"/>
      <c r="I271" s="5"/>
      <c r="J271" s="5"/>
    </row>
    <row r="272" spans="2:10" ht="12.75" customHeight="1" x14ac:dyDescent="0.25">
      <c r="B272" s="3"/>
      <c r="C272" s="4"/>
      <c r="D272" s="3"/>
      <c r="E272" s="3"/>
      <c r="F272" s="3"/>
      <c r="G272" s="5"/>
      <c r="H272" s="5"/>
      <c r="I272" s="5"/>
      <c r="J272" s="5"/>
    </row>
    <row r="273" spans="2:10" ht="12.75" customHeight="1" x14ac:dyDescent="0.25">
      <c r="B273" s="3"/>
      <c r="C273" s="4"/>
      <c r="D273" s="3"/>
      <c r="E273" s="3"/>
      <c r="F273" s="3"/>
      <c r="G273" s="5"/>
      <c r="H273" s="5"/>
      <c r="I273" s="5"/>
      <c r="J273" s="5"/>
    </row>
    <row r="274" spans="2:10" ht="12.75" customHeight="1" x14ac:dyDescent="0.25">
      <c r="B274" s="3"/>
      <c r="C274" s="4"/>
      <c r="D274" s="3"/>
      <c r="E274" s="3"/>
      <c r="F274" s="3"/>
      <c r="G274" s="5"/>
      <c r="H274" s="5"/>
      <c r="I274" s="5"/>
      <c r="J274" s="5"/>
    </row>
    <row r="275" spans="2:10" ht="12.75" customHeight="1" x14ac:dyDescent="0.25">
      <c r="B275" s="3"/>
      <c r="C275" s="4"/>
      <c r="D275" s="3"/>
      <c r="E275" s="3"/>
      <c r="F275" s="3"/>
      <c r="G275" s="5"/>
      <c r="H275" s="5"/>
      <c r="I275" s="5"/>
      <c r="J275" s="5"/>
    </row>
    <row r="276" spans="2:10" ht="12.75" customHeight="1" x14ac:dyDescent="0.25">
      <c r="B276" s="3"/>
      <c r="C276" s="4"/>
      <c r="D276" s="3"/>
      <c r="E276" s="3"/>
      <c r="F276" s="3"/>
      <c r="G276" s="5"/>
      <c r="H276" s="5"/>
      <c r="I276" s="5"/>
      <c r="J276" s="5"/>
    </row>
    <row r="277" spans="2:10" ht="12.75" customHeight="1" x14ac:dyDescent="0.25">
      <c r="B277" s="3"/>
      <c r="C277" s="4"/>
      <c r="D277" s="3"/>
      <c r="E277" s="3"/>
      <c r="F277" s="3"/>
      <c r="G277" s="5"/>
      <c r="H277" s="5"/>
      <c r="I277" s="5"/>
      <c r="J277" s="5"/>
    </row>
    <row r="278" spans="2:10" ht="12.75" customHeight="1" x14ac:dyDescent="0.25">
      <c r="B278" s="3"/>
      <c r="C278" s="4"/>
      <c r="D278" s="3"/>
      <c r="E278" s="3"/>
      <c r="F278" s="3"/>
      <c r="G278" s="5"/>
      <c r="H278" s="5"/>
      <c r="I278" s="5"/>
      <c r="J278" s="5"/>
    </row>
    <row r="279" spans="2:10" ht="12.75" customHeight="1" x14ac:dyDescent="0.25">
      <c r="B279" s="3"/>
      <c r="C279" s="4"/>
      <c r="D279" s="3"/>
      <c r="E279" s="3"/>
      <c r="F279" s="3"/>
      <c r="G279" s="5"/>
      <c r="H279" s="5"/>
      <c r="I279" s="5"/>
      <c r="J279" s="5"/>
    </row>
    <row r="280" spans="2:10" ht="12.75" customHeight="1" x14ac:dyDescent="0.25">
      <c r="B280" s="3"/>
      <c r="C280" s="4"/>
      <c r="D280" s="3"/>
      <c r="E280" s="3"/>
      <c r="F280" s="3"/>
      <c r="G280" s="5"/>
      <c r="H280" s="5"/>
      <c r="I280" s="5"/>
      <c r="J280" s="5"/>
    </row>
    <row r="281" spans="2:10" ht="12.75" customHeight="1" x14ac:dyDescent="0.25">
      <c r="B281" s="3"/>
      <c r="C281" s="4"/>
      <c r="D281" s="3"/>
      <c r="E281" s="3"/>
      <c r="F281" s="3"/>
      <c r="G281" s="5"/>
      <c r="H281" s="5"/>
      <c r="I281" s="5"/>
      <c r="J281" s="5"/>
    </row>
    <row r="282" spans="2:10" ht="12.75" customHeight="1" x14ac:dyDescent="0.25">
      <c r="B282" s="3"/>
      <c r="C282" s="4"/>
      <c r="D282" s="3"/>
      <c r="E282" s="3"/>
      <c r="F282" s="3"/>
      <c r="G282" s="5"/>
      <c r="H282" s="5"/>
      <c r="I282" s="5"/>
      <c r="J282" s="5"/>
    </row>
    <row r="283" spans="2:10" ht="12.75" customHeight="1" x14ac:dyDescent="0.25">
      <c r="B283" s="3"/>
      <c r="C283" s="4"/>
      <c r="D283" s="3"/>
      <c r="E283" s="3"/>
      <c r="F283" s="3"/>
      <c r="G283" s="5"/>
      <c r="H283" s="5"/>
      <c r="I283" s="5"/>
      <c r="J283" s="5"/>
    </row>
    <row r="284" spans="2:10" ht="12.75" customHeight="1" x14ac:dyDescent="0.25">
      <c r="B284" s="3"/>
      <c r="C284" s="4"/>
      <c r="D284" s="3"/>
      <c r="E284" s="3"/>
      <c r="F284" s="3"/>
      <c r="G284" s="5"/>
      <c r="H284" s="5"/>
      <c r="I284" s="5"/>
      <c r="J284" s="5"/>
    </row>
    <row r="285" spans="2:10" ht="12.75" customHeight="1" x14ac:dyDescent="0.25">
      <c r="B285" s="3"/>
      <c r="C285" s="4"/>
      <c r="D285" s="3"/>
      <c r="E285" s="3"/>
      <c r="F285" s="3"/>
      <c r="G285" s="5"/>
      <c r="H285" s="5"/>
      <c r="I285" s="5"/>
      <c r="J285" s="5"/>
    </row>
    <row r="286" spans="2:10" ht="12.75" customHeight="1" x14ac:dyDescent="0.25">
      <c r="B286" s="3"/>
      <c r="C286" s="4"/>
      <c r="D286" s="3"/>
      <c r="E286" s="3"/>
      <c r="F286" s="3"/>
      <c r="G286" s="5"/>
      <c r="H286" s="5"/>
      <c r="I286" s="5"/>
      <c r="J286" s="5"/>
    </row>
    <row r="287" spans="2:10" ht="12.75" customHeight="1" x14ac:dyDescent="0.25">
      <c r="B287" s="3"/>
      <c r="C287" s="4"/>
      <c r="D287" s="3"/>
      <c r="E287" s="3"/>
      <c r="F287" s="3"/>
      <c r="G287" s="5"/>
      <c r="H287" s="5"/>
      <c r="I287" s="5"/>
      <c r="J287" s="5"/>
    </row>
    <row r="288" spans="2:10" ht="12.75" customHeight="1" x14ac:dyDescent="0.25">
      <c r="B288" s="3"/>
      <c r="C288" s="4"/>
      <c r="D288" s="3"/>
      <c r="E288" s="3"/>
      <c r="F288" s="3"/>
      <c r="G288" s="5"/>
      <c r="H288" s="5"/>
      <c r="I288" s="5"/>
      <c r="J288" s="5"/>
    </row>
    <row r="289" spans="2:10" ht="12.75" customHeight="1" x14ac:dyDescent="0.25">
      <c r="B289" s="3"/>
      <c r="C289" s="4"/>
      <c r="D289" s="3"/>
      <c r="E289" s="3"/>
      <c r="F289" s="3"/>
      <c r="G289" s="5"/>
      <c r="H289" s="5"/>
      <c r="I289" s="5"/>
      <c r="J289" s="5"/>
    </row>
    <row r="290" spans="2:10" ht="12.75" customHeight="1" x14ac:dyDescent="0.25">
      <c r="B290" s="3"/>
      <c r="C290" s="4"/>
      <c r="D290" s="3"/>
      <c r="E290" s="3"/>
      <c r="F290" s="3"/>
      <c r="G290" s="5"/>
      <c r="H290" s="5"/>
      <c r="I290" s="5"/>
      <c r="J290" s="5"/>
    </row>
    <row r="291" spans="2:10" ht="12.75" customHeight="1" x14ac:dyDescent="0.25">
      <c r="B291" s="3"/>
      <c r="C291" s="4"/>
      <c r="D291" s="3"/>
      <c r="E291" s="3"/>
      <c r="F291" s="3"/>
      <c r="G291" s="5"/>
      <c r="H291" s="5"/>
      <c r="I291" s="5"/>
      <c r="J291" s="5"/>
    </row>
    <row r="292" spans="2:10" ht="12.75" customHeight="1" x14ac:dyDescent="0.25">
      <c r="B292" s="3"/>
      <c r="C292" s="4"/>
      <c r="D292" s="3"/>
      <c r="E292" s="3"/>
      <c r="F292" s="3"/>
      <c r="G292" s="5"/>
      <c r="H292" s="5"/>
      <c r="I292" s="5"/>
      <c r="J292" s="5"/>
    </row>
    <row r="293" spans="2:10" ht="12.75" customHeight="1" x14ac:dyDescent="0.25">
      <c r="B293" s="3"/>
      <c r="C293" s="4"/>
      <c r="D293" s="3"/>
      <c r="E293" s="3"/>
      <c r="F293" s="3"/>
      <c r="G293" s="5"/>
      <c r="H293" s="5"/>
      <c r="I293" s="5"/>
      <c r="J293" s="5"/>
    </row>
    <row r="294" spans="2:10" ht="12.75" customHeight="1" x14ac:dyDescent="0.25">
      <c r="B294" s="3"/>
      <c r="C294" s="4"/>
      <c r="D294" s="3"/>
      <c r="E294" s="3"/>
      <c r="F294" s="3"/>
      <c r="G294" s="5"/>
      <c r="H294" s="5"/>
      <c r="I294" s="5"/>
      <c r="J294" s="5"/>
    </row>
    <row r="295" spans="2:10" ht="12.75" customHeight="1" x14ac:dyDescent="0.25">
      <c r="B295" s="3"/>
      <c r="C295" s="4"/>
      <c r="D295" s="3"/>
      <c r="E295" s="3"/>
      <c r="F295" s="3"/>
      <c r="G295" s="5"/>
      <c r="H295" s="5"/>
      <c r="I295" s="5"/>
      <c r="J295" s="5"/>
    </row>
    <row r="296" spans="2:10" ht="12.75" customHeight="1" x14ac:dyDescent="0.25">
      <c r="B296" s="3"/>
      <c r="C296" s="4"/>
      <c r="D296" s="3"/>
      <c r="E296" s="3"/>
      <c r="F296" s="3"/>
      <c r="G296" s="5"/>
      <c r="H296" s="5"/>
      <c r="I296" s="5"/>
      <c r="J296" s="5"/>
    </row>
    <row r="297" spans="2:10" ht="12.75" customHeight="1" x14ac:dyDescent="0.25">
      <c r="B297" s="3"/>
      <c r="C297" s="4"/>
      <c r="D297" s="3"/>
      <c r="E297" s="3"/>
      <c r="F297" s="3"/>
      <c r="G297" s="5"/>
      <c r="H297" s="5"/>
      <c r="I297" s="5"/>
      <c r="J297" s="5"/>
    </row>
    <row r="298" spans="2:10" ht="12.75" customHeight="1" x14ac:dyDescent="0.25">
      <c r="B298" s="3"/>
      <c r="C298" s="4"/>
      <c r="D298" s="3"/>
      <c r="E298" s="3"/>
      <c r="F298" s="3"/>
      <c r="G298" s="5"/>
      <c r="H298" s="5"/>
      <c r="I298" s="5"/>
      <c r="J298" s="5"/>
    </row>
    <row r="299" spans="2:10" ht="12.75" customHeight="1" x14ac:dyDescent="0.25">
      <c r="B299" s="3"/>
      <c r="C299" s="4"/>
      <c r="D299" s="3"/>
      <c r="E299" s="3"/>
      <c r="F299" s="3"/>
      <c r="G299" s="5"/>
      <c r="H299" s="5"/>
      <c r="I299" s="5"/>
      <c r="J299" s="5"/>
    </row>
    <row r="300" spans="2:10" ht="12.75" customHeight="1" x14ac:dyDescent="0.25">
      <c r="B300" s="3"/>
      <c r="C300" s="4"/>
      <c r="D300" s="3"/>
      <c r="E300" s="3"/>
      <c r="F300" s="3"/>
      <c r="G300" s="5"/>
      <c r="H300" s="5"/>
      <c r="I300" s="5"/>
      <c r="J300" s="5"/>
    </row>
    <row r="301" spans="2:10" ht="12.75" customHeight="1" x14ac:dyDescent="0.25">
      <c r="B301" s="3"/>
      <c r="C301" s="4"/>
      <c r="D301" s="3"/>
      <c r="E301" s="3"/>
      <c r="F301" s="3"/>
      <c r="G301" s="5"/>
      <c r="H301" s="5"/>
      <c r="I301" s="5"/>
      <c r="J301" s="5"/>
    </row>
    <row r="302" spans="2:10" ht="12.75" customHeight="1" x14ac:dyDescent="0.25">
      <c r="B302" s="3"/>
      <c r="C302" s="4"/>
      <c r="D302" s="3"/>
      <c r="E302" s="3"/>
      <c r="F302" s="3"/>
      <c r="G302" s="5"/>
      <c r="H302" s="5"/>
      <c r="I302" s="5"/>
      <c r="J302" s="5"/>
    </row>
    <row r="303" spans="2:10" ht="12.75" customHeight="1" x14ac:dyDescent="0.25">
      <c r="B303" s="3"/>
      <c r="C303" s="4"/>
      <c r="D303" s="3"/>
      <c r="E303" s="3"/>
      <c r="F303" s="3"/>
      <c r="G303" s="5"/>
      <c r="H303" s="5"/>
      <c r="I303" s="5"/>
      <c r="J303" s="5"/>
    </row>
    <row r="304" spans="2:10" ht="12.75" customHeight="1" x14ac:dyDescent="0.25">
      <c r="B304" s="3"/>
      <c r="C304" s="4"/>
      <c r="D304" s="3"/>
      <c r="E304" s="3"/>
      <c r="F304" s="3"/>
      <c r="G304" s="5"/>
      <c r="H304" s="5"/>
      <c r="I304" s="5"/>
      <c r="J304" s="5"/>
    </row>
    <row r="305" spans="2:10" ht="12.75" customHeight="1" x14ac:dyDescent="0.25">
      <c r="B305" s="3"/>
      <c r="C305" s="4"/>
      <c r="D305" s="3"/>
      <c r="E305" s="3"/>
      <c r="F305" s="3"/>
      <c r="G305" s="5"/>
      <c r="H305" s="5"/>
      <c r="I305" s="5"/>
      <c r="J305" s="5"/>
    </row>
    <row r="306" spans="2:10" ht="12.75" customHeight="1" x14ac:dyDescent="0.25">
      <c r="B306" s="3"/>
      <c r="C306" s="4"/>
      <c r="D306" s="3"/>
      <c r="E306" s="3"/>
      <c r="F306" s="3"/>
      <c r="G306" s="5"/>
      <c r="H306" s="5"/>
      <c r="I306" s="5"/>
      <c r="J306" s="5"/>
    </row>
    <row r="307" spans="2:10" ht="12.75" customHeight="1" x14ac:dyDescent="0.25">
      <c r="B307" s="3"/>
      <c r="C307" s="4"/>
      <c r="D307" s="3"/>
      <c r="E307" s="3"/>
      <c r="F307" s="3"/>
      <c r="G307" s="5"/>
      <c r="H307" s="5"/>
      <c r="I307" s="5"/>
      <c r="J307" s="5"/>
    </row>
    <row r="308" spans="2:10" ht="12.75" customHeight="1" x14ac:dyDescent="0.25">
      <c r="B308" s="3"/>
      <c r="C308" s="4"/>
      <c r="D308" s="3"/>
      <c r="E308" s="3"/>
      <c r="F308" s="3"/>
      <c r="G308" s="5"/>
      <c r="H308" s="5"/>
      <c r="I308" s="5"/>
      <c r="J308" s="5"/>
    </row>
    <row r="309" spans="2:10" ht="12.75" customHeight="1" x14ac:dyDescent="0.25">
      <c r="B309" s="3"/>
      <c r="C309" s="4"/>
      <c r="D309" s="3"/>
      <c r="E309" s="3"/>
      <c r="F309" s="3"/>
      <c r="G309" s="5"/>
      <c r="H309" s="5"/>
      <c r="I309" s="5"/>
      <c r="J309" s="5"/>
    </row>
    <row r="310" spans="2:10" ht="12.75" customHeight="1" x14ac:dyDescent="0.25">
      <c r="B310" s="3"/>
      <c r="C310" s="4"/>
      <c r="D310" s="3"/>
      <c r="E310" s="3"/>
      <c r="F310" s="3"/>
      <c r="G310" s="5"/>
      <c r="H310" s="5"/>
      <c r="I310" s="5"/>
      <c r="J310" s="5"/>
    </row>
    <row r="311" spans="2:10" ht="12.75" customHeight="1" x14ac:dyDescent="0.25">
      <c r="B311" s="3"/>
      <c r="C311" s="4"/>
      <c r="D311" s="3"/>
      <c r="E311" s="3"/>
      <c r="F311" s="3"/>
      <c r="G311" s="5"/>
      <c r="H311" s="5"/>
      <c r="I311" s="5"/>
      <c r="J311" s="5"/>
    </row>
    <row r="312" spans="2:10" ht="12.75" customHeight="1" x14ac:dyDescent="0.25">
      <c r="B312" s="3"/>
      <c r="C312" s="4"/>
      <c r="D312" s="3"/>
      <c r="E312" s="3"/>
      <c r="F312" s="3"/>
      <c r="G312" s="5"/>
      <c r="H312" s="5"/>
      <c r="I312" s="5"/>
      <c r="J312" s="5"/>
    </row>
    <row r="313" spans="2:10" ht="12.75" customHeight="1" x14ac:dyDescent="0.25">
      <c r="B313" s="3"/>
      <c r="C313" s="4"/>
      <c r="D313" s="3"/>
      <c r="E313" s="3"/>
      <c r="F313" s="3"/>
      <c r="G313" s="5"/>
      <c r="H313" s="5"/>
      <c r="I313" s="5"/>
      <c r="J313" s="5"/>
    </row>
    <row r="314" spans="2:10" ht="12.75" customHeight="1" x14ac:dyDescent="0.25">
      <c r="B314" s="3"/>
      <c r="C314" s="4"/>
      <c r="D314" s="3"/>
      <c r="E314" s="3"/>
      <c r="F314" s="3"/>
      <c r="G314" s="5"/>
      <c r="H314" s="5"/>
      <c r="I314" s="5"/>
      <c r="J314" s="5"/>
    </row>
    <row r="315" spans="2:10" ht="12.75" customHeight="1" x14ac:dyDescent="0.25">
      <c r="B315" s="3"/>
      <c r="C315" s="4"/>
      <c r="D315" s="3"/>
      <c r="E315" s="3"/>
      <c r="F315" s="3"/>
      <c r="G315" s="5"/>
      <c r="H315" s="5"/>
      <c r="I315" s="5"/>
      <c r="J315" s="5"/>
    </row>
    <row r="316" spans="2:10" ht="12.75" customHeight="1" x14ac:dyDescent="0.25">
      <c r="B316" s="3"/>
      <c r="C316" s="4"/>
      <c r="D316" s="3"/>
      <c r="E316" s="3"/>
      <c r="F316" s="3"/>
      <c r="G316" s="5"/>
      <c r="H316" s="5"/>
      <c r="I316" s="5"/>
      <c r="J316" s="5"/>
    </row>
    <row r="317" spans="2:10" ht="12.75" customHeight="1" x14ac:dyDescent="0.25">
      <c r="B317" s="3"/>
      <c r="C317" s="4"/>
      <c r="D317" s="3"/>
      <c r="E317" s="3"/>
      <c r="F317" s="3"/>
      <c r="G317" s="5"/>
      <c r="H317" s="5"/>
      <c r="I317" s="5"/>
      <c r="J317" s="5"/>
    </row>
    <row r="318" spans="2:10" ht="12.75" customHeight="1" x14ac:dyDescent="0.25">
      <c r="B318" s="3"/>
      <c r="C318" s="4"/>
      <c r="D318" s="3"/>
      <c r="E318" s="3"/>
      <c r="F318" s="3"/>
      <c r="G318" s="5"/>
      <c r="H318" s="5"/>
      <c r="I318" s="5"/>
      <c r="J318" s="5"/>
    </row>
    <row r="319" spans="2:10" ht="12.75" customHeight="1" x14ac:dyDescent="0.25">
      <c r="B319" s="3"/>
      <c r="C319" s="4"/>
      <c r="D319" s="3"/>
      <c r="E319" s="3"/>
      <c r="F319" s="3"/>
      <c r="G319" s="5"/>
      <c r="H319" s="5"/>
      <c r="I319" s="5"/>
      <c r="J319" s="5"/>
    </row>
    <row r="320" spans="2:10" ht="12.75" customHeight="1" x14ac:dyDescent="0.25">
      <c r="B320" s="3"/>
      <c r="C320" s="4"/>
      <c r="D320" s="3"/>
      <c r="E320" s="3"/>
      <c r="F320" s="3"/>
      <c r="G320" s="5"/>
      <c r="H320" s="5"/>
      <c r="I320" s="5"/>
      <c r="J320" s="5"/>
    </row>
    <row r="321" spans="2:10" ht="12.75" customHeight="1" x14ac:dyDescent="0.25">
      <c r="B321" s="3"/>
      <c r="C321" s="4"/>
      <c r="D321" s="3"/>
      <c r="E321" s="3"/>
      <c r="F321" s="3"/>
      <c r="G321" s="5"/>
      <c r="H321" s="5"/>
      <c r="I321" s="5"/>
      <c r="J321" s="5"/>
    </row>
    <row r="322" spans="2:10" ht="12.75" customHeight="1" x14ac:dyDescent="0.25">
      <c r="B322" s="3"/>
      <c r="C322" s="4"/>
      <c r="D322" s="3"/>
      <c r="E322" s="3"/>
      <c r="F322" s="3"/>
      <c r="G322" s="5"/>
      <c r="H322" s="5"/>
      <c r="I322" s="5"/>
      <c r="J322" s="5"/>
    </row>
    <row r="323" spans="2:10" ht="12.75" customHeight="1" x14ac:dyDescent="0.25">
      <c r="B323" s="3"/>
      <c r="C323" s="4"/>
      <c r="D323" s="3"/>
      <c r="E323" s="3"/>
      <c r="F323" s="3"/>
      <c r="G323" s="5"/>
      <c r="H323" s="5"/>
      <c r="I323" s="5"/>
      <c r="J323" s="5"/>
    </row>
    <row r="324" spans="2:10" ht="12.75" customHeight="1" x14ac:dyDescent="0.25">
      <c r="B324" s="3"/>
      <c r="C324" s="4"/>
      <c r="D324" s="3"/>
      <c r="E324" s="3"/>
      <c r="F324" s="3"/>
      <c r="G324" s="5"/>
      <c r="H324" s="5"/>
      <c r="I324" s="5"/>
      <c r="J324" s="5"/>
    </row>
    <row r="325" spans="2:10" ht="12.75" customHeight="1" x14ac:dyDescent="0.25">
      <c r="B325" s="3"/>
      <c r="C325" s="4"/>
      <c r="D325" s="3"/>
      <c r="E325" s="3"/>
      <c r="F325" s="3"/>
      <c r="G325" s="5"/>
      <c r="H325" s="5"/>
      <c r="I325" s="5"/>
      <c r="J325" s="5"/>
    </row>
    <row r="326" spans="2:10" ht="12.75" customHeight="1" x14ac:dyDescent="0.25">
      <c r="B326" s="3"/>
      <c r="C326" s="4"/>
      <c r="D326" s="3"/>
      <c r="E326" s="3"/>
      <c r="F326" s="3"/>
      <c r="G326" s="5"/>
      <c r="H326" s="5"/>
      <c r="I326" s="5"/>
      <c r="J326" s="5"/>
    </row>
    <row r="327" spans="2:10" ht="12.75" customHeight="1" x14ac:dyDescent="0.25">
      <c r="B327" s="3"/>
      <c r="C327" s="4"/>
      <c r="D327" s="3"/>
      <c r="E327" s="3"/>
      <c r="F327" s="3"/>
      <c r="G327" s="5"/>
      <c r="H327" s="5"/>
      <c r="I327" s="5"/>
      <c r="J327" s="5"/>
    </row>
    <row r="328" spans="2:10" ht="12.75" customHeight="1" x14ac:dyDescent="0.25">
      <c r="B328" s="3"/>
      <c r="C328" s="4"/>
      <c r="D328" s="3"/>
      <c r="E328" s="3"/>
      <c r="F328" s="3"/>
      <c r="G328" s="5"/>
      <c r="H328" s="5"/>
      <c r="I328" s="5"/>
      <c r="J328" s="5"/>
    </row>
    <row r="329" spans="2:10" ht="12.75" customHeight="1" x14ac:dyDescent="0.25">
      <c r="B329" s="3"/>
      <c r="C329" s="4"/>
      <c r="D329" s="3"/>
      <c r="E329" s="3"/>
      <c r="F329" s="3"/>
      <c r="G329" s="5"/>
      <c r="H329" s="5"/>
      <c r="I329" s="5"/>
      <c r="J329" s="5"/>
    </row>
    <row r="330" spans="2:10" ht="12.75" customHeight="1" x14ac:dyDescent="0.25">
      <c r="B330" s="3"/>
      <c r="C330" s="4"/>
      <c r="D330" s="3"/>
      <c r="E330" s="3"/>
      <c r="F330" s="3"/>
      <c r="G330" s="5"/>
      <c r="H330" s="5"/>
      <c r="I330" s="5"/>
      <c r="J330" s="5"/>
    </row>
    <row r="331" spans="2:10" ht="12.75" customHeight="1" x14ac:dyDescent="0.25">
      <c r="B331" s="3"/>
      <c r="C331" s="4"/>
      <c r="D331" s="3"/>
      <c r="E331" s="3"/>
      <c r="F331" s="3"/>
      <c r="G331" s="5"/>
      <c r="H331" s="5"/>
      <c r="I331" s="5"/>
      <c r="J331" s="5"/>
    </row>
    <row r="332" spans="2:10" ht="12.75" customHeight="1" x14ac:dyDescent="0.25">
      <c r="B332" s="3"/>
      <c r="C332" s="4"/>
      <c r="D332" s="3"/>
      <c r="E332" s="3"/>
      <c r="F332" s="3"/>
      <c r="G332" s="5"/>
      <c r="H332" s="5"/>
      <c r="I332" s="5"/>
      <c r="J332" s="5"/>
    </row>
    <row r="333" spans="2:10" ht="12.75" customHeight="1" x14ac:dyDescent="0.25">
      <c r="B333" s="3"/>
      <c r="C333" s="4"/>
      <c r="D333" s="3"/>
      <c r="E333" s="3"/>
      <c r="F333" s="3"/>
      <c r="G333" s="5"/>
      <c r="H333" s="5"/>
      <c r="I333" s="5"/>
      <c r="J333" s="5"/>
    </row>
    <row r="334" spans="2:10" ht="12.75" customHeight="1" x14ac:dyDescent="0.25">
      <c r="B334" s="3"/>
      <c r="C334" s="4"/>
      <c r="D334" s="3"/>
      <c r="E334" s="3"/>
      <c r="F334" s="3"/>
      <c r="G334" s="5"/>
      <c r="H334" s="5"/>
      <c r="I334" s="5"/>
      <c r="J334" s="5"/>
    </row>
    <row r="335" spans="2:10" ht="12.75" customHeight="1" x14ac:dyDescent="0.25">
      <c r="B335" s="3"/>
      <c r="C335" s="4"/>
      <c r="D335" s="3"/>
      <c r="E335" s="3"/>
      <c r="F335" s="3"/>
      <c r="G335" s="5"/>
      <c r="H335" s="5"/>
      <c r="I335" s="5"/>
      <c r="J335" s="5"/>
    </row>
    <row r="336" spans="2:10" ht="12.75" customHeight="1" x14ac:dyDescent="0.25">
      <c r="B336" s="3"/>
      <c r="C336" s="4"/>
      <c r="D336" s="3"/>
      <c r="E336" s="3"/>
      <c r="F336" s="3"/>
      <c r="G336" s="5"/>
      <c r="H336" s="5"/>
      <c r="I336" s="5"/>
      <c r="J336" s="5"/>
    </row>
    <row r="337" spans="2:10" ht="12.75" customHeight="1" x14ac:dyDescent="0.25">
      <c r="B337" s="3"/>
      <c r="C337" s="4"/>
      <c r="D337" s="3"/>
      <c r="E337" s="3"/>
      <c r="F337" s="3"/>
      <c r="G337" s="5"/>
      <c r="H337" s="5"/>
      <c r="I337" s="5"/>
      <c r="J337" s="5"/>
    </row>
    <row r="338" spans="2:10" ht="12.75" customHeight="1" x14ac:dyDescent="0.25">
      <c r="B338" s="3"/>
      <c r="C338" s="4"/>
      <c r="D338" s="3"/>
      <c r="E338" s="3"/>
      <c r="F338" s="3"/>
      <c r="G338" s="5"/>
      <c r="H338" s="5"/>
      <c r="I338" s="5"/>
      <c r="J338" s="5"/>
    </row>
    <row r="339" spans="2:10" ht="12.75" customHeight="1" x14ac:dyDescent="0.25">
      <c r="B339" s="3"/>
      <c r="C339" s="4"/>
      <c r="D339" s="3"/>
      <c r="E339" s="3"/>
      <c r="F339" s="3"/>
      <c r="G339" s="5"/>
      <c r="H339" s="5"/>
      <c r="I339" s="5"/>
      <c r="J339" s="5"/>
    </row>
    <row r="340" spans="2:10" ht="12.75" customHeight="1" x14ac:dyDescent="0.25">
      <c r="B340" s="3"/>
      <c r="C340" s="4"/>
      <c r="D340" s="3"/>
      <c r="E340" s="3"/>
      <c r="F340" s="3"/>
      <c r="G340" s="5"/>
      <c r="H340" s="5"/>
      <c r="I340" s="5"/>
      <c r="J340" s="5"/>
    </row>
    <row r="341" spans="2:10" ht="12.75" customHeight="1" x14ac:dyDescent="0.25">
      <c r="B341" s="3"/>
      <c r="C341" s="4"/>
      <c r="D341" s="3"/>
      <c r="E341" s="3"/>
      <c r="F341" s="3"/>
      <c r="G341" s="5"/>
      <c r="H341" s="5"/>
      <c r="I341" s="5"/>
      <c r="J341" s="5"/>
    </row>
    <row r="342" spans="2:10" ht="12.75" customHeight="1" x14ac:dyDescent="0.25">
      <c r="B342" s="3"/>
      <c r="C342" s="4"/>
      <c r="D342" s="3"/>
      <c r="E342" s="3"/>
      <c r="F342" s="3"/>
      <c r="G342" s="5"/>
      <c r="H342" s="5"/>
      <c r="I342" s="5"/>
      <c r="J342" s="5"/>
    </row>
    <row r="343" spans="2:10" ht="12.75" customHeight="1" x14ac:dyDescent="0.25">
      <c r="B343" s="3"/>
      <c r="C343" s="4"/>
      <c r="D343" s="3"/>
      <c r="E343" s="3"/>
      <c r="F343" s="3"/>
      <c r="G343" s="5"/>
      <c r="H343" s="5"/>
      <c r="I343" s="5"/>
      <c r="J343" s="5"/>
    </row>
    <row r="344" spans="2:10" ht="12.75" customHeight="1" x14ac:dyDescent="0.25">
      <c r="B344" s="3"/>
      <c r="C344" s="4"/>
      <c r="D344" s="3"/>
      <c r="E344" s="3"/>
      <c r="F344" s="3"/>
      <c r="G344" s="5"/>
      <c r="H344" s="5"/>
      <c r="I344" s="5"/>
      <c r="J344" s="5"/>
    </row>
    <row r="345" spans="2:10" ht="12.75" customHeight="1" x14ac:dyDescent="0.25">
      <c r="B345" s="3"/>
      <c r="C345" s="4"/>
      <c r="D345" s="3"/>
      <c r="E345" s="3"/>
      <c r="F345" s="3"/>
      <c r="G345" s="5"/>
      <c r="H345" s="5"/>
      <c r="I345" s="5"/>
      <c r="J345" s="5"/>
    </row>
    <row r="346" spans="2:10" ht="12.75" customHeight="1" x14ac:dyDescent="0.25">
      <c r="B346" s="3"/>
      <c r="C346" s="4"/>
      <c r="D346" s="3"/>
      <c r="E346" s="3"/>
      <c r="F346" s="3"/>
      <c r="G346" s="5"/>
      <c r="H346" s="5"/>
      <c r="I346" s="5"/>
      <c r="J346" s="5"/>
    </row>
    <row r="347" spans="2:10" ht="12.75" customHeight="1" x14ac:dyDescent="0.25">
      <c r="B347" s="3"/>
      <c r="C347" s="4"/>
      <c r="D347" s="3"/>
      <c r="E347" s="3"/>
      <c r="F347" s="3"/>
      <c r="G347" s="5"/>
      <c r="H347" s="5"/>
      <c r="I347" s="5"/>
      <c r="J347" s="5"/>
    </row>
    <row r="348" spans="2:10" ht="12.75" customHeight="1" x14ac:dyDescent="0.25">
      <c r="B348" s="3"/>
      <c r="C348" s="4"/>
      <c r="D348" s="3"/>
      <c r="E348" s="3"/>
      <c r="F348" s="3"/>
      <c r="G348" s="5"/>
      <c r="H348" s="5"/>
      <c r="I348" s="5"/>
      <c r="J348" s="5"/>
    </row>
    <row r="349" spans="2:10" ht="12.75" customHeight="1" x14ac:dyDescent="0.25">
      <c r="B349" s="3"/>
      <c r="C349" s="4"/>
      <c r="D349" s="3"/>
      <c r="E349" s="3"/>
      <c r="F349" s="3"/>
      <c r="G349" s="5"/>
      <c r="H349" s="5"/>
      <c r="I349" s="5"/>
      <c r="J349" s="5"/>
    </row>
    <row r="350" spans="2:10" ht="12.75" customHeight="1" x14ac:dyDescent="0.25">
      <c r="B350" s="3"/>
      <c r="C350" s="4"/>
      <c r="D350" s="3"/>
      <c r="E350" s="3"/>
      <c r="F350" s="3"/>
      <c r="G350" s="5"/>
      <c r="H350" s="5"/>
      <c r="I350" s="5"/>
      <c r="J350" s="5"/>
    </row>
    <row r="351" spans="2:10" ht="12.75" customHeight="1" x14ac:dyDescent="0.25">
      <c r="B351" s="3"/>
      <c r="C351" s="4"/>
      <c r="D351" s="3"/>
      <c r="E351" s="3"/>
      <c r="F351" s="3"/>
      <c r="G351" s="5"/>
      <c r="H351" s="5"/>
      <c r="I351" s="5"/>
      <c r="J351" s="5"/>
    </row>
    <row r="352" spans="2:10" ht="12.75" customHeight="1" x14ac:dyDescent="0.25">
      <c r="B352" s="3"/>
      <c r="C352" s="4"/>
      <c r="D352" s="3"/>
      <c r="E352" s="3"/>
      <c r="F352" s="3"/>
      <c r="G352" s="5"/>
      <c r="H352" s="5"/>
      <c r="I352" s="5"/>
      <c r="J352" s="5"/>
    </row>
    <row r="353" spans="2:10" ht="12.75" customHeight="1" x14ac:dyDescent="0.25">
      <c r="B353" s="3"/>
      <c r="C353" s="4"/>
      <c r="D353" s="3"/>
      <c r="E353" s="3"/>
      <c r="F353" s="3"/>
      <c r="G353" s="5"/>
      <c r="H353" s="5"/>
      <c r="I353" s="5"/>
      <c r="J353" s="5"/>
    </row>
    <row r="354" spans="2:10" ht="12.75" customHeight="1" x14ac:dyDescent="0.25">
      <c r="B354" s="3"/>
      <c r="C354" s="4"/>
      <c r="D354" s="3"/>
      <c r="E354" s="3"/>
      <c r="F354" s="3"/>
      <c r="G354" s="5"/>
      <c r="H354" s="5"/>
      <c r="I354" s="5"/>
      <c r="J354" s="5"/>
    </row>
    <row r="355" spans="2:10" ht="12.75" customHeight="1" x14ac:dyDescent="0.25">
      <c r="B355" s="3"/>
      <c r="C355" s="4"/>
      <c r="D355" s="3"/>
      <c r="E355" s="3"/>
      <c r="F355" s="3"/>
      <c r="G355" s="5"/>
      <c r="H355" s="5"/>
      <c r="I355" s="5"/>
      <c r="J355" s="5"/>
    </row>
    <row r="356" spans="2:10" ht="12.75" customHeight="1" x14ac:dyDescent="0.25">
      <c r="B356" s="3"/>
      <c r="C356" s="4"/>
      <c r="D356" s="3"/>
      <c r="E356" s="3"/>
      <c r="F356" s="3"/>
      <c r="G356" s="5"/>
      <c r="H356" s="5"/>
      <c r="I356" s="5"/>
      <c r="J356" s="5"/>
    </row>
    <row r="357" spans="2:10" ht="12.75" customHeight="1" x14ac:dyDescent="0.25">
      <c r="B357" s="3"/>
      <c r="C357" s="4"/>
      <c r="D357" s="3"/>
      <c r="E357" s="3"/>
      <c r="F357" s="3"/>
      <c r="G357" s="5"/>
      <c r="H357" s="5"/>
      <c r="I357" s="5"/>
      <c r="J357" s="5"/>
    </row>
    <row r="358" spans="2:10" ht="12.75" customHeight="1" x14ac:dyDescent="0.25">
      <c r="B358" s="3"/>
      <c r="C358" s="4"/>
      <c r="D358" s="3"/>
      <c r="E358" s="3"/>
      <c r="F358" s="3"/>
      <c r="G358" s="5"/>
      <c r="H358" s="5"/>
      <c r="I358" s="5"/>
      <c r="J358" s="5"/>
    </row>
    <row r="359" spans="2:10" ht="12.75" customHeight="1" x14ac:dyDescent="0.25">
      <c r="B359" s="3"/>
      <c r="C359" s="4"/>
      <c r="D359" s="3"/>
      <c r="E359" s="3"/>
      <c r="F359" s="3"/>
      <c r="G359" s="5"/>
      <c r="H359" s="5"/>
      <c r="I359" s="5"/>
      <c r="J359" s="5"/>
    </row>
    <row r="360" spans="2:10" ht="12.75" customHeight="1" x14ac:dyDescent="0.25">
      <c r="B360" s="3"/>
      <c r="C360" s="4"/>
      <c r="D360" s="3"/>
      <c r="E360" s="3"/>
      <c r="F360" s="3"/>
      <c r="G360" s="5"/>
      <c r="H360" s="5"/>
      <c r="I360" s="5"/>
      <c r="J360" s="5"/>
    </row>
    <row r="361" spans="2:10" ht="12.75" customHeight="1" x14ac:dyDescent="0.25">
      <c r="B361" s="3"/>
      <c r="C361" s="4"/>
      <c r="D361" s="3"/>
      <c r="E361" s="3"/>
      <c r="F361" s="3"/>
      <c r="G361" s="5"/>
      <c r="H361" s="5"/>
      <c r="I361" s="5"/>
      <c r="J361" s="5"/>
    </row>
    <row r="362" spans="2:10" ht="12.75" customHeight="1" x14ac:dyDescent="0.25">
      <c r="B362" s="3"/>
      <c r="C362" s="4"/>
      <c r="D362" s="3"/>
      <c r="E362" s="3"/>
      <c r="F362" s="3"/>
      <c r="G362" s="5"/>
      <c r="H362" s="5"/>
      <c r="I362" s="5"/>
      <c r="J362" s="5"/>
    </row>
    <row r="363" spans="2:10" ht="12.75" customHeight="1" x14ac:dyDescent="0.25">
      <c r="B363" s="3"/>
      <c r="C363" s="4"/>
      <c r="D363" s="3"/>
      <c r="E363" s="3"/>
      <c r="F363" s="3"/>
      <c r="G363" s="5"/>
      <c r="H363" s="5"/>
      <c r="I363" s="5"/>
      <c r="J363" s="5"/>
    </row>
    <row r="364" spans="2:10" ht="12.75" customHeight="1" x14ac:dyDescent="0.25">
      <c r="B364" s="3"/>
      <c r="C364" s="4"/>
      <c r="D364" s="3"/>
      <c r="E364" s="3"/>
      <c r="F364" s="3"/>
      <c r="G364" s="5"/>
      <c r="H364" s="5"/>
      <c r="I364" s="5"/>
      <c r="J364" s="5"/>
    </row>
    <row r="365" spans="2:10" ht="12.75" customHeight="1" x14ac:dyDescent="0.25">
      <c r="B365" s="3"/>
      <c r="C365" s="4"/>
      <c r="D365" s="3"/>
      <c r="E365" s="3"/>
      <c r="F365" s="3"/>
      <c r="G365" s="5"/>
      <c r="H365" s="5"/>
      <c r="I365" s="5"/>
      <c r="J365" s="5"/>
    </row>
    <row r="366" spans="2:10" ht="12.75" customHeight="1" x14ac:dyDescent="0.25">
      <c r="B366" s="3"/>
      <c r="C366" s="4"/>
      <c r="D366" s="3"/>
      <c r="E366" s="3"/>
      <c r="F366" s="3"/>
      <c r="G366" s="5"/>
      <c r="H366" s="5"/>
      <c r="I366" s="5"/>
      <c r="J366" s="5"/>
    </row>
    <row r="367" spans="2:10" ht="12.75" customHeight="1" x14ac:dyDescent="0.25">
      <c r="B367" s="3"/>
      <c r="C367" s="4"/>
      <c r="D367" s="3"/>
      <c r="E367" s="3"/>
      <c r="F367" s="3"/>
      <c r="G367" s="5"/>
      <c r="H367" s="5"/>
      <c r="I367" s="5"/>
      <c r="J367" s="5"/>
    </row>
    <row r="368" spans="2:10" ht="12.75" customHeight="1" x14ac:dyDescent="0.25">
      <c r="B368" s="3"/>
      <c r="C368" s="4"/>
      <c r="D368" s="3"/>
      <c r="E368" s="3"/>
      <c r="F368" s="3"/>
      <c r="G368" s="5"/>
      <c r="H368" s="5"/>
      <c r="I368" s="5"/>
      <c r="J368" s="5"/>
    </row>
    <row r="369" spans="2:10" ht="12.75" customHeight="1" x14ac:dyDescent="0.25">
      <c r="B369" s="3"/>
      <c r="C369" s="4"/>
      <c r="D369" s="3"/>
      <c r="E369" s="3"/>
      <c r="F369" s="3"/>
      <c r="G369" s="5"/>
      <c r="H369" s="5"/>
      <c r="I369" s="5"/>
      <c r="J369" s="5"/>
    </row>
    <row r="370" spans="2:10" ht="12.75" customHeight="1" x14ac:dyDescent="0.25">
      <c r="B370" s="3"/>
      <c r="C370" s="4"/>
      <c r="D370" s="3"/>
      <c r="E370" s="3"/>
      <c r="F370" s="3"/>
      <c r="G370" s="5"/>
      <c r="H370" s="5"/>
      <c r="I370" s="5"/>
      <c r="J370" s="5"/>
    </row>
    <row r="371" spans="2:10" ht="12.75" customHeight="1" x14ac:dyDescent="0.25">
      <c r="B371" s="3"/>
      <c r="C371" s="4"/>
      <c r="D371" s="3"/>
      <c r="E371" s="3"/>
      <c r="F371" s="3"/>
      <c r="G371" s="5"/>
      <c r="H371" s="5"/>
      <c r="I371" s="5"/>
      <c r="J371" s="5"/>
    </row>
    <row r="372" spans="2:10" ht="12.75" customHeight="1" x14ac:dyDescent="0.25">
      <c r="B372" s="3"/>
      <c r="C372" s="4"/>
      <c r="D372" s="3"/>
      <c r="E372" s="3"/>
      <c r="F372" s="3"/>
      <c r="G372" s="5"/>
      <c r="H372" s="5"/>
      <c r="I372" s="5"/>
      <c r="J372" s="5"/>
    </row>
    <row r="373" spans="2:10" ht="12.75" customHeight="1" x14ac:dyDescent="0.25">
      <c r="B373" s="3"/>
      <c r="C373" s="4"/>
      <c r="D373" s="3"/>
      <c r="E373" s="3"/>
      <c r="F373" s="3"/>
      <c r="G373" s="5"/>
      <c r="H373" s="5"/>
      <c r="I373" s="5"/>
      <c r="J373" s="5"/>
    </row>
    <row r="374" spans="2:10" ht="12.75" customHeight="1" x14ac:dyDescent="0.25">
      <c r="B374" s="3"/>
      <c r="C374" s="4"/>
      <c r="D374" s="3"/>
      <c r="E374" s="3"/>
      <c r="F374" s="3"/>
      <c r="G374" s="5"/>
      <c r="H374" s="5"/>
      <c r="I374" s="5"/>
      <c r="J374" s="5"/>
    </row>
    <row r="375" spans="2:10" ht="12.75" customHeight="1" x14ac:dyDescent="0.25">
      <c r="B375" s="3"/>
      <c r="C375" s="4"/>
      <c r="D375" s="3"/>
      <c r="E375" s="3"/>
      <c r="F375" s="3"/>
      <c r="G375" s="5"/>
      <c r="H375" s="5"/>
      <c r="I375" s="5"/>
      <c r="J375" s="5"/>
    </row>
    <row r="376" spans="2:10" ht="12.75" customHeight="1" x14ac:dyDescent="0.25">
      <c r="B376" s="3"/>
      <c r="C376" s="4"/>
      <c r="D376" s="3"/>
      <c r="E376" s="3"/>
      <c r="F376" s="3"/>
      <c r="G376" s="5"/>
      <c r="H376" s="5"/>
      <c r="I376" s="5"/>
      <c r="J376" s="5"/>
    </row>
    <row r="377" spans="2:10" ht="12.75" customHeight="1" x14ac:dyDescent="0.25">
      <c r="B377" s="3"/>
      <c r="C377" s="4"/>
      <c r="D377" s="3"/>
      <c r="E377" s="3"/>
      <c r="F377" s="3"/>
      <c r="G377" s="5"/>
      <c r="H377" s="5"/>
      <c r="I377" s="5"/>
      <c r="J377" s="5"/>
    </row>
    <row r="378" spans="2:10" ht="12.75" customHeight="1" x14ac:dyDescent="0.25">
      <c r="B378" s="3"/>
      <c r="C378" s="4"/>
      <c r="D378" s="3"/>
      <c r="E378" s="3"/>
      <c r="F378" s="3"/>
      <c r="G378" s="5"/>
      <c r="H378" s="5"/>
      <c r="I378" s="5"/>
      <c r="J378" s="5"/>
    </row>
    <row r="379" spans="2:10" ht="12.75" customHeight="1" x14ac:dyDescent="0.25">
      <c r="B379" s="3"/>
      <c r="C379" s="4"/>
      <c r="D379" s="3"/>
      <c r="E379" s="3"/>
      <c r="F379" s="3"/>
      <c r="G379" s="5"/>
      <c r="H379" s="5"/>
      <c r="I379" s="5"/>
      <c r="J379" s="5"/>
    </row>
    <row r="380" spans="2:10" ht="12.75" customHeight="1" x14ac:dyDescent="0.25">
      <c r="B380" s="3"/>
      <c r="C380" s="4"/>
      <c r="D380" s="3"/>
      <c r="E380" s="3"/>
      <c r="F380" s="3"/>
      <c r="G380" s="5"/>
      <c r="H380" s="5"/>
      <c r="I380" s="5"/>
      <c r="J380" s="5"/>
    </row>
    <row r="381" spans="2:10" ht="12.75" customHeight="1" x14ac:dyDescent="0.25">
      <c r="B381" s="3"/>
      <c r="C381" s="4"/>
      <c r="D381" s="3"/>
      <c r="E381" s="3"/>
      <c r="F381" s="3"/>
      <c r="G381" s="5"/>
      <c r="H381" s="5"/>
      <c r="I381" s="5"/>
      <c r="J381" s="5"/>
    </row>
    <row r="382" spans="2:10" ht="12.75" customHeight="1" x14ac:dyDescent="0.25">
      <c r="B382" s="3"/>
      <c r="C382" s="4"/>
      <c r="D382" s="3"/>
      <c r="E382" s="3"/>
      <c r="F382" s="3"/>
      <c r="G382" s="5"/>
      <c r="H382" s="5"/>
      <c r="I382" s="5"/>
      <c r="J382" s="5"/>
    </row>
    <row r="383" spans="2:10" ht="12.75" customHeight="1" x14ac:dyDescent="0.25">
      <c r="B383" s="3"/>
      <c r="C383" s="4"/>
      <c r="D383" s="3"/>
      <c r="E383" s="3"/>
      <c r="F383" s="3"/>
      <c r="G383" s="5"/>
      <c r="H383" s="5"/>
      <c r="I383" s="5"/>
      <c r="J383" s="5"/>
    </row>
    <row r="384" spans="2:10" ht="12.75" customHeight="1" x14ac:dyDescent="0.25">
      <c r="B384" s="3"/>
      <c r="C384" s="4"/>
      <c r="D384" s="3"/>
      <c r="E384" s="3"/>
      <c r="F384" s="3"/>
      <c r="G384" s="5"/>
      <c r="H384" s="5"/>
      <c r="I384" s="5"/>
      <c r="J384" s="5"/>
    </row>
    <row r="385" spans="2:10" ht="12.75" customHeight="1" x14ac:dyDescent="0.25">
      <c r="B385" s="3"/>
      <c r="C385" s="4"/>
      <c r="D385" s="3"/>
      <c r="E385" s="3"/>
      <c r="F385" s="3"/>
      <c r="G385" s="5"/>
      <c r="H385" s="5"/>
      <c r="I385" s="5"/>
      <c r="J385" s="5"/>
    </row>
    <row r="386" spans="2:10" ht="12.75" customHeight="1" x14ac:dyDescent="0.25">
      <c r="B386" s="3"/>
      <c r="C386" s="4"/>
      <c r="D386" s="3"/>
      <c r="E386" s="3"/>
      <c r="F386" s="3"/>
      <c r="G386" s="5"/>
      <c r="H386" s="5"/>
      <c r="I386" s="5"/>
      <c r="J386" s="5"/>
    </row>
    <row r="387" spans="2:10" ht="12.75" customHeight="1" x14ac:dyDescent="0.25">
      <c r="B387" s="3"/>
      <c r="C387" s="4"/>
      <c r="D387" s="3"/>
      <c r="E387" s="3"/>
      <c r="F387" s="3"/>
      <c r="G387" s="5"/>
      <c r="H387" s="5"/>
      <c r="I387" s="5"/>
      <c r="J387" s="5"/>
    </row>
    <row r="388" spans="2:10" ht="12.75" customHeight="1" x14ac:dyDescent="0.25">
      <c r="B388" s="3"/>
      <c r="C388" s="4"/>
      <c r="D388" s="3"/>
      <c r="E388" s="3"/>
      <c r="F388" s="3"/>
      <c r="G388" s="5"/>
      <c r="H388" s="5"/>
      <c r="I388" s="5"/>
      <c r="J388" s="5"/>
    </row>
    <row r="389" spans="2:10" ht="12.75" customHeight="1" x14ac:dyDescent="0.25">
      <c r="B389" s="3"/>
      <c r="C389" s="4"/>
      <c r="D389" s="3"/>
      <c r="E389" s="3"/>
      <c r="F389" s="3"/>
      <c r="G389" s="5"/>
      <c r="H389" s="5"/>
      <c r="I389" s="5"/>
      <c r="J389" s="5"/>
    </row>
    <row r="390" spans="2:10" ht="12.75" customHeight="1" x14ac:dyDescent="0.25">
      <c r="B390" s="3"/>
      <c r="C390" s="4"/>
      <c r="D390" s="3"/>
      <c r="E390" s="3"/>
      <c r="F390" s="3"/>
      <c r="G390" s="5"/>
      <c r="H390" s="5"/>
      <c r="I390" s="5"/>
      <c r="J390" s="5"/>
    </row>
    <row r="391" spans="2:10" ht="12.75" customHeight="1" x14ac:dyDescent="0.25">
      <c r="B391" s="3"/>
      <c r="C391" s="4"/>
      <c r="D391" s="3"/>
      <c r="E391" s="3"/>
      <c r="F391" s="3"/>
      <c r="G391" s="5"/>
      <c r="H391" s="5"/>
      <c r="I391" s="5"/>
      <c r="J391" s="5"/>
    </row>
    <row r="392" spans="2:10" ht="12.75" customHeight="1" x14ac:dyDescent="0.25">
      <c r="B392" s="3"/>
      <c r="C392" s="4"/>
      <c r="D392" s="3"/>
      <c r="E392" s="3"/>
      <c r="F392" s="3"/>
      <c r="G392" s="5"/>
      <c r="H392" s="5"/>
      <c r="I392" s="5"/>
      <c r="J392" s="5"/>
    </row>
    <row r="393" spans="2:10" ht="12.75" customHeight="1" x14ac:dyDescent="0.25">
      <c r="B393" s="3"/>
      <c r="C393" s="4"/>
      <c r="D393" s="3"/>
      <c r="E393" s="3"/>
      <c r="F393" s="3"/>
      <c r="G393" s="5"/>
      <c r="H393" s="5"/>
      <c r="I393" s="5"/>
      <c r="J393" s="5"/>
    </row>
    <row r="394" spans="2:10" ht="12.75" customHeight="1" x14ac:dyDescent="0.25">
      <c r="B394" s="3"/>
      <c r="C394" s="4"/>
      <c r="D394" s="3"/>
      <c r="E394" s="3"/>
      <c r="F394" s="3"/>
      <c r="G394" s="5"/>
      <c r="H394" s="5"/>
      <c r="I394" s="5"/>
      <c r="J394" s="5"/>
    </row>
    <row r="395" spans="2:10" ht="12.75" customHeight="1" x14ac:dyDescent="0.25">
      <c r="B395" s="3"/>
      <c r="C395" s="4"/>
      <c r="D395" s="3"/>
      <c r="E395" s="3"/>
      <c r="F395" s="3"/>
      <c r="G395" s="5"/>
      <c r="H395" s="5"/>
      <c r="I395" s="5"/>
      <c r="J395" s="5"/>
    </row>
    <row r="396" spans="2:10" ht="12.75" customHeight="1" x14ac:dyDescent="0.25">
      <c r="B396" s="3"/>
      <c r="C396" s="4"/>
      <c r="D396" s="3"/>
      <c r="E396" s="3"/>
      <c r="F396" s="3"/>
      <c r="G396" s="5"/>
      <c r="H396" s="5"/>
      <c r="I396" s="5"/>
      <c r="J396" s="5"/>
    </row>
    <row r="397" spans="2:10" ht="12.75" customHeight="1" x14ac:dyDescent="0.25">
      <c r="B397" s="3"/>
      <c r="C397" s="4"/>
      <c r="D397" s="3"/>
      <c r="E397" s="3"/>
      <c r="F397" s="3"/>
      <c r="G397" s="5"/>
      <c r="H397" s="5"/>
      <c r="I397" s="5"/>
      <c r="J397" s="5"/>
    </row>
    <row r="398" spans="2:10" ht="12.75" customHeight="1" x14ac:dyDescent="0.25">
      <c r="B398" s="3"/>
      <c r="C398" s="4"/>
      <c r="D398" s="3"/>
      <c r="E398" s="3"/>
      <c r="F398" s="3"/>
      <c r="G398" s="5"/>
      <c r="H398" s="5"/>
      <c r="I398" s="5"/>
      <c r="J398" s="5"/>
    </row>
    <row r="399" spans="2:10" ht="12.75" customHeight="1" x14ac:dyDescent="0.25">
      <c r="B399" s="3"/>
      <c r="C399" s="4"/>
      <c r="D399" s="3"/>
      <c r="E399" s="3"/>
      <c r="F399" s="3"/>
      <c r="G399" s="5"/>
      <c r="H399" s="5"/>
      <c r="I399" s="5"/>
      <c r="J399" s="5"/>
    </row>
    <row r="400" spans="2:10" ht="12.75" customHeight="1" x14ac:dyDescent="0.25">
      <c r="B400" s="3"/>
      <c r="C400" s="4"/>
      <c r="D400" s="3"/>
      <c r="E400" s="3"/>
      <c r="F400" s="3"/>
      <c r="G400" s="5"/>
      <c r="H400" s="5"/>
      <c r="I400" s="5"/>
      <c r="J400" s="5"/>
    </row>
    <row r="401" spans="2:10" ht="12.75" customHeight="1" x14ac:dyDescent="0.25">
      <c r="B401" s="3"/>
      <c r="C401" s="4"/>
      <c r="D401" s="3"/>
      <c r="E401" s="3"/>
      <c r="F401" s="3"/>
      <c r="G401" s="5"/>
      <c r="H401" s="5"/>
      <c r="I401" s="5"/>
      <c r="J401" s="5"/>
    </row>
    <row r="402" spans="2:10" ht="12.75" customHeight="1" x14ac:dyDescent="0.25">
      <c r="B402" s="3"/>
      <c r="C402" s="4"/>
      <c r="D402" s="3"/>
      <c r="E402" s="3"/>
      <c r="F402" s="3"/>
      <c r="G402" s="5"/>
      <c r="H402" s="5"/>
      <c r="I402" s="5"/>
      <c r="J402" s="5"/>
    </row>
    <row r="403" spans="2:10" ht="12.75" customHeight="1" x14ac:dyDescent="0.25">
      <c r="B403" s="3"/>
      <c r="C403" s="4"/>
      <c r="D403" s="3"/>
      <c r="E403" s="3"/>
      <c r="F403" s="3"/>
      <c r="G403" s="5"/>
      <c r="H403" s="5"/>
      <c r="I403" s="5"/>
      <c r="J403" s="5"/>
    </row>
    <row r="404" spans="2:10" ht="12.75" customHeight="1" x14ac:dyDescent="0.25">
      <c r="B404" s="3"/>
      <c r="C404" s="4"/>
      <c r="D404" s="3"/>
      <c r="E404" s="3"/>
      <c r="F404" s="3"/>
      <c r="G404" s="5"/>
      <c r="H404" s="5"/>
      <c r="I404" s="5"/>
      <c r="J404" s="5"/>
    </row>
    <row r="405" spans="2:10" ht="12.75" customHeight="1" x14ac:dyDescent="0.25">
      <c r="B405" s="3"/>
      <c r="C405" s="4"/>
      <c r="D405" s="3"/>
      <c r="E405" s="3"/>
      <c r="F405" s="3"/>
      <c r="G405" s="5"/>
      <c r="H405" s="5"/>
      <c r="I405" s="5"/>
      <c r="J405" s="5"/>
    </row>
    <row r="406" spans="2:10" ht="12.75" customHeight="1" x14ac:dyDescent="0.25">
      <c r="B406" s="3"/>
      <c r="C406" s="4"/>
      <c r="D406" s="3"/>
      <c r="E406" s="3"/>
      <c r="F406" s="3"/>
      <c r="G406" s="5"/>
      <c r="H406" s="5"/>
      <c r="I406" s="5"/>
      <c r="J406" s="5"/>
    </row>
    <row r="407" spans="2:10" ht="12.75" customHeight="1" x14ac:dyDescent="0.25">
      <c r="B407" s="3"/>
      <c r="C407" s="4"/>
      <c r="D407" s="3"/>
      <c r="E407" s="3"/>
      <c r="F407" s="3"/>
      <c r="G407" s="5"/>
      <c r="H407" s="5"/>
      <c r="I407" s="5"/>
      <c r="J407" s="5"/>
    </row>
    <row r="408" spans="2:10" ht="12.75" customHeight="1" x14ac:dyDescent="0.25">
      <c r="B408" s="3"/>
      <c r="C408" s="4"/>
      <c r="D408" s="3"/>
      <c r="E408" s="3"/>
      <c r="F408" s="3"/>
      <c r="G408" s="5"/>
      <c r="H408" s="5"/>
      <c r="I408" s="5"/>
      <c r="J408" s="5"/>
    </row>
    <row r="409" spans="2:10" ht="12.75" customHeight="1" x14ac:dyDescent="0.25">
      <c r="B409" s="3"/>
      <c r="C409" s="4"/>
      <c r="D409" s="3"/>
      <c r="E409" s="3"/>
      <c r="F409" s="3"/>
      <c r="G409" s="5"/>
      <c r="H409" s="5"/>
      <c r="I409" s="5"/>
      <c r="J409" s="5"/>
    </row>
    <row r="410" spans="2:10" ht="12.75" customHeight="1" x14ac:dyDescent="0.25">
      <c r="B410" s="3"/>
      <c r="C410" s="4"/>
      <c r="D410" s="3"/>
      <c r="E410" s="3"/>
      <c r="F410" s="3"/>
      <c r="G410" s="5"/>
      <c r="H410" s="5"/>
      <c r="I410" s="5"/>
      <c r="J410" s="5"/>
    </row>
    <row r="411" spans="2:10" ht="12.75" customHeight="1" x14ac:dyDescent="0.25">
      <c r="B411" s="3"/>
      <c r="C411" s="4"/>
      <c r="D411" s="3"/>
      <c r="E411" s="3"/>
      <c r="F411" s="3"/>
      <c r="G411" s="5"/>
      <c r="H411" s="5"/>
      <c r="I411" s="5"/>
      <c r="J411" s="5"/>
    </row>
    <row r="412" spans="2:10" ht="12.75" customHeight="1" x14ac:dyDescent="0.25">
      <c r="B412" s="3"/>
      <c r="C412" s="4"/>
      <c r="D412" s="3"/>
      <c r="E412" s="3"/>
      <c r="F412" s="3"/>
      <c r="G412" s="5"/>
      <c r="H412" s="5"/>
      <c r="I412" s="5"/>
      <c r="J412" s="5"/>
    </row>
    <row r="413" spans="2:10" ht="12.75" customHeight="1" x14ac:dyDescent="0.25">
      <c r="B413" s="3"/>
      <c r="C413" s="4"/>
      <c r="D413" s="3"/>
      <c r="E413" s="3"/>
      <c r="F413" s="3"/>
      <c r="G413" s="5"/>
      <c r="H413" s="5"/>
      <c r="I413" s="5"/>
      <c r="J413" s="5"/>
    </row>
    <row r="414" spans="2:10" ht="12.75" customHeight="1" x14ac:dyDescent="0.25">
      <c r="B414" s="3"/>
      <c r="C414" s="4"/>
      <c r="D414" s="3"/>
      <c r="E414" s="3"/>
      <c r="F414" s="3"/>
      <c r="G414" s="5"/>
      <c r="H414" s="5"/>
      <c r="I414" s="5"/>
      <c r="J414" s="5"/>
    </row>
    <row r="415" spans="2:10" ht="12.75" customHeight="1" x14ac:dyDescent="0.25">
      <c r="B415" s="3"/>
      <c r="C415" s="4"/>
      <c r="D415" s="3"/>
      <c r="E415" s="3"/>
      <c r="F415" s="3"/>
      <c r="G415" s="5"/>
      <c r="H415" s="5"/>
      <c r="I415" s="5"/>
      <c r="J415" s="5"/>
    </row>
    <row r="416" spans="2:10" ht="12.75" customHeight="1" x14ac:dyDescent="0.25">
      <c r="B416" s="3"/>
      <c r="C416" s="4"/>
      <c r="D416" s="3"/>
      <c r="E416" s="3"/>
      <c r="F416" s="3"/>
      <c r="G416" s="5"/>
      <c r="H416" s="5"/>
      <c r="I416" s="5"/>
      <c r="J416" s="5"/>
    </row>
    <row r="417" spans="2:10" ht="12.75" customHeight="1" x14ac:dyDescent="0.25">
      <c r="B417" s="3"/>
      <c r="C417" s="4"/>
      <c r="D417" s="3"/>
      <c r="E417" s="3"/>
      <c r="F417" s="3"/>
      <c r="G417" s="5"/>
      <c r="H417" s="5"/>
      <c r="I417" s="5"/>
      <c r="J417" s="5"/>
    </row>
    <row r="418" spans="2:10" ht="12.75" customHeight="1" x14ac:dyDescent="0.25">
      <c r="B418" s="3"/>
      <c r="C418" s="4"/>
      <c r="D418" s="3"/>
      <c r="E418" s="3"/>
      <c r="F418" s="3"/>
      <c r="G418" s="5"/>
      <c r="H418" s="5"/>
      <c r="I418" s="5"/>
      <c r="J418" s="5"/>
    </row>
    <row r="419" spans="2:10" ht="12.75" customHeight="1" x14ac:dyDescent="0.25">
      <c r="B419" s="3"/>
      <c r="C419" s="4"/>
      <c r="D419" s="3"/>
      <c r="E419" s="3"/>
      <c r="F419" s="3"/>
      <c r="G419" s="5"/>
      <c r="H419" s="5"/>
      <c r="I419" s="5"/>
      <c r="J419" s="5"/>
    </row>
    <row r="420" spans="2:10" ht="12.75" customHeight="1" x14ac:dyDescent="0.25">
      <c r="B420" s="3"/>
      <c r="C420" s="4"/>
      <c r="D420" s="3"/>
      <c r="E420" s="3"/>
      <c r="F420" s="3"/>
      <c r="G420" s="5"/>
      <c r="H420" s="5"/>
      <c r="I420" s="5"/>
      <c r="J420" s="5"/>
    </row>
    <row r="421" spans="2:10" ht="12.75" customHeight="1" x14ac:dyDescent="0.25">
      <c r="B421" s="3"/>
      <c r="C421" s="4"/>
      <c r="D421" s="3"/>
      <c r="E421" s="3"/>
      <c r="F421" s="3"/>
      <c r="G421" s="5"/>
      <c r="H421" s="5"/>
      <c r="I421" s="5"/>
      <c r="J421" s="5"/>
    </row>
    <row r="422" spans="2:10" ht="12.75" customHeight="1" x14ac:dyDescent="0.25">
      <c r="B422" s="3"/>
      <c r="C422" s="4"/>
      <c r="D422" s="3"/>
      <c r="E422" s="3"/>
      <c r="F422" s="3"/>
      <c r="G422" s="5"/>
      <c r="H422" s="5"/>
      <c r="I422" s="5"/>
      <c r="J422" s="5"/>
    </row>
    <row r="423" spans="2:10" ht="12.75" customHeight="1" x14ac:dyDescent="0.25">
      <c r="B423" s="3"/>
      <c r="C423" s="4"/>
      <c r="D423" s="3"/>
      <c r="E423" s="3"/>
      <c r="F423" s="3"/>
      <c r="G423" s="5"/>
      <c r="H423" s="5"/>
      <c r="I423" s="5"/>
      <c r="J423" s="5"/>
    </row>
    <row r="424" spans="2:10" ht="12.75" customHeight="1" x14ac:dyDescent="0.25">
      <c r="B424" s="3"/>
      <c r="C424" s="4"/>
      <c r="D424" s="3"/>
      <c r="E424" s="3"/>
      <c r="F424" s="3"/>
      <c r="G424" s="5"/>
      <c r="H424" s="5"/>
      <c r="I424" s="5"/>
      <c r="J424" s="5"/>
    </row>
    <row r="425" spans="2:10" ht="12.75" customHeight="1" x14ac:dyDescent="0.25">
      <c r="B425" s="3"/>
      <c r="C425" s="4"/>
      <c r="D425" s="3"/>
      <c r="E425" s="3"/>
      <c r="F425" s="3"/>
      <c r="G425" s="5"/>
      <c r="H425" s="5"/>
      <c r="I425" s="5"/>
      <c r="J425" s="5"/>
    </row>
    <row r="426" spans="2:10" ht="12.75" customHeight="1" x14ac:dyDescent="0.25">
      <c r="B426" s="3"/>
      <c r="C426" s="4"/>
      <c r="D426" s="3"/>
      <c r="E426" s="3"/>
      <c r="F426" s="3"/>
      <c r="G426" s="5"/>
      <c r="H426" s="5"/>
      <c r="I426" s="5"/>
      <c r="J426" s="5"/>
    </row>
    <row r="427" spans="2:10" ht="12.75" customHeight="1" x14ac:dyDescent="0.25">
      <c r="B427" s="3"/>
      <c r="C427" s="4"/>
      <c r="D427" s="3"/>
      <c r="E427" s="3"/>
      <c r="F427" s="3"/>
      <c r="G427" s="5"/>
      <c r="H427" s="5"/>
      <c r="I427" s="5"/>
      <c r="J427" s="5"/>
    </row>
    <row r="428" spans="2:10" ht="12.75" customHeight="1" x14ac:dyDescent="0.25">
      <c r="B428" s="3"/>
      <c r="C428" s="4"/>
      <c r="D428" s="3"/>
      <c r="E428" s="3"/>
      <c r="F428" s="3"/>
      <c r="G428" s="5"/>
      <c r="H428" s="5"/>
      <c r="I428" s="5"/>
      <c r="J428" s="5"/>
    </row>
    <row r="429" spans="2:10" ht="12.75" customHeight="1" x14ac:dyDescent="0.25">
      <c r="B429" s="3"/>
      <c r="C429" s="4"/>
      <c r="D429" s="3"/>
      <c r="E429" s="3"/>
      <c r="F429" s="3"/>
      <c r="G429" s="5"/>
      <c r="H429" s="5"/>
      <c r="I429" s="5"/>
      <c r="J429" s="5"/>
    </row>
    <row r="430" spans="2:10" ht="12.75" customHeight="1" x14ac:dyDescent="0.25">
      <c r="B430" s="3"/>
      <c r="C430" s="4"/>
      <c r="D430" s="3"/>
      <c r="E430" s="3"/>
      <c r="F430" s="3"/>
      <c r="G430" s="5"/>
      <c r="H430" s="5"/>
      <c r="I430" s="5"/>
      <c r="J430" s="5"/>
    </row>
    <row r="431" spans="2:10" ht="12.75" customHeight="1" x14ac:dyDescent="0.25">
      <c r="B431" s="3"/>
      <c r="C431" s="4"/>
      <c r="D431" s="3"/>
      <c r="E431" s="3"/>
      <c r="F431" s="3"/>
      <c r="G431" s="5"/>
      <c r="H431" s="5"/>
      <c r="I431" s="5"/>
      <c r="J431" s="5"/>
    </row>
    <row r="432" spans="2:10" ht="12.75" customHeight="1" x14ac:dyDescent="0.25">
      <c r="B432" s="3"/>
      <c r="C432" s="4"/>
      <c r="D432" s="3"/>
      <c r="E432" s="3"/>
      <c r="F432" s="3"/>
      <c r="G432" s="5"/>
      <c r="H432" s="5"/>
      <c r="I432" s="5"/>
      <c r="J432" s="5"/>
    </row>
    <row r="433" spans="2:10" ht="12.75" customHeight="1" x14ac:dyDescent="0.25">
      <c r="B433" s="3"/>
      <c r="C433" s="4"/>
      <c r="D433" s="3"/>
      <c r="E433" s="3"/>
      <c r="F433" s="3"/>
      <c r="G433" s="5"/>
      <c r="H433" s="5"/>
      <c r="I433" s="5"/>
      <c r="J433" s="5"/>
    </row>
    <row r="434" spans="2:10" ht="12.75" customHeight="1" x14ac:dyDescent="0.25">
      <c r="B434" s="3"/>
      <c r="C434" s="4"/>
      <c r="D434" s="3"/>
      <c r="E434" s="3"/>
      <c r="F434" s="3"/>
      <c r="G434" s="5"/>
      <c r="H434" s="5"/>
      <c r="I434" s="5"/>
      <c r="J434" s="5"/>
    </row>
    <row r="435" spans="2:10" ht="12.75" customHeight="1" x14ac:dyDescent="0.25">
      <c r="B435" s="3"/>
      <c r="C435" s="4"/>
      <c r="D435" s="3"/>
      <c r="E435" s="3"/>
      <c r="F435" s="3"/>
      <c r="G435" s="5"/>
      <c r="H435" s="5"/>
      <c r="I435" s="5"/>
      <c r="J435" s="5"/>
    </row>
    <row r="436" spans="2:10" ht="12.75" customHeight="1" x14ac:dyDescent="0.25">
      <c r="B436" s="3"/>
      <c r="C436" s="4"/>
      <c r="D436" s="3"/>
      <c r="E436" s="3"/>
      <c r="F436" s="3"/>
      <c r="G436" s="5"/>
      <c r="H436" s="5"/>
      <c r="I436" s="5"/>
      <c r="J436" s="5"/>
    </row>
    <row r="437" spans="2:10" ht="12.75" customHeight="1" x14ac:dyDescent="0.25">
      <c r="B437" s="3"/>
      <c r="C437" s="4"/>
      <c r="D437" s="3"/>
      <c r="E437" s="3"/>
      <c r="F437" s="3"/>
      <c r="G437" s="5"/>
      <c r="H437" s="5"/>
      <c r="I437" s="5"/>
      <c r="J437" s="5"/>
    </row>
    <row r="438" spans="2:10" ht="12.75" customHeight="1" x14ac:dyDescent="0.25">
      <c r="B438" s="3"/>
      <c r="C438" s="4"/>
      <c r="D438" s="3"/>
      <c r="E438" s="3"/>
      <c r="F438" s="3"/>
      <c r="G438" s="5"/>
      <c r="H438" s="5"/>
      <c r="I438" s="5"/>
      <c r="J438" s="5"/>
    </row>
    <row r="439" spans="2:10" ht="12.75" customHeight="1" x14ac:dyDescent="0.25">
      <c r="B439" s="3"/>
      <c r="C439" s="4"/>
      <c r="D439" s="3"/>
      <c r="E439" s="3"/>
      <c r="F439" s="3"/>
      <c r="G439" s="5"/>
      <c r="H439" s="5"/>
      <c r="I439" s="5"/>
      <c r="J439" s="5"/>
    </row>
    <row r="440" spans="2:10" ht="12.75" customHeight="1" x14ac:dyDescent="0.25">
      <c r="B440" s="3"/>
      <c r="C440" s="4"/>
      <c r="D440" s="3"/>
      <c r="E440" s="3"/>
      <c r="F440" s="3"/>
      <c r="G440" s="5"/>
      <c r="H440" s="5"/>
      <c r="I440" s="5"/>
      <c r="J440" s="5"/>
    </row>
    <row r="441" spans="2:10" ht="12.75" customHeight="1" x14ac:dyDescent="0.25">
      <c r="B441" s="3"/>
      <c r="C441" s="4"/>
      <c r="D441" s="3"/>
      <c r="E441" s="3"/>
      <c r="F441" s="3"/>
      <c r="G441" s="5"/>
      <c r="H441" s="5"/>
      <c r="I441" s="5"/>
      <c r="J441" s="5"/>
    </row>
    <row r="442" spans="2:10" ht="12.75" customHeight="1" x14ac:dyDescent="0.25">
      <c r="B442" s="3"/>
      <c r="C442" s="4"/>
      <c r="D442" s="3"/>
      <c r="E442" s="3"/>
      <c r="F442" s="3"/>
      <c r="G442" s="5"/>
      <c r="H442" s="5"/>
      <c r="I442" s="5"/>
      <c r="J442" s="5"/>
    </row>
    <row r="443" spans="2:10" ht="12.75" customHeight="1" x14ac:dyDescent="0.25">
      <c r="B443" s="3"/>
      <c r="C443" s="4"/>
      <c r="D443" s="3"/>
      <c r="E443" s="3"/>
      <c r="F443" s="3"/>
      <c r="G443" s="5"/>
      <c r="H443" s="5"/>
      <c r="I443" s="5"/>
      <c r="J443" s="5"/>
    </row>
    <row r="444" spans="2:10" ht="12.75" customHeight="1" x14ac:dyDescent="0.25">
      <c r="B444" s="3"/>
      <c r="C444" s="4"/>
      <c r="D444" s="3"/>
      <c r="E444" s="3"/>
      <c r="F444" s="3"/>
      <c r="G444" s="5"/>
      <c r="H444" s="5"/>
      <c r="I444" s="5"/>
      <c r="J444" s="5"/>
    </row>
    <row r="445" spans="2:10" ht="12.75" customHeight="1" x14ac:dyDescent="0.25">
      <c r="B445" s="3"/>
      <c r="C445" s="4"/>
      <c r="D445" s="3"/>
      <c r="E445" s="3"/>
      <c r="F445" s="3"/>
      <c r="G445" s="5"/>
      <c r="H445" s="5"/>
      <c r="I445" s="5"/>
      <c r="J445" s="5"/>
    </row>
    <row r="446" spans="2:10" ht="12.75" customHeight="1" x14ac:dyDescent="0.25">
      <c r="B446" s="3"/>
      <c r="C446" s="4"/>
      <c r="D446" s="3"/>
      <c r="E446" s="3"/>
      <c r="F446" s="3"/>
      <c r="G446" s="5"/>
      <c r="H446" s="5"/>
      <c r="I446" s="5"/>
      <c r="J446" s="5"/>
    </row>
    <row r="447" spans="2:10" ht="12.75" customHeight="1" x14ac:dyDescent="0.25">
      <c r="B447" s="3"/>
      <c r="C447" s="4"/>
      <c r="D447" s="3"/>
      <c r="E447" s="3"/>
      <c r="F447" s="3"/>
      <c r="G447" s="5"/>
      <c r="H447" s="5"/>
      <c r="I447" s="5"/>
      <c r="J447" s="5"/>
    </row>
    <row r="448" spans="2:10" ht="12.75" customHeight="1" x14ac:dyDescent="0.25">
      <c r="B448" s="3"/>
      <c r="C448" s="4"/>
      <c r="D448" s="3"/>
      <c r="E448" s="3"/>
      <c r="F448" s="3"/>
      <c r="G448" s="5"/>
      <c r="H448" s="5"/>
      <c r="I448" s="5"/>
      <c r="J448" s="5"/>
    </row>
    <row r="449" spans="2:10" ht="12.75" customHeight="1" x14ac:dyDescent="0.25">
      <c r="B449" s="3"/>
      <c r="C449" s="4"/>
      <c r="D449" s="3"/>
      <c r="E449" s="3"/>
      <c r="F449" s="3"/>
      <c r="G449" s="5"/>
      <c r="H449" s="5"/>
      <c r="I449" s="5"/>
      <c r="J449" s="5"/>
    </row>
    <row r="450" spans="2:10" ht="12.75" customHeight="1" x14ac:dyDescent="0.25">
      <c r="B450" s="3"/>
      <c r="C450" s="4"/>
      <c r="D450" s="3"/>
      <c r="E450" s="3"/>
      <c r="F450" s="3"/>
      <c r="G450" s="5"/>
      <c r="H450" s="5"/>
      <c r="I450" s="5"/>
      <c r="J450" s="5"/>
    </row>
    <row r="451" spans="2:10" ht="12.75" customHeight="1" x14ac:dyDescent="0.25">
      <c r="B451" s="3"/>
      <c r="C451" s="4"/>
      <c r="D451" s="3"/>
      <c r="E451" s="3"/>
      <c r="F451" s="3"/>
      <c r="G451" s="5"/>
      <c r="H451" s="5"/>
      <c r="I451" s="5"/>
      <c r="J451" s="5"/>
    </row>
    <row r="452" spans="2:10" ht="12.75" customHeight="1" x14ac:dyDescent="0.25">
      <c r="B452" s="3"/>
      <c r="C452" s="4"/>
      <c r="D452" s="3"/>
      <c r="E452" s="3"/>
      <c r="F452" s="3"/>
      <c r="G452" s="5"/>
      <c r="H452" s="5"/>
      <c r="I452" s="5"/>
      <c r="J452" s="5"/>
    </row>
    <row r="453" spans="2:10" ht="12.75" customHeight="1" x14ac:dyDescent="0.25">
      <c r="B453" s="3"/>
      <c r="C453" s="4"/>
      <c r="D453" s="3"/>
      <c r="E453" s="3"/>
      <c r="F453" s="3"/>
      <c r="G453" s="5"/>
      <c r="H453" s="5"/>
      <c r="I453" s="5"/>
      <c r="J453" s="5"/>
    </row>
    <row r="454" spans="2:10" ht="12.75" customHeight="1" x14ac:dyDescent="0.25">
      <c r="B454" s="3"/>
      <c r="C454" s="4"/>
      <c r="D454" s="3"/>
      <c r="E454" s="3"/>
      <c r="F454" s="3"/>
      <c r="G454" s="5"/>
      <c r="H454" s="5"/>
      <c r="I454" s="5"/>
      <c r="J454" s="5"/>
    </row>
    <row r="455" spans="2:10" ht="12.75" customHeight="1" x14ac:dyDescent="0.25">
      <c r="B455" s="3"/>
      <c r="C455" s="4"/>
      <c r="D455" s="3"/>
      <c r="E455" s="3"/>
      <c r="F455" s="3"/>
      <c r="G455" s="5"/>
      <c r="H455" s="5"/>
      <c r="I455" s="5"/>
      <c r="J455" s="5"/>
    </row>
    <row r="456" spans="2:10" ht="12.75" customHeight="1" x14ac:dyDescent="0.25">
      <c r="B456" s="3"/>
      <c r="C456" s="4"/>
      <c r="D456" s="3"/>
      <c r="E456" s="3"/>
      <c r="F456" s="3"/>
      <c r="G456" s="5"/>
      <c r="H456" s="5"/>
      <c r="I456" s="5"/>
      <c r="J456" s="5"/>
    </row>
    <row r="457" spans="2:10" ht="12.75" customHeight="1" x14ac:dyDescent="0.25">
      <c r="B457" s="3"/>
      <c r="C457" s="4"/>
      <c r="D457" s="3"/>
      <c r="E457" s="3"/>
      <c r="F457" s="3"/>
      <c r="G457" s="5"/>
      <c r="H457" s="5"/>
      <c r="I457" s="5"/>
      <c r="J457" s="5"/>
    </row>
    <row r="458" spans="2:10" ht="12.75" customHeight="1" x14ac:dyDescent="0.25">
      <c r="B458" s="3"/>
      <c r="C458" s="4"/>
      <c r="D458" s="3"/>
      <c r="E458" s="3"/>
      <c r="F458" s="3"/>
      <c r="G458" s="5"/>
      <c r="H458" s="5"/>
      <c r="I458" s="5"/>
      <c r="J458" s="5"/>
    </row>
    <row r="459" spans="2:10" ht="12.75" customHeight="1" x14ac:dyDescent="0.25">
      <c r="B459" s="3"/>
      <c r="C459" s="4"/>
      <c r="D459" s="3"/>
      <c r="E459" s="3"/>
      <c r="F459" s="3"/>
      <c r="G459" s="5"/>
      <c r="H459" s="5"/>
      <c r="I459" s="5"/>
      <c r="J459" s="5"/>
    </row>
    <row r="460" spans="2:10" ht="12.75" customHeight="1" x14ac:dyDescent="0.25">
      <c r="B460" s="3"/>
      <c r="C460" s="4"/>
      <c r="D460" s="3"/>
      <c r="E460" s="3"/>
      <c r="F460" s="3"/>
      <c r="G460" s="5"/>
      <c r="H460" s="5"/>
      <c r="I460" s="5"/>
      <c r="J460" s="5"/>
    </row>
    <row r="461" spans="2:10" ht="12.75" customHeight="1" x14ac:dyDescent="0.25">
      <c r="B461" s="3"/>
      <c r="C461" s="4"/>
      <c r="D461" s="3"/>
      <c r="E461" s="3"/>
      <c r="F461" s="3"/>
      <c r="G461" s="5"/>
      <c r="H461" s="5"/>
      <c r="I461" s="5"/>
      <c r="J461" s="5"/>
    </row>
    <row r="462" spans="2:10" ht="12.75" customHeight="1" x14ac:dyDescent="0.25">
      <c r="B462" s="3"/>
      <c r="C462" s="4"/>
      <c r="D462" s="3"/>
      <c r="E462" s="3"/>
      <c r="F462" s="3"/>
      <c r="G462" s="5"/>
      <c r="H462" s="5"/>
      <c r="I462" s="5"/>
      <c r="J462" s="5"/>
    </row>
    <row r="463" spans="2:10" ht="12.75" customHeight="1" x14ac:dyDescent="0.25">
      <c r="B463" s="3"/>
      <c r="C463" s="4"/>
      <c r="D463" s="3"/>
      <c r="E463" s="3"/>
      <c r="F463" s="3"/>
      <c r="G463" s="5"/>
      <c r="H463" s="5"/>
      <c r="I463" s="5"/>
      <c r="J463" s="5"/>
    </row>
    <row r="464" spans="2:10" ht="12.75" customHeight="1" x14ac:dyDescent="0.25">
      <c r="B464" s="3"/>
      <c r="C464" s="4"/>
      <c r="D464" s="3"/>
      <c r="E464" s="3"/>
      <c r="F464" s="3"/>
      <c r="G464" s="5"/>
      <c r="H464" s="5"/>
      <c r="I464" s="5"/>
      <c r="J464" s="5"/>
    </row>
    <row r="465" spans="2:10" ht="12.75" customHeight="1" x14ac:dyDescent="0.25">
      <c r="B465" s="3"/>
      <c r="C465" s="4"/>
      <c r="D465" s="3"/>
      <c r="E465" s="3"/>
      <c r="F465" s="3"/>
      <c r="G465" s="5"/>
      <c r="H465" s="5"/>
      <c r="I465" s="5"/>
      <c r="J465" s="5"/>
    </row>
    <row r="466" spans="2:10" ht="12.75" customHeight="1" x14ac:dyDescent="0.25">
      <c r="B466" s="3"/>
      <c r="C466" s="4"/>
      <c r="D466" s="3"/>
      <c r="E466" s="3"/>
      <c r="F466" s="3"/>
      <c r="G466" s="5"/>
      <c r="H466" s="5"/>
      <c r="I466" s="5"/>
      <c r="J466" s="5"/>
    </row>
    <row r="467" spans="2:10" ht="12.75" customHeight="1" x14ac:dyDescent="0.25">
      <c r="B467" s="3"/>
      <c r="C467" s="4"/>
      <c r="D467" s="3"/>
      <c r="E467" s="3"/>
      <c r="F467" s="3"/>
      <c r="G467" s="5"/>
      <c r="H467" s="5"/>
      <c r="I467" s="5"/>
      <c r="J467" s="5"/>
    </row>
    <row r="468" spans="2:10" ht="12.75" customHeight="1" x14ac:dyDescent="0.25">
      <c r="B468" s="3"/>
      <c r="C468" s="4"/>
      <c r="D468" s="3"/>
      <c r="E468" s="3"/>
      <c r="F468" s="3"/>
      <c r="G468" s="5"/>
      <c r="H468" s="5"/>
      <c r="I468" s="5"/>
      <c r="J468" s="5"/>
    </row>
    <row r="469" spans="2:10" ht="12.75" customHeight="1" x14ac:dyDescent="0.25">
      <c r="B469" s="3"/>
      <c r="C469" s="4"/>
      <c r="D469" s="3"/>
      <c r="E469" s="3"/>
      <c r="F469" s="3"/>
      <c r="G469" s="5"/>
      <c r="H469" s="5"/>
      <c r="I469" s="5"/>
      <c r="J469" s="5"/>
    </row>
    <row r="470" spans="2:10" ht="12.75" customHeight="1" x14ac:dyDescent="0.25">
      <c r="B470" s="3"/>
      <c r="C470" s="4"/>
      <c r="D470" s="3"/>
      <c r="E470" s="3"/>
      <c r="F470" s="3"/>
      <c r="G470" s="5"/>
      <c r="H470" s="5"/>
      <c r="I470" s="5"/>
      <c r="J470" s="5"/>
    </row>
    <row r="471" spans="2:10" ht="12.75" customHeight="1" x14ac:dyDescent="0.25">
      <c r="B471" s="3"/>
      <c r="C471" s="4"/>
      <c r="D471" s="3"/>
      <c r="E471" s="3"/>
      <c r="F471" s="3"/>
      <c r="G471" s="5"/>
      <c r="H471" s="5"/>
      <c r="I471" s="5"/>
      <c r="J471" s="5"/>
    </row>
    <row r="472" spans="2:10" ht="12.75" customHeight="1" x14ac:dyDescent="0.25">
      <c r="B472" s="3"/>
      <c r="C472" s="4"/>
      <c r="D472" s="3"/>
      <c r="E472" s="3"/>
      <c r="F472" s="3"/>
      <c r="G472" s="5"/>
      <c r="H472" s="5"/>
      <c r="I472" s="5"/>
      <c r="J472" s="5"/>
    </row>
    <row r="473" spans="2:10" ht="12.75" customHeight="1" x14ac:dyDescent="0.25">
      <c r="B473" s="3"/>
      <c r="C473" s="4"/>
      <c r="D473" s="3"/>
      <c r="E473" s="3"/>
      <c r="F473" s="3"/>
      <c r="G473" s="5"/>
      <c r="H473" s="5"/>
      <c r="I473" s="5"/>
      <c r="J473" s="5"/>
    </row>
    <row r="474" spans="2:10" ht="12.75" customHeight="1" x14ac:dyDescent="0.25">
      <c r="B474" s="3"/>
      <c r="C474" s="4"/>
      <c r="D474" s="3"/>
      <c r="E474" s="3"/>
      <c r="F474" s="3"/>
      <c r="G474" s="5"/>
      <c r="H474" s="5"/>
      <c r="I474" s="5"/>
      <c r="J474" s="5"/>
    </row>
    <row r="475" spans="2:10" ht="12.75" customHeight="1" x14ac:dyDescent="0.25">
      <c r="B475" s="3"/>
      <c r="C475" s="4"/>
      <c r="D475" s="3"/>
      <c r="E475" s="3"/>
      <c r="F475" s="3"/>
      <c r="G475" s="5"/>
      <c r="H475" s="5"/>
      <c r="I475" s="5"/>
      <c r="J475" s="5"/>
    </row>
    <row r="476" spans="2:10" ht="12.75" customHeight="1" x14ac:dyDescent="0.25">
      <c r="B476" s="3"/>
      <c r="C476" s="4"/>
      <c r="D476" s="3"/>
      <c r="E476" s="3"/>
      <c r="F476" s="3"/>
      <c r="G476" s="5"/>
      <c r="H476" s="5"/>
      <c r="I476" s="5"/>
      <c r="J476" s="5"/>
    </row>
    <row r="477" spans="2:10" ht="12.75" customHeight="1" x14ac:dyDescent="0.25">
      <c r="B477" s="3"/>
      <c r="C477" s="4"/>
      <c r="D477" s="3"/>
      <c r="E477" s="3"/>
      <c r="F477" s="3"/>
      <c r="G477" s="5"/>
      <c r="H477" s="5"/>
      <c r="I477" s="5"/>
      <c r="J477" s="5"/>
    </row>
    <row r="478" spans="2:10" ht="12.75" customHeight="1" x14ac:dyDescent="0.25">
      <c r="B478" s="3"/>
      <c r="C478" s="4"/>
      <c r="D478" s="3"/>
      <c r="E478" s="3"/>
      <c r="F478" s="3"/>
      <c r="G478" s="5"/>
      <c r="H478" s="5"/>
      <c r="I478" s="5"/>
      <c r="J478" s="5"/>
    </row>
    <row r="479" spans="2:10" ht="12.75" customHeight="1" x14ac:dyDescent="0.25">
      <c r="B479" s="3"/>
      <c r="C479" s="4"/>
      <c r="D479" s="3"/>
      <c r="E479" s="3"/>
      <c r="F479" s="3"/>
      <c r="G479" s="5"/>
      <c r="H479" s="5"/>
      <c r="I479" s="5"/>
      <c r="J479" s="5"/>
    </row>
    <row r="480" spans="2:10" ht="12.75" customHeight="1" x14ac:dyDescent="0.25">
      <c r="B480" s="3"/>
      <c r="C480" s="4"/>
      <c r="D480" s="3"/>
      <c r="E480" s="3"/>
      <c r="F480" s="3"/>
      <c r="G480" s="5"/>
      <c r="H480" s="5"/>
      <c r="I480" s="5"/>
      <c r="J480" s="5"/>
    </row>
    <row r="481" spans="2:10" ht="12.75" customHeight="1" x14ac:dyDescent="0.25">
      <c r="B481" s="3"/>
      <c r="C481" s="4"/>
      <c r="D481" s="3"/>
      <c r="E481" s="3"/>
      <c r="F481" s="3"/>
      <c r="G481" s="5"/>
      <c r="H481" s="5"/>
      <c r="I481" s="5"/>
      <c r="J481" s="5"/>
    </row>
    <row r="482" spans="2:10" ht="12.75" customHeight="1" x14ac:dyDescent="0.25">
      <c r="B482" s="3"/>
      <c r="C482" s="4"/>
      <c r="D482" s="3"/>
      <c r="E482" s="3"/>
      <c r="F482" s="3"/>
      <c r="G482" s="5"/>
      <c r="H482" s="5"/>
      <c r="I482" s="5"/>
      <c r="J482" s="5"/>
    </row>
    <row r="483" spans="2:10" ht="12.75" customHeight="1" x14ac:dyDescent="0.25">
      <c r="B483" s="3"/>
      <c r="C483" s="4"/>
      <c r="D483" s="3"/>
      <c r="E483" s="3"/>
      <c r="F483" s="3"/>
      <c r="G483" s="5"/>
      <c r="H483" s="5"/>
      <c r="I483" s="5"/>
      <c r="J483" s="5"/>
    </row>
    <row r="484" spans="2:10" ht="12.75" customHeight="1" x14ac:dyDescent="0.25">
      <c r="B484" s="3"/>
      <c r="C484" s="4"/>
      <c r="D484" s="3"/>
      <c r="E484" s="3"/>
      <c r="F484" s="3"/>
      <c r="G484" s="5"/>
      <c r="H484" s="5"/>
      <c r="I484" s="5"/>
      <c r="J484" s="5"/>
    </row>
    <row r="485" spans="2:10" ht="12.75" customHeight="1" x14ac:dyDescent="0.25">
      <c r="B485" s="3"/>
      <c r="C485" s="4"/>
      <c r="D485" s="3"/>
      <c r="E485" s="3"/>
      <c r="F485" s="3"/>
      <c r="G485" s="5"/>
      <c r="H485" s="5"/>
      <c r="I485" s="5"/>
      <c r="J485" s="5"/>
    </row>
    <row r="486" spans="2:10" ht="12.75" customHeight="1" x14ac:dyDescent="0.25">
      <c r="B486" s="3"/>
      <c r="C486" s="4"/>
      <c r="D486" s="3"/>
      <c r="E486" s="3"/>
      <c r="F486" s="3"/>
      <c r="G486" s="5"/>
      <c r="H486" s="5"/>
      <c r="I486" s="5"/>
      <c r="J486" s="5"/>
    </row>
    <row r="487" spans="2:10" ht="12.75" customHeight="1" x14ac:dyDescent="0.25">
      <c r="B487" s="3"/>
      <c r="C487" s="4"/>
      <c r="D487" s="3"/>
      <c r="E487" s="3"/>
      <c r="F487" s="3"/>
      <c r="G487" s="5"/>
      <c r="H487" s="5"/>
      <c r="I487" s="5"/>
      <c r="J487" s="5"/>
    </row>
    <row r="488" spans="2:10" ht="12.75" customHeight="1" x14ac:dyDescent="0.25">
      <c r="B488" s="3"/>
      <c r="C488" s="4"/>
      <c r="D488" s="3"/>
      <c r="E488" s="3"/>
      <c r="F488" s="3"/>
      <c r="G488" s="5"/>
      <c r="H488" s="5"/>
      <c r="I488" s="5"/>
      <c r="J488" s="5"/>
    </row>
    <row r="489" spans="2:10" ht="12.75" customHeight="1" x14ac:dyDescent="0.25">
      <c r="B489" s="3"/>
      <c r="C489" s="4"/>
      <c r="D489" s="3"/>
      <c r="E489" s="3"/>
      <c r="F489" s="3"/>
      <c r="G489" s="5"/>
      <c r="H489" s="5"/>
      <c r="I489" s="5"/>
      <c r="J489" s="5"/>
    </row>
    <row r="490" spans="2:10" ht="12.75" customHeight="1" x14ac:dyDescent="0.25">
      <c r="B490" s="3"/>
      <c r="C490" s="4"/>
      <c r="D490" s="3"/>
      <c r="E490" s="3"/>
      <c r="F490" s="3"/>
      <c r="G490" s="5"/>
      <c r="H490" s="5"/>
      <c r="I490" s="5"/>
      <c r="J490" s="5"/>
    </row>
    <row r="491" spans="2:10" ht="12.75" customHeight="1" x14ac:dyDescent="0.25">
      <c r="B491" s="3"/>
      <c r="C491" s="4"/>
      <c r="D491" s="3"/>
      <c r="E491" s="3"/>
      <c r="F491" s="3"/>
      <c r="G491" s="5"/>
      <c r="H491" s="5"/>
      <c r="I491" s="5"/>
      <c r="J491" s="5"/>
    </row>
    <row r="492" spans="2:10" ht="12.75" customHeight="1" x14ac:dyDescent="0.25">
      <c r="B492" s="3"/>
      <c r="C492" s="4"/>
      <c r="D492" s="3"/>
      <c r="E492" s="3"/>
      <c r="F492" s="3"/>
      <c r="G492" s="5"/>
      <c r="H492" s="5"/>
      <c r="I492" s="5"/>
      <c r="J492" s="5"/>
    </row>
    <row r="493" spans="2:10" ht="12.75" customHeight="1" x14ac:dyDescent="0.25">
      <c r="B493" s="3"/>
      <c r="C493" s="4"/>
      <c r="D493" s="3"/>
      <c r="E493" s="3"/>
      <c r="F493" s="3"/>
      <c r="G493" s="5"/>
      <c r="H493" s="5"/>
      <c r="I493" s="5"/>
      <c r="J493" s="5"/>
    </row>
    <row r="494" spans="2:10" ht="12.75" customHeight="1" x14ac:dyDescent="0.25">
      <c r="B494" s="3"/>
      <c r="C494" s="4"/>
      <c r="D494" s="3"/>
      <c r="E494" s="3"/>
      <c r="F494" s="3"/>
      <c r="G494" s="5"/>
      <c r="H494" s="5"/>
      <c r="I494" s="5"/>
      <c r="J494" s="5"/>
    </row>
    <row r="495" spans="2:10" ht="12.75" customHeight="1" x14ac:dyDescent="0.25">
      <c r="B495" s="3"/>
      <c r="C495" s="4"/>
      <c r="D495" s="3"/>
      <c r="E495" s="3"/>
      <c r="F495" s="3"/>
      <c r="G495" s="5"/>
      <c r="H495" s="5"/>
      <c r="I495" s="5"/>
      <c r="J495" s="5"/>
    </row>
    <row r="496" spans="2:10" ht="12.75" customHeight="1" x14ac:dyDescent="0.25">
      <c r="B496" s="3"/>
      <c r="C496" s="4"/>
      <c r="D496" s="3"/>
      <c r="E496" s="3"/>
      <c r="F496" s="3"/>
      <c r="G496" s="5"/>
      <c r="H496" s="5"/>
      <c r="I496" s="5"/>
      <c r="J496" s="5"/>
    </row>
    <row r="497" spans="2:10" ht="12.75" customHeight="1" x14ac:dyDescent="0.25">
      <c r="B497" s="3"/>
      <c r="C497" s="4"/>
      <c r="D497" s="3"/>
      <c r="E497" s="3"/>
      <c r="F497" s="3"/>
      <c r="G497" s="5"/>
      <c r="H497" s="5"/>
      <c r="I497" s="5"/>
      <c r="J497" s="5"/>
    </row>
    <row r="498" spans="2:10" ht="12.75" customHeight="1" x14ac:dyDescent="0.25">
      <c r="B498" s="3"/>
      <c r="C498" s="4"/>
      <c r="D498" s="3"/>
      <c r="E498" s="3"/>
      <c r="F498" s="3"/>
      <c r="G498" s="5"/>
      <c r="H498" s="5"/>
      <c r="I498" s="5"/>
      <c r="J498" s="5"/>
    </row>
    <row r="499" spans="2:10" ht="12.75" customHeight="1" x14ac:dyDescent="0.25">
      <c r="B499" s="3"/>
      <c r="C499" s="4"/>
      <c r="D499" s="3"/>
      <c r="E499" s="3"/>
      <c r="F499" s="3"/>
      <c r="G499" s="5"/>
      <c r="H499" s="5"/>
      <c r="I499" s="5"/>
      <c r="J499" s="5"/>
    </row>
    <row r="500" spans="2:10" ht="12.75" customHeight="1" x14ac:dyDescent="0.25">
      <c r="B500" s="3"/>
      <c r="C500" s="4"/>
      <c r="D500" s="3"/>
      <c r="E500" s="3"/>
      <c r="F500" s="3"/>
      <c r="G500" s="5"/>
      <c r="H500" s="5"/>
      <c r="I500" s="5"/>
      <c r="J500" s="5"/>
    </row>
    <row r="501" spans="2:10" ht="12.75" customHeight="1" x14ac:dyDescent="0.25">
      <c r="B501" s="3"/>
      <c r="C501" s="4"/>
      <c r="D501" s="3"/>
      <c r="E501" s="3"/>
      <c r="F501" s="3"/>
      <c r="G501" s="5"/>
      <c r="H501" s="5"/>
      <c r="I501" s="5"/>
      <c r="J501" s="5"/>
    </row>
    <row r="502" spans="2:10" ht="12.75" customHeight="1" x14ac:dyDescent="0.25">
      <c r="B502" s="3"/>
      <c r="C502" s="4"/>
      <c r="D502" s="3"/>
      <c r="E502" s="3"/>
      <c r="F502" s="3"/>
      <c r="G502" s="5"/>
      <c r="H502" s="5"/>
      <c r="I502" s="5"/>
      <c r="J502" s="5"/>
    </row>
    <row r="503" spans="2:10" ht="12.75" customHeight="1" x14ac:dyDescent="0.25">
      <c r="B503" s="3"/>
      <c r="C503" s="4"/>
      <c r="D503" s="3"/>
      <c r="E503" s="3"/>
      <c r="F503" s="3"/>
      <c r="G503" s="5"/>
      <c r="H503" s="5"/>
      <c r="I503" s="5"/>
      <c r="J503" s="5"/>
    </row>
    <row r="504" spans="2:10" ht="12.75" customHeight="1" x14ac:dyDescent="0.25">
      <c r="B504" s="3"/>
      <c r="C504" s="4"/>
      <c r="D504" s="3"/>
      <c r="E504" s="3"/>
      <c r="F504" s="3"/>
      <c r="G504" s="5"/>
      <c r="H504" s="5"/>
      <c r="I504" s="5"/>
      <c r="J504" s="5"/>
    </row>
    <row r="505" spans="2:10" ht="12.75" customHeight="1" x14ac:dyDescent="0.25">
      <c r="B505" s="3"/>
      <c r="C505" s="4"/>
      <c r="D505" s="3"/>
      <c r="E505" s="3"/>
      <c r="F505" s="3"/>
      <c r="G505" s="5"/>
      <c r="H505" s="5"/>
      <c r="I505" s="5"/>
      <c r="J505" s="5"/>
    </row>
    <row r="506" spans="2:10" ht="12.75" customHeight="1" x14ac:dyDescent="0.25">
      <c r="B506" s="3"/>
      <c r="C506" s="4"/>
      <c r="D506" s="3"/>
      <c r="E506" s="3"/>
      <c r="F506" s="3"/>
      <c r="G506" s="5"/>
      <c r="H506" s="5"/>
      <c r="I506" s="5"/>
      <c r="J506" s="5"/>
    </row>
    <row r="507" spans="2:10" ht="12.75" customHeight="1" x14ac:dyDescent="0.25">
      <c r="B507" s="3"/>
      <c r="C507" s="4"/>
      <c r="D507" s="3"/>
      <c r="E507" s="3"/>
      <c r="F507" s="3"/>
      <c r="G507" s="5"/>
      <c r="H507" s="5"/>
      <c r="I507" s="5"/>
      <c r="J507" s="5"/>
    </row>
    <row r="508" spans="2:10" ht="12.75" customHeight="1" x14ac:dyDescent="0.25">
      <c r="B508" s="3"/>
      <c r="C508" s="4"/>
      <c r="D508" s="3"/>
      <c r="E508" s="3"/>
      <c r="F508" s="3"/>
      <c r="G508" s="5"/>
      <c r="H508" s="5"/>
      <c r="I508" s="5"/>
      <c r="J508" s="5"/>
    </row>
    <row r="509" spans="2:10" ht="12.75" customHeight="1" x14ac:dyDescent="0.25">
      <c r="B509" s="3"/>
      <c r="C509" s="4"/>
      <c r="D509" s="3"/>
      <c r="E509" s="3"/>
      <c r="F509" s="3"/>
      <c r="G509" s="5"/>
      <c r="H509" s="5"/>
      <c r="I509" s="5"/>
      <c r="J509" s="5"/>
    </row>
    <row r="510" spans="2:10" ht="12.75" customHeight="1" x14ac:dyDescent="0.25">
      <c r="B510" s="3"/>
      <c r="C510" s="4"/>
      <c r="D510" s="3"/>
      <c r="E510" s="3"/>
      <c r="F510" s="3"/>
      <c r="G510" s="5"/>
      <c r="H510" s="5"/>
      <c r="I510" s="5"/>
      <c r="J510" s="5"/>
    </row>
    <row r="511" spans="2:10" ht="12.75" customHeight="1" x14ac:dyDescent="0.25">
      <c r="B511" s="3"/>
      <c r="C511" s="4"/>
      <c r="D511" s="3"/>
      <c r="E511" s="3"/>
      <c r="F511" s="3"/>
      <c r="G511" s="5"/>
      <c r="H511" s="5"/>
      <c r="I511" s="5"/>
      <c r="J511" s="5"/>
    </row>
    <row r="512" spans="2:10" ht="12.75" customHeight="1" x14ac:dyDescent="0.25">
      <c r="B512" s="3"/>
      <c r="C512" s="4"/>
      <c r="D512" s="3"/>
      <c r="E512" s="3"/>
      <c r="F512" s="3"/>
      <c r="G512" s="5"/>
      <c r="H512" s="5"/>
      <c r="I512" s="5"/>
      <c r="J512" s="5"/>
    </row>
    <row r="513" spans="2:10" ht="12.75" customHeight="1" x14ac:dyDescent="0.25">
      <c r="B513" s="3"/>
      <c r="C513" s="4"/>
      <c r="D513" s="3"/>
      <c r="E513" s="3"/>
      <c r="F513" s="3"/>
      <c r="G513" s="5"/>
      <c r="H513" s="5"/>
      <c r="I513" s="5"/>
      <c r="J513" s="5"/>
    </row>
    <row r="514" spans="2:10" ht="12.75" customHeight="1" x14ac:dyDescent="0.25">
      <c r="B514" s="3"/>
      <c r="C514" s="4"/>
      <c r="D514" s="3"/>
      <c r="E514" s="3"/>
      <c r="F514" s="3"/>
      <c r="G514" s="5"/>
      <c r="H514" s="5"/>
      <c r="I514" s="5"/>
      <c r="J514" s="5"/>
    </row>
    <row r="515" spans="2:10" ht="12.75" customHeight="1" x14ac:dyDescent="0.25">
      <c r="B515" s="3"/>
      <c r="C515" s="4"/>
      <c r="D515" s="3"/>
      <c r="E515" s="3"/>
      <c r="F515" s="3"/>
      <c r="G515" s="5"/>
      <c r="H515" s="5"/>
      <c r="I515" s="5"/>
      <c r="J515" s="5"/>
    </row>
    <row r="516" spans="2:10" ht="12.75" customHeight="1" x14ac:dyDescent="0.25">
      <c r="B516" s="3"/>
      <c r="C516" s="4"/>
      <c r="D516" s="3"/>
      <c r="E516" s="3"/>
      <c r="F516" s="3"/>
      <c r="G516" s="5"/>
      <c r="H516" s="5"/>
      <c r="I516" s="5"/>
      <c r="J516" s="5"/>
    </row>
    <row r="517" spans="2:10" ht="12.75" customHeight="1" x14ac:dyDescent="0.25">
      <c r="B517" s="3"/>
      <c r="C517" s="4"/>
      <c r="D517" s="3"/>
      <c r="E517" s="3"/>
      <c r="F517" s="3"/>
      <c r="G517" s="5"/>
      <c r="H517" s="5"/>
      <c r="I517" s="5"/>
      <c r="J517" s="5"/>
    </row>
    <row r="518" spans="2:10" ht="12.75" customHeight="1" x14ac:dyDescent="0.25">
      <c r="B518" s="3"/>
      <c r="C518" s="4"/>
      <c r="D518" s="3"/>
      <c r="E518" s="3"/>
      <c r="F518" s="3"/>
      <c r="G518" s="5"/>
      <c r="H518" s="5"/>
      <c r="I518" s="5"/>
      <c r="J518" s="5"/>
    </row>
    <row r="519" spans="2:10" ht="12.75" customHeight="1" x14ac:dyDescent="0.25">
      <c r="B519" s="3"/>
      <c r="C519" s="4"/>
      <c r="D519" s="3"/>
      <c r="E519" s="3"/>
      <c r="F519" s="3"/>
      <c r="G519" s="5"/>
      <c r="H519" s="5"/>
      <c r="I519" s="5"/>
      <c r="J519" s="5"/>
    </row>
    <row r="520" spans="2:10" ht="12.75" customHeight="1" x14ac:dyDescent="0.25">
      <c r="B520" s="3"/>
      <c r="C520" s="4"/>
      <c r="D520" s="3"/>
      <c r="E520" s="3"/>
      <c r="F520" s="3"/>
      <c r="G520" s="5"/>
      <c r="H520" s="5"/>
      <c r="I520" s="5"/>
      <c r="J520" s="5"/>
    </row>
    <row r="521" spans="2:10" ht="12.75" customHeight="1" x14ac:dyDescent="0.25">
      <c r="B521" s="3"/>
      <c r="C521" s="4"/>
      <c r="D521" s="3"/>
      <c r="E521" s="3"/>
      <c r="F521" s="3"/>
      <c r="G521" s="5"/>
      <c r="H521" s="5"/>
      <c r="I521" s="5"/>
      <c r="J521" s="5"/>
    </row>
    <row r="522" spans="2:10" ht="12.75" customHeight="1" x14ac:dyDescent="0.25">
      <c r="B522" s="3"/>
      <c r="C522" s="4"/>
      <c r="D522" s="3"/>
      <c r="E522" s="3"/>
      <c r="F522" s="3"/>
      <c r="G522" s="5"/>
      <c r="H522" s="5"/>
      <c r="I522" s="5"/>
      <c r="J522" s="5"/>
    </row>
    <row r="523" spans="2:10" ht="12.75" customHeight="1" x14ac:dyDescent="0.25">
      <c r="B523" s="3"/>
      <c r="C523" s="4"/>
      <c r="D523" s="3"/>
      <c r="E523" s="3"/>
      <c r="F523" s="3"/>
      <c r="G523" s="5"/>
      <c r="H523" s="5"/>
      <c r="I523" s="5"/>
      <c r="J523" s="5"/>
    </row>
    <row r="524" spans="2:10" ht="12.75" customHeight="1" x14ac:dyDescent="0.25">
      <c r="B524" s="3"/>
      <c r="C524" s="4"/>
      <c r="D524" s="3"/>
      <c r="E524" s="3"/>
      <c r="F524" s="3"/>
      <c r="G524" s="5"/>
      <c r="H524" s="5"/>
      <c r="I524" s="5"/>
      <c r="J524" s="5"/>
    </row>
    <row r="525" spans="2:10" ht="12.75" customHeight="1" x14ac:dyDescent="0.25">
      <c r="B525" s="3"/>
      <c r="C525" s="4"/>
      <c r="D525" s="3"/>
      <c r="E525" s="3"/>
      <c r="F525" s="3"/>
      <c r="G525" s="5"/>
      <c r="H525" s="5"/>
      <c r="I525" s="5"/>
      <c r="J525" s="5"/>
    </row>
    <row r="526" spans="2:10" ht="12.75" customHeight="1" x14ac:dyDescent="0.25">
      <c r="B526" s="3"/>
      <c r="C526" s="4"/>
      <c r="D526" s="3"/>
      <c r="E526" s="3"/>
      <c r="F526" s="3"/>
      <c r="G526" s="5"/>
      <c r="H526" s="5"/>
      <c r="I526" s="5"/>
      <c r="J526" s="5"/>
    </row>
    <row r="527" spans="2:10" ht="12.75" customHeight="1" x14ac:dyDescent="0.25">
      <c r="B527" s="3"/>
      <c r="C527" s="4"/>
      <c r="D527" s="3"/>
      <c r="E527" s="3"/>
      <c r="F527" s="3"/>
      <c r="G527" s="5"/>
      <c r="H527" s="5"/>
      <c r="I527" s="5"/>
      <c r="J527" s="5"/>
    </row>
    <row r="528" spans="2:10" ht="12.75" customHeight="1" x14ac:dyDescent="0.25">
      <c r="B528" s="3"/>
      <c r="C528" s="4"/>
      <c r="D528" s="3"/>
      <c r="E528" s="3"/>
      <c r="F528" s="3"/>
      <c r="G528" s="5"/>
      <c r="H528" s="5"/>
      <c r="I528" s="5"/>
      <c r="J528" s="5"/>
    </row>
    <row r="529" spans="2:10" ht="12.75" customHeight="1" x14ac:dyDescent="0.25">
      <c r="B529" s="3"/>
      <c r="C529" s="4"/>
      <c r="D529" s="3"/>
      <c r="E529" s="3"/>
      <c r="F529" s="3"/>
      <c r="G529" s="5"/>
      <c r="H529" s="5"/>
      <c r="I529" s="5"/>
      <c r="J529" s="5"/>
    </row>
    <row r="530" spans="2:10" ht="12.75" customHeight="1" x14ac:dyDescent="0.25">
      <c r="B530" s="3"/>
      <c r="C530" s="4"/>
      <c r="D530" s="3"/>
      <c r="E530" s="3"/>
      <c r="F530" s="3"/>
      <c r="G530" s="5"/>
      <c r="H530" s="5"/>
      <c r="I530" s="5"/>
      <c r="J530" s="5"/>
    </row>
    <row r="531" spans="2:10" ht="12.75" customHeight="1" x14ac:dyDescent="0.25">
      <c r="B531" s="3"/>
      <c r="C531" s="4"/>
      <c r="D531" s="3"/>
      <c r="E531" s="3"/>
      <c r="F531" s="3"/>
      <c r="G531" s="5"/>
      <c r="H531" s="5"/>
      <c r="I531" s="5"/>
      <c r="J531" s="5"/>
    </row>
    <row r="532" spans="2:10" ht="12.75" customHeight="1" x14ac:dyDescent="0.25">
      <c r="B532" s="3"/>
      <c r="C532" s="4"/>
      <c r="D532" s="3"/>
      <c r="E532" s="3"/>
      <c r="F532" s="3"/>
      <c r="G532" s="5"/>
      <c r="H532" s="5"/>
      <c r="I532" s="5"/>
      <c r="J532" s="5"/>
    </row>
    <row r="533" spans="2:10" ht="12.75" customHeight="1" x14ac:dyDescent="0.25">
      <c r="B533" s="3"/>
      <c r="C533" s="4"/>
      <c r="D533" s="3"/>
      <c r="E533" s="3"/>
      <c r="F533" s="3"/>
      <c r="G533" s="5"/>
      <c r="H533" s="5"/>
      <c r="I533" s="5"/>
      <c r="J533" s="5"/>
    </row>
    <row r="534" spans="2:10" ht="12.75" customHeight="1" x14ac:dyDescent="0.25">
      <c r="B534" s="3"/>
      <c r="C534" s="4"/>
      <c r="D534" s="3"/>
      <c r="E534" s="3"/>
      <c r="F534" s="3"/>
      <c r="G534" s="5"/>
      <c r="H534" s="5"/>
      <c r="I534" s="5"/>
      <c r="J534" s="5"/>
    </row>
    <row r="535" spans="2:10" ht="12.75" customHeight="1" x14ac:dyDescent="0.25">
      <c r="B535" s="3"/>
      <c r="C535" s="4"/>
      <c r="D535" s="3"/>
      <c r="E535" s="3"/>
      <c r="F535" s="3"/>
      <c r="G535" s="5"/>
      <c r="H535" s="5"/>
      <c r="I535" s="5"/>
      <c r="J535" s="5"/>
    </row>
    <row r="536" spans="2:10" ht="12.75" customHeight="1" x14ac:dyDescent="0.25">
      <c r="B536" s="3"/>
      <c r="C536" s="4"/>
      <c r="D536" s="3"/>
      <c r="E536" s="3"/>
      <c r="F536" s="3"/>
      <c r="G536" s="5"/>
      <c r="H536" s="5"/>
      <c r="I536" s="5"/>
      <c r="J536" s="5"/>
    </row>
    <row r="537" spans="2:10" ht="12.75" customHeight="1" x14ac:dyDescent="0.25">
      <c r="B537" s="3"/>
      <c r="C537" s="4"/>
      <c r="D537" s="3"/>
      <c r="E537" s="3"/>
      <c r="F537" s="3"/>
      <c r="G537" s="5"/>
      <c r="H537" s="5"/>
      <c r="I537" s="5"/>
      <c r="J537" s="5"/>
    </row>
    <row r="538" spans="2:10" ht="12.75" customHeight="1" x14ac:dyDescent="0.25">
      <c r="B538" s="3"/>
      <c r="C538" s="4"/>
      <c r="D538" s="3"/>
      <c r="E538" s="3"/>
      <c r="F538" s="3"/>
      <c r="G538" s="5"/>
      <c r="H538" s="5"/>
      <c r="I538" s="5"/>
      <c r="J538" s="5"/>
    </row>
    <row r="539" spans="2:10" ht="12.75" customHeight="1" x14ac:dyDescent="0.25">
      <c r="B539" s="3"/>
      <c r="C539" s="4"/>
      <c r="D539" s="3"/>
      <c r="E539" s="3"/>
      <c r="F539" s="3"/>
      <c r="G539" s="5"/>
      <c r="H539" s="5"/>
      <c r="I539" s="5"/>
      <c r="J539" s="5"/>
    </row>
    <row r="540" spans="2:10" ht="12.75" customHeight="1" x14ac:dyDescent="0.25">
      <c r="B540" s="3"/>
      <c r="C540" s="4"/>
      <c r="D540" s="3"/>
      <c r="E540" s="3"/>
      <c r="F540" s="3"/>
      <c r="G540" s="5"/>
      <c r="H540" s="5"/>
      <c r="I540" s="5"/>
      <c r="J540" s="5"/>
    </row>
    <row r="541" spans="2:10" ht="12.75" customHeight="1" x14ac:dyDescent="0.25">
      <c r="B541" s="3"/>
      <c r="C541" s="4"/>
      <c r="D541" s="3"/>
      <c r="E541" s="3"/>
      <c r="F541" s="3"/>
      <c r="G541" s="5"/>
      <c r="H541" s="5"/>
      <c r="I541" s="5"/>
      <c r="J541" s="5"/>
    </row>
    <row r="542" spans="2:10" ht="12.75" customHeight="1" x14ac:dyDescent="0.25">
      <c r="B542" s="3"/>
      <c r="C542" s="4"/>
      <c r="D542" s="3"/>
      <c r="E542" s="3"/>
      <c r="F542" s="3"/>
      <c r="G542" s="5"/>
      <c r="H542" s="5"/>
      <c r="I542" s="5"/>
      <c r="J542" s="5"/>
    </row>
    <row r="543" spans="2:10" ht="12.75" customHeight="1" x14ac:dyDescent="0.25">
      <c r="B543" s="3"/>
      <c r="C543" s="4"/>
      <c r="D543" s="3"/>
      <c r="E543" s="3"/>
      <c r="F543" s="3"/>
      <c r="G543" s="5"/>
      <c r="H543" s="5"/>
      <c r="I543" s="5"/>
      <c r="J543" s="5"/>
    </row>
    <row r="544" spans="2:10" ht="12.75" customHeight="1" x14ac:dyDescent="0.25">
      <c r="B544" s="3"/>
      <c r="C544" s="4"/>
      <c r="D544" s="3"/>
      <c r="E544" s="3"/>
      <c r="F544" s="3"/>
      <c r="G544" s="5"/>
      <c r="H544" s="5"/>
      <c r="I544" s="5"/>
      <c r="J544" s="5"/>
    </row>
    <row r="545" spans="2:10" ht="12.75" customHeight="1" x14ac:dyDescent="0.25">
      <c r="B545" s="3"/>
      <c r="C545" s="4"/>
      <c r="D545" s="3"/>
      <c r="E545" s="3"/>
      <c r="F545" s="3"/>
      <c r="G545" s="5"/>
      <c r="H545" s="5"/>
      <c r="I545" s="5"/>
      <c r="J545" s="5"/>
    </row>
    <row r="546" spans="2:10" ht="12.75" customHeight="1" x14ac:dyDescent="0.25">
      <c r="B546" s="3"/>
      <c r="C546" s="4"/>
      <c r="D546" s="3"/>
      <c r="E546" s="3"/>
      <c r="F546" s="3"/>
      <c r="G546" s="5"/>
      <c r="H546" s="5"/>
      <c r="I546" s="5"/>
      <c r="J546" s="5"/>
    </row>
    <row r="547" spans="2:10" ht="12.75" customHeight="1" x14ac:dyDescent="0.25">
      <c r="B547" s="3"/>
      <c r="C547" s="4"/>
      <c r="D547" s="3"/>
      <c r="E547" s="3"/>
      <c r="F547" s="3"/>
      <c r="G547" s="5"/>
      <c r="H547" s="5"/>
      <c r="I547" s="5"/>
      <c r="J547" s="5"/>
    </row>
    <row r="548" spans="2:10" ht="12.75" customHeight="1" x14ac:dyDescent="0.25">
      <c r="B548" s="3"/>
      <c r="C548" s="4"/>
      <c r="D548" s="3"/>
      <c r="E548" s="3"/>
      <c r="F548" s="3"/>
      <c r="G548" s="5"/>
      <c r="H548" s="5"/>
      <c r="I548" s="5"/>
      <c r="J548" s="5"/>
    </row>
    <row r="549" spans="2:10" ht="12.75" customHeight="1" x14ac:dyDescent="0.25">
      <c r="B549" s="3"/>
      <c r="C549" s="4"/>
      <c r="D549" s="3"/>
      <c r="E549" s="3"/>
      <c r="F549" s="3"/>
      <c r="G549" s="5"/>
      <c r="H549" s="5"/>
      <c r="I549" s="5"/>
      <c r="J549" s="5"/>
    </row>
    <row r="550" spans="2:10" ht="12.75" customHeight="1" x14ac:dyDescent="0.25">
      <c r="B550" s="3"/>
      <c r="C550" s="4"/>
      <c r="D550" s="3"/>
      <c r="E550" s="3"/>
      <c r="F550" s="3"/>
      <c r="G550" s="5"/>
      <c r="H550" s="5"/>
      <c r="I550" s="5"/>
      <c r="J550" s="5"/>
    </row>
    <row r="551" spans="2:10" ht="12.75" customHeight="1" x14ac:dyDescent="0.25">
      <c r="B551" s="3"/>
      <c r="C551" s="4"/>
      <c r="D551" s="3"/>
      <c r="E551" s="3"/>
      <c r="F551" s="3"/>
      <c r="G551" s="5"/>
      <c r="H551" s="5"/>
      <c r="I551" s="5"/>
      <c r="J551" s="5"/>
    </row>
    <row r="552" spans="2:10" ht="12.75" customHeight="1" x14ac:dyDescent="0.25">
      <c r="B552" s="3"/>
      <c r="C552" s="4"/>
      <c r="D552" s="3"/>
      <c r="E552" s="3"/>
      <c r="F552" s="3"/>
      <c r="G552" s="5"/>
      <c r="H552" s="5"/>
      <c r="I552" s="5"/>
      <c r="J552" s="5"/>
    </row>
    <row r="553" spans="2:10" ht="12.75" customHeight="1" x14ac:dyDescent="0.25">
      <c r="B553" s="3"/>
      <c r="C553" s="4"/>
      <c r="D553" s="3"/>
      <c r="E553" s="3"/>
      <c r="F553" s="3"/>
      <c r="G553" s="5"/>
      <c r="H553" s="5"/>
      <c r="I553" s="5"/>
      <c r="J553" s="5"/>
    </row>
    <row r="554" spans="2:10" ht="12.75" customHeight="1" x14ac:dyDescent="0.25">
      <c r="B554" s="3"/>
      <c r="C554" s="4"/>
      <c r="D554" s="3"/>
      <c r="E554" s="3"/>
      <c r="F554" s="3"/>
      <c r="G554" s="5"/>
      <c r="H554" s="5"/>
      <c r="I554" s="5"/>
      <c r="J554" s="5"/>
    </row>
    <row r="555" spans="2:10" ht="12.75" customHeight="1" x14ac:dyDescent="0.25">
      <c r="B555" s="3"/>
      <c r="C555" s="4"/>
      <c r="D555" s="3"/>
      <c r="E555" s="3"/>
      <c r="F555" s="3"/>
      <c r="G555" s="5"/>
      <c r="H555" s="5"/>
      <c r="I555" s="5"/>
      <c r="J555" s="5"/>
    </row>
    <row r="556" spans="2:10" ht="12.75" customHeight="1" x14ac:dyDescent="0.25">
      <c r="B556" s="3"/>
      <c r="C556" s="4"/>
      <c r="D556" s="3"/>
      <c r="E556" s="3"/>
      <c r="F556" s="3"/>
      <c r="G556" s="5"/>
      <c r="H556" s="5"/>
      <c r="I556" s="5"/>
      <c r="J556" s="5"/>
    </row>
    <row r="557" spans="2:10" ht="12.75" customHeight="1" x14ac:dyDescent="0.25">
      <c r="B557" s="3"/>
      <c r="C557" s="4"/>
      <c r="D557" s="3"/>
      <c r="E557" s="3"/>
      <c r="F557" s="3"/>
      <c r="G557" s="5"/>
      <c r="H557" s="5"/>
      <c r="I557" s="5"/>
      <c r="J557" s="5"/>
    </row>
    <row r="558" spans="2:10" ht="12.75" customHeight="1" x14ac:dyDescent="0.25">
      <c r="B558" s="3"/>
      <c r="C558" s="4"/>
      <c r="D558" s="3"/>
      <c r="E558" s="3"/>
      <c r="F558" s="3"/>
      <c r="G558" s="5"/>
      <c r="H558" s="5"/>
      <c r="I558" s="5"/>
      <c r="J558" s="5"/>
    </row>
    <row r="559" spans="2:10" ht="12.75" customHeight="1" x14ac:dyDescent="0.25">
      <c r="B559" s="3"/>
      <c r="C559" s="4"/>
      <c r="D559" s="3"/>
      <c r="E559" s="3"/>
      <c r="F559" s="3"/>
      <c r="G559" s="5"/>
      <c r="H559" s="5"/>
      <c r="I559" s="5"/>
      <c r="J559" s="5"/>
    </row>
    <row r="560" spans="2:10" ht="12.75" customHeight="1" x14ac:dyDescent="0.25">
      <c r="B560" s="3"/>
      <c r="C560" s="4"/>
      <c r="D560" s="3"/>
      <c r="E560" s="3"/>
      <c r="F560" s="3"/>
      <c r="G560" s="5"/>
      <c r="H560" s="5"/>
      <c r="I560" s="5"/>
      <c r="J560" s="5"/>
    </row>
    <row r="561" spans="2:10" ht="12.75" customHeight="1" x14ac:dyDescent="0.25">
      <c r="B561" s="3"/>
      <c r="C561" s="4"/>
      <c r="D561" s="3"/>
      <c r="E561" s="3"/>
      <c r="F561" s="3"/>
      <c r="G561" s="5"/>
      <c r="H561" s="5"/>
      <c r="I561" s="5"/>
      <c r="J561" s="5"/>
    </row>
    <row r="562" spans="2:10" ht="12.75" customHeight="1" x14ac:dyDescent="0.25">
      <c r="B562" s="3"/>
      <c r="C562" s="4"/>
      <c r="D562" s="3"/>
      <c r="E562" s="3"/>
      <c r="F562" s="3"/>
      <c r="G562" s="5"/>
      <c r="H562" s="5"/>
      <c r="I562" s="5"/>
      <c r="J562" s="5"/>
    </row>
    <row r="563" spans="2:10" ht="12.75" customHeight="1" x14ac:dyDescent="0.25">
      <c r="B563" s="3"/>
      <c r="C563" s="4"/>
      <c r="D563" s="3"/>
      <c r="E563" s="3"/>
      <c r="F563" s="3"/>
      <c r="G563" s="5"/>
      <c r="H563" s="5"/>
      <c r="I563" s="5"/>
      <c r="J563" s="5"/>
    </row>
    <row r="564" spans="2:10" ht="12.75" customHeight="1" x14ac:dyDescent="0.25">
      <c r="B564" s="3"/>
      <c r="C564" s="4"/>
      <c r="D564" s="3"/>
      <c r="E564" s="3"/>
      <c r="F564" s="3"/>
      <c r="G564" s="5"/>
      <c r="H564" s="5"/>
      <c r="I564" s="5"/>
      <c r="J564" s="5"/>
    </row>
    <row r="565" spans="2:10" ht="12.75" customHeight="1" x14ac:dyDescent="0.25">
      <c r="B565" s="3"/>
      <c r="C565" s="4"/>
      <c r="D565" s="3"/>
      <c r="E565" s="3"/>
      <c r="F565" s="3"/>
      <c r="G565" s="5"/>
      <c r="H565" s="5"/>
      <c r="I565" s="5"/>
      <c r="J565" s="5"/>
    </row>
    <row r="566" spans="2:10" ht="12.75" customHeight="1" x14ac:dyDescent="0.25">
      <c r="B566" s="3"/>
      <c r="C566" s="4"/>
      <c r="D566" s="3"/>
      <c r="E566" s="3"/>
      <c r="F566" s="3"/>
      <c r="G566" s="5"/>
      <c r="H566" s="5"/>
      <c r="I566" s="5"/>
      <c r="J566" s="5"/>
    </row>
    <row r="567" spans="2:10" ht="12.75" customHeight="1" x14ac:dyDescent="0.25">
      <c r="B567" s="3"/>
      <c r="C567" s="4"/>
      <c r="D567" s="3"/>
      <c r="E567" s="3"/>
      <c r="F567" s="3"/>
      <c r="G567" s="5"/>
      <c r="H567" s="5"/>
      <c r="I567" s="5"/>
      <c r="J567" s="5"/>
    </row>
    <row r="568" spans="2:10" ht="12.75" customHeight="1" x14ac:dyDescent="0.25">
      <c r="B568" s="3"/>
      <c r="C568" s="4"/>
      <c r="D568" s="3"/>
      <c r="E568" s="3"/>
      <c r="F568" s="3"/>
      <c r="G568" s="5"/>
      <c r="H568" s="5"/>
      <c r="I568" s="5"/>
      <c r="J568" s="5"/>
    </row>
    <row r="569" spans="2:10" ht="12.75" customHeight="1" x14ac:dyDescent="0.25">
      <c r="B569" s="3"/>
      <c r="C569" s="4"/>
      <c r="D569" s="3"/>
      <c r="E569" s="3"/>
      <c r="F569" s="3"/>
      <c r="G569" s="5"/>
      <c r="H569" s="5"/>
      <c r="I569" s="5"/>
      <c r="J569" s="5"/>
    </row>
    <row r="570" spans="2:10" ht="12.75" customHeight="1" x14ac:dyDescent="0.25">
      <c r="B570" s="3"/>
      <c r="C570" s="4"/>
      <c r="D570" s="3"/>
      <c r="E570" s="3"/>
      <c r="F570" s="3"/>
      <c r="G570" s="5"/>
      <c r="H570" s="5"/>
      <c r="I570" s="5"/>
      <c r="J570" s="5"/>
    </row>
    <row r="571" spans="2:10" ht="12.75" customHeight="1" x14ac:dyDescent="0.25">
      <c r="B571" s="3"/>
      <c r="C571" s="4"/>
      <c r="D571" s="3"/>
      <c r="E571" s="3"/>
      <c r="F571" s="3"/>
      <c r="G571" s="5"/>
      <c r="H571" s="5"/>
      <c r="I571" s="5"/>
      <c r="J571" s="5"/>
    </row>
    <row r="572" spans="2:10" ht="12.75" customHeight="1" x14ac:dyDescent="0.25">
      <c r="B572" s="3"/>
      <c r="C572" s="4"/>
      <c r="D572" s="3"/>
      <c r="E572" s="3"/>
      <c r="F572" s="3"/>
      <c r="G572" s="5"/>
      <c r="H572" s="5"/>
      <c r="I572" s="5"/>
      <c r="J572" s="5"/>
    </row>
    <row r="573" spans="2:10" ht="12.75" customHeight="1" x14ac:dyDescent="0.25">
      <c r="B573" s="3"/>
      <c r="C573" s="4"/>
      <c r="D573" s="3"/>
      <c r="E573" s="3"/>
      <c r="F573" s="3"/>
      <c r="G573" s="5"/>
      <c r="H573" s="5"/>
      <c r="I573" s="5"/>
      <c r="J573" s="5"/>
    </row>
    <row r="574" spans="2:10" ht="12.75" customHeight="1" x14ac:dyDescent="0.25">
      <c r="B574" s="3"/>
      <c r="C574" s="4"/>
      <c r="D574" s="3"/>
      <c r="E574" s="3"/>
      <c r="F574" s="3"/>
      <c r="G574" s="5"/>
      <c r="H574" s="5"/>
      <c r="I574" s="5"/>
      <c r="J574" s="5"/>
    </row>
    <row r="575" spans="2:10" ht="12.75" customHeight="1" x14ac:dyDescent="0.25">
      <c r="B575" s="3"/>
      <c r="C575" s="4"/>
      <c r="D575" s="3"/>
      <c r="E575" s="3"/>
      <c r="F575" s="3"/>
      <c r="G575" s="5"/>
      <c r="H575" s="5"/>
      <c r="I575" s="5"/>
      <c r="J575" s="5"/>
    </row>
    <row r="576" spans="2:10" ht="12.75" customHeight="1" x14ac:dyDescent="0.25">
      <c r="B576" s="3"/>
      <c r="C576" s="4"/>
      <c r="D576" s="3"/>
      <c r="E576" s="3"/>
      <c r="F576" s="3"/>
      <c r="G576" s="5"/>
      <c r="H576" s="5"/>
      <c r="I576" s="5"/>
      <c r="J576" s="5"/>
    </row>
    <row r="577" spans="2:10" ht="12.75" customHeight="1" x14ac:dyDescent="0.25">
      <c r="B577" s="3"/>
      <c r="C577" s="4"/>
      <c r="D577" s="3"/>
      <c r="E577" s="3"/>
      <c r="F577" s="3"/>
      <c r="G577" s="5"/>
      <c r="H577" s="5"/>
      <c r="I577" s="5"/>
      <c r="J577" s="5"/>
    </row>
    <row r="578" spans="2:10" ht="12.75" customHeight="1" x14ac:dyDescent="0.25">
      <c r="B578" s="3"/>
      <c r="C578" s="4"/>
      <c r="D578" s="3"/>
      <c r="E578" s="3"/>
      <c r="F578" s="3"/>
      <c r="G578" s="5"/>
      <c r="H578" s="5"/>
      <c r="I578" s="5"/>
      <c r="J578" s="5"/>
    </row>
    <row r="579" spans="2:10" ht="12.75" customHeight="1" x14ac:dyDescent="0.25">
      <c r="B579" s="3"/>
      <c r="C579" s="4"/>
      <c r="D579" s="3"/>
      <c r="E579" s="3"/>
      <c r="F579" s="3"/>
      <c r="G579" s="5"/>
      <c r="H579" s="5"/>
      <c r="I579" s="5"/>
      <c r="J579" s="5"/>
    </row>
    <row r="580" spans="2:10" ht="12.75" customHeight="1" x14ac:dyDescent="0.25">
      <c r="B580" s="3"/>
      <c r="C580" s="4"/>
      <c r="D580" s="3"/>
      <c r="E580" s="3"/>
      <c r="F580" s="3"/>
      <c r="G580" s="5"/>
      <c r="H580" s="5"/>
      <c r="I580" s="5"/>
      <c r="J580" s="5"/>
    </row>
    <row r="581" spans="2:10" ht="12.75" customHeight="1" x14ac:dyDescent="0.25">
      <c r="B581" s="3"/>
      <c r="C581" s="4"/>
      <c r="D581" s="3"/>
      <c r="E581" s="3"/>
      <c r="F581" s="3"/>
      <c r="G581" s="5"/>
      <c r="H581" s="5"/>
      <c r="I581" s="5"/>
      <c r="J581" s="5"/>
    </row>
    <row r="582" spans="2:10" ht="12.75" customHeight="1" x14ac:dyDescent="0.25">
      <c r="B582" s="3"/>
      <c r="C582" s="4"/>
      <c r="D582" s="3"/>
      <c r="E582" s="3"/>
      <c r="F582" s="3"/>
      <c r="G582" s="5"/>
      <c r="H582" s="5"/>
      <c r="I582" s="5"/>
      <c r="J582" s="5"/>
    </row>
    <row r="583" spans="2:10" ht="12.75" customHeight="1" x14ac:dyDescent="0.25">
      <c r="B583" s="3"/>
      <c r="C583" s="4"/>
      <c r="D583" s="3"/>
      <c r="E583" s="3"/>
      <c r="F583" s="3"/>
      <c r="G583" s="5"/>
      <c r="H583" s="5"/>
      <c r="I583" s="5"/>
      <c r="J583" s="5"/>
    </row>
    <row r="584" spans="2:10" ht="12.75" customHeight="1" x14ac:dyDescent="0.25">
      <c r="B584" s="3"/>
      <c r="C584" s="4"/>
      <c r="D584" s="3"/>
      <c r="E584" s="3"/>
      <c r="F584" s="3"/>
      <c r="G584" s="5"/>
      <c r="H584" s="5"/>
      <c r="I584" s="5"/>
      <c r="J584" s="5"/>
    </row>
    <row r="585" spans="2:10" ht="12.75" customHeight="1" x14ac:dyDescent="0.25">
      <c r="B585" s="3"/>
      <c r="C585" s="4"/>
      <c r="D585" s="3"/>
      <c r="E585" s="3"/>
      <c r="F585" s="3"/>
      <c r="G585" s="5"/>
      <c r="H585" s="5"/>
      <c r="I585" s="5"/>
      <c r="J585" s="5"/>
    </row>
    <row r="586" spans="2:10" ht="12.75" customHeight="1" x14ac:dyDescent="0.25">
      <c r="B586" s="3"/>
      <c r="C586" s="4"/>
      <c r="D586" s="3"/>
      <c r="E586" s="3"/>
      <c r="F586" s="3"/>
      <c r="G586" s="5"/>
      <c r="H586" s="5"/>
      <c r="I586" s="5"/>
      <c r="J586" s="5"/>
    </row>
    <row r="587" spans="2:10" ht="12.75" customHeight="1" x14ac:dyDescent="0.25">
      <c r="B587" s="3"/>
      <c r="C587" s="4"/>
      <c r="D587" s="3"/>
      <c r="E587" s="3"/>
      <c r="F587" s="3"/>
      <c r="G587" s="5"/>
      <c r="H587" s="5"/>
      <c r="I587" s="5"/>
      <c r="J587" s="5"/>
    </row>
    <row r="588" spans="2:10" ht="12.75" customHeight="1" x14ac:dyDescent="0.25">
      <c r="B588" s="3"/>
      <c r="C588" s="4"/>
      <c r="D588" s="3"/>
      <c r="E588" s="3"/>
      <c r="F588" s="3"/>
      <c r="G588" s="5"/>
      <c r="H588" s="5"/>
      <c r="I588" s="5"/>
      <c r="J588" s="5"/>
    </row>
    <row r="589" spans="2:10" ht="12.75" customHeight="1" x14ac:dyDescent="0.25">
      <c r="B589" s="3"/>
      <c r="C589" s="4"/>
      <c r="D589" s="3"/>
      <c r="E589" s="3"/>
      <c r="F589" s="3"/>
      <c r="G589" s="5"/>
      <c r="H589" s="5"/>
      <c r="I589" s="5"/>
      <c r="J589" s="5"/>
    </row>
    <row r="590" spans="2:10" ht="12.75" customHeight="1" x14ac:dyDescent="0.25">
      <c r="B590" s="3"/>
      <c r="C590" s="4"/>
      <c r="D590" s="3"/>
      <c r="E590" s="3"/>
      <c r="F590" s="3"/>
      <c r="G590" s="5"/>
      <c r="H590" s="5"/>
      <c r="I590" s="5"/>
      <c r="J590" s="5"/>
    </row>
    <row r="591" spans="2:10" ht="12.75" customHeight="1" x14ac:dyDescent="0.25">
      <c r="B591" s="3"/>
      <c r="C591" s="4"/>
      <c r="D591" s="3"/>
      <c r="E591" s="3"/>
      <c r="F591" s="3"/>
      <c r="G591" s="5"/>
      <c r="H591" s="5"/>
      <c r="I591" s="5"/>
      <c r="J591" s="5"/>
    </row>
    <row r="592" spans="2:10" ht="12.75" customHeight="1" x14ac:dyDescent="0.25">
      <c r="B592" s="3"/>
      <c r="C592" s="4"/>
      <c r="D592" s="3"/>
      <c r="E592" s="3"/>
      <c r="F592" s="3"/>
      <c r="G592" s="5"/>
      <c r="H592" s="5"/>
      <c r="I592" s="5"/>
      <c r="J592" s="5"/>
    </row>
    <row r="593" spans="2:10" ht="12.75" customHeight="1" x14ac:dyDescent="0.25">
      <c r="B593" s="3"/>
      <c r="C593" s="4"/>
      <c r="D593" s="3"/>
      <c r="E593" s="3"/>
      <c r="F593" s="3"/>
      <c r="G593" s="5"/>
      <c r="H593" s="5"/>
      <c r="I593" s="5"/>
      <c r="J593" s="5"/>
    </row>
    <row r="594" spans="2:10" ht="12.75" customHeight="1" x14ac:dyDescent="0.25">
      <c r="B594" s="3"/>
      <c r="C594" s="4"/>
      <c r="D594" s="3"/>
      <c r="E594" s="3"/>
      <c r="F594" s="3"/>
      <c r="G594" s="5"/>
      <c r="H594" s="5"/>
      <c r="I594" s="5"/>
      <c r="J594" s="5"/>
    </row>
    <row r="595" spans="2:10" ht="12.75" customHeight="1" x14ac:dyDescent="0.25">
      <c r="B595" s="3"/>
      <c r="C595" s="4"/>
      <c r="D595" s="3"/>
      <c r="E595" s="3"/>
      <c r="F595" s="3"/>
      <c r="G595" s="5"/>
      <c r="H595" s="5"/>
      <c r="I595" s="5"/>
      <c r="J595" s="5"/>
    </row>
    <row r="596" spans="2:10" ht="12.75" customHeight="1" x14ac:dyDescent="0.25">
      <c r="B596" s="3"/>
      <c r="C596" s="4"/>
      <c r="D596" s="3"/>
      <c r="E596" s="3"/>
      <c r="F596" s="3"/>
      <c r="G596" s="5"/>
      <c r="H596" s="5"/>
      <c r="I596" s="5"/>
      <c r="J596" s="5"/>
    </row>
    <row r="597" spans="2:10" ht="12.75" customHeight="1" x14ac:dyDescent="0.25">
      <c r="B597" s="3"/>
      <c r="C597" s="4"/>
      <c r="D597" s="3"/>
      <c r="E597" s="3"/>
      <c r="F597" s="3"/>
      <c r="G597" s="5"/>
      <c r="H597" s="5"/>
      <c r="I597" s="5"/>
      <c r="J597" s="5"/>
    </row>
    <row r="598" spans="2:10" ht="12.75" customHeight="1" x14ac:dyDescent="0.25">
      <c r="B598" s="3"/>
      <c r="C598" s="4"/>
      <c r="D598" s="3"/>
      <c r="E598" s="3"/>
      <c r="F598" s="3"/>
      <c r="G598" s="5"/>
      <c r="H598" s="5"/>
      <c r="I598" s="5"/>
      <c r="J598" s="5"/>
    </row>
    <row r="599" spans="2:10" ht="12.75" customHeight="1" x14ac:dyDescent="0.25">
      <c r="B599" s="3"/>
      <c r="C599" s="4"/>
      <c r="D599" s="3"/>
      <c r="E599" s="3"/>
      <c r="F599" s="3"/>
      <c r="G599" s="5"/>
      <c r="H599" s="5"/>
      <c r="I599" s="5"/>
      <c r="J599" s="5"/>
    </row>
    <row r="600" spans="2:10" ht="12.75" customHeight="1" x14ac:dyDescent="0.25">
      <c r="B600" s="3"/>
      <c r="C600" s="4"/>
      <c r="D600" s="3"/>
      <c r="E600" s="3"/>
      <c r="F600" s="3"/>
      <c r="G600" s="5"/>
      <c r="H600" s="5"/>
      <c r="I600" s="5"/>
      <c r="J600" s="5"/>
    </row>
    <row r="601" spans="2:10" ht="12.75" customHeight="1" x14ac:dyDescent="0.25">
      <c r="B601" s="3"/>
      <c r="C601" s="4"/>
      <c r="D601" s="3"/>
      <c r="E601" s="3"/>
      <c r="F601" s="3"/>
      <c r="G601" s="5"/>
      <c r="H601" s="5"/>
      <c r="I601" s="5"/>
      <c r="J601" s="5"/>
    </row>
    <row r="602" spans="2:10" ht="12.75" customHeight="1" x14ac:dyDescent="0.25">
      <c r="B602" s="3"/>
      <c r="C602" s="4"/>
      <c r="D602" s="3"/>
      <c r="E602" s="3"/>
      <c r="F602" s="3"/>
      <c r="G602" s="5"/>
      <c r="H602" s="5"/>
      <c r="I602" s="5"/>
      <c r="J602" s="5"/>
    </row>
    <row r="603" spans="2:10" ht="12.75" customHeight="1" x14ac:dyDescent="0.25">
      <c r="B603" s="3"/>
      <c r="C603" s="4"/>
      <c r="D603" s="3"/>
      <c r="E603" s="3"/>
      <c r="F603" s="3"/>
      <c r="G603" s="5"/>
      <c r="H603" s="5"/>
      <c r="I603" s="5"/>
      <c r="J603" s="5"/>
    </row>
    <row r="604" spans="2:10" ht="12.75" customHeight="1" x14ac:dyDescent="0.25">
      <c r="B604" s="3"/>
      <c r="C604" s="4"/>
      <c r="D604" s="3"/>
      <c r="E604" s="3"/>
      <c r="F604" s="3"/>
      <c r="G604" s="5"/>
      <c r="H604" s="5"/>
      <c r="I604" s="5"/>
      <c r="J604" s="5"/>
    </row>
    <row r="605" spans="2:10" ht="12.75" customHeight="1" x14ac:dyDescent="0.25">
      <c r="B605" s="3"/>
      <c r="C605" s="4"/>
      <c r="D605" s="3"/>
      <c r="E605" s="3"/>
      <c r="F605" s="3"/>
      <c r="G605" s="5"/>
      <c r="H605" s="5"/>
      <c r="I605" s="5"/>
      <c r="J605" s="5"/>
    </row>
    <row r="606" spans="2:10" ht="12.75" customHeight="1" x14ac:dyDescent="0.25">
      <c r="B606" s="3"/>
      <c r="C606" s="4"/>
      <c r="D606" s="3"/>
      <c r="E606" s="3"/>
      <c r="F606" s="3"/>
      <c r="G606" s="5"/>
      <c r="H606" s="5"/>
      <c r="I606" s="5"/>
      <c r="J606" s="5"/>
    </row>
    <row r="607" spans="2:10" ht="12.75" customHeight="1" x14ac:dyDescent="0.25">
      <c r="B607" s="3"/>
      <c r="C607" s="4"/>
      <c r="D607" s="3"/>
      <c r="E607" s="3"/>
      <c r="F607" s="3"/>
      <c r="G607" s="5"/>
      <c r="H607" s="5"/>
      <c r="I607" s="5"/>
      <c r="J607" s="5"/>
    </row>
    <row r="608" spans="2:10" ht="12.75" customHeight="1" x14ac:dyDescent="0.25">
      <c r="B608" s="3"/>
      <c r="C608" s="4"/>
      <c r="D608" s="3"/>
      <c r="E608" s="3"/>
      <c r="F608" s="3"/>
      <c r="G608" s="5"/>
      <c r="H608" s="5"/>
      <c r="I608" s="5"/>
      <c r="J608" s="5"/>
    </row>
    <row r="609" spans="2:10" ht="12.75" customHeight="1" x14ac:dyDescent="0.25">
      <c r="B609" s="3"/>
      <c r="C609" s="4"/>
      <c r="D609" s="3"/>
      <c r="E609" s="3"/>
      <c r="F609" s="3"/>
      <c r="G609" s="5"/>
      <c r="H609" s="5"/>
      <c r="I609" s="5"/>
      <c r="J609" s="5"/>
    </row>
    <row r="610" spans="2:10" ht="12.75" customHeight="1" x14ac:dyDescent="0.25">
      <c r="B610" s="3"/>
      <c r="C610" s="4"/>
      <c r="D610" s="3"/>
      <c r="E610" s="3"/>
      <c r="F610" s="3"/>
      <c r="G610" s="5"/>
      <c r="H610" s="5"/>
      <c r="I610" s="5"/>
      <c r="J610" s="5"/>
    </row>
    <row r="611" spans="2:10" ht="12.75" customHeight="1" x14ac:dyDescent="0.25">
      <c r="B611" s="3"/>
      <c r="C611" s="4"/>
      <c r="D611" s="3"/>
      <c r="E611" s="3"/>
      <c r="F611" s="3"/>
      <c r="G611" s="5"/>
      <c r="H611" s="5"/>
      <c r="I611" s="5"/>
      <c r="J611" s="5"/>
    </row>
    <row r="612" spans="2:10" ht="12.75" customHeight="1" x14ac:dyDescent="0.25">
      <c r="B612" s="3"/>
      <c r="C612" s="4"/>
      <c r="D612" s="3"/>
      <c r="E612" s="3"/>
      <c r="F612" s="3"/>
      <c r="G612" s="5"/>
      <c r="H612" s="5"/>
      <c r="I612" s="5"/>
      <c r="J612" s="5"/>
    </row>
    <row r="613" spans="2:10" ht="12.75" customHeight="1" x14ac:dyDescent="0.25">
      <c r="B613" s="3"/>
      <c r="C613" s="4"/>
      <c r="D613" s="3"/>
      <c r="E613" s="3"/>
      <c r="F613" s="3"/>
      <c r="G613" s="5"/>
      <c r="H613" s="5"/>
      <c r="I613" s="5"/>
      <c r="J613" s="5"/>
    </row>
    <row r="614" spans="2:10" ht="12.75" customHeight="1" x14ac:dyDescent="0.25">
      <c r="B614" s="3"/>
      <c r="C614" s="4"/>
      <c r="D614" s="3"/>
      <c r="E614" s="3"/>
      <c r="F614" s="3"/>
      <c r="G614" s="5"/>
      <c r="H614" s="5"/>
      <c r="I614" s="5"/>
      <c r="J614" s="5"/>
    </row>
    <row r="615" spans="2:10" ht="12.75" customHeight="1" x14ac:dyDescent="0.25">
      <c r="B615" s="3"/>
      <c r="C615" s="4"/>
      <c r="D615" s="3"/>
      <c r="E615" s="3"/>
      <c r="F615" s="3"/>
      <c r="G615" s="5"/>
      <c r="H615" s="5"/>
      <c r="I615" s="5"/>
      <c r="J615" s="5"/>
    </row>
    <row r="616" spans="2:10" ht="12.75" customHeight="1" x14ac:dyDescent="0.25">
      <c r="B616" s="3"/>
      <c r="C616" s="4"/>
      <c r="D616" s="3"/>
      <c r="E616" s="3"/>
      <c r="F616" s="3"/>
      <c r="G616" s="5"/>
      <c r="H616" s="5"/>
      <c r="I616" s="5"/>
      <c r="J616" s="5"/>
    </row>
    <row r="617" spans="2:10" ht="12.75" customHeight="1" x14ac:dyDescent="0.25">
      <c r="B617" s="3"/>
      <c r="C617" s="4"/>
      <c r="D617" s="3"/>
      <c r="E617" s="3"/>
      <c r="F617" s="3"/>
      <c r="G617" s="5"/>
      <c r="H617" s="5"/>
      <c r="I617" s="5"/>
      <c r="J617" s="5"/>
    </row>
    <row r="618" spans="2:10" ht="12.75" customHeight="1" x14ac:dyDescent="0.25">
      <c r="B618" s="3"/>
      <c r="C618" s="4"/>
      <c r="D618" s="3"/>
      <c r="E618" s="3"/>
      <c r="F618" s="3"/>
      <c r="G618" s="5"/>
      <c r="H618" s="5"/>
      <c r="I618" s="5"/>
      <c r="J618" s="5"/>
    </row>
    <row r="619" spans="2:10" ht="12.75" customHeight="1" x14ac:dyDescent="0.25">
      <c r="B619" s="3"/>
      <c r="C619" s="4"/>
      <c r="D619" s="3"/>
      <c r="E619" s="3"/>
      <c r="F619" s="3"/>
      <c r="G619" s="5"/>
      <c r="H619" s="5"/>
      <c r="I619" s="5"/>
      <c r="J619" s="5"/>
    </row>
    <row r="620" spans="2:10" ht="12.75" customHeight="1" x14ac:dyDescent="0.25">
      <c r="B620" s="3"/>
      <c r="C620" s="4"/>
      <c r="D620" s="3"/>
      <c r="E620" s="3"/>
      <c r="F620" s="3"/>
      <c r="G620" s="5"/>
      <c r="H620" s="5"/>
      <c r="I620" s="5"/>
      <c r="J620" s="5"/>
    </row>
    <row r="621" spans="2:10" ht="12.75" customHeight="1" x14ac:dyDescent="0.25">
      <c r="B621" s="3"/>
      <c r="C621" s="4"/>
      <c r="D621" s="3"/>
      <c r="E621" s="3"/>
      <c r="F621" s="3"/>
      <c r="G621" s="5"/>
      <c r="H621" s="5"/>
      <c r="I621" s="5"/>
      <c r="J621" s="5"/>
    </row>
    <row r="622" spans="2:10" ht="12.75" customHeight="1" x14ac:dyDescent="0.25">
      <c r="B622" s="3"/>
      <c r="C622" s="4"/>
      <c r="D622" s="3"/>
      <c r="E622" s="3"/>
      <c r="F622" s="3"/>
      <c r="G622" s="5"/>
      <c r="H622" s="5"/>
      <c r="I622" s="5"/>
      <c r="J622" s="5"/>
    </row>
    <row r="623" spans="2:10" ht="12.75" customHeight="1" x14ac:dyDescent="0.25">
      <c r="B623" s="3"/>
      <c r="C623" s="4"/>
      <c r="D623" s="3"/>
      <c r="E623" s="3"/>
      <c r="F623" s="3"/>
      <c r="G623" s="5"/>
      <c r="H623" s="5"/>
      <c r="I623" s="5"/>
      <c r="J623" s="5"/>
    </row>
    <row r="624" spans="2:10" ht="12.75" customHeight="1" x14ac:dyDescent="0.25">
      <c r="B624" s="3"/>
      <c r="C624" s="4"/>
      <c r="D624" s="3"/>
      <c r="E624" s="3"/>
      <c r="F624" s="3"/>
      <c r="G624" s="5"/>
      <c r="H624" s="5"/>
      <c r="I624" s="5"/>
      <c r="J624" s="5"/>
    </row>
    <row r="625" spans="2:10" ht="12.75" customHeight="1" x14ac:dyDescent="0.25">
      <c r="B625" s="3"/>
      <c r="C625" s="4"/>
      <c r="D625" s="3"/>
      <c r="E625" s="3"/>
      <c r="F625" s="3"/>
      <c r="G625" s="5"/>
      <c r="H625" s="5"/>
      <c r="I625" s="5"/>
      <c r="J625" s="5"/>
    </row>
    <row r="626" spans="2:10" ht="12.75" customHeight="1" x14ac:dyDescent="0.25">
      <c r="B626" s="3"/>
      <c r="C626" s="4"/>
      <c r="D626" s="3"/>
      <c r="E626" s="3"/>
      <c r="F626" s="3"/>
      <c r="G626" s="5"/>
      <c r="H626" s="5"/>
      <c r="I626" s="5"/>
      <c r="J626" s="5"/>
    </row>
    <row r="627" spans="2:10" ht="12.75" customHeight="1" x14ac:dyDescent="0.25">
      <c r="B627" s="3"/>
      <c r="C627" s="4"/>
      <c r="D627" s="3"/>
      <c r="E627" s="3"/>
      <c r="F627" s="3"/>
      <c r="G627" s="5"/>
      <c r="H627" s="5"/>
      <c r="I627" s="5"/>
      <c r="J627" s="5"/>
    </row>
    <row r="628" spans="2:10" ht="12.75" customHeight="1" x14ac:dyDescent="0.25">
      <c r="B628" s="3"/>
      <c r="C628" s="4"/>
      <c r="D628" s="3"/>
      <c r="E628" s="3"/>
      <c r="F628" s="3"/>
      <c r="G628" s="5"/>
      <c r="H628" s="5"/>
      <c r="I628" s="5"/>
      <c r="J628" s="5"/>
    </row>
    <row r="629" spans="2:10" ht="12.75" customHeight="1" x14ac:dyDescent="0.25">
      <c r="B629" s="3"/>
      <c r="C629" s="4"/>
      <c r="D629" s="3"/>
      <c r="E629" s="3"/>
      <c r="F629" s="3"/>
      <c r="G629" s="5"/>
      <c r="H629" s="5"/>
      <c r="I629" s="5"/>
      <c r="J629" s="5"/>
    </row>
    <row r="630" spans="2:10" ht="12.75" customHeight="1" x14ac:dyDescent="0.25">
      <c r="B630" s="3"/>
      <c r="C630" s="4"/>
      <c r="D630" s="3"/>
      <c r="E630" s="3"/>
      <c r="F630" s="3"/>
      <c r="G630" s="5"/>
      <c r="H630" s="5"/>
      <c r="I630" s="5"/>
      <c r="J630" s="5"/>
    </row>
    <row r="631" spans="2:10" ht="12.75" customHeight="1" x14ac:dyDescent="0.25">
      <c r="B631" s="3"/>
      <c r="C631" s="4"/>
      <c r="D631" s="3"/>
      <c r="E631" s="3"/>
      <c r="F631" s="3"/>
      <c r="G631" s="5"/>
      <c r="H631" s="5"/>
      <c r="I631" s="5"/>
      <c r="J631" s="5"/>
    </row>
    <row r="632" spans="2:10" ht="12.75" customHeight="1" x14ac:dyDescent="0.25">
      <c r="B632" s="3"/>
      <c r="C632" s="4"/>
      <c r="D632" s="3"/>
      <c r="E632" s="3"/>
      <c r="F632" s="3"/>
      <c r="G632" s="5"/>
      <c r="H632" s="5"/>
      <c r="I632" s="5"/>
      <c r="J632" s="5"/>
    </row>
    <row r="633" spans="2:10" ht="12.75" customHeight="1" x14ac:dyDescent="0.25">
      <c r="B633" s="3"/>
      <c r="C633" s="4"/>
      <c r="D633" s="3"/>
      <c r="E633" s="3"/>
      <c r="F633" s="3"/>
      <c r="G633" s="5"/>
      <c r="H633" s="5"/>
      <c r="I633" s="5"/>
      <c r="J633" s="5"/>
    </row>
    <row r="634" spans="2:10" ht="12.75" customHeight="1" x14ac:dyDescent="0.25">
      <c r="B634" s="3"/>
      <c r="C634" s="4"/>
      <c r="D634" s="3"/>
      <c r="E634" s="3"/>
      <c r="F634" s="3"/>
      <c r="G634" s="5"/>
      <c r="H634" s="5"/>
      <c r="I634" s="5"/>
      <c r="J634" s="5"/>
    </row>
    <row r="635" spans="2:10" ht="12.75" customHeight="1" x14ac:dyDescent="0.25">
      <c r="B635" s="3"/>
      <c r="C635" s="4"/>
      <c r="D635" s="3"/>
      <c r="E635" s="3"/>
      <c r="F635" s="3"/>
      <c r="G635" s="5"/>
      <c r="H635" s="5"/>
      <c r="I635" s="5"/>
      <c r="J635" s="5"/>
    </row>
    <row r="636" spans="2:10" ht="12.75" customHeight="1" x14ac:dyDescent="0.25">
      <c r="B636" s="3"/>
      <c r="C636" s="4"/>
      <c r="D636" s="3"/>
      <c r="E636" s="3"/>
      <c r="F636" s="3"/>
      <c r="G636" s="5"/>
      <c r="H636" s="5"/>
      <c r="I636" s="5"/>
      <c r="J636" s="5"/>
    </row>
    <row r="637" spans="2:10" ht="12.75" customHeight="1" x14ac:dyDescent="0.25">
      <c r="B637" s="3"/>
      <c r="C637" s="4"/>
      <c r="D637" s="3"/>
      <c r="E637" s="3"/>
      <c r="F637" s="3"/>
      <c r="G637" s="5"/>
      <c r="H637" s="5"/>
      <c r="I637" s="5"/>
      <c r="J637" s="5"/>
    </row>
    <row r="638" spans="2:10" ht="12.75" customHeight="1" x14ac:dyDescent="0.25">
      <c r="B638" s="3"/>
      <c r="C638" s="4"/>
      <c r="D638" s="3"/>
      <c r="E638" s="3"/>
      <c r="F638" s="3"/>
      <c r="G638" s="5"/>
      <c r="H638" s="5"/>
      <c r="I638" s="5"/>
      <c r="J638" s="5"/>
    </row>
    <row r="639" spans="2:10" ht="12.75" customHeight="1" x14ac:dyDescent="0.25">
      <c r="B639" s="3"/>
      <c r="C639" s="4"/>
      <c r="D639" s="3"/>
      <c r="E639" s="3"/>
      <c r="F639" s="3"/>
      <c r="G639" s="5"/>
      <c r="H639" s="5"/>
      <c r="I639" s="5"/>
      <c r="J639" s="5"/>
    </row>
    <row r="640" spans="2:10" ht="12.75" customHeight="1" x14ac:dyDescent="0.25">
      <c r="B640" s="3"/>
      <c r="C640" s="4"/>
      <c r="D640" s="3"/>
      <c r="E640" s="3"/>
      <c r="F640" s="3"/>
      <c r="G640" s="5"/>
      <c r="H640" s="5"/>
      <c r="I640" s="5"/>
      <c r="J640" s="5"/>
    </row>
    <row r="641" spans="2:10" ht="12.75" customHeight="1" x14ac:dyDescent="0.25">
      <c r="B641" s="3"/>
      <c r="C641" s="4"/>
      <c r="D641" s="3"/>
      <c r="E641" s="3"/>
      <c r="F641" s="3"/>
      <c r="G641" s="5"/>
      <c r="H641" s="5"/>
      <c r="I641" s="5"/>
      <c r="J641" s="5"/>
    </row>
    <row r="642" spans="2:10" ht="12.75" customHeight="1" x14ac:dyDescent="0.25">
      <c r="B642" s="3"/>
      <c r="C642" s="4"/>
      <c r="D642" s="3"/>
      <c r="E642" s="3"/>
      <c r="F642" s="3"/>
      <c r="G642" s="5"/>
      <c r="H642" s="5"/>
      <c r="I642" s="5"/>
      <c r="J642" s="5"/>
    </row>
    <row r="643" spans="2:10" ht="12.75" customHeight="1" x14ac:dyDescent="0.25">
      <c r="B643" s="3"/>
      <c r="C643" s="4"/>
      <c r="D643" s="3"/>
      <c r="E643" s="3"/>
      <c r="F643" s="3"/>
      <c r="G643" s="5"/>
      <c r="H643" s="5"/>
      <c r="I643" s="5"/>
      <c r="J643" s="5"/>
    </row>
    <row r="644" spans="2:10" ht="12.75" customHeight="1" x14ac:dyDescent="0.25">
      <c r="B644" s="3"/>
      <c r="C644" s="4"/>
      <c r="D644" s="3"/>
      <c r="E644" s="3"/>
      <c r="F644" s="3"/>
      <c r="G644" s="5"/>
      <c r="H644" s="5"/>
      <c r="I644" s="5"/>
      <c r="J644" s="5"/>
    </row>
    <row r="645" spans="2:10" ht="12.75" customHeight="1" x14ac:dyDescent="0.25">
      <c r="B645" s="3"/>
      <c r="C645" s="4"/>
      <c r="D645" s="3"/>
      <c r="E645" s="3"/>
      <c r="F645" s="3"/>
      <c r="G645" s="5"/>
      <c r="H645" s="5"/>
      <c r="I645" s="5"/>
      <c r="J645" s="5"/>
    </row>
    <row r="646" spans="2:10" ht="12.75" customHeight="1" x14ac:dyDescent="0.25">
      <c r="B646" s="3"/>
      <c r="C646" s="4"/>
      <c r="D646" s="3"/>
      <c r="E646" s="3"/>
      <c r="F646" s="3"/>
      <c r="G646" s="5"/>
      <c r="H646" s="5"/>
      <c r="I646" s="5"/>
      <c r="J646" s="5"/>
    </row>
    <row r="647" spans="2:10" ht="12.75" customHeight="1" x14ac:dyDescent="0.25">
      <c r="B647" s="3"/>
      <c r="C647" s="4"/>
      <c r="D647" s="3"/>
      <c r="E647" s="3"/>
      <c r="F647" s="3"/>
      <c r="G647" s="5"/>
      <c r="H647" s="5"/>
      <c r="I647" s="5"/>
      <c r="J647" s="5"/>
    </row>
    <row r="648" spans="2:10" ht="12.75" customHeight="1" x14ac:dyDescent="0.25">
      <c r="B648" s="3"/>
      <c r="C648" s="4"/>
      <c r="D648" s="3"/>
      <c r="E648" s="3"/>
      <c r="F648" s="3"/>
      <c r="G648" s="5"/>
      <c r="H648" s="5"/>
      <c r="I648" s="5"/>
      <c r="J648" s="5"/>
    </row>
    <row r="649" spans="2:10" ht="12.75" customHeight="1" x14ac:dyDescent="0.25">
      <c r="B649" s="3"/>
      <c r="C649" s="4"/>
      <c r="D649" s="3"/>
      <c r="E649" s="3"/>
      <c r="F649" s="3"/>
      <c r="G649" s="5"/>
      <c r="H649" s="5"/>
      <c r="I649" s="5"/>
      <c r="J649" s="5"/>
    </row>
    <row r="650" spans="2:10" ht="12.75" customHeight="1" x14ac:dyDescent="0.25">
      <c r="B650" s="3"/>
      <c r="C650" s="4"/>
      <c r="D650" s="3"/>
      <c r="E650" s="3"/>
      <c r="F650" s="3"/>
      <c r="G650" s="5"/>
      <c r="H650" s="5"/>
      <c r="I650" s="5"/>
      <c r="J650" s="5"/>
    </row>
    <row r="651" spans="2:10" ht="12.75" customHeight="1" x14ac:dyDescent="0.25">
      <c r="B651" s="3"/>
      <c r="C651" s="4"/>
      <c r="D651" s="3"/>
      <c r="E651" s="3"/>
      <c r="F651" s="3"/>
      <c r="G651" s="5"/>
      <c r="H651" s="5"/>
      <c r="I651" s="5"/>
      <c r="J651" s="5"/>
    </row>
    <row r="652" spans="2:10" ht="12.75" customHeight="1" x14ac:dyDescent="0.25">
      <c r="B652" s="3"/>
      <c r="C652" s="4"/>
      <c r="D652" s="3"/>
      <c r="E652" s="3"/>
      <c r="F652" s="3"/>
      <c r="G652" s="5"/>
      <c r="H652" s="5"/>
      <c r="I652" s="5"/>
      <c r="J652" s="5"/>
    </row>
    <row r="653" spans="2:10" ht="12.75" customHeight="1" x14ac:dyDescent="0.25">
      <c r="B653" s="3"/>
      <c r="C653" s="4"/>
      <c r="D653" s="3"/>
      <c r="E653" s="3"/>
      <c r="F653" s="3"/>
      <c r="G653" s="5"/>
      <c r="H653" s="5"/>
      <c r="I653" s="5"/>
      <c r="J653" s="5"/>
    </row>
    <row r="654" spans="2:10" ht="12.75" customHeight="1" x14ac:dyDescent="0.25">
      <c r="B654" s="3"/>
      <c r="C654" s="4"/>
      <c r="D654" s="3"/>
      <c r="E654" s="3"/>
      <c r="F654" s="3"/>
      <c r="G654" s="5"/>
      <c r="H654" s="5"/>
      <c r="I654" s="5"/>
      <c r="J654" s="5"/>
    </row>
    <row r="655" spans="2:10" ht="12.75" customHeight="1" x14ac:dyDescent="0.25">
      <c r="B655" s="3"/>
      <c r="C655" s="4"/>
      <c r="D655" s="3"/>
      <c r="E655" s="3"/>
      <c r="F655" s="3"/>
      <c r="G655" s="5"/>
      <c r="H655" s="5"/>
      <c r="I655" s="5"/>
      <c r="J655" s="5"/>
    </row>
    <row r="656" spans="2:10" ht="12.75" customHeight="1" x14ac:dyDescent="0.25">
      <c r="B656" s="3"/>
      <c r="C656" s="4"/>
      <c r="D656" s="3"/>
      <c r="E656" s="3"/>
      <c r="F656" s="3"/>
      <c r="G656" s="5"/>
      <c r="H656" s="5"/>
      <c r="I656" s="5"/>
      <c r="J656" s="5"/>
    </row>
    <row r="657" spans="2:10" ht="12.75" customHeight="1" x14ac:dyDescent="0.25">
      <c r="B657" s="3"/>
      <c r="C657" s="4"/>
      <c r="D657" s="3"/>
      <c r="E657" s="3"/>
      <c r="F657" s="3"/>
      <c r="G657" s="5"/>
      <c r="H657" s="5"/>
      <c r="I657" s="5"/>
      <c r="J657" s="5"/>
    </row>
    <row r="658" spans="2:10" ht="12.75" customHeight="1" x14ac:dyDescent="0.25">
      <c r="B658" s="3"/>
      <c r="C658" s="4"/>
      <c r="D658" s="3"/>
      <c r="E658" s="3"/>
      <c r="F658" s="3"/>
      <c r="G658" s="5"/>
      <c r="H658" s="5"/>
      <c r="I658" s="5"/>
      <c r="J658" s="5"/>
    </row>
    <row r="659" spans="2:10" ht="12.75" customHeight="1" x14ac:dyDescent="0.25">
      <c r="B659" s="3"/>
      <c r="C659" s="4"/>
      <c r="D659" s="3"/>
      <c r="E659" s="3"/>
      <c r="F659" s="3"/>
      <c r="G659" s="5"/>
      <c r="H659" s="5"/>
      <c r="I659" s="5"/>
      <c r="J659" s="5"/>
    </row>
    <row r="660" spans="2:10" ht="12.75" customHeight="1" x14ac:dyDescent="0.25">
      <c r="B660" s="3"/>
      <c r="C660" s="4"/>
      <c r="D660" s="3"/>
      <c r="E660" s="3"/>
      <c r="F660" s="3"/>
      <c r="G660" s="5"/>
      <c r="H660" s="5"/>
      <c r="I660" s="5"/>
      <c r="J660" s="5"/>
    </row>
    <row r="661" spans="2:10" ht="12.75" customHeight="1" x14ac:dyDescent="0.25">
      <c r="B661" s="3"/>
      <c r="C661" s="4"/>
      <c r="D661" s="3"/>
      <c r="E661" s="3"/>
      <c r="F661" s="3"/>
      <c r="G661" s="5"/>
      <c r="H661" s="5"/>
      <c r="I661" s="5"/>
      <c r="J661" s="5"/>
    </row>
    <row r="662" spans="2:10" ht="12.75" customHeight="1" x14ac:dyDescent="0.25">
      <c r="B662" s="3"/>
      <c r="C662" s="4"/>
      <c r="D662" s="3"/>
      <c r="E662" s="3"/>
      <c r="F662" s="3"/>
      <c r="G662" s="5"/>
      <c r="H662" s="5"/>
      <c r="I662" s="5"/>
      <c r="J662" s="5"/>
    </row>
    <row r="663" spans="2:10" ht="12.75" customHeight="1" x14ac:dyDescent="0.25">
      <c r="B663" s="3"/>
      <c r="C663" s="4"/>
      <c r="D663" s="3"/>
      <c r="E663" s="3"/>
      <c r="F663" s="3"/>
      <c r="G663" s="5"/>
      <c r="H663" s="5"/>
      <c r="I663" s="5"/>
      <c r="J663" s="5"/>
    </row>
    <row r="664" spans="2:10" ht="12.75" customHeight="1" x14ac:dyDescent="0.25">
      <c r="B664" s="3"/>
      <c r="C664" s="4"/>
      <c r="D664" s="3"/>
      <c r="E664" s="3"/>
      <c r="F664" s="3"/>
      <c r="G664" s="5"/>
      <c r="H664" s="5"/>
      <c r="I664" s="5"/>
      <c r="J664" s="5"/>
    </row>
    <row r="665" spans="2:10" ht="12.75" customHeight="1" x14ac:dyDescent="0.25">
      <c r="B665" s="3"/>
      <c r="C665" s="4"/>
      <c r="D665" s="3"/>
      <c r="E665" s="3"/>
      <c r="F665" s="3"/>
      <c r="G665" s="5"/>
      <c r="H665" s="5"/>
      <c r="I665" s="5"/>
      <c r="J665" s="5"/>
    </row>
    <row r="666" spans="2:10" ht="12.75" customHeight="1" x14ac:dyDescent="0.25">
      <c r="B666" s="3"/>
      <c r="C666" s="4"/>
      <c r="D666" s="3"/>
      <c r="E666" s="3"/>
      <c r="F666" s="3"/>
      <c r="G666" s="5"/>
      <c r="H666" s="5"/>
      <c r="I666" s="5"/>
      <c r="J666" s="5"/>
    </row>
    <row r="667" spans="2:10" ht="12.75" customHeight="1" x14ac:dyDescent="0.25">
      <c r="B667" s="3"/>
      <c r="C667" s="4"/>
      <c r="D667" s="3"/>
      <c r="E667" s="3"/>
      <c r="F667" s="3"/>
      <c r="G667" s="5"/>
      <c r="H667" s="5"/>
      <c r="I667" s="5"/>
      <c r="J667" s="5"/>
    </row>
    <row r="668" spans="2:10" ht="12.75" customHeight="1" x14ac:dyDescent="0.25">
      <c r="B668" s="3"/>
      <c r="C668" s="4"/>
      <c r="D668" s="3"/>
      <c r="E668" s="3"/>
      <c r="F668" s="3"/>
      <c r="G668" s="5"/>
      <c r="H668" s="5"/>
      <c r="I668" s="5"/>
      <c r="J668" s="5"/>
    </row>
    <row r="669" spans="2:10" ht="12.75" customHeight="1" x14ac:dyDescent="0.25">
      <c r="B669" s="3"/>
      <c r="C669" s="4"/>
      <c r="D669" s="3"/>
      <c r="E669" s="3"/>
      <c r="F669" s="3"/>
      <c r="G669" s="5"/>
      <c r="H669" s="5"/>
      <c r="I669" s="5"/>
      <c r="J669" s="5"/>
    </row>
    <row r="670" spans="2:10" ht="12.75" customHeight="1" x14ac:dyDescent="0.25">
      <c r="B670" s="3"/>
      <c r="C670" s="4"/>
      <c r="D670" s="3"/>
      <c r="E670" s="3"/>
      <c r="F670" s="3"/>
      <c r="G670" s="5"/>
      <c r="H670" s="5"/>
      <c r="I670" s="5"/>
      <c r="J670" s="5"/>
    </row>
    <row r="671" spans="2:10" ht="12.75" customHeight="1" x14ac:dyDescent="0.25">
      <c r="B671" s="3"/>
      <c r="C671" s="4"/>
      <c r="D671" s="3"/>
      <c r="E671" s="3"/>
      <c r="F671" s="3"/>
      <c r="G671" s="5"/>
      <c r="H671" s="5"/>
      <c r="I671" s="5"/>
      <c r="J671" s="5"/>
    </row>
    <row r="672" spans="2:10" ht="12.75" customHeight="1" x14ac:dyDescent="0.25">
      <c r="B672" s="3"/>
      <c r="C672" s="4"/>
      <c r="D672" s="3"/>
      <c r="E672" s="3"/>
      <c r="F672" s="3"/>
      <c r="G672" s="5"/>
      <c r="H672" s="5"/>
      <c r="I672" s="5"/>
      <c r="J672" s="5"/>
    </row>
    <row r="673" spans="2:10" ht="12.75" customHeight="1" x14ac:dyDescent="0.25">
      <c r="B673" s="3"/>
      <c r="C673" s="4"/>
      <c r="D673" s="3"/>
      <c r="E673" s="3"/>
      <c r="F673" s="3"/>
      <c r="G673" s="5"/>
      <c r="H673" s="5"/>
      <c r="I673" s="5"/>
      <c r="J673" s="5"/>
    </row>
    <row r="674" spans="2:10" ht="12.75" customHeight="1" x14ac:dyDescent="0.25">
      <c r="B674" s="3"/>
      <c r="C674" s="4"/>
      <c r="D674" s="3"/>
      <c r="E674" s="3"/>
      <c r="F674" s="3"/>
      <c r="G674" s="5"/>
      <c r="H674" s="5"/>
      <c r="I674" s="5"/>
      <c r="J674" s="5"/>
    </row>
    <row r="675" spans="2:10" ht="12.75" customHeight="1" x14ac:dyDescent="0.25">
      <c r="B675" s="3"/>
      <c r="C675" s="4"/>
      <c r="D675" s="3"/>
      <c r="E675" s="3"/>
      <c r="F675" s="3"/>
      <c r="G675" s="5"/>
      <c r="H675" s="5"/>
      <c r="I675" s="5"/>
      <c r="J675" s="5"/>
    </row>
    <row r="676" spans="2:10" ht="12.75" customHeight="1" x14ac:dyDescent="0.25">
      <c r="B676" s="3"/>
      <c r="C676" s="4"/>
      <c r="D676" s="3"/>
      <c r="E676" s="3"/>
      <c r="F676" s="3"/>
      <c r="G676" s="5"/>
      <c r="H676" s="5"/>
      <c r="I676" s="5"/>
      <c r="J676" s="5"/>
    </row>
    <row r="677" spans="2:10" ht="12.75" customHeight="1" x14ac:dyDescent="0.25">
      <c r="B677" s="3"/>
      <c r="C677" s="4"/>
      <c r="D677" s="3"/>
      <c r="E677" s="3"/>
      <c r="F677" s="3"/>
      <c r="G677" s="5"/>
      <c r="H677" s="5"/>
      <c r="I677" s="5"/>
      <c r="J677" s="5"/>
    </row>
    <row r="678" spans="2:10" ht="12.75" customHeight="1" x14ac:dyDescent="0.25">
      <c r="B678" s="3"/>
      <c r="C678" s="4"/>
      <c r="D678" s="3"/>
      <c r="E678" s="3"/>
      <c r="F678" s="3"/>
      <c r="G678" s="5"/>
      <c r="H678" s="5"/>
      <c r="I678" s="5"/>
      <c r="J678" s="5"/>
    </row>
    <row r="679" spans="2:10" ht="12.75" customHeight="1" x14ac:dyDescent="0.25">
      <c r="B679" s="3"/>
      <c r="C679" s="4"/>
      <c r="D679" s="3"/>
      <c r="E679" s="3"/>
      <c r="F679" s="3"/>
      <c r="G679" s="5"/>
      <c r="H679" s="5"/>
      <c r="I679" s="5"/>
      <c r="J679" s="5"/>
    </row>
    <row r="680" spans="2:10" ht="12.75" customHeight="1" x14ac:dyDescent="0.25">
      <c r="B680" s="3"/>
      <c r="C680" s="4"/>
      <c r="D680" s="3"/>
      <c r="E680" s="3"/>
      <c r="F680" s="3"/>
      <c r="G680" s="5"/>
      <c r="H680" s="5"/>
      <c r="I680" s="5"/>
      <c r="J680" s="5"/>
    </row>
    <row r="681" spans="2:10" ht="12.75" customHeight="1" x14ac:dyDescent="0.25">
      <c r="B681" s="3"/>
      <c r="C681" s="4"/>
      <c r="D681" s="3"/>
      <c r="E681" s="3"/>
      <c r="F681" s="3"/>
      <c r="G681" s="5"/>
      <c r="H681" s="5"/>
      <c r="I681" s="5"/>
      <c r="J681" s="5"/>
    </row>
    <row r="682" spans="2:10" ht="12.75" customHeight="1" x14ac:dyDescent="0.25">
      <c r="B682" s="3"/>
      <c r="C682" s="4"/>
      <c r="D682" s="3"/>
      <c r="E682" s="3"/>
      <c r="F682" s="3"/>
      <c r="G682" s="5"/>
      <c r="H682" s="5"/>
      <c r="I682" s="5"/>
      <c r="J682" s="5"/>
    </row>
    <row r="683" spans="2:10" ht="12.75" customHeight="1" x14ac:dyDescent="0.25">
      <c r="B683" s="3"/>
      <c r="C683" s="4"/>
      <c r="D683" s="3"/>
      <c r="E683" s="3"/>
      <c r="F683" s="3"/>
      <c r="G683" s="5"/>
      <c r="H683" s="5"/>
      <c r="I683" s="5"/>
      <c r="J683" s="5"/>
    </row>
    <row r="684" spans="2:10" ht="12.75" customHeight="1" x14ac:dyDescent="0.25">
      <c r="B684" s="3"/>
      <c r="C684" s="4"/>
      <c r="D684" s="3"/>
      <c r="E684" s="3"/>
      <c r="F684" s="3"/>
      <c r="G684" s="5"/>
      <c r="H684" s="5"/>
      <c r="I684" s="5"/>
      <c r="J684" s="5"/>
    </row>
    <row r="685" spans="2:10" ht="12.75" customHeight="1" x14ac:dyDescent="0.25">
      <c r="B685" s="3"/>
      <c r="C685" s="4"/>
      <c r="D685" s="3"/>
      <c r="E685" s="3"/>
      <c r="F685" s="3"/>
      <c r="G685" s="5"/>
      <c r="H685" s="5"/>
      <c r="I685" s="5"/>
      <c r="J685" s="5"/>
    </row>
    <row r="686" spans="2:10" ht="12.75" customHeight="1" x14ac:dyDescent="0.25">
      <c r="B686" s="3"/>
      <c r="C686" s="4"/>
      <c r="D686" s="3"/>
      <c r="E686" s="3"/>
      <c r="F686" s="3"/>
      <c r="G686" s="5"/>
      <c r="H686" s="5"/>
      <c r="I686" s="5"/>
      <c r="J686" s="5"/>
    </row>
    <row r="687" spans="2:10" ht="12.75" customHeight="1" x14ac:dyDescent="0.25">
      <c r="B687" s="3"/>
      <c r="C687" s="4"/>
      <c r="D687" s="3"/>
      <c r="E687" s="3"/>
      <c r="F687" s="3"/>
      <c r="G687" s="5"/>
      <c r="H687" s="5"/>
      <c r="I687" s="5"/>
      <c r="J687" s="5"/>
    </row>
    <row r="688" spans="2:10" ht="12.75" customHeight="1" x14ac:dyDescent="0.25">
      <c r="B688" s="3"/>
      <c r="C688" s="4"/>
      <c r="D688" s="3"/>
      <c r="E688" s="3"/>
      <c r="F688" s="3"/>
      <c r="G688" s="5"/>
      <c r="H688" s="5"/>
      <c r="I688" s="5"/>
      <c r="J688" s="5"/>
    </row>
    <row r="689" spans="2:10" ht="12.75" customHeight="1" x14ac:dyDescent="0.25">
      <c r="B689" s="3"/>
      <c r="C689" s="4"/>
      <c r="D689" s="3"/>
      <c r="E689" s="3"/>
      <c r="F689" s="3"/>
      <c r="G689" s="5"/>
      <c r="H689" s="5"/>
      <c r="I689" s="5"/>
      <c r="J689" s="5"/>
    </row>
    <row r="690" spans="2:10" ht="12.75" customHeight="1" x14ac:dyDescent="0.25">
      <c r="B690" s="3"/>
      <c r="C690" s="4"/>
      <c r="D690" s="3"/>
      <c r="E690" s="3"/>
      <c r="F690" s="3"/>
      <c r="G690" s="5"/>
      <c r="H690" s="5"/>
      <c r="I690" s="5"/>
      <c r="J690" s="5"/>
    </row>
    <row r="691" spans="2:10" ht="12.75" customHeight="1" x14ac:dyDescent="0.25">
      <c r="B691" s="3"/>
      <c r="C691" s="4"/>
      <c r="D691" s="3"/>
      <c r="E691" s="3"/>
      <c r="F691" s="3"/>
      <c r="G691" s="5"/>
      <c r="H691" s="5"/>
      <c r="I691" s="5"/>
      <c r="J691" s="5"/>
    </row>
    <row r="692" spans="2:10" ht="12.75" customHeight="1" x14ac:dyDescent="0.25">
      <c r="B692" s="3"/>
      <c r="C692" s="4"/>
      <c r="D692" s="3"/>
      <c r="E692" s="3"/>
      <c r="F692" s="3"/>
      <c r="G692" s="5"/>
      <c r="H692" s="5"/>
      <c r="I692" s="5"/>
      <c r="J692" s="5"/>
    </row>
    <row r="693" spans="2:10" ht="12.75" customHeight="1" x14ac:dyDescent="0.25">
      <c r="B693" s="3"/>
      <c r="C693" s="4"/>
      <c r="D693" s="3"/>
      <c r="E693" s="3"/>
      <c r="F693" s="3"/>
      <c r="G693" s="5"/>
      <c r="H693" s="5"/>
      <c r="I693" s="5"/>
      <c r="J693" s="5"/>
    </row>
    <row r="694" spans="2:10" ht="12.75" customHeight="1" x14ac:dyDescent="0.25">
      <c r="B694" s="3"/>
      <c r="C694" s="4"/>
      <c r="D694" s="3"/>
      <c r="E694" s="3"/>
      <c r="F694" s="3"/>
      <c r="G694" s="5"/>
      <c r="H694" s="5"/>
      <c r="I694" s="5"/>
      <c r="J694" s="5"/>
    </row>
    <row r="695" spans="2:10" ht="12.75" customHeight="1" x14ac:dyDescent="0.25">
      <c r="B695" s="3"/>
      <c r="C695" s="4"/>
      <c r="D695" s="3"/>
      <c r="E695" s="3"/>
      <c r="F695" s="3"/>
      <c r="G695" s="5"/>
      <c r="H695" s="5"/>
      <c r="I695" s="5"/>
      <c r="J695" s="5"/>
    </row>
    <row r="696" spans="2:10" ht="12.75" customHeight="1" x14ac:dyDescent="0.25">
      <c r="B696" s="3"/>
      <c r="C696" s="4"/>
      <c r="D696" s="3"/>
      <c r="E696" s="3"/>
      <c r="F696" s="3"/>
      <c r="G696" s="5"/>
      <c r="H696" s="5"/>
      <c r="I696" s="5"/>
      <c r="J696" s="5"/>
    </row>
    <row r="697" spans="2:10" ht="12.75" customHeight="1" x14ac:dyDescent="0.25">
      <c r="B697" s="3"/>
      <c r="C697" s="4"/>
      <c r="D697" s="3"/>
      <c r="E697" s="3"/>
      <c r="F697" s="3"/>
      <c r="G697" s="5"/>
      <c r="H697" s="5"/>
      <c r="I697" s="5"/>
      <c r="J697" s="5"/>
    </row>
    <row r="698" spans="2:10" ht="12.75" customHeight="1" x14ac:dyDescent="0.25">
      <c r="B698" s="3"/>
      <c r="C698" s="4"/>
      <c r="D698" s="3"/>
      <c r="E698" s="3"/>
      <c r="F698" s="3"/>
      <c r="G698" s="5"/>
      <c r="H698" s="5"/>
      <c r="I698" s="5"/>
      <c r="J698" s="5"/>
    </row>
    <row r="699" spans="2:10" ht="12.75" customHeight="1" x14ac:dyDescent="0.25">
      <c r="B699" s="3"/>
      <c r="C699" s="4"/>
      <c r="D699" s="3"/>
      <c r="E699" s="3"/>
      <c r="F699" s="3"/>
      <c r="G699" s="5"/>
      <c r="H699" s="5"/>
      <c r="I699" s="5"/>
      <c r="J699" s="5"/>
    </row>
    <row r="700" spans="2:10" ht="12.75" customHeight="1" x14ac:dyDescent="0.25">
      <c r="B700" s="3"/>
      <c r="C700" s="4"/>
      <c r="D700" s="3"/>
      <c r="E700" s="3"/>
      <c r="F700" s="3"/>
      <c r="G700" s="5"/>
      <c r="H700" s="5"/>
      <c r="I700" s="5"/>
      <c r="J700" s="5"/>
    </row>
    <row r="701" spans="2:10" ht="12.75" customHeight="1" x14ac:dyDescent="0.25">
      <c r="B701" s="3"/>
      <c r="C701" s="4"/>
      <c r="D701" s="3"/>
      <c r="E701" s="3"/>
      <c r="F701" s="3"/>
      <c r="G701" s="5"/>
      <c r="H701" s="5"/>
      <c r="I701" s="5"/>
      <c r="J701" s="5"/>
    </row>
    <row r="702" spans="2:10" ht="12.75" customHeight="1" x14ac:dyDescent="0.25">
      <c r="B702" s="3"/>
      <c r="C702" s="4"/>
      <c r="D702" s="3"/>
      <c r="E702" s="3"/>
      <c r="F702" s="3"/>
      <c r="G702" s="5"/>
      <c r="H702" s="5"/>
      <c r="I702" s="5"/>
      <c r="J702" s="5"/>
    </row>
    <row r="703" spans="2:10" ht="12.75" customHeight="1" x14ac:dyDescent="0.25">
      <c r="B703" s="3"/>
      <c r="C703" s="4"/>
      <c r="D703" s="3"/>
      <c r="E703" s="3"/>
      <c r="F703" s="3"/>
      <c r="G703" s="5"/>
      <c r="H703" s="5"/>
      <c r="I703" s="5"/>
      <c r="J703" s="5"/>
    </row>
    <row r="704" spans="2:10" ht="12.75" customHeight="1" x14ac:dyDescent="0.25">
      <c r="B704" s="3"/>
      <c r="C704" s="4"/>
      <c r="D704" s="3"/>
      <c r="E704" s="3"/>
      <c r="F704" s="3"/>
      <c r="G704" s="5"/>
      <c r="H704" s="5"/>
      <c r="I704" s="5"/>
      <c r="J704" s="5"/>
    </row>
    <row r="705" spans="2:10" ht="12.75" customHeight="1" x14ac:dyDescent="0.25">
      <c r="B705" s="3"/>
      <c r="C705" s="4"/>
      <c r="D705" s="3"/>
      <c r="E705" s="3"/>
      <c r="F705" s="3"/>
      <c r="G705" s="5"/>
      <c r="H705" s="5"/>
      <c r="I705" s="5"/>
      <c r="J705" s="5"/>
    </row>
    <row r="706" spans="2:10" ht="12.75" customHeight="1" x14ac:dyDescent="0.25">
      <c r="B706" s="3"/>
      <c r="C706" s="4"/>
      <c r="D706" s="3"/>
      <c r="E706" s="3"/>
      <c r="F706" s="3"/>
      <c r="G706" s="5"/>
      <c r="H706" s="5"/>
      <c r="I706" s="5"/>
      <c r="J706" s="5"/>
    </row>
    <row r="707" spans="2:10" ht="12.75" customHeight="1" x14ac:dyDescent="0.25">
      <c r="B707" s="3"/>
      <c r="C707" s="4"/>
      <c r="D707" s="3"/>
      <c r="E707" s="3"/>
      <c r="F707" s="3"/>
      <c r="G707" s="5"/>
      <c r="H707" s="5"/>
      <c r="I707" s="5"/>
      <c r="J707" s="5"/>
    </row>
    <row r="708" spans="2:10" ht="12.75" customHeight="1" x14ac:dyDescent="0.25">
      <c r="B708" s="3"/>
      <c r="C708" s="4"/>
      <c r="D708" s="3"/>
      <c r="E708" s="3"/>
      <c r="F708" s="3"/>
      <c r="G708" s="5"/>
      <c r="H708" s="5"/>
      <c r="I708" s="5"/>
      <c r="J708" s="5"/>
    </row>
    <row r="709" spans="2:10" ht="12.75" customHeight="1" x14ac:dyDescent="0.25">
      <c r="B709" s="3"/>
      <c r="C709" s="4"/>
      <c r="D709" s="3"/>
      <c r="E709" s="3"/>
      <c r="F709" s="3"/>
      <c r="G709" s="5"/>
      <c r="H709" s="5"/>
      <c r="I709" s="5"/>
      <c r="J709" s="5"/>
    </row>
    <row r="710" spans="2:10" ht="12.75" customHeight="1" x14ac:dyDescent="0.25">
      <c r="B710" s="3"/>
      <c r="C710" s="4"/>
      <c r="D710" s="3"/>
      <c r="E710" s="3"/>
      <c r="F710" s="3"/>
      <c r="G710" s="5"/>
      <c r="H710" s="5"/>
      <c r="I710" s="5"/>
      <c r="J710" s="5"/>
    </row>
    <row r="711" spans="2:10" ht="12.75" customHeight="1" x14ac:dyDescent="0.25">
      <c r="B711" s="3"/>
      <c r="C711" s="4"/>
      <c r="D711" s="3"/>
      <c r="E711" s="3"/>
      <c r="F711" s="3"/>
      <c r="G711" s="5"/>
      <c r="H711" s="5"/>
      <c r="I711" s="5"/>
      <c r="J711" s="5"/>
    </row>
    <row r="712" spans="2:10" ht="12.75" customHeight="1" x14ac:dyDescent="0.25">
      <c r="B712" s="3"/>
      <c r="C712" s="4"/>
      <c r="D712" s="3"/>
      <c r="E712" s="3"/>
      <c r="F712" s="3"/>
      <c r="G712" s="5"/>
      <c r="H712" s="5"/>
      <c r="I712" s="5"/>
      <c r="J712" s="5"/>
    </row>
    <row r="713" spans="2:10" ht="12.75" customHeight="1" x14ac:dyDescent="0.25">
      <c r="B713" s="3"/>
      <c r="C713" s="4"/>
      <c r="D713" s="3"/>
      <c r="E713" s="3"/>
      <c r="F713" s="3"/>
      <c r="G713" s="5"/>
      <c r="H713" s="5"/>
      <c r="I713" s="5"/>
      <c r="J713" s="5"/>
    </row>
    <row r="714" spans="2:10" ht="12.75" customHeight="1" x14ac:dyDescent="0.25">
      <c r="B714" s="3"/>
      <c r="C714" s="4"/>
      <c r="D714" s="3"/>
      <c r="E714" s="3"/>
      <c r="F714" s="3"/>
      <c r="G714" s="5"/>
      <c r="H714" s="5"/>
      <c r="I714" s="5"/>
      <c r="J714" s="5"/>
    </row>
    <row r="715" spans="2:10" ht="12.75" customHeight="1" x14ac:dyDescent="0.25">
      <c r="B715" s="3"/>
      <c r="C715" s="4"/>
      <c r="D715" s="3"/>
      <c r="E715" s="3"/>
      <c r="F715" s="3"/>
      <c r="G715" s="5"/>
      <c r="H715" s="5"/>
      <c r="I715" s="5"/>
      <c r="J715" s="5"/>
    </row>
    <row r="716" spans="2:10" ht="12.75" customHeight="1" x14ac:dyDescent="0.25">
      <c r="B716" s="3"/>
      <c r="C716" s="4"/>
      <c r="D716" s="3"/>
      <c r="E716" s="3"/>
      <c r="F716" s="3"/>
      <c r="G716" s="5"/>
      <c r="H716" s="5"/>
      <c r="I716" s="5"/>
      <c r="J716" s="5"/>
    </row>
    <row r="717" spans="2:10" ht="12.75" customHeight="1" x14ac:dyDescent="0.25">
      <c r="B717" s="3"/>
      <c r="C717" s="4"/>
      <c r="D717" s="3"/>
      <c r="E717" s="3"/>
      <c r="F717" s="3"/>
      <c r="G717" s="5"/>
      <c r="H717" s="5"/>
      <c r="I717" s="5"/>
      <c r="J717" s="5"/>
    </row>
    <row r="718" spans="2:10" ht="12.75" customHeight="1" x14ac:dyDescent="0.25">
      <c r="B718" s="3"/>
      <c r="C718" s="4"/>
      <c r="D718" s="3"/>
      <c r="E718" s="3"/>
      <c r="F718" s="3"/>
      <c r="G718" s="5"/>
      <c r="H718" s="5"/>
      <c r="I718" s="5"/>
      <c r="J718" s="5"/>
    </row>
    <row r="719" spans="2:10" ht="12.75" customHeight="1" x14ac:dyDescent="0.25">
      <c r="B719" s="3"/>
      <c r="C719" s="4"/>
      <c r="D719" s="3"/>
      <c r="E719" s="3"/>
      <c r="F719" s="3"/>
      <c r="G719" s="5"/>
      <c r="H719" s="5"/>
      <c r="I719" s="5"/>
      <c r="J719" s="5"/>
    </row>
    <row r="720" spans="2:10" ht="12.75" customHeight="1" x14ac:dyDescent="0.25">
      <c r="B720" s="3"/>
      <c r="C720" s="4"/>
      <c r="D720" s="3"/>
      <c r="E720" s="3"/>
      <c r="F720" s="3"/>
      <c r="G720" s="5"/>
      <c r="H720" s="5"/>
      <c r="I720" s="5"/>
      <c r="J720" s="5"/>
    </row>
    <row r="721" spans="2:10" ht="12.75" customHeight="1" x14ac:dyDescent="0.25">
      <c r="B721" s="3"/>
      <c r="C721" s="4"/>
      <c r="D721" s="3"/>
      <c r="E721" s="3"/>
      <c r="F721" s="3"/>
      <c r="G721" s="5"/>
      <c r="H721" s="5"/>
      <c r="I721" s="5"/>
      <c r="J721" s="5"/>
    </row>
    <row r="722" spans="2:10" ht="12.75" customHeight="1" x14ac:dyDescent="0.25">
      <c r="B722" s="3"/>
      <c r="C722" s="4"/>
      <c r="D722" s="3"/>
      <c r="E722" s="3"/>
      <c r="F722" s="3"/>
      <c r="G722" s="5"/>
      <c r="H722" s="5"/>
      <c r="I722" s="5"/>
      <c r="J722" s="5"/>
    </row>
    <row r="723" spans="2:10" ht="12.75" customHeight="1" x14ac:dyDescent="0.25">
      <c r="B723" s="3"/>
      <c r="C723" s="4"/>
      <c r="D723" s="3"/>
      <c r="E723" s="3"/>
      <c r="F723" s="3"/>
      <c r="G723" s="5"/>
      <c r="H723" s="5"/>
      <c r="I723" s="5"/>
      <c r="J723" s="5"/>
    </row>
    <row r="724" spans="2:10" ht="12.75" customHeight="1" x14ac:dyDescent="0.25">
      <c r="B724" s="3"/>
      <c r="C724" s="4"/>
      <c r="D724" s="3"/>
      <c r="E724" s="3"/>
      <c r="F724" s="3"/>
      <c r="G724" s="5"/>
      <c r="H724" s="5"/>
      <c r="I724" s="5"/>
      <c r="J724" s="5"/>
    </row>
    <row r="725" spans="2:10" ht="12.75" customHeight="1" x14ac:dyDescent="0.25">
      <c r="B725" s="3"/>
      <c r="C725" s="4"/>
      <c r="D725" s="3"/>
      <c r="E725" s="3"/>
      <c r="F725" s="3"/>
      <c r="G725" s="5"/>
      <c r="H725" s="5"/>
      <c r="I725" s="5"/>
      <c r="J725" s="5"/>
    </row>
    <row r="726" spans="2:10" ht="12.75" customHeight="1" x14ac:dyDescent="0.25">
      <c r="B726" s="3"/>
      <c r="C726" s="4"/>
      <c r="D726" s="3"/>
      <c r="E726" s="3"/>
      <c r="F726" s="3"/>
      <c r="G726" s="5"/>
      <c r="H726" s="5"/>
      <c r="I726" s="5"/>
      <c r="J726" s="5"/>
    </row>
    <row r="727" spans="2:10" ht="12.75" customHeight="1" x14ac:dyDescent="0.25">
      <c r="B727" s="3"/>
      <c r="C727" s="4"/>
      <c r="D727" s="3"/>
      <c r="E727" s="3"/>
      <c r="F727" s="3"/>
      <c r="G727" s="5"/>
      <c r="H727" s="5"/>
      <c r="I727" s="5"/>
      <c r="J727" s="5"/>
    </row>
    <row r="728" spans="2:10" ht="12.75" customHeight="1" x14ac:dyDescent="0.25">
      <c r="B728" s="3"/>
      <c r="C728" s="4"/>
      <c r="D728" s="3"/>
      <c r="E728" s="3"/>
      <c r="F728" s="3"/>
      <c r="G728" s="5"/>
      <c r="H728" s="5"/>
      <c r="I728" s="5"/>
      <c r="J728" s="5"/>
    </row>
    <row r="729" spans="2:10" ht="12.75" customHeight="1" x14ac:dyDescent="0.25">
      <c r="B729" s="3"/>
      <c r="C729" s="4"/>
      <c r="D729" s="3"/>
      <c r="E729" s="3"/>
      <c r="F729" s="3"/>
      <c r="G729" s="5"/>
      <c r="H729" s="5"/>
      <c r="I729" s="5"/>
      <c r="J729" s="5"/>
    </row>
    <row r="730" spans="2:10" ht="12.75" customHeight="1" x14ac:dyDescent="0.25">
      <c r="B730" s="3"/>
      <c r="C730" s="4"/>
      <c r="D730" s="3"/>
      <c r="E730" s="3"/>
      <c r="F730" s="3"/>
      <c r="G730" s="5"/>
      <c r="H730" s="5"/>
      <c r="I730" s="5"/>
      <c r="J730" s="5"/>
    </row>
    <row r="731" spans="2:10" ht="12.75" customHeight="1" x14ac:dyDescent="0.25">
      <c r="B731" s="3"/>
      <c r="C731" s="4"/>
      <c r="D731" s="3"/>
      <c r="E731" s="3"/>
      <c r="F731" s="3"/>
      <c r="G731" s="5"/>
      <c r="H731" s="5"/>
      <c r="I731" s="5"/>
      <c r="J731" s="5"/>
    </row>
    <row r="732" spans="2:10" ht="12.75" customHeight="1" x14ac:dyDescent="0.25">
      <c r="B732" s="3"/>
      <c r="C732" s="4"/>
      <c r="D732" s="3"/>
      <c r="E732" s="3"/>
      <c r="F732" s="3"/>
      <c r="G732" s="5"/>
      <c r="H732" s="5"/>
      <c r="I732" s="5"/>
      <c r="J732" s="5"/>
    </row>
    <row r="733" spans="2:10" ht="12.75" customHeight="1" x14ac:dyDescent="0.25">
      <c r="B733" s="3"/>
      <c r="C733" s="4"/>
      <c r="D733" s="3"/>
      <c r="E733" s="3"/>
      <c r="F733" s="3"/>
      <c r="G733" s="5"/>
      <c r="H733" s="5"/>
      <c r="I733" s="5"/>
      <c r="J733" s="5"/>
    </row>
    <row r="734" spans="2:10" ht="12.75" customHeight="1" x14ac:dyDescent="0.25">
      <c r="B734" s="3"/>
      <c r="C734" s="4"/>
      <c r="D734" s="3"/>
      <c r="E734" s="3"/>
      <c r="F734" s="3"/>
      <c r="G734" s="5"/>
      <c r="H734" s="5"/>
      <c r="I734" s="5"/>
      <c r="J734" s="5"/>
    </row>
    <row r="735" spans="2:10" ht="12.75" customHeight="1" x14ac:dyDescent="0.25">
      <c r="B735" s="3"/>
      <c r="C735" s="4"/>
      <c r="D735" s="3"/>
      <c r="E735" s="3"/>
      <c r="F735" s="3"/>
      <c r="G735" s="5"/>
      <c r="H735" s="5"/>
      <c r="I735" s="5"/>
      <c r="J735" s="5"/>
    </row>
    <row r="736" spans="2:10" ht="12.75" customHeight="1" x14ac:dyDescent="0.25">
      <c r="B736" s="3"/>
      <c r="C736" s="4"/>
      <c r="D736" s="3"/>
      <c r="E736" s="3"/>
      <c r="F736" s="3"/>
      <c r="G736" s="5"/>
      <c r="H736" s="5"/>
      <c r="I736" s="5"/>
      <c r="J736" s="5"/>
    </row>
    <row r="737" spans="2:10" ht="12.75" customHeight="1" x14ac:dyDescent="0.25">
      <c r="B737" s="3"/>
      <c r="C737" s="4"/>
      <c r="D737" s="3"/>
      <c r="E737" s="3"/>
      <c r="F737" s="3"/>
      <c r="G737" s="5"/>
      <c r="H737" s="5"/>
      <c r="I737" s="5"/>
      <c r="J737" s="5"/>
    </row>
    <row r="738" spans="2:10" ht="12.75" customHeight="1" x14ac:dyDescent="0.25">
      <c r="B738" s="3"/>
      <c r="C738" s="4"/>
      <c r="D738" s="3"/>
      <c r="E738" s="3"/>
      <c r="F738" s="3"/>
      <c r="G738" s="5"/>
      <c r="H738" s="5"/>
      <c r="I738" s="5"/>
      <c r="J738" s="5"/>
    </row>
    <row r="739" spans="2:10" ht="12.75" customHeight="1" x14ac:dyDescent="0.25">
      <c r="B739" s="3"/>
      <c r="C739" s="4"/>
      <c r="D739" s="3"/>
      <c r="E739" s="3"/>
      <c r="F739" s="3"/>
      <c r="G739" s="5"/>
      <c r="H739" s="5"/>
      <c r="I739" s="5"/>
      <c r="J739" s="5"/>
    </row>
    <row r="740" spans="2:10" ht="12.75" customHeight="1" x14ac:dyDescent="0.25">
      <c r="B740" s="3"/>
      <c r="C740" s="4"/>
      <c r="D740" s="3"/>
      <c r="E740" s="3"/>
      <c r="F740" s="3"/>
      <c r="G740" s="5"/>
      <c r="H740" s="5"/>
      <c r="I740" s="5"/>
      <c r="J740" s="5"/>
    </row>
    <row r="741" spans="2:10" ht="12.75" customHeight="1" x14ac:dyDescent="0.25">
      <c r="B741" s="3"/>
      <c r="C741" s="4"/>
      <c r="D741" s="3"/>
      <c r="E741" s="3"/>
      <c r="F741" s="3"/>
      <c r="G741" s="5"/>
      <c r="H741" s="5"/>
      <c r="I741" s="5"/>
      <c r="J741" s="5"/>
    </row>
    <row r="742" spans="2:10" ht="12.75" customHeight="1" x14ac:dyDescent="0.25">
      <c r="B742" s="3"/>
      <c r="C742" s="4"/>
      <c r="D742" s="3"/>
      <c r="E742" s="3"/>
      <c r="F742" s="3"/>
      <c r="G742" s="5"/>
      <c r="H742" s="5"/>
      <c r="I742" s="5"/>
      <c r="J742" s="5"/>
    </row>
    <row r="743" spans="2:10" ht="12.75" customHeight="1" x14ac:dyDescent="0.25">
      <c r="B743" s="3"/>
      <c r="C743" s="4"/>
      <c r="D743" s="3"/>
      <c r="E743" s="3"/>
      <c r="F743" s="3"/>
      <c r="G743" s="5"/>
      <c r="H743" s="5"/>
      <c r="I743" s="5"/>
      <c r="J743" s="5"/>
    </row>
    <row r="744" spans="2:10" ht="12.75" customHeight="1" x14ac:dyDescent="0.25">
      <c r="B744" s="3"/>
      <c r="C744" s="4"/>
      <c r="D744" s="3"/>
      <c r="E744" s="3"/>
      <c r="F744" s="3"/>
      <c r="G744" s="5"/>
      <c r="H744" s="5"/>
      <c r="I744" s="5"/>
      <c r="J744" s="5"/>
    </row>
    <row r="745" spans="2:10" ht="12.75" customHeight="1" x14ac:dyDescent="0.25">
      <c r="B745" s="3"/>
      <c r="C745" s="4"/>
      <c r="D745" s="3"/>
      <c r="E745" s="3"/>
      <c r="F745" s="3"/>
      <c r="G745" s="5"/>
      <c r="H745" s="5"/>
      <c r="I745" s="5"/>
      <c r="J745" s="5"/>
    </row>
    <row r="746" spans="2:10" ht="12.75" customHeight="1" x14ac:dyDescent="0.25">
      <c r="B746" s="3"/>
      <c r="C746" s="4"/>
      <c r="D746" s="3"/>
      <c r="E746" s="3"/>
      <c r="F746" s="3"/>
      <c r="G746" s="5"/>
      <c r="H746" s="5"/>
      <c r="I746" s="5"/>
      <c r="J746" s="5"/>
    </row>
    <row r="747" spans="2:10" ht="12.75" customHeight="1" x14ac:dyDescent="0.25">
      <c r="B747" s="3"/>
      <c r="C747" s="4"/>
      <c r="D747" s="3"/>
      <c r="E747" s="3"/>
      <c r="F747" s="3"/>
      <c r="G747" s="5"/>
      <c r="H747" s="5"/>
      <c r="I747" s="5"/>
      <c r="J747" s="5"/>
    </row>
    <row r="748" spans="2:10" ht="12.75" customHeight="1" x14ac:dyDescent="0.25">
      <c r="B748" s="3"/>
      <c r="C748" s="4"/>
      <c r="D748" s="3"/>
      <c r="E748" s="3"/>
      <c r="F748" s="3"/>
      <c r="G748" s="5"/>
      <c r="H748" s="5"/>
      <c r="I748" s="5"/>
      <c r="J748" s="5"/>
    </row>
    <row r="749" spans="2:10" ht="12.75" customHeight="1" x14ac:dyDescent="0.25">
      <c r="B749" s="3"/>
      <c r="C749" s="4"/>
      <c r="D749" s="3"/>
      <c r="E749" s="3"/>
      <c r="F749" s="3"/>
      <c r="G749" s="5"/>
      <c r="H749" s="5"/>
      <c r="I749" s="5"/>
      <c r="J749" s="5"/>
    </row>
    <row r="750" spans="2:10" ht="12.75" customHeight="1" x14ac:dyDescent="0.25">
      <c r="B750" s="3"/>
      <c r="C750" s="4"/>
      <c r="D750" s="3"/>
      <c r="E750" s="3"/>
      <c r="F750" s="3"/>
      <c r="G750" s="5"/>
      <c r="H750" s="5"/>
      <c r="I750" s="5"/>
      <c r="J750" s="5"/>
    </row>
    <row r="751" spans="2:10" ht="12.75" customHeight="1" x14ac:dyDescent="0.25">
      <c r="B751" s="3"/>
      <c r="C751" s="4"/>
      <c r="D751" s="3"/>
      <c r="E751" s="3"/>
      <c r="F751" s="3"/>
      <c r="G751" s="5"/>
      <c r="H751" s="5"/>
      <c r="I751" s="5"/>
      <c r="J751" s="5"/>
    </row>
    <row r="752" spans="2:10" ht="12.75" customHeight="1" x14ac:dyDescent="0.25">
      <c r="B752" s="3"/>
      <c r="C752" s="4"/>
      <c r="D752" s="3"/>
      <c r="E752" s="3"/>
      <c r="F752" s="3"/>
      <c r="G752" s="5"/>
      <c r="H752" s="5"/>
      <c r="I752" s="5"/>
      <c r="J752" s="5"/>
    </row>
    <row r="753" spans="2:10" ht="12.75" customHeight="1" x14ac:dyDescent="0.25">
      <c r="B753" s="3"/>
      <c r="C753" s="4"/>
      <c r="D753" s="3"/>
      <c r="E753" s="3"/>
      <c r="F753" s="3"/>
      <c r="G753" s="5"/>
      <c r="H753" s="5"/>
      <c r="I753" s="5"/>
      <c r="J753" s="5"/>
    </row>
    <row r="754" spans="2:10" ht="12.75" customHeight="1" x14ac:dyDescent="0.25">
      <c r="B754" s="3"/>
      <c r="C754" s="4"/>
      <c r="D754" s="3"/>
      <c r="E754" s="3"/>
      <c r="F754" s="3"/>
      <c r="G754" s="5"/>
      <c r="H754" s="5"/>
      <c r="I754" s="5"/>
      <c r="J754" s="5"/>
    </row>
    <row r="755" spans="2:10" ht="12.75" customHeight="1" x14ac:dyDescent="0.25">
      <c r="B755" s="3"/>
      <c r="C755" s="4"/>
      <c r="D755" s="3"/>
      <c r="E755" s="3"/>
      <c r="F755" s="3"/>
      <c r="G755" s="5"/>
      <c r="H755" s="5"/>
      <c r="I755" s="5"/>
      <c r="J755" s="5"/>
    </row>
    <row r="756" spans="2:10" ht="12.75" customHeight="1" x14ac:dyDescent="0.25">
      <c r="B756" s="3"/>
      <c r="C756" s="4"/>
      <c r="D756" s="3"/>
      <c r="E756" s="3"/>
      <c r="F756" s="3"/>
      <c r="G756" s="5"/>
      <c r="H756" s="5"/>
      <c r="I756" s="5"/>
      <c r="J756" s="5"/>
    </row>
    <row r="757" spans="2:10" ht="12.75" customHeight="1" x14ac:dyDescent="0.25">
      <c r="B757" s="3"/>
      <c r="C757" s="4"/>
      <c r="D757" s="3"/>
      <c r="E757" s="3"/>
      <c r="F757" s="3"/>
      <c r="G757" s="5"/>
      <c r="H757" s="5"/>
      <c r="I757" s="5"/>
      <c r="J757" s="5"/>
    </row>
    <row r="758" spans="2:10" ht="12.75" customHeight="1" x14ac:dyDescent="0.25">
      <c r="B758" s="3"/>
      <c r="C758" s="4"/>
      <c r="D758" s="3"/>
      <c r="E758" s="3"/>
      <c r="F758" s="3"/>
      <c r="G758" s="5"/>
      <c r="H758" s="5"/>
      <c r="I758" s="5"/>
      <c r="J758" s="5"/>
    </row>
    <row r="759" spans="2:10" ht="12.75" customHeight="1" x14ac:dyDescent="0.25">
      <c r="B759" s="3"/>
      <c r="C759" s="4"/>
      <c r="D759" s="3"/>
      <c r="E759" s="3"/>
      <c r="F759" s="3"/>
      <c r="G759" s="5"/>
      <c r="H759" s="5"/>
      <c r="I759" s="5"/>
      <c r="J759" s="5"/>
    </row>
    <row r="760" spans="2:10" ht="12.75" customHeight="1" x14ac:dyDescent="0.25">
      <c r="B760" s="3"/>
      <c r="C760" s="4"/>
      <c r="D760" s="3"/>
      <c r="E760" s="3"/>
      <c r="F760" s="3"/>
      <c r="G760" s="5"/>
      <c r="H760" s="5"/>
      <c r="I760" s="5"/>
      <c r="J760" s="5"/>
    </row>
    <row r="761" spans="2:10" ht="12.75" customHeight="1" x14ac:dyDescent="0.25">
      <c r="B761" s="3"/>
      <c r="C761" s="4"/>
      <c r="D761" s="3"/>
      <c r="E761" s="3"/>
      <c r="F761" s="3"/>
      <c r="G761" s="5"/>
      <c r="H761" s="5"/>
      <c r="I761" s="5"/>
      <c r="J761" s="5"/>
    </row>
    <row r="762" spans="2:10" ht="12.75" customHeight="1" x14ac:dyDescent="0.25">
      <c r="B762" s="3"/>
      <c r="C762" s="4"/>
      <c r="D762" s="3"/>
      <c r="E762" s="3"/>
      <c r="F762" s="3"/>
      <c r="G762" s="5"/>
      <c r="H762" s="5"/>
      <c r="I762" s="5"/>
      <c r="J762" s="5"/>
    </row>
    <row r="763" spans="2:10" ht="12.75" customHeight="1" x14ac:dyDescent="0.25">
      <c r="B763" s="3"/>
      <c r="C763" s="4"/>
      <c r="D763" s="3"/>
      <c r="E763" s="3"/>
      <c r="F763" s="3"/>
      <c r="G763" s="5"/>
      <c r="H763" s="5"/>
      <c r="I763" s="5"/>
      <c r="J763" s="5"/>
    </row>
    <row r="764" spans="2:10" ht="12.75" customHeight="1" x14ac:dyDescent="0.25">
      <c r="B764" s="3"/>
      <c r="C764" s="4"/>
      <c r="D764" s="3"/>
      <c r="E764" s="3"/>
      <c r="F764" s="3"/>
      <c r="G764" s="5"/>
      <c r="H764" s="5"/>
      <c r="I764" s="5"/>
      <c r="J764" s="5"/>
    </row>
    <row r="765" spans="2:10" ht="12.75" customHeight="1" x14ac:dyDescent="0.25">
      <c r="B765" s="3"/>
      <c r="C765" s="4"/>
      <c r="D765" s="3"/>
      <c r="E765" s="3"/>
      <c r="F765" s="3"/>
      <c r="G765" s="5"/>
      <c r="H765" s="5"/>
      <c r="I765" s="5"/>
      <c r="J765" s="5"/>
    </row>
    <row r="766" spans="2:10" ht="12.75" customHeight="1" x14ac:dyDescent="0.25">
      <c r="B766" s="3"/>
      <c r="C766" s="4"/>
      <c r="D766" s="3"/>
      <c r="E766" s="3"/>
      <c r="F766" s="3"/>
      <c r="G766" s="5"/>
      <c r="H766" s="5"/>
      <c r="I766" s="5"/>
      <c r="J766" s="5"/>
    </row>
    <row r="767" spans="2:10" ht="12.75" customHeight="1" x14ac:dyDescent="0.25">
      <c r="B767" s="3"/>
      <c r="C767" s="4"/>
      <c r="D767" s="3"/>
      <c r="E767" s="3"/>
      <c r="F767" s="3"/>
      <c r="G767" s="5"/>
      <c r="H767" s="5"/>
      <c r="I767" s="5"/>
      <c r="J767" s="5"/>
    </row>
    <row r="768" spans="2:10" ht="12.75" customHeight="1" x14ac:dyDescent="0.25">
      <c r="B768" s="3"/>
      <c r="C768" s="4"/>
      <c r="D768" s="3"/>
      <c r="E768" s="3"/>
      <c r="F768" s="3"/>
      <c r="G768" s="5"/>
      <c r="H768" s="5"/>
      <c r="I768" s="5"/>
      <c r="J768" s="5"/>
    </row>
    <row r="769" spans="2:10" ht="12.75" customHeight="1" x14ac:dyDescent="0.25">
      <c r="B769" s="3"/>
      <c r="C769" s="4"/>
      <c r="D769" s="3"/>
      <c r="E769" s="3"/>
      <c r="F769" s="3"/>
      <c r="G769" s="5"/>
      <c r="H769" s="5"/>
      <c r="I769" s="5"/>
      <c r="J769" s="5"/>
    </row>
    <row r="770" spans="2:10" ht="12.75" customHeight="1" x14ac:dyDescent="0.25">
      <c r="B770" s="3"/>
      <c r="C770" s="4"/>
      <c r="D770" s="3"/>
      <c r="E770" s="3"/>
      <c r="F770" s="3"/>
      <c r="G770" s="5"/>
      <c r="H770" s="5"/>
      <c r="I770" s="5"/>
      <c r="J770" s="5"/>
    </row>
    <row r="771" spans="2:10" ht="12.75" customHeight="1" x14ac:dyDescent="0.25">
      <c r="B771" s="3"/>
      <c r="C771" s="4"/>
      <c r="D771" s="3"/>
      <c r="E771" s="3"/>
      <c r="F771" s="3"/>
      <c r="G771" s="5"/>
      <c r="H771" s="5"/>
      <c r="I771" s="5"/>
      <c r="J771" s="5"/>
    </row>
    <row r="772" spans="2:10" ht="12.75" customHeight="1" x14ac:dyDescent="0.25">
      <c r="B772" s="3"/>
      <c r="C772" s="4"/>
      <c r="D772" s="3"/>
      <c r="E772" s="3"/>
      <c r="F772" s="3"/>
      <c r="G772" s="5"/>
      <c r="H772" s="5"/>
      <c r="I772" s="5"/>
      <c r="J772" s="5"/>
    </row>
    <row r="773" spans="2:10" ht="12.75" customHeight="1" x14ac:dyDescent="0.25">
      <c r="B773" s="3"/>
      <c r="C773" s="4"/>
      <c r="D773" s="3"/>
      <c r="E773" s="3"/>
      <c r="F773" s="3"/>
      <c r="G773" s="5"/>
      <c r="H773" s="5"/>
      <c r="I773" s="5"/>
      <c r="J773" s="5"/>
    </row>
    <row r="774" spans="2:10" ht="12.75" customHeight="1" x14ac:dyDescent="0.25">
      <c r="B774" s="3"/>
      <c r="C774" s="4"/>
      <c r="D774" s="3"/>
      <c r="E774" s="3"/>
      <c r="F774" s="3"/>
      <c r="G774" s="5"/>
      <c r="H774" s="5"/>
      <c r="I774" s="5"/>
      <c r="J774" s="5"/>
    </row>
    <row r="775" spans="2:10" ht="12.75" customHeight="1" x14ac:dyDescent="0.25">
      <c r="B775" s="3"/>
      <c r="C775" s="4"/>
      <c r="D775" s="3"/>
      <c r="E775" s="3"/>
      <c r="F775" s="3"/>
      <c r="G775" s="5"/>
      <c r="H775" s="5"/>
      <c r="I775" s="5"/>
      <c r="J775" s="5"/>
    </row>
    <row r="776" spans="2:10" ht="12.75" customHeight="1" x14ac:dyDescent="0.25">
      <c r="B776" s="3"/>
      <c r="C776" s="4"/>
      <c r="D776" s="3"/>
      <c r="E776" s="3"/>
      <c r="F776" s="3"/>
      <c r="G776" s="5"/>
      <c r="H776" s="5"/>
      <c r="I776" s="5"/>
      <c r="J776" s="5"/>
    </row>
    <row r="777" spans="2:10" ht="12.75" customHeight="1" x14ac:dyDescent="0.25">
      <c r="B777" s="3"/>
      <c r="C777" s="4"/>
      <c r="D777" s="3"/>
      <c r="E777" s="3"/>
      <c r="F777" s="3"/>
      <c r="G777" s="5"/>
      <c r="H777" s="5"/>
      <c r="I777" s="5"/>
      <c r="J777" s="5"/>
    </row>
    <row r="778" spans="2:10" ht="12.75" customHeight="1" x14ac:dyDescent="0.25">
      <c r="B778" s="3"/>
      <c r="C778" s="4"/>
      <c r="D778" s="3"/>
      <c r="E778" s="3"/>
      <c r="F778" s="3"/>
      <c r="G778" s="5"/>
      <c r="H778" s="5"/>
      <c r="I778" s="5"/>
      <c r="J778" s="5"/>
    </row>
    <row r="779" spans="2:10" ht="12.75" customHeight="1" x14ac:dyDescent="0.25">
      <c r="B779" s="3"/>
      <c r="C779" s="4"/>
      <c r="D779" s="3"/>
      <c r="E779" s="3"/>
      <c r="F779" s="3"/>
      <c r="G779" s="5"/>
      <c r="H779" s="5"/>
      <c r="I779" s="5"/>
      <c r="J779" s="5"/>
    </row>
    <row r="780" spans="2:10" ht="12.75" customHeight="1" x14ac:dyDescent="0.25">
      <c r="B780" s="3"/>
      <c r="C780" s="4"/>
      <c r="D780" s="3"/>
      <c r="E780" s="3"/>
      <c r="F780" s="3"/>
      <c r="G780" s="5"/>
      <c r="H780" s="5"/>
      <c r="I780" s="5"/>
      <c r="J780" s="5"/>
    </row>
    <row r="781" spans="2:10" ht="12.75" customHeight="1" x14ac:dyDescent="0.25">
      <c r="B781" s="3"/>
      <c r="C781" s="4"/>
      <c r="D781" s="3"/>
      <c r="E781" s="3"/>
      <c r="F781" s="3"/>
      <c r="G781" s="5"/>
      <c r="H781" s="5"/>
      <c r="I781" s="5"/>
      <c r="J781" s="5"/>
    </row>
    <row r="782" spans="2:10" ht="12.75" customHeight="1" x14ac:dyDescent="0.25">
      <c r="B782" s="3"/>
      <c r="C782" s="4"/>
      <c r="D782" s="3"/>
      <c r="E782" s="3"/>
      <c r="F782" s="3"/>
      <c r="G782" s="5"/>
      <c r="H782" s="5"/>
      <c r="I782" s="5"/>
      <c r="J782" s="5"/>
    </row>
    <row r="783" spans="2:10" ht="12.75" customHeight="1" x14ac:dyDescent="0.25">
      <c r="B783" s="3"/>
      <c r="C783" s="4"/>
      <c r="D783" s="3"/>
      <c r="E783" s="3"/>
      <c r="F783" s="3"/>
      <c r="G783" s="5"/>
      <c r="H783" s="5"/>
      <c r="I783" s="5"/>
      <c r="J783" s="5"/>
    </row>
    <row r="784" spans="2:10" ht="12.75" customHeight="1" x14ac:dyDescent="0.25">
      <c r="B784" s="3"/>
      <c r="C784" s="4"/>
      <c r="D784" s="3"/>
      <c r="E784" s="3"/>
      <c r="F784" s="3"/>
      <c r="G784" s="5"/>
      <c r="H784" s="5"/>
      <c r="I784" s="5"/>
      <c r="J784" s="5"/>
    </row>
    <row r="785" spans="2:10" ht="12.75" customHeight="1" x14ac:dyDescent="0.25">
      <c r="B785" s="3"/>
      <c r="C785" s="4"/>
      <c r="D785" s="3"/>
      <c r="E785" s="3"/>
      <c r="F785" s="3"/>
      <c r="G785" s="5"/>
      <c r="H785" s="5"/>
      <c r="I785" s="5"/>
      <c r="J785" s="5"/>
    </row>
    <row r="786" spans="2:10" ht="12.75" customHeight="1" x14ac:dyDescent="0.25">
      <c r="B786" s="3"/>
      <c r="C786" s="4"/>
      <c r="D786" s="3"/>
      <c r="E786" s="3"/>
      <c r="F786" s="3"/>
      <c r="G786" s="5"/>
      <c r="H786" s="5"/>
      <c r="I786" s="5"/>
      <c r="J786" s="5"/>
    </row>
    <row r="787" spans="2:10" ht="12.75" customHeight="1" x14ac:dyDescent="0.25">
      <c r="B787" s="3"/>
      <c r="C787" s="4"/>
      <c r="D787" s="3"/>
      <c r="E787" s="3"/>
      <c r="F787" s="3"/>
      <c r="G787" s="5"/>
      <c r="H787" s="5"/>
      <c r="I787" s="5"/>
      <c r="J787" s="5"/>
    </row>
    <row r="788" spans="2:10" ht="12.75" customHeight="1" x14ac:dyDescent="0.25">
      <c r="B788" s="3"/>
      <c r="C788" s="4"/>
      <c r="D788" s="3"/>
      <c r="E788" s="3"/>
      <c r="F788" s="3"/>
      <c r="G788" s="5"/>
      <c r="H788" s="5"/>
      <c r="I788" s="5"/>
      <c r="J788" s="5"/>
    </row>
    <row r="789" spans="2:10" ht="12.75" customHeight="1" x14ac:dyDescent="0.25">
      <c r="B789" s="3"/>
      <c r="C789" s="4"/>
      <c r="D789" s="3"/>
      <c r="E789" s="3"/>
      <c r="F789" s="3"/>
      <c r="G789" s="5"/>
      <c r="H789" s="5"/>
      <c r="I789" s="5"/>
      <c r="J789" s="5"/>
    </row>
    <row r="790" spans="2:10" ht="12.75" customHeight="1" x14ac:dyDescent="0.25">
      <c r="B790" s="3"/>
      <c r="C790" s="4"/>
      <c r="D790" s="3"/>
      <c r="E790" s="3"/>
      <c r="F790" s="3"/>
      <c r="G790" s="5"/>
      <c r="H790" s="5"/>
      <c r="I790" s="5"/>
      <c r="J790" s="5"/>
    </row>
    <row r="791" spans="2:10" ht="12.75" customHeight="1" x14ac:dyDescent="0.25">
      <c r="B791" s="3"/>
      <c r="C791" s="4"/>
      <c r="D791" s="3"/>
      <c r="E791" s="3"/>
      <c r="F791" s="3"/>
      <c r="G791" s="5"/>
      <c r="H791" s="5"/>
      <c r="I791" s="5"/>
      <c r="J791" s="5"/>
    </row>
    <row r="792" spans="2:10" ht="12.75" customHeight="1" x14ac:dyDescent="0.25">
      <c r="B792" s="3"/>
      <c r="C792" s="4"/>
      <c r="D792" s="3"/>
      <c r="E792" s="3"/>
      <c r="F792" s="3"/>
      <c r="G792" s="5"/>
      <c r="H792" s="5"/>
      <c r="I792" s="5"/>
      <c r="J792" s="5"/>
    </row>
    <row r="793" spans="2:10" ht="12.75" customHeight="1" x14ac:dyDescent="0.25">
      <c r="B793" s="3"/>
      <c r="C793" s="4"/>
      <c r="D793" s="3"/>
      <c r="E793" s="3"/>
      <c r="F793" s="3"/>
      <c r="G793" s="5"/>
      <c r="H793" s="5"/>
      <c r="I793" s="5"/>
      <c r="J793" s="5"/>
    </row>
    <row r="794" spans="2:10" ht="12.75" customHeight="1" x14ac:dyDescent="0.25">
      <c r="B794" s="3"/>
      <c r="C794" s="4"/>
      <c r="D794" s="3"/>
      <c r="E794" s="3"/>
      <c r="F794" s="3"/>
      <c r="G794" s="5"/>
      <c r="H794" s="5"/>
      <c r="I794" s="5"/>
      <c r="J794" s="5"/>
    </row>
    <row r="795" spans="2:10" ht="12.75" customHeight="1" x14ac:dyDescent="0.25">
      <c r="B795" s="3"/>
      <c r="C795" s="4"/>
      <c r="D795" s="3"/>
      <c r="E795" s="3"/>
      <c r="F795" s="3"/>
      <c r="G795" s="5"/>
      <c r="H795" s="5"/>
      <c r="I795" s="5"/>
      <c r="J795" s="5"/>
    </row>
    <row r="796" spans="2:10" ht="12.75" customHeight="1" x14ac:dyDescent="0.25">
      <c r="B796" s="3"/>
      <c r="C796" s="4"/>
      <c r="D796" s="3"/>
      <c r="E796" s="3"/>
      <c r="F796" s="3"/>
      <c r="G796" s="5"/>
      <c r="H796" s="5"/>
      <c r="I796" s="5"/>
      <c r="J796" s="5"/>
    </row>
    <row r="797" spans="2:10" ht="12.75" customHeight="1" x14ac:dyDescent="0.25">
      <c r="B797" s="3"/>
      <c r="C797" s="4"/>
      <c r="D797" s="3"/>
      <c r="E797" s="3"/>
      <c r="F797" s="3"/>
      <c r="G797" s="5"/>
      <c r="H797" s="5"/>
      <c r="I797" s="5"/>
      <c r="J797" s="5"/>
    </row>
    <row r="798" spans="2:10" ht="12.75" customHeight="1" x14ac:dyDescent="0.25">
      <c r="B798" s="3"/>
      <c r="C798" s="4"/>
      <c r="D798" s="3"/>
      <c r="E798" s="3"/>
      <c r="F798" s="3"/>
      <c r="G798" s="5"/>
      <c r="H798" s="5"/>
      <c r="I798" s="5"/>
      <c r="J798" s="5"/>
    </row>
    <row r="799" spans="2:10" ht="12.75" customHeight="1" x14ac:dyDescent="0.25">
      <c r="B799" s="3"/>
      <c r="C799" s="4"/>
      <c r="D799" s="3"/>
      <c r="E799" s="3"/>
      <c r="F799" s="3"/>
      <c r="G799" s="5"/>
      <c r="H799" s="5"/>
      <c r="I799" s="5"/>
      <c r="J799" s="5"/>
    </row>
    <row r="800" spans="2:10" ht="12.75" customHeight="1" x14ac:dyDescent="0.25">
      <c r="B800" s="3"/>
      <c r="C800" s="4"/>
      <c r="D800" s="3"/>
      <c r="E800" s="3"/>
      <c r="F800" s="3"/>
      <c r="G800" s="5"/>
      <c r="H800" s="5"/>
      <c r="I800" s="5"/>
      <c r="J800" s="5"/>
    </row>
    <row r="801" spans="2:10" ht="12.75" customHeight="1" x14ac:dyDescent="0.25">
      <c r="B801" s="3"/>
      <c r="C801" s="4"/>
      <c r="D801" s="3"/>
      <c r="E801" s="3"/>
      <c r="F801" s="3"/>
      <c r="G801" s="5"/>
      <c r="H801" s="5"/>
      <c r="I801" s="5"/>
      <c r="J801" s="5"/>
    </row>
    <row r="802" spans="2:10" ht="12.75" customHeight="1" x14ac:dyDescent="0.25">
      <c r="B802" s="3"/>
      <c r="C802" s="4"/>
      <c r="D802" s="3"/>
      <c r="E802" s="3"/>
      <c r="F802" s="3"/>
      <c r="G802" s="5"/>
      <c r="H802" s="5"/>
      <c r="I802" s="5"/>
      <c r="J802" s="5"/>
    </row>
    <row r="803" spans="2:10" ht="12.75" customHeight="1" x14ac:dyDescent="0.25">
      <c r="B803" s="3"/>
      <c r="C803" s="4"/>
      <c r="D803" s="3"/>
      <c r="E803" s="3"/>
      <c r="F803" s="3"/>
      <c r="G803" s="5"/>
      <c r="H803" s="5"/>
      <c r="I803" s="5"/>
      <c r="J803" s="5"/>
    </row>
    <row r="804" spans="2:10" ht="12.75" customHeight="1" x14ac:dyDescent="0.25">
      <c r="B804" s="3"/>
      <c r="C804" s="4"/>
      <c r="D804" s="3"/>
      <c r="E804" s="3"/>
      <c r="F804" s="3"/>
      <c r="G804" s="5"/>
      <c r="H804" s="5"/>
      <c r="I804" s="5"/>
      <c r="J804" s="5"/>
    </row>
    <row r="805" spans="2:10" ht="12.75" customHeight="1" x14ac:dyDescent="0.25">
      <c r="B805" s="3"/>
      <c r="C805" s="4"/>
      <c r="D805" s="3"/>
      <c r="E805" s="3"/>
      <c r="F805" s="3"/>
      <c r="G805" s="5"/>
      <c r="H805" s="5"/>
      <c r="I805" s="5"/>
      <c r="J805" s="5"/>
    </row>
    <row r="806" spans="2:10" ht="12.75" customHeight="1" x14ac:dyDescent="0.25">
      <c r="B806" s="3"/>
      <c r="C806" s="4"/>
      <c r="D806" s="3"/>
      <c r="E806" s="3"/>
      <c r="F806" s="3"/>
      <c r="G806" s="5"/>
      <c r="H806" s="5"/>
      <c r="I806" s="5"/>
      <c r="J806" s="5"/>
    </row>
    <row r="807" spans="2:10" ht="12.75" customHeight="1" x14ac:dyDescent="0.25">
      <c r="B807" s="3"/>
      <c r="C807" s="4"/>
      <c r="D807" s="3"/>
      <c r="E807" s="3"/>
      <c r="F807" s="3"/>
      <c r="G807" s="5"/>
      <c r="H807" s="5"/>
      <c r="I807" s="5"/>
      <c r="J807" s="5"/>
    </row>
    <row r="808" spans="2:10" ht="12.75" customHeight="1" x14ac:dyDescent="0.25">
      <c r="B808" s="3"/>
      <c r="C808" s="4"/>
      <c r="D808" s="3"/>
      <c r="E808" s="3"/>
      <c r="F808" s="3"/>
      <c r="G808" s="5"/>
      <c r="H808" s="5"/>
      <c r="I808" s="5"/>
      <c r="J808" s="5"/>
    </row>
    <row r="809" spans="2:10" ht="12.75" customHeight="1" x14ac:dyDescent="0.25">
      <c r="B809" s="3"/>
      <c r="C809" s="4"/>
      <c r="D809" s="3"/>
      <c r="E809" s="3"/>
      <c r="F809" s="3"/>
      <c r="G809" s="5"/>
      <c r="H809" s="5"/>
      <c r="I809" s="5"/>
      <c r="J809" s="5"/>
    </row>
    <row r="810" spans="2:10" ht="12.75" customHeight="1" x14ac:dyDescent="0.25">
      <c r="B810" s="3"/>
      <c r="C810" s="4"/>
      <c r="D810" s="3"/>
      <c r="E810" s="3"/>
      <c r="F810" s="3"/>
      <c r="G810" s="5"/>
      <c r="H810" s="5"/>
      <c r="I810" s="5"/>
      <c r="J810" s="5"/>
    </row>
    <row r="811" spans="2:10" ht="12.75" customHeight="1" x14ac:dyDescent="0.25">
      <c r="B811" s="3"/>
      <c r="C811" s="4"/>
      <c r="D811" s="3"/>
      <c r="E811" s="3"/>
      <c r="F811" s="3"/>
      <c r="G811" s="5"/>
      <c r="H811" s="5"/>
      <c r="I811" s="5"/>
      <c r="J811" s="5"/>
    </row>
    <row r="812" spans="2:10" ht="12.75" customHeight="1" x14ac:dyDescent="0.25">
      <c r="B812" s="3"/>
      <c r="C812" s="4"/>
      <c r="D812" s="3"/>
      <c r="E812" s="3"/>
      <c r="F812" s="3"/>
      <c r="G812" s="5"/>
      <c r="H812" s="5"/>
      <c r="I812" s="5"/>
      <c r="J812" s="5"/>
    </row>
    <row r="813" spans="2:10" ht="12.75" customHeight="1" x14ac:dyDescent="0.25">
      <c r="B813" s="3"/>
      <c r="C813" s="4"/>
      <c r="D813" s="3"/>
      <c r="E813" s="3"/>
      <c r="F813" s="3"/>
      <c r="G813" s="5"/>
      <c r="H813" s="5"/>
      <c r="I813" s="5"/>
      <c r="J813" s="5"/>
    </row>
    <row r="814" spans="2:10" ht="12.75" customHeight="1" x14ac:dyDescent="0.25">
      <c r="B814" s="3"/>
      <c r="C814" s="4"/>
      <c r="D814" s="3"/>
      <c r="E814" s="3"/>
      <c r="F814" s="3"/>
      <c r="G814" s="5"/>
      <c r="H814" s="5"/>
      <c r="I814" s="5"/>
      <c r="J814" s="5"/>
    </row>
    <row r="815" spans="2:10" ht="12.75" customHeight="1" x14ac:dyDescent="0.25">
      <c r="B815" s="3"/>
      <c r="C815" s="4"/>
      <c r="D815" s="3"/>
      <c r="E815" s="3"/>
      <c r="F815" s="3"/>
      <c r="G815" s="5"/>
      <c r="H815" s="5"/>
      <c r="I815" s="5"/>
      <c r="J815" s="5"/>
    </row>
    <row r="816" spans="2:10" ht="12.75" customHeight="1" x14ac:dyDescent="0.25">
      <c r="B816" s="3"/>
      <c r="C816" s="4"/>
      <c r="D816" s="3"/>
      <c r="E816" s="3"/>
      <c r="F816" s="3"/>
      <c r="G816" s="5"/>
      <c r="H816" s="5"/>
      <c r="I816" s="5"/>
      <c r="J816" s="5"/>
    </row>
    <row r="817" spans="2:10" ht="12.75" customHeight="1" x14ac:dyDescent="0.25">
      <c r="B817" s="3"/>
      <c r="C817" s="4"/>
      <c r="D817" s="3"/>
      <c r="E817" s="3"/>
      <c r="F817" s="3"/>
      <c r="G817" s="5"/>
      <c r="H817" s="5"/>
      <c r="I817" s="5"/>
      <c r="J817" s="5"/>
    </row>
    <row r="818" spans="2:10" ht="12.75" customHeight="1" x14ac:dyDescent="0.25">
      <c r="B818" s="3"/>
      <c r="C818" s="4"/>
      <c r="D818" s="3"/>
      <c r="E818" s="3"/>
      <c r="F818" s="3"/>
      <c r="G818" s="5"/>
      <c r="H818" s="5"/>
      <c r="I818" s="5"/>
      <c r="J818" s="5"/>
    </row>
    <row r="819" spans="2:10" ht="12.75" customHeight="1" x14ac:dyDescent="0.25">
      <c r="B819" s="3"/>
      <c r="C819" s="4"/>
      <c r="D819" s="3"/>
      <c r="E819" s="3"/>
      <c r="F819" s="3"/>
      <c r="G819" s="5"/>
      <c r="H819" s="5"/>
      <c r="I819" s="5"/>
      <c r="J819" s="5"/>
    </row>
    <row r="820" spans="2:10" ht="12.75" customHeight="1" x14ac:dyDescent="0.25">
      <c r="B820" s="3"/>
      <c r="C820" s="4"/>
      <c r="D820" s="3"/>
      <c r="E820" s="3"/>
      <c r="F820" s="3"/>
      <c r="G820" s="5"/>
      <c r="H820" s="5"/>
      <c r="I820" s="5"/>
      <c r="J820" s="5"/>
    </row>
    <row r="821" spans="2:10" ht="12.75" customHeight="1" x14ac:dyDescent="0.25">
      <c r="B821" s="3"/>
      <c r="C821" s="4"/>
      <c r="D821" s="3"/>
      <c r="E821" s="3"/>
      <c r="F821" s="3"/>
      <c r="G821" s="5"/>
      <c r="H821" s="5"/>
      <c r="I821" s="5"/>
      <c r="J821" s="5"/>
    </row>
    <row r="822" spans="2:10" ht="12.75" customHeight="1" x14ac:dyDescent="0.25">
      <c r="B822" s="3"/>
      <c r="C822" s="4"/>
      <c r="D822" s="3"/>
      <c r="E822" s="3"/>
      <c r="F822" s="3"/>
      <c r="G822" s="5"/>
      <c r="H822" s="5"/>
      <c r="I822" s="5"/>
      <c r="J822" s="5"/>
    </row>
    <row r="823" spans="2:10" ht="12.75" customHeight="1" x14ac:dyDescent="0.25">
      <c r="B823" s="3"/>
      <c r="C823" s="4"/>
      <c r="D823" s="3"/>
      <c r="E823" s="3"/>
      <c r="F823" s="3"/>
      <c r="G823" s="5"/>
      <c r="H823" s="5"/>
      <c r="I823" s="5"/>
      <c r="J823" s="5"/>
    </row>
    <row r="824" spans="2:10" ht="12.75" customHeight="1" x14ac:dyDescent="0.25">
      <c r="B824" s="3"/>
      <c r="C824" s="4"/>
      <c r="D824" s="3"/>
      <c r="E824" s="3"/>
      <c r="F824" s="3"/>
      <c r="G824" s="5"/>
      <c r="H824" s="5"/>
      <c r="I824" s="5"/>
      <c r="J824" s="5"/>
    </row>
    <row r="825" spans="2:10" ht="12.75" customHeight="1" x14ac:dyDescent="0.25">
      <c r="B825" s="3"/>
      <c r="C825" s="4"/>
      <c r="D825" s="3"/>
      <c r="E825" s="3"/>
      <c r="F825" s="3"/>
      <c r="G825" s="5"/>
      <c r="H825" s="5"/>
      <c r="I825" s="5"/>
      <c r="J825" s="5"/>
    </row>
    <row r="826" spans="2:10" ht="12.75" customHeight="1" x14ac:dyDescent="0.25">
      <c r="B826" s="3"/>
      <c r="C826" s="4"/>
      <c r="D826" s="3"/>
      <c r="E826" s="3"/>
      <c r="F826" s="3"/>
      <c r="G826" s="5"/>
      <c r="H826" s="5"/>
      <c r="I826" s="5"/>
      <c r="J826" s="5"/>
    </row>
    <row r="827" spans="2:10" ht="12.75" customHeight="1" x14ac:dyDescent="0.25">
      <c r="B827" s="3"/>
      <c r="C827" s="4"/>
      <c r="D827" s="3"/>
      <c r="E827" s="3"/>
      <c r="F827" s="3"/>
      <c r="G827" s="5"/>
      <c r="H827" s="5"/>
      <c r="I827" s="5"/>
      <c r="J827" s="5"/>
    </row>
    <row r="828" spans="2:10" ht="12.75" customHeight="1" x14ac:dyDescent="0.25">
      <c r="B828" s="3"/>
      <c r="C828" s="4"/>
      <c r="D828" s="3"/>
      <c r="E828" s="3"/>
      <c r="F828" s="3"/>
      <c r="G828" s="5"/>
      <c r="H828" s="5"/>
      <c r="I828" s="5"/>
      <c r="J828" s="5"/>
    </row>
    <row r="829" spans="2:10" ht="12.75" customHeight="1" x14ac:dyDescent="0.25">
      <c r="B829" s="3"/>
      <c r="C829" s="4"/>
      <c r="D829" s="3"/>
      <c r="E829" s="3"/>
      <c r="F829" s="3"/>
      <c r="G829" s="5"/>
      <c r="H829" s="5"/>
      <c r="I829" s="5"/>
      <c r="J829" s="5"/>
    </row>
    <row r="830" spans="2:10" ht="12.75" customHeight="1" x14ac:dyDescent="0.25">
      <c r="B830" s="3"/>
      <c r="C830" s="4"/>
      <c r="D830" s="3"/>
      <c r="E830" s="3"/>
      <c r="F830" s="3"/>
      <c r="G830" s="5"/>
      <c r="H830" s="5"/>
      <c r="I830" s="5"/>
      <c r="J830" s="5"/>
    </row>
    <row r="831" spans="2:10" ht="12.75" customHeight="1" x14ac:dyDescent="0.25">
      <c r="B831" s="3"/>
      <c r="C831" s="4"/>
      <c r="D831" s="3"/>
      <c r="E831" s="3"/>
      <c r="F831" s="3"/>
      <c r="G831" s="5"/>
      <c r="H831" s="5"/>
      <c r="I831" s="5"/>
      <c r="J831" s="5"/>
    </row>
    <row r="832" spans="2:10" ht="12.75" customHeight="1" x14ac:dyDescent="0.25">
      <c r="B832" s="3"/>
      <c r="C832" s="4"/>
      <c r="D832" s="3"/>
      <c r="E832" s="3"/>
      <c r="F832" s="3"/>
      <c r="G832" s="5"/>
      <c r="H832" s="5"/>
      <c r="I832" s="5"/>
      <c r="J832" s="5"/>
    </row>
    <row r="833" spans="2:10" ht="12.75" customHeight="1" x14ac:dyDescent="0.25">
      <c r="B833" s="3"/>
      <c r="C833" s="4"/>
      <c r="D833" s="3"/>
      <c r="E833" s="3"/>
      <c r="F833" s="3"/>
      <c r="G833" s="5"/>
      <c r="H833" s="5"/>
      <c r="I833" s="5"/>
      <c r="J833" s="5"/>
    </row>
    <row r="834" spans="2:10" ht="12.75" customHeight="1" x14ac:dyDescent="0.25">
      <c r="B834" s="3"/>
      <c r="C834" s="4"/>
      <c r="D834" s="3"/>
      <c r="E834" s="3"/>
      <c r="F834" s="3"/>
      <c r="G834" s="5"/>
      <c r="H834" s="5"/>
      <c r="I834" s="5"/>
      <c r="J834" s="5"/>
    </row>
    <row r="835" spans="2:10" ht="12.75" customHeight="1" x14ac:dyDescent="0.25">
      <c r="B835" s="3"/>
      <c r="C835" s="4"/>
      <c r="D835" s="3"/>
      <c r="E835" s="3"/>
      <c r="F835" s="3"/>
      <c r="G835" s="5"/>
      <c r="H835" s="5"/>
      <c r="I835" s="5"/>
      <c r="J835" s="5"/>
    </row>
    <row r="836" spans="2:10" ht="12.75" customHeight="1" x14ac:dyDescent="0.25">
      <c r="B836" s="3"/>
      <c r="C836" s="4"/>
      <c r="D836" s="3"/>
      <c r="E836" s="3"/>
      <c r="F836" s="3"/>
      <c r="G836" s="5"/>
      <c r="H836" s="5"/>
      <c r="I836" s="5"/>
      <c r="J836" s="5"/>
    </row>
    <row r="837" spans="2:10" ht="12.75" customHeight="1" x14ac:dyDescent="0.25">
      <c r="B837" s="3"/>
      <c r="C837" s="4"/>
      <c r="D837" s="3"/>
      <c r="E837" s="3"/>
      <c r="F837" s="3"/>
      <c r="G837" s="5"/>
      <c r="H837" s="5"/>
      <c r="I837" s="5"/>
      <c r="J837" s="5"/>
    </row>
    <row r="838" spans="2:10" ht="12.75" customHeight="1" x14ac:dyDescent="0.25">
      <c r="B838" s="3"/>
      <c r="C838" s="4"/>
      <c r="D838" s="3"/>
      <c r="E838" s="3"/>
      <c r="F838" s="3"/>
      <c r="G838" s="5"/>
      <c r="H838" s="5"/>
      <c r="I838" s="5"/>
      <c r="J838" s="5"/>
    </row>
    <row r="839" spans="2:10" ht="12.75" customHeight="1" x14ac:dyDescent="0.25">
      <c r="B839" s="3"/>
      <c r="C839" s="4"/>
      <c r="D839" s="3"/>
      <c r="E839" s="3"/>
      <c r="F839" s="3"/>
      <c r="G839" s="5"/>
      <c r="H839" s="5"/>
      <c r="I839" s="5"/>
      <c r="J839" s="5"/>
    </row>
    <row r="840" spans="2:10" ht="12.75" customHeight="1" x14ac:dyDescent="0.25">
      <c r="B840" s="3"/>
      <c r="C840" s="4"/>
      <c r="D840" s="3"/>
      <c r="E840" s="3"/>
      <c r="F840" s="3"/>
      <c r="G840" s="5"/>
      <c r="H840" s="5"/>
      <c r="I840" s="5"/>
      <c r="J840" s="5"/>
    </row>
    <row r="841" spans="2:10" ht="12.75" customHeight="1" x14ac:dyDescent="0.25">
      <c r="B841" s="3"/>
      <c r="C841" s="4"/>
      <c r="D841" s="3"/>
      <c r="E841" s="3"/>
      <c r="F841" s="3"/>
      <c r="G841" s="5"/>
      <c r="H841" s="5"/>
      <c r="I841" s="5"/>
      <c r="J841" s="5"/>
    </row>
    <row r="842" spans="2:10" ht="12.75" customHeight="1" x14ac:dyDescent="0.25">
      <c r="B842" s="3"/>
      <c r="C842" s="4"/>
      <c r="D842" s="3"/>
      <c r="E842" s="3"/>
      <c r="F842" s="3"/>
      <c r="G842" s="5"/>
      <c r="H842" s="5"/>
      <c r="I842" s="5"/>
      <c r="J842" s="5"/>
    </row>
    <row r="843" spans="2:10" ht="12.75" customHeight="1" x14ac:dyDescent="0.25">
      <c r="B843" s="3"/>
      <c r="C843" s="4"/>
      <c r="D843" s="3"/>
      <c r="E843" s="3"/>
      <c r="F843" s="3"/>
      <c r="G843" s="5"/>
      <c r="H843" s="5"/>
      <c r="I843" s="5"/>
      <c r="J843" s="5"/>
    </row>
    <row r="844" spans="2:10" ht="12.75" customHeight="1" x14ac:dyDescent="0.25">
      <c r="B844" s="3"/>
      <c r="C844" s="4"/>
      <c r="D844" s="3"/>
      <c r="E844" s="3"/>
      <c r="F844" s="3"/>
      <c r="G844" s="5"/>
      <c r="H844" s="5"/>
      <c r="I844" s="5"/>
      <c r="J844" s="5"/>
    </row>
    <row r="845" spans="2:10" ht="12.75" customHeight="1" x14ac:dyDescent="0.25">
      <c r="B845" s="3"/>
      <c r="C845" s="4"/>
      <c r="D845" s="3"/>
      <c r="E845" s="3"/>
      <c r="F845" s="3"/>
      <c r="G845" s="5"/>
      <c r="H845" s="5"/>
      <c r="I845" s="5"/>
      <c r="J845" s="5"/>
    </row>
    <row r="846" spans="2:10" ht="12.75" customHeight="1" x14ac:dyDescent="0.25">
      <c r="B846" s="3"/>
      <c r="C846" s="4"/>
      <c r="D846" s="3"/>
      <c r="E846" s="3"/>
      <c r="F846" s="3"/>
      <c r="G846" s="5"/>
      <c r="H846" s="5"/>
      <c r="I846" s="5"/>
      <c r="J846" s="5"/>
    </row>
    <row r="847" spans="2:10" ht="12.75" customHeight="1" x14ac:dyDescent="0.25">
      <c r="B847" s="3"/>
      <c r="C847" s="4"/>
      <c r="D847" s="3"/>
      <c r="E847" s="3"/>
      <c r="F847" s="3"/>
      <c r="G847" s="5"/>
      <c r="H847" s="5"/>
      <c r="I847" s="5"/>
      <c r="J847" s="5"/>
    </row>
    <row r="848" spans="2:10" ht="12.75" customHeight="1" x14ac:dyDescent="0.25">
      <c r="B848" s="3"/>
      <c r="C848" s="4"/>
      <c r="D848" s="3"/>
      <c r="E848" s="3"/>
      <c r="F848" s="3"/>
      <c r="G848" s="5"/>
      <c r="H848" s="5"/>
      <c r="I848" s="5"/>
      <c r="J848" s="5"/>
    </row>
    <row r="849" spans="2:10" ht="12.75" customHeight="1" x14ac:dyDescent="0.25">
      <c r="B849" s="3"/>
      <c r="C849" s="4"/>
      <c r="D849" s="3"/>
      <c r="E849" s="3"/>
      <c r="F849" s="3"/>
      <c r="G849" s="5"/>
      <c r="H849" s="5"/>
      <c r="I849" s="5"/>
      <c r="J849" s="5"/>
    </row>
    <row r="850" spans="2:10" ht="12.75" customHeight="1" x14ac:dyDescent="0.25">
      <c r="B850" s="3"/>
      <c r="C850" s="4"/>
      <c r="D850" s="3"/>
      <c r="E850" s="3"/>
      <c r="F850" s="3"/>
      <c r="G850" s="5"/>
      <c r="H850" s="5"/>
      <c r="I850" s="5"/>
      <c r="J850" s="5"/>
    </row>
    <row r="851" spans="2:10" ht="12.75" customHeight="1" x14ac:dyDescent="0.25">
      <c r="B851" s="3"/>
      <c r="C851" s="4"/>
      <c r="D851" s="3"/>
      <c r="E851" s="3"/>
      <c r="F851" s="3"/>
      <c r="G851" s="5"/>
      <c r="H851" s="5"/>
      <c r="I851" s="5"/>
      <c r="J851" s="5"/>
    </row>
    <row r="852" spans="2:10" ht="12.75" customHeight="1" x14ac:dyDescent="0.25">
      <c r="B852" s="3"/>
      <c r="C852" s="4"/>
      <c r="D852" s="3"/>
      <c r="E852" s="3"/>
      <c r="F852" s="3"/>
      <c r="G852" s="5"/>
      <c r="H852" s="5"/>
      <c r="I852" s="5"/>
      <c r="J852" s="5"/>
    </row>
    <row r="853" spans="2:10" ht="12.75" customHeight="1" x14ac:dyDescent="0.25">
      <c r="B853" s="3"/>
      <c r="C853" s="4"/>
      <c r="D853" s="3"/>
      <c r="E853" s="3"/>
      <c r="F853" s="3"/>
      <c r="G853" s="5"/>
      <c r="H853" s="5"/>
      <c r="I853" s="5"/>
      <c r="J853" s="5"/>
    </row>
    <row r="854" spans="2:10" ht="12.75" customHeight="1" x14ac:dyDescent="0.25">
      <c r="B854" s="3"/>
      <c r="C854" s="4"/>
      <c r="D854" s="3"/>
      <c r="E854" s="3"/>
      <c r="F854" s="3"/>
      <c r="G854" s="5"/>
      <c r="H854" s="5"/>
      <c r="I854" s="5"/>
      <c r="J854" s="5"/>
    </row>
    <row r="855" spans="2:10" ht="12.75" customHeight="1" x14ac:dyDescent="0.25">
      <c r="B855" s="3"/>
      <c r="C855" s="4"/>
      <c r="D855" s="3"/>
      <c r="E855" s="3"/>
      <c r="F855" s="3"/>
      <c r="G855" s="5"/>
      <c r="H855" s="5"/>
      <c r="I855" s="5"/>
      <c r="J855" s="5"/>
    </row>
    <row r="856" spans="2:10" ht="12.75" customHeight="1" x14ac:dyDescent="0.25">
      <c r="B856" s="3"/>
      <c r="C856" s="4"/>
      <c r="D856" s="3"/>
      <c r="E856" s="3"/>
      <c r="F856" s="3"/>
      <c r="G856" s="5"/>
      <c r="H856" s="5"/>
      <c r="I856" s="5"/>
      <c r="J856" s="5"/>
    </row>
    <row r="857" spans="2:10" ht="12.75" customHeight="1" x14ac:dyDescent="0.25">
      <c r="B857" s="3"/>
      <c r="C857" s="4"/>
      <c r="D857" s="3"/>
      <c r="E857" s="3"/>
      <c r="F857" s="3"/>
      <c r="G857" s="5"/>
      <c r="H857" s="5"/>
      <c r="I857" s="5"/>
      <c r="J857" s="5"/>
    </row>
    <row r="858" spans="2:10" ht="12.75" customHeight="1" x14ac:dyDescent="0.25">
      <c r="B858" s="3"/>
      <c r="C858" s="4"/>
      <c r="D858" s="3"/>
      <c r="E858" s="3"/>
      <c r="F858" s="3"/>
      <c r="G858" s="5"/>
      <c r="H858" s="5"/>
      <c r="I858" s="5"/>
      <c r="J858" s="5"/>
    </row>
    <row r="859" spans="2:10" ht="12.75" customHeight="1" x14ac:dyDescent="0.25">
      <c r="B859" s="3"/>
      <c r="C859" s="4"/>
      <c r="D859" s="3"/>
      <c r="E859" s="3"/>
      <c r="F859" s="3"/>
      <c r="G859" s="5"/>
      <c r="H859" s="5"/>
      <c r="I859" s="5"/>
      <c r="J859" s="5"/>
    </row>
    <row r="860" spans="2:10" ht="12.75" customHeight="1" x14ac:dyDescent="0.25">
      <c r="B860" s="3"/>
      <c r="C860" s="4"/>
      <c r="D860" s="3"/>
      <c r="E860" s="3"/>
      <c r="F860" s="3"/>
      <c r="G860" s="5"/>
      <c r="H860" s="5"/>
      <c r="I860" s="5"/>
      <c r="J860" s="5"/>
    </row>
    <row r="861" spans="2:10" ht="12.75" customHeight="1" x14ac:dyDescent="0.25">
      <c r="B861" s="3"/>
      <c r="C861" s="4"/>
      <c r="D861" s="3"/>
      <c r="E861" s="3"/>
      <c r="F861" s="3"/>
      <c r="G861" s="5"/>
      <c r="H861" s="5"/>
      <c r="I861" s="5"/>
      <c r="J861" s="5"/>
    </row>
    <row r="862" spans="2:10" ht="12.75" customHeight="1" x14ac:dyDescent="0.25">
      <c r="B862" s="3"/>
      <c r="C862" s="4"/>
      <c r="D862" s="3"/>
      <c r="E862" s="3"/>
      <c r="F862" s="3"/>
      <c r="G862" s="5"/>
      <c r="H862" s="5"/>
      <c r="I862" s="5"/>
      <c r="J862" s="5"/>
    </row>
    <row r="863" spans="2:10" ht="12.75" customHeight="1" x14ac:dyDescent="0.25">
      <c r="B863" s="3"/>
      <c r="C863" s="4"/>
      <c r="D863" s="3"/>
      <c r="E863" s="3"/>
      <c r="F863" s="3"/>
      <c r="G863" s="5"/>
      <c r="H863" s="5"/>
      <c r="I863" s="5"/>
      <c r="J863" s="5"/>
    </row>
    <row r="864" spans="2:10" ht="12.75" customHeight="1" x14ac:dyDescent="0.25">
      <c r="B864" s="3"/>
      <c r="C864" s="4"/>
      <c r="D864" s="3"/>
      <c r="E864" s="3"/>
      <c r="F864" s="3"/>
      <c r="G864" s="5"/>
      <c r="H864" s="5"/>
      <c r="I864" s="5"/>
      <c r="J864" s="5"/>
    </row>
    <row r="865" spans="2:10" ht="12.75" customHeight="1" x14ac:dyDescent="0.25">
      <c r="B865" s="3"/>
      <c r="C865" s="4"/>
      <c r="D865" s="3"/>
      <c r="E865" s="3"/>
      <c r="F865" s="3"/>
      <c r="G865" s="5"/>
      <c r="H865" s="5"/>
      <c r="I865" s="5"/>
      <c r="J865" s="5"/>
    </row>
    <row r="866" spans="2:10" ht="12.75" customHeight="1" x14ac:dyDescent="0.25">
      <c r="B866" s="3"/>
      <c r="C866" s="4"/>
      <c r="D866" s="3"/>
      <c r="E866" s="3"/>
      <c r="F866" s="3"/>
      <c r="G866" s="5"/>
      <c r="H866" s="5"/>
      <c r="I866" s="5"/>
      <c r="J866" s="5"/>
    </row>
    <row r="867" spans="2:10" ht="12.75" customHeight="1" x14ac:dyDescent="0.25">
      <c r="B867" s="3"/>
      <c r="C867" s="4"/>
      <c r="D867" s="3"/>
      <c r="E867" s="3"/>
      <c r="F867" s="3"/>
      <c r="G867" s="5"/>
      <c r="H867" s="5"/>
      <c r="I867" s="5"/>
      <c r="J867" s="5"/>
    </row>
    <row r="868" spans="2:10" ht="12.75" customHeight="1" x14ac:dyDescent="0.25">
      <c r="B868" s="3"/>
      <c r="C868" s="4"/>
      <c r="D868" s="3"/>
      <c r="E868" s="3"/>
      <c r="F868" s="3"/>
      <c r="G868" s="5"/>
      <c r="H868" s="5"/>
      <c r="I868" s="5"/>
      <c r="J868" s="5"/>
    </row>
    <row r="869" spans="2:10" ht="12.75" customHeight="1" x14ac:dyDescent="0.25">
      <c r="B869" s="3"/>
      <c r="C869" s="4"/>
      <c r="D869" s="3"/>
      <c r="E869" s="3"/>
      <c r="F869" s="3"/>
      <c r="G869" s="5"/>
      <c r="H869" s="5"/>
      <c r="I869" s="5"/>
      <c r="J869" s="5"/>
    </row>
    <row r="870" spans="2:10" ht="12.75" customHeight="1" x14ac:dyDescent="0.25">
      <c r="B870" s="3"/>
      <c r="C870" s="4"/>
      <c r="D870" s="3"/>
      <c r="E870" s="3"/>
      <c r="F870" s="3"/>
      <c r="G870" s="5"/>
      <c r="H870" s="5"/>
      <c r="I870" s="5"/>
      <c r="J870" s="5"/>
    </row>
    <row r="871" spans="2:10" ht="12.75" customHeight="1" x14ac:dyDescent="0.25">
      <c r="B871" s="3"/>
      <c r="C871" s="4"/>
      <c r="D871" s="3"/>
      <c r="E871" s="3"/>
      <c r="F871" s="3"/>
      <c r="G871" s="5"/>
      <c r="H871" s="5"/>
      <c r="I871" s="5"/>
      <c r="J871" s="5"/>
    </row>
    <row r="872" spans="2:10" ht="12.75" customHeight="1" x14ac:dyDescent="0.25">
      <c r="B872" s="3"/>
      <c r="C872" s="4"/>
      <c r="D872" s="3"/>
      <c r="E872" s="3"/>
      <c r="F872" s="3"/>
      <c r="G872" s="5"/>
      <c r="H872" s="5"/>
      <c r="I872" s="5"/>
      <c r="J872" s="5"/>
    </row>
    <row r="873" spans="2:10" ht="12.75" customHeight="1" x14ac:dyDescent="0.25">
      <c r="B873" s="3"/>
      <c r="C873" s="4"/>
      <c r="D873" s="3"/>
      <c r="E873" s="3"/>
      <c r="F873" s="3"/>
      <c r="G873" s="5"/>
      <c r="H873" s="5"/>
      <c r="I873" s="5"/>
      <c r="J873" s="5"/>
    </row>
    <row r="874" spans="2:10" ht="12.75" customHeight="1" x14ac:dyDescent="0.25">
      <c r="B874" s="3"/>
      <c r="C874" s="4"/>
      <c r="D874" s="3"/>
      <c r="E874" s="3"/>
      <c r="F874" s="3"/>
      <c r="G874" s="5"/>
      <c r="H874" s="5"/>
      <c r="I874" s="5"/>
      <c r="J874" s="5"/>
    </row>
    <row r="875" spans="2:10" ht="12.75" customHeight="1" x14ac:dyDescent="0.25">
      <c r="B875" s="3"/>
      <c r="C875" s="4"/>
      <c r="D875" s="3"/>
      <c r="E875" s="3"/>
      <c r="F875" s="3"/>
      <c r="G875" s="5"/>
      <c r="H875" s="5"/>
      <c r="I875" s="5"/>
      <c r="J875" s="5"/>
    </row>
    <row r="876" spans="2:10" ht="12.75" customHeight="1" x14ac:dyDescent="0.25">
      <c r="B876" s="3"/>
      <c r="C876" s="4"/>
      <c r="D876" s="3"/>
      <c r="E876" s="3"/>
      <c r="F876" s="3"/>
      <c r="G876" s="5"/>
      <c r="H876" s="5"/>
      <c r="I876" s="5"/>
      <c r="J876" s="5"/>
    </row>
    <row r="877" spans="2:10" ht="12.75" customHeight="1" x14ac:dyDescent="0.25">
      <c r="B877" s="3"/>
      <c r="C877" s="4"/>
      <c r="D877" s="3"/>
      <c r="E877" s="3"/>
      <c r="F877" s="3"/>
      <c r="G877" s="5"/>
      <c r="H877" s="5"/>
      <c r="I877" s="5"/>
      <c r="J877" s="5"/>
    </row>
    <row r="878" spans="2:10" ht="12.75" customHeight="1" x14ac:dyDescent="0.25">
      <c r="B878" s="3"/>
      <c r="C878" s="4"/>
      <c r="D878" s="3"/>
      <c r="E878" s="3"/>
      <c r="F878" s="3"/>
      <c r="G878" s="5"/>
      <c r="H878" s="5"/>
      <c r="I878" s="5"/>
      <c r="J878" s="5"/>
    </row>
    <row r="879" spans="2:10" ht="12.75" customHeight="1" x14ac:dyDescent="0.25">
      <c r="B879" s="3"/>
      <c r="C879" s="4"/>
      <c r="D879" s="3"/>
      <c r="E879" s="3"/>
      <c r="F879" s="3"/>
      <c r="G879" s="5"/>
      <c r="H879" s="5"/>
      <c r="I879" s="5"/>
      <c r="J879" s="5"/>
    </row>
    <row r="880" spans="2:10" ht="12.75" customHeight="1" x14ac:dyDescent="0.25">
      <c r="B880" s="3"/>
      <c r="C880" s="4"/>
      <c r="D880" s="3"/>
      <c r="E880" s="3"/>
      <c r="F880" s="3"/>
      <c r="G880" s="5"/>
      <c r="H880" s="5"/>
      <c r="I880" s="5"/>
      <c r="J880" s="5"/>
    </row>
    <row r="881" spans="2:10" ht="12.75" customHeight="1" x14ac:dyDescent="0.25">
      <c r="B881" s="3"/>
      <c r="C881" s="4"/>
      <c r="D881" s="3"/>
      <c r="E881" s="3"/>
      <c r="F881" s="3"/>
      <c r="G881" s="5"/>
      <c r="H881" s="5"/>
      <c r="I881" s="5"/>
      <c r="J881" s="5"/>
    </row>
    <row r="882" spans="2:10" ht="12.75" customHeight="1" x14ac:dyDescent="0.25">
      <c r="B882" s="3"/>
      <c r="C882" s="4"/>
      <c r="D882" s="3"/>
      <c r="E882" s="3"/>
      <c r="F882" s="3"/>
      <c r="G882" s="5"/>
      <c r="H882" s="5"/>
      <c r="I882" s="5"/>
      <c r="J882" s="5"/>
    </row>
    <row r="883" spans="2:10" ht="12.75" customHeight="1" x14ac:dyDescent="0.25">
      <c r="B883" s="3"/>
      <c r="C883" s="4"/>
      <c r="D883" s="3"/>
      <c r="E883" s="3"/>
      <c r="F883" s="3"/>
      <c r="G883" s="5"/>
      <c r="H883" s="5"/>
      <c r="I883" s="5"/>
      <c r="J883" s="5"/>
    </row>
    <row r="884" spans="2:10" ht="12.75" customHeight="1" x14ac:dyDescent="0.25">
      <c r="B884" s="3"/>
      <c r="C884" s="4"/>
      <c r="D884" s="3"/>
      <c r="E884" s="3"/>
      <c r="F884" s="3"/>
      <c r="G884" s="5"/>
      <c r="H884" s="5"/>
      <c r="I884" s="5"/>
      <c r="J884" s="5"/>
    </row>
    <row r="885" spans="2:10" ht="12.75" customHeight="1" x14ac:dyDescent="0.25">
      <c r="B885" s="3"/>
      <c r="C885" s="4"/>
      <c r="D885" s="3"/>
      <c r="E885" s="3"/>
      <c r="F885" s="3"/>
      <c r="G885" s="5"/>
      <c r="H885" s="5"/>
      <c r="I885" s="5"/>
      <c r="J885" s="5"/>
    </row>
    <row r="886" spans="2:10" ht="12.75" customHeight="1" x14ac:dyDescent="0.25">
      <c r="B886" s="3"/>
      <c r="C886" s="4"/>
      <c r="D886" s="3"/>
      <c r="E886" s="3"/>
      <c r="F886" s="3"/>
      <c r="G886" s="5"/>
      <c r="H886" s="5"/>
      <c r="I886" s="5"/>
      <c r="J886" s="5"/>
    </row>
    <row r="887" spans="2:10" ht="12.75" customHeight="1" x14ac:dyDescent="0.25">
      <c r="B887" s="3"/>
      <c r="C887" s="4"/>
      <c r="D887" s="3"/>
      <c r="E887" s="3"/>
      <c r="F887" s="3"/>
      <c r="G887" s="5"/>
      <c r="H887" s="5"/>
      <c r="I887" s="5"/>
      <c r="J887" s="5"/>
    </row>
    <row r="888" spans="2:10" ht="12.75" customHeight="1" x14ac:dyDescent="0.25">
      <c r="B888" s="3"/>
      <c r="C888" s="4"/>
      <c r="D888" s="3"/>
      <c r="E888" s="3"/>
      <c r="F888" s="3"/>
      <c r="G888" s="5"/>
      <c r="H888" s="5"/>
      <c r="I888" s="5"/>
      <c r="J888" s="5"/>
    </row>
    <row r="889" spans="2:10" ht="12.75" customHeight="1" x14ac:dyDescent="0.25">
      <c r="B889" s="3"/>
      <c r="C889" s="4"/>
      <c r="D889" s="3"/>
      <c r="E889" s="3"/>
      <c r="F889" s="3"/>
      <c r="G889" s="5"/>
      <c r="H889" s="5"/>
      <c r="I889" s="5"/>
      <c r="J889" s="5"/>
    </row>
    <row r="890" spans="2:10" ht="12.75" customHeight="1" x14ac:dyDescent="0.25">
      <c r="B890" s="3"/>
      <c r="C890" s="4"/>
      <c r="D890" s="3"/>
      <c r="E890" s="3"/>
      <c r="F890" s="3"/>
      <c r="G890" s="5"/>
      <c r="H890" s="5"/>
      <c r="I890" s="5"/>
      <c r="J890" s="5"/>
    </row>
    <row r="891" spans="2:10" ht="12.75" customHeight="1" x14ac:dyDescent="0.25">
      <c r="B891" s="3"/>
      <c r="C891" s="4"/>
      <c r="D891" s="3"/>
      <c r="E891" s="3"/>
      <c r="F891" s="3"/>
      <c r="G891" s="5"/>
      <c r="H891" s="5"/>
      <c r="I891" s="5"/>
      <c r="J891" s="5"/>
    </row>
    <row r="892" spans="2:10" ht="12.75" customHeight="1" x14ac:dyDescent="0.25">
      <c r="B892" s="3"/>
      <c r="C892" s="4"/>
      <c r="D892" s="3"/>
      <c r="E892" s="3"/>
      <c r="F892" s="3"/>
      <c r="G892" s="5"/>
      <c r="H892" s="5"/>
      <c r="I892" s="5"/>
      <c r="J892" s="5"/>
    </row>
    <row r="893" spans="2:10" ht="12.75" customHeight="1" x14ac:dyDescent="0.25">
      <c r="B893" s="3"/>
      <c r="C893" s="4"/>
      <c r="D893" s="3"/>
      <c r="E893" s="3"/>
      <c r="F893" s="3"/>
      <c r="G893" s="5"/>
      <c r="H893" s="5"/>
      <c r="I893" s="5"/>
      <c r="J893" s="5"/>
    </row>
    <row r="894" spans="2:10" ht="12.75" customHeight="1" x14ac:dyDescent="0.25">
      <c r="B894" s="3"/>
      <c r="C894" s="4"/>
      <c r="D894" s="3"/>
      <c r="E894" s="3"/>
      <c r="F894" s="3"/>
      <c r="G894" s="5"/>
      <c r="H894" s="5"/>
      <c r="I894" s="5"/>
      <c r="J894" s="5"/>
    </row>
    <row r="895" spans="2:10" ht="12.75" customHeight="1" x14ac:dyDescent="0.25">
      <c r="B895" s="3"/>
      <c r="C895" s="4"/>
      <c r="D895" s="3"/>
      <c r="E895" s="3"/>
      <c r="F895" s="3"/>
      <c r="G895" s="5"/>
      <c r="H895" s="5"/>
      <c r="I895" s="5"/>
      <c r="J895" s="5"/>
    </row>
    <row r="896" spans="2:10" ht="12.75" customHeight="1" x14ac:dyDescent="0.25">
      <c r="B896" s="3"/>
      <c r="C896" s="4"/>
      <c r="D896" s="3"/>
      <c r="E896" s="3"/>
      <c r="F896" s="3"/>
      <c r="G896" s="5"/>
      <c r="H896" s="5"/>
      <c r="I896" s="5"/>
      <c r="J896" s="5"/>
    </row>
    <row r="897" spans="2:10" ht="12.75" customHeight="1" x14ac:dyDescent="0.25">
      <c r="B897" s="3"/>
      <c r="C897" s="4"/>
      <c r="D897" s="3"/>
      <c r="E897" s="3"/>
      <c r="F897" s="3"/>
      <c r="G897" s="5"/>
      <c r="H897" s="5"/>
      <c r="I897" s="5"/>
      <c r="J897" s="5"/>
    </row>
    <row r="898" spans="2:10" ht="12.75" customHeight="1" x14ac:dyDescent="0.25">
      <c r="B898" s="3"/>
      <c r="C898" s="4"/>
      <c r="D898" s="3"/>
      <c r="E898" s="3"/>
      <c r="F898" s="3"/>
      <c r="G898" s="5"/>
      <c r="H898" s="5"/>
      <c r="I898" s="5"/>
      <c r="J898" s="5"/>
    </row>
    <row r="899" spans="2:10" ht="12.75" customHeight="1" x14ac:dyDescent="0.25">
      <c r="B899" s="3"/>
      <c r="C899" s="4"/>
      <c r="D899" s="3"/>
      <c r="E899" s="3"/>
      <c r="F899" s="3"/>
      <c r="G899" s="5"/>
      <c r="H899" s="5"/>
      <c r="I899" s="5"/>
      <c r="J899" s="5"/>
    </row>
    <row r="900" spans="2:10" ht="12.75" customHeight="1" x14ac:dyDescent="0.25">
      <c r="B900" s="3"/>
      <c r="C900" s="4"/>
      <c r="D900" s="3"/>
      <c r="E900" s="3"/>
      <c r="F900" s="3"/>
      <c r="G900" s="5"/>
      <c r="H900" s="5"/>
      <c r="I900" s="5"/>
      <c r="J900" s="5"/>
    </row>
    <row r="901" spans="2:10" ht="12.75" customHeight="1" x14ac:dyDescent="0.25">
      <c r="B901" s="3"/>
      <c r="C901" s="4"/>
      <c r="D901" s="3"/>
      <c r="E901" s="3"/>
      <c r="F901" s="3"/>
      <c r="G901" s="5"/>
      <c r="H901" s="5"/>
      <c r="I901" s="5"/>
      <c r="J901" s="5"/>
    </row>
    <row r="902" spans="2:10" ht="12.75" customHeight="1" x14ac:dyDescent="0.25">
      <c r="B902" s="3"/>
      <c r="C902" s="4"/>
      <c r="D902" s="3"/>
      <c r="E902" s="3"/>
      <c r="F902" s="3"/>
      <c r="G902" s="5"/>
      <c r="H902" s="5"/>
      <c r="I902" s="5"/>
      <c r="J902" s="5"/>
    </row>
    <row r="903" spans="2:10" ht="12.75" customHeight="1" x14ac:dyDescent="0.25">
      <c r="B903" s="3"/>
      <c r="C903" s="4"/>
      <c r="D903" s="3"/>
      <c r="E903" s="3"/>
      <c r="F903" s="3"/>
      <c r="G903" s="5"/>
      <c r="H903" s="5"/>
      <c r="I903" s="5"/>
      <c r="J903" s="5"/>
    </row>
    <row r="904" spans="2:10" ht="12.75" customHeight="1" x14ac:dyDescent="0.25">
      <c r="B904" s="3"/>
      <c r="C904" s="4"/>
      <c r="D904" s="3"/>
      <c r="E904" s="3"/>
      <c r="F904" s="3"/>
      <c r="G904" s="5"/>
      <c r="H904" s="5"/>
      <c r="I904" s="5"/>
      <c r="J904" s="5"/>
    </row>
    <row r="905" spans="2:10" ht="12.75" customHeight="1" x14ac:dyDescent="0.25">
      <c r="B905" s="3"/>
      <c r="C905" s="4"/>
      <c r="D905" s="3"/>
      <c r="E905" s="3"/>
      <c r="F905" s="3"/>
      <c r="G905" s="5"/>
      <c r="H905" s="5"/>
      <c r="I905" s="5"/>
      <c r="J905" s="5"/>
    </row>
    <row r="906" spans="2:10" ht="12.75" customHeight="1" x14ac:dyDescent="0.25">
      <c r="B906" s="3"/>
      <c r="C906" s="4"/>
      <c r="D906" s="3"/>
      <c r="E906" s="3"/>
      <c r="F906" s="3"/>
      <c r="G906" s="5"/>
      <c r="H906" s="5"/>
      <c r="I906" s="5"/>
      <c r="J906" s="5"/>
    </row>
    <row r="907" spans="2:10" ht="12.75" customHeight="1" x14ac:dyDescent="0.25">
      <c r="B907" s="3"/>
      <c r="C907" s="4"/>
      <c r="D907" s="3"/>
      <c r="E907" s="3"/>
      <c r="F907" s="3"/>
      <c r="G907" s="5"/>
      <c r="H907" s="5"/>
      <c r="I907" s="5"/>
      <c r="J907" s="5"/>
    </row>
    <row r="908" spans="2:10" ht="12.75" customHeight="1" x14ac:dyDescent="0.25">
      <c r="B908" s="3"/>
      <c r="C908" s="4"/>
      <c r="D908" s="3"/>
      <c r="E908" s="3"/>
      <c r="F908" s="3"/>
      <c r="G908" s="5"/>
      <c r="H908" s="5"/>
      <c r="I908" s="5"/>
      <c r="J908" s="5"/>
    </row>
    <row r="909" spans="2:10" ht="12.75" customHeight="1" x14ac:dyDescent="0.25">
      <c r="B909" s="3"/>
      <c r="C909" s="4"/>
      <c r="D909" s="3"/>
      <c r="E909" s="3"/>
      <c r="F909" s="3"/>
      <c r="G909" s="5"/>
      <c r="H909" s="5"/>
      <c r="I909" s="5"/>
      <c r="J909" s="5"/>
    </row>
    <row r="910" spans="2:10" ht="12.75" customHeight="1" x14ac:dyDescent="0.25">
      <c r="B910" s="3"/>
      <c r="C910" s="4"/>
      <c r="D910" s="3"/>
      <c r="E910" s="3"/>
      <c r="F910" s="3"/>
      <c r="G910" s="5"/>
      <c r="H910" s="5"/>
      <c r="I910" s="5"/>
      <c r="J910" s="5"/>
    </row>
    <row r="911" spans="2:10" ht="12.75" customHeight="1" x14ac:dyDescent="0.25">
      <c r="B911" s="3"/>
      <c r="C911" s="4"/>
      <c r="D911" s="3"/>
      <c r="E911" s="3"/>
      <c r="F911" s="3"/>
      <c r="G911" s="5"/>
      <c r="H911" s="5"/>
      <c r="I911" s="5"/>
      <c r="J911" s="5"/>
    </row>
    <row r="912" spans="2:10" ht="12.75" customHeight="1" x14ac:dyDescent="0.25">
      <c r="B912" s="3"/>
      <c r="C912" s="4"/>
      <c r="D912" s="3"/>
      <c r="E912" s="3"/>
      <c r="F912" s="3"/>
      <c r="G912" s="5"/>
      <c r="H912" s="5"/>
      <c r="I912" s="5"/>
      <c r="J912" s="5"/>
    </row>
    <row r="913" spans="2:10" ht="12.75" customHeight="1" x14ac:dyDescent="0.25">
      <c r="B913" s="3"/>
      <c r="C913" s="4"/>
      <c r="D913" s="3"/>
      <c r="E913" s="3"/>
      <c r="F913" s="3"/>
      <c r="G913" s="5"/>
      <c r="H913" s="5"/>
      <c r="I913" s="5"/>
      <c r="J913" s="5"/>
    </row>
    <row r="914" spans="2:10" ht="12.75" customHeight="1" x14ac:dyDescent="0.25">
      <c r="B914" s="3"/>
      <c r="C914" s="4"/>
      <c r="D914" s="3"/>
      <c r="E914" s="3"/>
      <c r="F914" s="3"/>
      <c r="G914" s="5"/>
      <c r="H914" s="5"/>
      <c r="I914" s="5"/>
      <c r="J914" s="5"/>
    </row>
    <row r="915" spans="2:10" ht="12.75" customHeight="1" x14ac:dyDescent="0.25">
      <c r="B915" s="3"/>
      <c r="C915" s="4"/>
      <c r="D915" s="3"/>
      <c r="E915" s="3"/>
      <c r="F915" s="3"/>
      <c r="G915" s="5"/>
      <c r="H915" s="5"/>
      <c r="I915" s="5"/>
      <c r="J915" s="5"/>
    </row>
    <row r="916" spans="2:10" ht="12.75" customHeight="1" x14ac:dyDescent="0.25">
      <c r="B916" s="3"/>
      <c r="C916" s="4"/>
      <c r="D916" s="3"/>
      <c r="E916" s="3"/>
      <c r="F916" s="3"/>
      <c r="G916" s="5"/>
      <c r="H916" s="5"/>
      <c r="I916" s="5"/>
      <c r="J916" s="5"/>
    </row>
    <row r="917" spans="2:10" ht="12.75" customHeight="1" x14ac:dyDescent="0.25">
      <c r="B917" s="3"/>
      <c r="C917" s="4"/>
      <c r="D917" s="3"/>
      <c r="E917" s="3"/>
      <c r="F917" s="3"/>
      <c r="G917" s="5"/>
      <c r="H917" s="5"/>
      <c r="I917" s="5"/>
      <c r="J917" s="5"/>
    </row>
    <row r="918" spans="2:10" ht="12.75" customHeight="1" x14ac:dyDescent="0.25">
      <c r="B918" s="3"/>
      <c r="C918" s="4"/>
      <c r="D918" s="3"/>
      <c r="E918" s="3"/>
      <c r="F918" s="3"/>
      <c r="G918" s="5"/>
      <c r="H918" s="5"/>
      <c r="I918" s="5"/>
      <c r="J918" s="5"/>
    </row>
    <row r="919" spans="2:10" ht="12.75" customHeight="1" x14ac:dyDescent="0.25">
      <c r="B919" s="3"/>
      <c r="C919" s="4"/>
      <c r="D919" s="3"/>
      <c r="E919" s="3"/>
      <c r="F919" s="3"/>
      <c r="G919" s="5"/>
      <c r="H919" s="5"/>
      <c r="I919" s="5"/>
      <c r="J919" s="5"/>
    </row>
    <row r="920" spans="2:10" ht="12.75" customHeight="1" x14ac:dyDescent="0.25">
      <c r="B920" s="3"/>
      <c r="C920" s="4"/>
      <c r="D920" s="3"/>
      <c r="E920" s="3"/>
      <c r="F920" s="3"/>
      <c r="G920" s="5"/>
      <c r="H920" s="5"/>
      <c r="I920" s="5"/>
      <c r="J920" s="5"/>
    </row>
    <row r="921" spans="2:10" ht="12.75" customHeight="1" x14ac:dyDescent="0.25">
      <c r="B921" s="3"/>
      <c r="C921" s="4"/>
      <c r="D921" s="3"/>
      <c r="E921" s="3"/>
      <c r="F921" s="3"/>
      <c r="G921" s="5"/>
      <c r="H921" s="5"/>
      <c r="I921" s="5"/>
      <c r="J921" s="5"/>
    </row>
    <row r="922" spans="2:10" ht="12.75" customHeight="1" x14ac:dyDescent="0.25">
      <c r="B922" s="3"/>
      <c r="C922" s="4"/>
      <c r="D922" s="3"/>
      <c r="E922" s="3"/>
      <c r="F922" s="3"/>
      <c r="G922" s="5"/>
      <c r="H922" s="5"/>
      <c r="I922" s="5"/>
      <c r="J922" s="5"/>
    </row>
    <row r="923" spans="2:10" ht="12.75" customHeight="1" x14ac:dyDescent="0.25">
      <c r="B923" s="3"/>
      <c r="C923" s="4"/>
      <c r="D923" s="3"/>
      <c r="E923" s="3"/>
      <c r="F923" s="3"/>
      <c r="G923" s="5"/>
      <c r="H923" s="5"/>
      <c r="I923" s="5"/>
      <c r="J923" s="5"/>
    </row>
    <row r="924" spans="2:10" ht="12.75" customHeight="1" x14ac:dyDescent="0.25">
      <c r="B924" s="3"/>
      <c r="C924" s="4"/>
      <c r="D924" s="3"/>
      <c r="E924" s="3"/>
      <c r="F924" s="3"/>
      <c r="G924" s="5"/>
      <c r="H924" s="5"/>
      <c r="I924" s="5"/>
      <c r="J924" s="5"/>
    </row>
    <row r="925" spans="2:10" ht="12.75" customHeight="1" x14ac:dyDescent="0.25">
      <c r="B925" s="3"/>
      <c r="C925" s="4"/>
      <c r="D925" s="3"/>
      <c r="E925" s="3"/>
      <c r="F925" s="3"/>
      <c r="G925" s="5"/>
      <c r="H925" s="5"/>
      <c r="I925" s="5"/>
      <c r="J925" s="5"/>
    </row>
    <row r="926" spans="2:10" ht="12.75" customHeight="1" x14ac:dyDescent="0.25">
      <c r="B926" s="3"/>
      <c r="C926" s="4"/>
      <c r="D926" s="3"/>
      <c r="E926" s="3"/>
      <c r="F926" s="3"/>
      <c r="G926" s="5"/>
      <c r="H926" s="5"/>
      <c r="I926" s="5"/>
      <c r="J926" s="5"/>
    </row>
    <row r="927" spans="2:10" ht="12.75" customHeight="1" x14ac:dyDescent="0.25">
      <c r="B927" s="3"/>
      <c r="C927" s="4"/>
      <c r="D927" s="3"/>
      <c r="E927" s="3"/>
      <c r="F927" s="3"/>
      <c r="G927" s="5"/>
      <c r="H927" s="5"/>
      <c r="I927" s="5"/>
      <c r="J927" s="5"/>
    </row>
    <row r="928" spans="2:10" ht="12.75" customHeight="1" x14ac:dyDescent="0.25">
      <c r="B928" s="3"/>
      <c r="C928" s="4"/>
      <c r="D928" s="3"/>
      <c r="E928" s="3"/>
      <c r="F928" s="3"/>
      <c r="G928" s="5"/>
      <c r="H928" s="5"/>
      <c r="I928" s="5"/>
      <c r="J928" s="5"/>
    </row>
    <row r="929" spans="2:10" ht="12.75" customHeight="1" x14ac:dyDescent="0.25">
      <c r="B929" s="3"/>
      <c r="C929" s="4"/>
      <c r="D929" s="3"/>
      <c r="E929" s="3"/>
      <c r="F929" s="3"/>
      <c r="G929" s="5"/>
      <c r="H929" s="5"/>
      <c r="I929" s="5"/>
      <c r="J929" s="5"/>
    </row>
    <row r="930" spans="2:10" ht="12.75" customHeight="1" x14ac:dyDescent="0.25">
      <c r="B930" s="3"/>
      <c r="C930" s="4"/>
      <c r="D930" s="3"/>
      <c r="E930" s="3"/>
      <c r="F930" s="3"/>
      <c r="G930" s="5"/>
      <c r="H930" s="5"/>
      <c r="I930" s="5"/>
      <c r="J930" s="5"/>
    </row>
    <row r="931" spans="2:10" ht="12.75" customHeight="1" x14ac:dyDescent="0.25">
      <c r="B931" s="3"/>
      <c r="C931" s="4"/>
      <c r="D931" s="3"/>
      <c r="E931" s="3"/>
      <c r="F931" s="3"/>
      <c r="G931" s="5"/>
      <c r="H931" s="5"/>
      <c r="I931" s="5"/>
      <c r="J931" s="5"/>
    </row>
    <row r="932" spans="2:10" ht="12.75" customHeight="1" x14ac:dyDescent="0.25">
      <c r="B932" s="3"/>
      <c r="C932" s="4"/>
      <c r="D932" s="3"/>
      <c r="E932" s="3"/>
      <c r="F932" s="3"/>
      <c r="G932" s="5"/>
      <c r="H932" s="5"/>
      <c r="I932" s="5"/>
      <c r="J932" s="5"/>
    </row>
    <row r="933" spans="2:10" ht="12.75" customHeight="1" x14ac:dyDescent="0.25">
      <c r="B933" s="3"/>
      <c r="C933" s="4"/>
      <c r="D933" s="3"/>
      <c r="E933" s="3"/>
      <c r="F933" s="3"/>
      <c r="G933" s="5"/>
      <c r="H933" s="5"/>
      <c r="I933" s="5"/>
      <c r="J933" s="5"/>
    </row>
    <row r="934" spans="2:10" ht="12.75" customHeight="1" x14ac:dyDescent="0.25">
      <c r="B934" s="3"/>
      <c r="C934" s="4"/>
      <c r="D934" s="3"/>
      <c r="E934" s="3"/>
      <c r="F934" s="3"/>
      <c r="G934" s="5"/>
      <c r="H934" s="5"/>
      <c r="I934" s="5"/>
      <c r="J934" s="5"/>
    </row>
    <row r="935" spans="2:10" ht="12.75" customHeight="1" x14ac:dyDescent="0.25">
      <c r="B935" s="3"/>
      <c r="C935" s="4"/>
      <c r="D935" s="3"/>
      <c r="E935" s="3"/>
      <c r="F935" s="3"/>
      <c r="G935" s="5"/>
      <c r="H935" s="5"/>
      <c r="I935" s="5"/>
      <c r="J935" s="5"/>
    </row>
    <row r="936" spans="2:10" ht="12.75" customHeight="1" x14ac:dyDescent="0.25">
      <c r="B936" s="3"/>
      <c r="C936" s="4"/>
      <c r="D936" s="3"/>
      <c r="E936" s="3"/>
      <c r="F936" s="3"/>
      <c r="G936" s="5"/>
      <c r="H936" s="5"/>
      <c r="I936" s="5"/>
      <c r="J936" s="5"/>
    </row>
    <row r="937" spans="2:10" ht="12.75" customHeight="1" x14ac:dyDescent="0.25">
      <c r="B937" s="3"/>
      <c r="C937" s="4"/>
      <c r="D937" s="3"/>
      <c r="E937" s="3"/>
      <c r="F937" s="3"/>
      <c r="G937" s="5"/>
      <c r="H937" s="5"/>
      <c r="I937" s="5"/>
      <c r="J937" s="5"/>
    </row>
    <row r="938" spans="2:10" ht="12.75" customHeight="1" x14ac:dyDescent="0.25">
      <c r="B938" s="3"/>
      <c r="C938" s="4"/>
      <c r="D938" s="3"/>
      <c r="E938" s="3"/>
      <c r="F938" s="3"/>
      <c r="G938" s="5"/>
      <c r="H938" s="5"/>
      <c r="I938" s="5"/>
      <c r="J938" s="5"/>
    </row>
    <row r="939" spans="2:10" ht="12.75" customHeight="1" x14ac:dyDescent="0.25">
      <c r="B939" s="3"/>
      <c r="C939" s="4"/>
      <c r="D939" s="3"/>
      <c r="E939" s="3"/>
      <c r="F939" s="3"/>
      <c r="G939" s="5"/>
      <c r="H939" s="5"/>
      <c r="I939" s="5"/>
      <c r="J939" s="5"/>
    </row>
    <row r="940" spans="2:10" ht="12.75" customHeight="1" x14ac:dyDescent="0.25">
      <c r="B940" s="3"/>
      <c r="C940" s="4"/>
      <c r="D940" s="3"/>
      <c r="E940" s="3"/>
      <c r="F940" s="3"/>
      <c r="G940" s="5"/>
      <c r="H940" s="5"/>
      <c r="I940" s="5"/>
      <c r="J940" s="5"/>
    </row>
    <row r="941" spans="2:10" ht="12.75" customHeight="1" x14ac:dyDescent="0.25">
      <c r="B941" s="3"/>
      <c r="C941" s="4"/>
      <c r="D941" s="3"/>
      <c r="E941" s="3"/>
      <c r="F941" s="3"/>
      <c r="G941" s="5"/>
      <c r="H941" s="5"/>
      <c r="I941" s="5"/>
      <c r="J941" s="5"/>
    </row>
    <row r="942" spans="2:10" ht="12.75" customHeight="1" x14ac:dyDescent="0.25">
      <c r="B942" s="3"/>
      <c r="C942" s="4"/>
      <c r="D942" s="3"/>
      <c r="E942" s="3"/>
      <c r="F942" s="3"/>
      <c r="G942" s="5"/>
      <c r="H942" s="5"/>
      <c r="I942" s="5"/>
      <c r="J942" s="5"/>
    </row>
    <row r="943" spans="2:10" ht="12.75" customHeight="1" x14ac:dyDescent="0.25">
      <c r="B943" s="3"/>
      <c r="C943" s="4"/>
      <c r="D943" s="3"/>
      <c r="E943" s="3"/>
      <c r="F943" s="3"/>
      <c r="G943" s="5"/>
      <c r="H943" s="5"/>
      <c r="I943" s="5"/>
      <c r="J943" s="5"/>
    </row>
    <row r="944" spans="2:10" ht="12.75" customHeight="1" x14ac:dyDescent="0.25">
      <c r="B944" s="3"/>
      <c r="C944" s="4"/>
      <c r="D944" s="3"/>
      <c r="E944" s="3"/>
      <c r="F944" s="3"/>
      <c r="G944" s="5"/>
      <c r="H944" s="5"/>
      <c r="I944" s="5"/>
      <c r="J944" s="5"/>
    </row>
    <row r="945" spans="2:10" ht="12.75" customHeight="1" x14ac:dyDescent="0.25">
      <c r="B945" s="3"/>
      <c r="C945" s="4"/>
      <c r="D945" s="3"/>
      <c r="E945" s="3"/>
      <c r="F945" s="3"/>
      <c r="G945" s="5"/>
      <c r="H945" s="5"/>
      <c r="I945" s="5"/>
      <c r="J945" s="5"/>
    </row>
    <row r="946" spans="2:10" ht="12.75" customHeight="1" x14ac:dyDescent="0.25">
      <c r="B946" s="3"/>
      <c r="C946" s="4"/>
      <c r="D946" s="3"/>
      <c r="E946" s="3"/>
      <c r="F946" s="3"/>
      <c r="G946" s="5"/>
      <c r="H946" s="5"/>
      <c r="I946" s="5"/>
      <c r="J946" s="5"/>
    </row>
    <row r="947" spans="2:10" ht="12.75" customHeight="1" x14ac:dyDescent="0.25">
      <c r="B947" s="3"/>
      <c r="C947" s="4"/>
      <c r="D947" s="3"/>
      <c r="E947" s="3"/>
      <c r="F947" s="3"/>
      <c r="G947" s="5"/>
      <c r="H947" s="5"/>
      <c r="I947" s="5"/>
      <c r="J947" s="5"/>
    </row>
    <row r="948" spans="2:10" ht="12.75" customHeight="1" x14ac:dyDescent="0.25">
      <c r="B948" s="3"/>
      <c r="C948" s="4"/>
      <c r="D948" s="3"/>
      <c r="E948" s="3"/>
      <c r="F948" s="3"/>
      <c r="G948" s="5"/>
      <c r="H948" s="5"/>
      <c r="I948" s="5"/>
      <c r="J948" s="5"/>
    </row>
    <row r="949" spans="2:10" ht="12.75" customHeight="1" x14ac:dyDescent="0.25">
      <c r="B949" s="3"/>
      <c r="C949" s="4"/>
      <c r="D949" s="3"/>
      <c r="E949" s="3"/>
      <c r="F949" s="3"/>
      <c r="G949" s="5"/>
      <c r="H949" s="5"/>
      <c r="I949" s="5"/>
      <c r="J949" s="5"/>
    </row>
    <row r="950" spans="2:10" ht="12.75" customHeight="1" x14ac:dyDescent="0.25">
      <c r="B950" s="3"/>
      <c r="C950" s="4"/>
      <c r="D950" s="3"/>
      <c r="E950" s="3"/>
      <c r="F950" s="3"/>
      <c r="G950" s="5"/>
      <c r="H950" s="5"/>
      <c r="I950" s="5"/>
      <c r="J950" s="5"/>
    </row>
    <row r="951" spans="2:10" ht="12.75" customHeight="1" x14ac:dyDescent="0.25">
      <c r="B951" s="3"/>
      <c r="C951" s="4"/>
      <c r="D951" s="3"/>
      <c r="E951" s="3"/>
      <c r="F951" s="3"/>
      <c r="G951" s="5"/>
      <c r="H951" s="5"/>
      <c r="I951" s="5"/>
      <c r="J951" s="5"/>
    </row>
    <row r="952" spans="2:10" ht="12.75" customHeight="1" x14ac:dyDescent="0.25">
      <c r="B952" s="3"/>
      <c r="C952" s="4"/>
      <c r="D952" s="3"/>
      <c r="E952" s="3"/>
      <c r="F952" s="3"/>
      <c r="G952" s="5"/>
      <c r="H952" s="5"/>
      <c r="I952" s="5"/>
      <c r="J952" s="5"/>
    </row>
    <row r="953" spans="2:10" ht="12.75" customHeight="1" x14ac:dyDescent="0.25">
      <c r="B953" s="3"/>
      <c r="C953" s="4"/>
      <c r="D953" s="3"/>
      <c r="E953" s="3"/>
      <c r="F953" s="3"/>
      <c r="G953" s="5"/>
      <c r="H953" s="5"/>
      <c r="I953" s="5"/>
      <c r="J953" s="5"/>
    </row>
    <row r="954" spans="2:10" ht="12.75" customHeight="1" x14ac:dyDescent="0.25">
      <c r="B954" s="3"/>
      <c r="C954" s="4"/>
      <c r="D954" s="3"/>
      <c r="E954" s="3"/>
      <c r="F954" s="3"/>
      <c r="G954" s="5"/>
      <c r="H954" s="5"/>
      <c r="I954" s="5"/>
      <c r="J954" s="5"/>
    </row>
    <row r="955" spans="2:10" ht="12.75" customHeight="1" x14ac:dyDescent="0.25">
      <c r="B955" s="3"/>
      <c r="C955" s="4"/>
      <c r="D955" s="3"/>
      <c r="E955" s="3"/>
      <c r="F955" s="3"/>
      <c r="G955" s="5"/>
      <c r="H955" s="5"/>
      <c r="I955" s="5"/>
      <c r="J955" s="5"/>
    </row>
    <row r="956" spans="2:10" ht="12.75" customHeight="1" x14ac:dyDescent="0.25">
      <c r="B956" s="3"/>
      <c r="C956" s="4"/>
      <c r="D956" s="3"/>
      <c r="E956" s="3"/>
      <c r="F956" s="3"/>
      <c r="G956" s="5"/>
      <c r="H956" s="5"/>
      <c r="I956" s="5"/>
      <c r="J956" s="5"/>
    </row>
    <row r="957" spans="2:10" ht="12.75" customHeight="1" x14ac:dyDescent="0.25">
      <c r="B957" s="3"/>
      <c r="C957" s="4"/>
      <c r="D957" s="3"/>
      <c r="E957" s="3"/>
      <c r="F957" s="3"/>
      <c r="G957" s="5"/>
      <c r="H957" s="5"/>
      <c r="I957" s="5"/>
      <c r="J957" s="5"/>
    </row>
    <row r="958" spans="2:10" ht="12.75" customHeight="1" x14ac:dyDescent="0.25">
      <c r="B958" s="3"/>
      <c r="C958" s="4"/>
      <c r="D958" s="3"/>
      <c r="E958" s="3"/>
      <c r="F958" s="3"/>
      <c r="G958" s="5"/>
      <c r="H958" s="5"/>
      <c r="I958" s="5"/>
      <c r="J958" s="5"/>
    </row>
    <row r="959" spans="2:10" ht="12.75" customHeight="1" x14ac:dyDescent="0.25">
      <c r="B959" s="3"/>
      <c r="C959" s="4"/>
      <c r="D959" s="3"/>
      <c r="E959" s="3"/>
      <c r="F959" s="3"/>
      <c r="G959" s="5"/>
      <c r="H959" s="5"/>
      <c r="I959" s="5"/>
      <c r="J959" s="5"/>
    </row>
    <row r="960" spans="2:10" ht="12.75" customHeight="1" x14ac:dyDescent="0.25">
      <c r="B960" s="3"/>
      <c r="C960" s="4"/>
      <c r="D960" s="3"/>
      <c r="E960" s="3"/>
      <c r="F960" s="3"/>
      <c r="G960" s="5"/>
      <c r="H960" s="5"/>
      <c r="I960" s="5"/>
      <c r="J960" s="5"/>
    </row>
    <row r="961" spans="2:10" ht="12.75" customHeight="1" x14ac:dyDescent="0.25">
      <c r="B961" s="3"/>
      <c r="C961" s="4"/>
      <c r="D961" s="3"/>
      <c r="E961" s="3"/>
      <c r="F961" s="3"/>
      <c r="G961" s="5"/>
      <c r="H961" s="5"/>
      <c r="I961" s="5"/>
      <c r="J961" s="5"/>
    </row>
    <row r="962" spans="2:10" ht="12.75" customHeight="1" x14ac:dyDescent="0.25">
      <c r="B962" s="3"/>
      <c r="C962" s="4"/>
      <c r="D962" s="3"/>
      <c r="E962" s="3"/>
      <c r="F962" s="3"/>
      <c r="G962" s="5"/>
      <c r="H962" s="5"/>
      <c r="I962" s="5"/>
      <c r="J962" s="5"/>
    </row>
    <row r="963" spans="2:10" ht="12.75" customHeight="1" x14ac:dyDescent="0.25">
      <c r="B963" s="3"/>
      <c r="C963" s="4"/>
      <c r="D963" s="3"/>
      <c r="E963" s="3"/>
      <c r="F963" s="3"/>
      <c r="G963" s="5"/>
      <c r="H963" s="5"/>
      <c r="I963" s="5"/>
      <c r="J963" s="5"/>
    </row>
    <row r="964" spans="2:10" ht="12.75" customHeight="1" x14ac:dyDescent="0.25">
      <c r="B964" s="3"/>
      <c r="C964" s="4"/>
      <c r="D964" s="3"/>
      <c r="E964" s="3"/>
      <c r="F964" s="3"/>
      <c r="G964" s="5"/>
      <c r="H964" s="5"/>
      <c r="I964" s="5"/>
      <c r="J964" s="5"/>
    </row>
    <row r="965" spans="2:10" ht="12.75" customHeight="1" x14ac:dyDescent="0.25">
      <c r="B965" s="3"/>
      <c r="C965" s="4"/>
      <c r="D965" s="3"/>
      <c r="E965" s="3"/>
      <c r="F965" s="3"/>
      <c r="G965" s="5"/>
      <c r="H965" s="5"/>
      <c r="I965" s="5"/>
      <c r="J965" s="5"/>
    </row>
    <row r="966" spans="2:10" ht="12.75" customHeight="1" x14ac:dyDescent="0.25">
      <c r="B966" s="3"/>
      <c r="C966" s="4"/>
      <c r="D966" s="3"/>
      <c r="E966" s="3"/>
      <c r="F966" s="3"/>
      <c r="G966" s="5"/>
      <c r="H966" s="5"/>
      <c r="I966" s="5"/>
      <c r="J966" s="5"/>
    </row>
    <row r="967" spans="2:10" ht="12.75" customHeight="1" x14ac:dyDescent="0.25">
      <c r="B967" s="3"/>
      <c r="C967" s="4"/>
      <c r="D967" s="3"/>
      <c r="E967" s="3"/>
      <c r="F967" s="3"/>
      <c r="G967" s="5"/>
      <c r="H967" s="5"/>
      <c r="I967" s="5"/>
      <c r="J967" s="5"/>
    </row>
    <row r="968" spans="2:10" ht="12.75" customHeight="1" x14ac:dyDescent="0.25">
      <c r="B968" s="3"/>
      <c r="C968" s="4"/>
      <c r="D968" s="3"/>
      <c r="E968" s="3"/>
      <c r="F968" s="3"/>
      <c r="G968" s="5"/>
      <c r="H968" s="5"/>
      <c r="I968" s="5"/>
      <c r="J968" s="5"/>
    </row>
    <row r="969" spans="2:10" ht="12.75" customHeight="1" x14ac:dyDescent="0.25">
      <c r="B969" s="3"/>
      <c r="C969" s="4"/>
      <c r="D969" s="3"/>
      <c r="E969" s="3"/>
      <c r="F969" s="3"/>
      <c r="G969" s="5"/>
      <c r="H969" s="5"/>
      <c r="I969" s="5"/>
      <c r="J969" s="5"/>
    </row>
    <row r="970" spans="2:10" ht="12.75" customHeight="1" x14ac:dyDescent="0.25">
      <c r="B970" s="3"/>
      <c r="C970" s="4"/>
      <c r="D970" s="3"/>
      <c r="E970" s="3"/>
      <c r="F970" s="3"/>
      <c r="G970" s="5"/>
      <c r="H970" s="5"/>
      <c r="I970" s="5"/>
      <c r="J970" s="5"/>
    </row>
    <row r="971" spans="2:10" ht="12.75" customHeight="1" x14ac:dyDescent="0.25">
      <c r="B971" s="3"/>
      <c r="C971" s="4"/>
      <c r="D971" s="3"/>
      <c r="E971" s="3"/>
      <c r="F971" s="3"/>
      <c r="G971" s="5"/>
      <c r="H971" s="5"/>
      <c r="I971" s="5"/>
      <c r="J971" s="5"/>
    </row>
    <row r="972" spans="2:10" ht="12.75" customHeight="1" x14ac:dyDescent="0.25">
      <c r="B972" s="3"/>
      <c r="C972" s="4"/>
      <c r="D972" s="3"/>
      <c r="E972" s="3"/>
      <c r="F972" s="3"/>
      <c r="G972" s="5"/>
      <c r="H972" s="5"/>
      <c r="I972" s="5"/>
      <c r="J972" s="5"/>
    </row>
    <row r="973" spans="2:10" ht="12.75" customHeight="1" x14ac:dyDescent="0.25">
      <c r="B973" s="3"/>
      <c r="C973" s="4"/>
      <c r="D973" s="3"/>
      <c r="E973" s="3"/>
      <c r="F973" s="3"/>
      <c r="G973" s="5"/>
      <c r="H973" s="5"/>
      <c r="I973" s="5"/>
      <c r="J973" s="5"/>
    </row>
    <row r="974" spans="2:10" ht="12.75" customHeight="1" x14ac:dyDescent="0.25">
      <c r="B974" s="3"/>
      <c r="C974" s="4"/>
      <c r="D974" s="3"/>
      <c r="E974" s="3"/>
      <c r="F974" s="3"/>
      <c r="G974" s="5"/>
      <c r="H974" s="5"/>
      <c r="I974" s="5"/>
      <c r="J974" s="5"/>
    </row>
    <row r="975" spans="2:10" ht="12.75" customHeight="1" x14ac:dyDescent="0.25">
      <c r="B975" s="3"/>
      <c r="C975" s="4"/>
      <c r="D975" s="3"/>
      <c r="E975" s="3"/>
      <c r="F975" s="3"/>
      <c r="G975" s="5"/>
      <c r="H975" s="5"/>
      <c r="I975" s="5"/>
      <c r="J975" s="5"/>
    </row>
    <row r="976" spans="2:10" ht="12.75" customHeight="1" x14ac:dyDescent="0.25">
      <c r="B976" s="3"/>
      <c r="C976" s="4"/>
      <c r="D976" s="3"/>
      <c r="E976" s="3"/>
      <c r="F976" s="3"/>
      <c r="G976" s="5"/>
      <c r="H976" s="5"/>
      <c r="I976" s="5"/>
      <c r="J976" s="5"/>
    </row>
    <row r="977" spans="2:10" ht="12.75" customHeight="1" x14ac:dyDescent="0.25">
      <c r="B977" s="3"/>
      <c r="C977" s="4"/>
      <c r="D977" s="3"/>
      <c r="E977" s="3"/>
      <c r="F977" s="3"/>
      <c r="G977" s="5"/>
      <c r="H977" s="5"/>
      <c r="I977" s="5"/>
      <c r="J977" s="5"/>
    </row>
    <row r="978" spans="2:10" ht="12.75" customHeight="1" x14ac:dyDescent="0.25">
      <c r="B978" s="3"/>
      <c r="C978" s="4"/>
      <c r="D978" s="3"/>
      <c r="E978" s="3"/>
      <c r="F978" s="3"/>
      <c r="G978" s="5"/>
      <c r="H978" s="5"/>
      <c r="I978" s="5"/>
      <c r="J978" s="5"/>
    </row>
    <row r="979" spans="2:10" ht="12.75" customHeight="1" x14ac:dyDescent="0.25">
      <c r="B979" s="3"/>
      <c r="C979" s="4"/>
      <c r="D979" s="3"/>
      <c r="E979" s="3"/>
      <c r="F979" s="3"/>
      <c r="G979" s="5"/>
      <c r="H979" s="5"/>
      <c r="I979" s="5"/>
      <c r="J979" s="5"/>
    </row>
    <row r="980" spans="2:10" ht="12.75" customHeight="1" x14ac:dyDescent="0.25">
      <c r="B980" s="3"/>
      <c r="C980" s="4"/>
      <c r="D980" s="3"/>
      <c r="E980" s="3"/>
      <c r="F980" s="3"/>
      <c r="G980" s="5"/>
      <c r="H980" s="5"/>
      <c r="I980" s="5"/>
      <c r="J980" s="5"/>
    </row>
    <row r="981" spans="2:10" ht="12.75" customHeight="1" x14ac:dyDescent="0.25">
      <c r="B981" s="3"/>
      <c r="C981" s="4"/>
      <c r="D981" s="3"/>
      <c r="E981" s="3"/>
      <c r="F981" s="3"/>
      <c r="G981" s="5"/>
      <c r="H981" s="5"/>
      <c r="I981" s="5"/>
      <c r="J981" s="5"/>
    </row>
    <row r="982" spans="2:10" ht="12.75" customHeight="1" x14ac:dyDescent="0.25">
      <c r="B982" s="3"/>
      <c r="C982" s="4"/>
      <c r="D982" s="3"/>
      <c r="E982" s="3"/>
      <c r="F982" s="3"/>
      <c r="G982" s="5"/>
      <c r="H982" s="5"/>
      <c r="I982" s="5"/>
      <c r="J982" s="5"/>
    </row>
    <row r="983" spans="2:10" ht="12.75" customHeight="1" x14ac:dyDescent="0.25">
      <c r="B983" s="3"/>
      <c r="C983" s="4"/>
      <c r="D983" s="3"/>
      <c r="E983" s="3"/>
      <c r="F983" s="3"/>
      <c r="G983" s="5"/>
      <c r="H983" s="5"/>
      <c r="I983" s="5"/>
      <c r="J983" s="5"/>
    </row>
    <row r="984" spans="2:10" ht="12.75" customHeight="1" x14ac:dyDescent="0.25">
      <c r="B984" s="3"/>
      <c r="C984" s="4"/>
      <c r="D984" s="3"/>
      <c r="E984" s="3"/>
      <c r="F984" s="3"/>
      <c r="G984" s="5"/>
      <c r="H984" s="5"/>
      <c r="I984" s="5"/>
      <c r="J984" s="5"/>
    </row>
    <row r="985" spans="2:10" ht="12.75" customHeight="1" x14ac:dyDescent="0.25">
      <c r="B985" s="3"/>
      <c r="C985" s="4"/>
      <c r="D985" s="3"/>
      <c r="E985" s="3"/>
      <c r="F985" s="3"/>
      <c r="G985" s="5"/>
      <c r="H985" s="5"/>
      <c r="I985" s="5"/>
      <c r="J985" s="5"/>
    </row>
    <row r="986" spans="2:10" ht="12.75" customHeight="1" x14ac:dyDescent="0.25">
      <c r="B986" s="3"/>
      <c r="C986" s="4"/>
      <c r="D986" s="3"/>
      <c r="E986" s="3"/>
      <c r="F986" s="3"/>
      <c r="G986" s="5"/>
      <c r="H986" s="5"/>
      <c r="I986" s="5"/>
      <c r="J986" s="5"/>
    </row>
    <row r="987" spans="2:10" ht="12.75" customHeight="1" x14ac:dyDescent="0.25">
      <c r="B987" s="3"/>
      <c r="C987" s="4"/>
      <c r="D987" s="3"/>
      <c r="E987" s="3"/>
      <c r="F987" s="3"/>
      <c r="G987" s="5"/>
      <c r="H987" s="5"/>
      <c r="I987" s="5"/>
      <c r="J987" s="5"/>
    </row>
    <row r="988" spans="2:10" ht="12.75" customHeight="1" x14ac:dyDescent="0.25">
      <c r="B988" s="3"/>
      <c r="C988" s="4"/>
      <c r="D988" s="3"/>
      <c r="E988" s="3"/>
      <c r="F988" s="3"/>
      <c r="G988" s="5"/>
      <c r="H988" s="5"/>
      <c r="I988" s="5"/>
      <c r="J988" s="5"/>
    </row>
    <row r="989" spans="2:10" ht="12.75" customHeight="1" x14ac:dyDescent="0.25">
      <c r="B989" s="3"/>
      <c r="C989" s="4"/>
      <c r="D989" s="3"/>
      <c r="E989" s="3"/>
      <c r="F989" s="3"/>
      <c r="G989" s="5"/>
      <c r="H989" s="5"/>
      <c r="I989" s="5"/>
      <c r="J989" s="5"/>
    </row>
    <row r="990" spans="2:10" ht="12.75" customHeight="1" x14ac:dyDescent="0.25">
      <c r="B990" s="3"/>
      <c r="C990" s="4"/>
      <c r="D990" s="3"/>
      <c r="E990" s="3"/>
      <c r="F990" s="3"/>
      <c r="G990" s="5"/>
      <c r="H990" s="5"/>
      <c r="I990" s="5"/>
      <c r="J990" s="5"/>
    </row>
    <row r="991" spans="2:10" ht="12.75" customHeight="1" x14ac:dyDescent="0.25">
      <c r="B991" s="3"/>
      <c r="C991" s="4"/>
      <c r="D991" s="3"/>
      <c r="E991" s="3"/>
      <c r="F991" s="3"/>
      <c r="G991" s="5"/>
      <c r="H991" s="5"/>
      <c r="I991" s="5"/>
      <c r="J991" s="5"/>
    </row>
    <row r="992" spans="2:10" ht="12.75" customHeight="1" x14ac:dyDescent="0.25">
      <c r="B992" s="3"/>
      <c r="C992" s="4"/>
      <c r="D992" s="3"/>
      <c r="E992" s="3"/>
      <c r="F992" s="3"/>
      <c r="G992" s="5"/>
      <c r="H992" s="5"/>
      <c r="I992" s="5"/>
      <c r="J992" s="5"/>
    </row>
    <row r="993" spans="2:10" ht="12.75" customHeight="1" x14ac:dyDescent="0.25">
      <c r="B993" s="3"/>
      <c r="C993" s="4"/>
      <c r="D993" s="3"/>
      <c r="E993" s="3"/>
      <c r="F993" s="3"/>
      <c r="G993" s="5"/>
      <c r="H993" s="5"/>
      <c r="I993" s="5"/>
      <c r="J993" s="5"/>
    </row>
    <row r="994" spans="2:10" ht="12.75" customHeight="1" x14ac:dyDescent="0.25">
      <c r="B994" s="3"/>
      <c r="C994" s="4"/>
      <c r="D994" s="3"/>
      <c r="E994" s="3"/>
      <c r="F994" s="3"/>
      <c r="G994" s="5"/>
      <c r="H994" s="5"/>
      <c r="I994" s="5"/>
      <c r="J994" s="5"/>
    </row>
    <row r="995" spans="2:10" ht="12.75" customHeight="1" x14ac:dyDescent="0.25">
      <c r="B995" s="3"/>
      <c r="C995" s="4"/>
      <c r="D995" s="3"/>
      <c r="E995" s="3"/>
      <c r="F995" s="3"/>
      <c r="G995" s="5"/>
      <c r="H995" s="5"/>
      <c r="I995" s="5"/>
      <c r="J995" s="5"/>
    </row>
    <row r="996" spans="2:10" ht="12.75" customHeight="1" x14ac:dyDescent="0.25">
      <c r="B996" s="3"/>
      <c r="C996" s="4"/>
      <c r="D996" s="3"/>
      <c r="E996" s="3"/>
      <c r="F996" s="3"/>
      <c r="G996" s="5"/>
      <c r="H996" s="5"/>
      <c r="I996" s="5"/>
      <c r="J996" s="5"/>
    </row>
    <row r="997" spans="2:10" ht="12.75" customHeight="1" x14ac:dyDescent="0.25">
      <c r="B997" s="3"/>
      <c r="C997" s="4"/>
      <c r="D997" s="3"/>
      <c r="E997" s="3"/>
      <c r="F997" s="3"/>
      <c r="G997" s="5"/>
      <c r="H997" s="5"/>
      <c r="I997" s="5"/>
      <c r="J997" s="5"/>
    </row>
    <row r="998" spans="2:10" ht="12.75" customHeight="1" x14ac:dyDescent="0.25">
      <c r="D998" s="3"/>
      <c r="E998" s="3"/>
      <c r="F998" s="3"/>
      <c r="G998" s="5"/>
      <c r="H998" s="5"/>
      <c r="I998" s="5"/>
      <c r="J998" s="5"/>
    </row>
    <row r="999" spans="2:10" ht="12.75" customHeight="1" x14ac:dyDescent="0.25">
      <c r="D999" s="3"/>
      <c r="E999" s="3"/>
      <c r="F999" s="3"/>
      <c r="G999" s="5"/>
      <c r="H999" s="5"/>
      <c r="I999" s="5"/>
      <c r="J999" s="5"/>
    </row>
    <row r="1000" spans="2:10" ht="12.75" customHeight="1" x14ac:dyDescent="0.25">
      <c r="D1000" s="3"/>
      <c r="E1000" s="3"/>
      <c r="F1000" s="3"/>
      <c r="G1000" s="5"/>
      <c r="H1000" s="5"/>
      <c r="I1000" s="5"/>
      <c r="J1000" s="5"/>
    </row>
    <row r="1001" spans="2:10" ht="12.75" customHeight="1" x14ac:dyDescent="0.25">
      <c r="D1001" s="3"/>
      <c r="E1001" s="3"/>
      <c r="F1001" s="3"/>
      <c r="G1001" s="5"/>
      <c r="H1001" s="5"/>
      <c r="I1001" s="5"/>
      <c r="J1001" s="5"/>
    </row>
    <row r="1002" spans="2:10" ht="12.75" customHeight="1" x14ac:dyDescent="0.25">
      <c r="D1002" s="3"/>
      <c r="E1002" s="3"/>
      <c r="F1002" s="3"/>
      <c r="G1002" s="5"/>
      <c r="H1002" s="5"/>
      <c r="I1002" s="5"/>
      <c r="J1002" s="5"/>
    </row>
    <row r="1003" spans="2:10" ht="12.75" customHeight="1" x14ac:dyDescent="0.25">
      <c r="D1003" s="3"/>
      <c r="E1003" s="3"/>
      <c r="F1003" s="3"/>
      <c r="G1003" s="5"/>
      <c r="H1003" s="5"/>
      <c r="I1003" s="5"/>
      <c r="J1003" s="5"/>
    </row>
    <row r="1004" spans="2:10" ht="12.75" customHeight="1" x14ac:dyDescent="0.25">
      <c r="D1004" s="3"/>
      <c r="E1004" s="3"/>
      <c r="F1004" s="3"/>
      <c r="G1004" s="5"/>
      <c r="H1004" s="5"/>
      <c r="I1004" s="5"/>
      <c r="J1004" s="5"/>
    </row>
    <row r="1005" spans="2:10" ht="12.75" customHeight="1" x14ac:dyDescent="0.25">
      <c r="D1005" s="3"/>
      <c r="E1005" s="3"/>
      <c r="F1005" s="3"/>
      <c r="G1005" s="5"/>
      <c r="H1005" s="5"/>
      <c r="I1005" s="5"/>
      <c r="J1005" s="5"/>
    </row>
    <row r="1006" spans="2:10" ht="12.75" customHeight="1" x14ac:dyDescent="0.25">
      <c r="D1006" s="3"/>
      <c r="E1006" s="3"/>
      <c r="F1006" s="3"/>
      <c r="G1006" s="5"/>
      <c r="H1006" s="5"/>
      <c r="I1006" s="5"/>
      <c r="J1006" s="5"/>
    </row>
    <row r="1007" spans="2:10" ht="12.75" customHeight="1" x14ac:dyDescent="0.25">
      <c r="D1007" s="3"/>
      <c r="E1007" s="3"/>
      <c r="F1007" s="3"/>
      <c r="G1007" s="5"/>
      <c r="H1007" s="5"/>
      <c r="I1007" s="5"/>
      <c r="J1007" s="5"/>
    </row>
    <row r="1008" spans="2:10" ht="12.75" customHeight="1" x14ac:dyDescent="0.25">
      <c r="D1008" s="3"/>
      <c r="E1008" s="3"/>
      <c r="F1008" s="3"/>
      <c r="G1008" s="5"/>
      <c r="H1008" s="5"/>
      <c r="I1008" s="5"/>
      <c r="J1008" s="5"/>
    </row>
    <row r="1009" spans="4:10" ht="12.75" customHeight="1" x14ac:dyDescent="0.25">
      <c r="D1009" s="3"/>
      <c r="E1009" s="3"/>
      <c r="F1009" s="3"/>
      <c r="G1009" s="5"/>
      <c r="H1009" s="5"/>
      <c r="I1009" s="5"/>
      <c r="J1009" s="5"/>
    </row>
    <row r="1010" spans="4:10" ht="12.75" customHeight="1" x14ac:dyDescent="0.25">
      <c r="D1010" s="3"/>
      <c r="E1010" s="3"/>
      <c r="F1010" s="3"/>
      <c r="G1010" s="5"/>
      <c r="H1010" s="5"/>
      <c r="I1010" s="5"/>
      <c r="J1010" s="5"/>
    </row>
  </sheetData>
  <mergeCells count="1">
    <mergeCell ref="D60:I60"/>
  </mergeCells>
  <printOptions horizontalCentered="1"/>
  <pageMargins left="0.25" right="0.25" top="0.75" bottom="0.75" header="0" footer="0"/>
  <pageSetup paperSize="9" fitToHeight="0" orientation="landscape" r:id="rId1"/>
  <headerFooter>
    <oddFooter>&amp;R14</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679E7"/>
    <outlinePr summaryBelow="0"/>
  </sheetPr>
  <dimension ref="A1:AB1002"/>
  <sheetViews>
    <sheetView showGridLines="0" workbookViewId="0">
      <pane ySplit="8" topLeftCell="A21" activePane="bottomLeft" state="frozen"/>
      <selection pane="bottomLeft" activeCell="G9" sqref="G9:G30"/>
    </sheetView>
  </sheetViews>
  <sheetFormatPr defaultColWidth="12.6640625" defaultRowHeight="15" customHeight="1" x14ac:dyDescent="0.25"/>
  <cols>
    <col min="1" max="1" width="3.33203125" customWidth="1"/>
    <col min="2" max="2" width="79.6640625" bestFit="1" customWidth="1"/>
    <col min="3" max="3" width="74.33203125" bestFit="1" customWidth="1"/>
    <col min="4" max="4" width="11.88671875" bestFit="1" customWidth="1"/>
    <col min="5" max="6" width="11.88671875" customWidth="1"/>
    <col min="7" max="7" width="17.6640625" bestFit="1" customWidth="1"/>
    <col min="8" max="8" width="13.5546875" bestFit="1" customWidth="1"/>
    <col min="9" max="9" width="20" bestFit="1" customWidth="1"/>
    <col min="10" max="10" width="8.33203125" bestFit="1" customWidth="1"/>
    <col min="11" max="11" width="4" bestFit="1" customWidth="1"/>
    <col min="12" max="28" width="8.6640625" customWidth="1"/>
  </cols>
  <sheetData>
    <row r="1" spans="1:28" ht="13.5" customHeight="1" x14ac:dyDescent="0.25">
      <c r="B1" s="5"/>
      <c r="C1" s="32"/>
      <c r="D1" s="5"/>
      <c r="E1" s="5"/>
      <c r="F1" s="5"/>
      <c r="G1" s="5"/>
      <c r="H1" s="5"/>
    </row>
    <row r="2" spans="1:28" ht="13.5" customHeight="1" x14ac:dyDescent="0.25">
      <c r="B2" s="5"/>
      <c r="C2" s="32"/>
      <c r="D2" s="5"/>
      <c r="E2" s="5"/>
      <c r="F2" s="5"/>
      <c r="G2" s="5"/>
      <c r="H2" s="5"/>
    </row>
    <row r="3" spans="1:28" ht="13.5" customHeight="1" x14ac:dyDescent="0.25">
      <c r="B3" s="5"/>
      <c r="C3" s="33"/>
      <c r="D3" s="5"/>
      <c r="E3" s="5"/>
      <c r="F3" s="5"/>
      <c r="G3" s="5"/>
      <c r="H3" s="5"/>
    </row>
    <row r="4" spans="1:28" ht="13.5" customHeight="1" x14ac:dyDescent="0.25">
      <c r="B4" s="5"/>
      <c r="C4" s="32"/>
      <c r="D4" s="5"/>
      <c r="E4" s="5"/>
      <c r="F4" s="5"/>
      <c r="G4" s="5"/>
      <c r="H4" s="5"/>
    </row>
    <row r="5" spans="1:28" ht="13.5" customHeight="1" x14ac:dyDescent="0.25">
      <c r="B5" s="5"/>
      <c r="C5" s="32"/>
      <c r="D5" s="5"/>
      <c r="E5" s="5"/>
      <c r="F5" s="5"/>
      <c r="G5" s="5"/>
      <c r="H5" s="5"/>
    </row>
    <row r="6" spans="1:28" ht="13.5" customHeight="1" x14ac:dyDescent="0.3">
      <c r="B6" s="1" t="s">
        <v>116</v>
      </c>
      <c r="C6" s="32"/>
      <c r="D6" s="5"/>
      <c r="E6" s="5"/>
      <c r="F6" s="5"/>
      <c r="G6" s="5"/>
      <c r="H6" s="5"/>
    </row>
    <row r="7" spans="1:28" ht="13.5" customHeight="1" thickBot="1" x14ac:dyDescent="0.3">
      <c r="B7" s="5"/>
      <c r="C7" s="32"/>
      <c r="D7" s="5"/>
      <c r="E7" s="5"/>
      <c r="F7" s="5"/>
      <c r="G7" s="5"/>
      <c r="H7" s="5"/>
    </row>
    <row r="8" spans="1:28" ht="26.25" customHeight="1" thickBot="1" x14ac:dyDescent="0.3">
      <c r="A8" s="9"/>
      <c r="B8" s="34" t="s">
        <v>1</v>
      </c>
      <c r="C8" s="35" t="s">
        <v>2</v>
      </c>
      <c r="D8" s="35" t="s">
        <v>3</v>
      </c>
      <c r="E8" s="35" t="s">
        <v>4</v>
      </c>
      <c r="F8" s="35" t="s">
        <v>5</v>
      </c>
      <c r="G8" s="35" t="s">
        <v>6</v>
      </c>
      <c r="H8" s="35" t="s">
        <v>117</v>
      </c>
      <c r="I8" s="35" t="s">
        <v>7</v>
      </c>
      <c r="J8" s="35" t="s">
        <v>8</v>
      </c>
      <c r="K8" s="36" t="s">
        <v>10</v>
      </c>
      <c r="L8" s="9"/>
      <c r="M8" s="9"/>
      <c r="N8" s="9"/>
      <c r="O8" s="9"/>
      <c r="P8" s="9"/>
      <c r="Q8" s="9"/>
      <c r="R8" s="9"/>
      <c r="S8" s="9"/>
      <c r="T8" s="9"/>
      <c r="U8" s="9"/>
      <c r="V8" s="9"/>
      <c r="W8" s="9"/>
      <c r="X8" s="9"/>
      <c r="Y8" s="9"/>
      <c r="Z8" s="9"/>
      <c r="AA8" s="9"/>
      <c r="AB8" s="9"/>
    </row>
    <row r="9" spans="1:28" ht="13.5" customHeight="1" x14ac:dyDescent="0.25">
      <c r="B9" s="46" t="s">
        <v>12</v>
      </c>
      <c r="C9" s="42" t="s">
        <v>13</v>
      </c>
      <c r="D9" s="37"/>
      <c r="E9" s="156">
        <v>45690</v>
      </c>
      <c r="F9" s="156">
        <v>45704</v>
      </c>
      <c r="G9" s="155">
        <f t="shared" ref="G9:G54" si="0">IF((F9-E9)/7 &lt; 1,"&lt; 1 Semana", (F9-E9)/7 )</f>
        <v>2</v>
      </c>
      <c r="H9" s="38" t="s">
        <v>122</v>
      </c>
      <c r="I9" s="158" t="s">
        <v>14</v>
      </c>
      <c r="J9" s="39" t="s">
        <v>120</v>
      </c>
      <c r="K9" s="40" t="s">
        <v>121</v>
      </c>
      <c r="L9" s="2"/>
    </row>
    <row r="10" spans="1:28" ht="13.2" x14ac:dyDescent="0.25">
      <c r="B10" s="46" t="s">
        <v>16</v>
      </c>
      <c r="C10" s="42" t="s">
        <v>17</v>
      </c>
      <c r="D10" s="37"/>
      <c r="E10" s="156">
        <v>45691</v>
      </c>
      <c r="F10" s="156">
        <v>45705</v>
      </c>
      <c r="G10" s="155">
        <f t="shared" si="0"/>
        <v>2</v>
      </c>
      <c r="H10" s="38" t="s">
        <v>122</v>
      </c>
      <c r="I10" s="158" t="s">
        <v>18</v>
      </c>
      <c r="J10" s="39" t="s">
        <v>120</v>
      </c>
      <c r="K10" s="41"/>
      <c r="L10" s="2"/>
    </row>
    <row r="11" spans="1:28" ht="13.5" customHeight="1" x14ac:dyDescent="0.25">
      <c r="B11" s="46" t="s">
        <v>19</v>
      </c>
      <c r="C11" s="42" t="s">
        <v>20</v>
      </c>
      <c r="D11" s="37"/>
      <c r="E11" s="156">
        <v>45692</v>
      </c>
      <c r="F11" s="156">
        <v>45706</v>
      </c>
      <c r="G11" s="155">
        <f t="shared" si="0"/>
        <v>2</v>
      </c>
      <c r="H11" s="38" t="s">
        <v>122</v>
      </c>
      <c r="I11" s="158" t="s">
        <v>18</v>
      </c>
      <c r="J11" s="39" t="s">
        <v>120</v>
      </c>
      <c r="K11" s="41"/>
      <c r="L11" s="2"/>
    </row>
    <row r="12" spans="1:28" ht="13.5" customHeight="1" x14ac:dyDescent="0.25">
      <c r="B12" s="46" t="s">
        <v>21</v>
      </c>
      <c r="C12" s="42" t="s">
        <v>22</v>
      </c>
      <c r="D12" s="37" t="s">
        <v>23</v>
      </c>
      <c r="E12" s="156">
        <v>45706</v>
      </c>
      <c r="F12" s="156">
        <v>45713</v>
      </c>
      <c r="G12" s="155">
        <f t="shared" si="0"/>
        <v>1</v>
      </c>
      <c r="H12" s="45" t="s">
        <v>119</v>
      </c>
      <c r="I12" s="158" t="s">
        <v>18</v>
      </c>
      <c r="J12" s="39" t="s">
        <v>120</v>
      </c>
      <c r="K12" s="41"/>
      <c r="L12" s="2"/>
    </row>
    <row r="13" spans="1:28" ht="13.5" customHeight="1" x14ac:dyDescent="0.25">
      <c r="B13" s="46" t="s">
        <v>24</v>
      </c>
      <c r="C13" s="42" t="s">
        <v>25</v>
      </c>
      <c r="D13" s="37" t="s">
        <v>23</v>
      </c>
      <c r="E13" s="156">
        <v>45694</v>
      </c>
      <c r="F13" s="156">
        <v>45708</v>
      </c>
      <c r="G13" s="155">
        <f t="shared" si="0"/>
        <v>2</v>
      </c>
      <c r="H13" s="43" t="s">
        <v>122</v>
      </c>
      <c r="I13" s="158" t="s">
        <v>14</v>
      </c>
      <c r="J13" s="39" t="s">
        <v>120</v>
      </c>
      <c r="K13" s="44" t="s">
        <v>121</v>
      </c>
      <c r="L13" s="2"/>
    </row>
    <row r="14" spans="1:28" ht="13.5" customHeight="1" x14ac:dyDescent="0.25">
      <c r="B14" s="46" t="s">
        <v>27</v>
      </c>
      <c r="C14" s="42" t="s">
        <v>28</v>
      </c>
      <c r="D14" s="37"/>
      <c r="E14" s="156">
        <v>45695</v>
      </c>
      <c r="F14" s="156">
        <v>45698</v>
      </c>
      <c r="G14" s="155" t="str">
        <f>IF((F14-E14)/7 &lt; 1,"&lt; 1 Semana", (F14-E14)/7 )</f>
        <v>&lt; 1 Semana</v>
      </c>
      <c r="H14" s="45" t="s">
        <v>275</v>
      </c>
      <c r="I14" s="158" t="s">
        <v>14</v>
      </c>
      <c r="J14" s="39" t="s">
        <v>120</v>
      </c>
      <c r="K14" s="44" t="s">
        <v>121</v>
      </c>
      <c r="L14" s="2"/>
    </row>
    <row r="15" spans="1:28" ht="13.5" customHeight="1" x14ac:dyDescent="0.25">
      <c r="B15" s="46" t="s">
        <v>29</v>
      </c>
      <c r="C15" s="42" t="s">
        <v>30</v>
      </c>
      <c r="D15" s="37" t="s">
        <v>27</v>
      </c>
      <c r="E15" s="156">
        <v>45698</v>
      </c>
      <c r="F15" s="156">
        <v>45703</v>
      </c>
      <c r="G15" s="155" t="str">
        <f t="shared" si="0"/>
        <v>&lt; 1 Semana</v>
      </c>
      <c r="H15" s="45" t="s">
        <v>275</v>
      </c>
      <c r="I15" s="158" t="s">
        <v>18</v>
      </c>
      <c r="J15" s="39" t="s">
        <v>120</v>
      </c>
      <c r="K15" s="44" t="s">
        <v>121</v>
      </c>
      <c r="L15" s="2"/>
    </row>
    <row r="16" spans="1:28" ht="13.5" customHeight="1" x14ac:dyDescent="0.25">
      <c r="B16" s="46" t="s">
        <v>31</v>
      </c>
      <c r="C16" s="42" t="s">
        <v>32</v>
      </c>
      <c r="D16" s="37" t="s">
        <v>27</v>
      </c>
      <c r="E16" s="156">
        <v>45698</v>
      </c>
      <c r="F16" s="156">
        <v>45703</v>
      </c>
      <c r="G16" s="155" t="str">
        <f t="shared" si="0"/>
        <v>&lt; 1 Semana</v>
      </c>
      <c r="H16" s="45" t="s">
        <v>275</v>
      </c>
      <c r="I16" s="158" t="s">
        <v>14</v>
      </c>
      <c r="J16" s="39" t="s">
        <v>120</v>
      </c>
      <c r="K16" s="44" t="s">
        <v>121</v>
      </c>
      <c r="L16" s="2"/>
    </row>
    <row r="17" spans="2:12" ht="13.5" customHeight="1" x14ac:dyDescent="0.25">
      <c r="B17" s="46" t="s">
        <v>33</v>
      </c>
      <c r="C17" s="42" t="s">
        <v>34</v>
      </c>
      <c r="D17" s="37" t="s">
        <v>27</v>
      </c>
      <c r="E17" s="156">
        <v>45698</v>
      </c>
      <c r="F17" s="156">
        <v>45703</v>
      </c>
      <c r="G17" s="155" t="str">
        <f t="shared" si="0"/>
        <v>&lt; 1 Semana</v>
      </c>
      <c r="H17" s="45" t="s">
        <v>275</v>
      </c>
      <c r="I17" s="158" t="s">
        <v>14</v>
      </c>
      <c r="J17" s="39" t="s">
        <v>120</v>
      </c>
      <c r="K17" s="44"/>
      <c r="L17" s="2"/>
    </row>
    <row r="18" spans="2:12" ht="18" customHeight="1" x14ac:dyDescent="0.25">
      <c r="B18" s="46" t="s">
        <v>35</v>
      </c>
      <c r="C18" s="42" t="s">
        <v>36</v>
      </c>
      <c r="D18" s="37" t="s">
        <v>37</v>
      </c>
      <c r="E18" s="156">
        <v>45703</v>
      </c>
      <c r="F18" s="156">
        <v>45706</v>
      </c>
      <c r="G18" s="155" t="str">
        <f t="shared" si="0"/>
        <v>&lt; 1 Semana</v>
      </c>
      <c r="H18" s="45" t="s">
        <v>275</v>
      </c>
      <c r="I18" s="158" t="s">
        <v>14</v>
      </c>
      <c r="J18" s="39" t="s">
        <v>120</v>
      </c>
      <c r="K18" s="44"/>
      <c r="L18" s="2"/>
    </row>
    <row r="19" spans="2:12" ht="13.5" customHeight="1" x14ac:dyDescent="0.25">
      <c r="B19" s="46" t="s">
        <v>23</v>
      </c>
      <c r="C19" s="42" t="s">
        <v>38</v>
      </c>
      <c r="D19" s="37"/>
      <c r="E19" s="156">
        <v>45706</v>
      </c>
      <c r="F19" s="156">
        <v>45714</v>
      </c>
      <c r="G19" s="155">
        <f t="shared" si="0"/>
        <v>1.1428571428571428</v>
      </c>
      <c r="H19" s="45" t="s">
        <v>119</v>
      </c>
      <c r="I19" s="158" t="s">
        <v>18</v>
      </c>
      <c r="J19" s="39" t="s">
        <v>120</v>
      </c>
      <c r="K19" s="44"/>
      <c r="L19" s="2"/>
    </row>
    <row r="20" spans="2:12" ht="13.5" customHeight="1" x14ac:dyDescent="0.25">
      <c r="B20" s="46" t="s">
        <v>40</v>
      </c>
      <c r="C20" s="42" t="s">
        <v>41</v>
      </c>
      <c r="D20" s="37"/>
      <c r="E20" s="156">
        <v>45724</v>
      </c>
      <c r="F20" s="156">
        <v>45727</v>
      </c>
      <c r="G20" s="155" t="str">
        <f t="shared" si="0"/>
        <v>&lt; 1 Semana</v>
      </c>
      <c r="H20" s="45" t="s">
        <v>275</v>
      </c>
      <c r="I20" s="158" t="s">
        <v>14</v>
      </c>
      <c r="J20" s="39" t="s">
        <v>120</v>
      </c>
      <c r="K20" s="44"/>
      <c r="L20" s="2"/>
    </row>
    <row r="21" spans="2:12" ht="13.5" customHeight="1" x14ac:dyDescent="0.25">
      <c r="B21" s="46" t="s">
        <v>42</v>
      </c>
      <c r="C21" s="42" t="s">
        <v>43</v>
      </c>
      <c r="D21" s="37" t="s">
        <v>40</v>
      </c>
      <c r="E21" s="156">
        <v>45725</v>
      </c>
      <c r="F21" s="156">
        <v>45728</v>
      </c>
      <c r="G21" s="154" t="str">
        <f t="shared" si="0"/>
        <v>&lt; 1 Semana</v>
      </c>
      <c r="H21" s="45" t="s">
        <v>275</v>
      </c>
      <c r="I21" s="158" t="s">
        <v>14</v>
      </c>
      <c r="J21" s="39" t="s">
        <v>120</v>
      </c>
      <c r="K21" s="44"/>
      <c r="L21" s="2"/>
    </row>
    <row r="22" spans="2:12" ht="13.5" customHeight="1" x14ac:dyDescent="0.25">
      <c r="B22" s="46" t="s">
        <v>44</v>
      </c>
      <c r="C22" s="42" t="s">
        <v>45</v>
      </c>
      <c r="D22" s="37"/>
      <c r="E22" s="156">
        <v>45726</v>
      </c>
      <c r="F22" s="156">
        <v>45729</v>
      </c>
      <c r="G22" s="154" t="str">
        <f t="shared" si="0"/>
        <v>&lt; 1 Semana</v>
      </c>
      <c r="H22" s="45" t="s">
        <v>275</v>
      </c>
      <c r="I22" s="158" t="s">
        <v>18</v>
      </c>
      <c r="J22" s="39" t="s">
        <v>120</v>
      </c>
      <c r="K22" s="44"/>
      <c r="L22" s="2"/>
    </row>
    <row r="23" spans="2:12" ht="13.5" customHeight="1" x14ac:dyDescent="0.25">
      <c r="B23" s="46" t="s">
        <v>46</v>
      </c>
      <c r="C23" s="42" t="s">
        <v>47</v>
      </c>
      <c r="D23" s="37"/>
      <c r="E23" s="156">
        <v>45725</v>
      </c>
      <c r="F23" s="156">
        <v>45728</v>
      </c>
      <c r="G23" s="154" t="str">
        <f t="shared" si="0"/>
        <v>&lt; 1 Semana</v>
      </c>
      <c r="H23" s="45" t="s">
        <v>275</v>
      </c>
      <c r="I23" s="158" t="s">
        <v>18</v>
      </c>
      <c r="J23" s="39" t="s">
        <v>120</v>
      </c>
      <c r="K23" s="44"/>
      <c r="L23" s="2"/>
    </row>
    <row r="24" spans="2:12" ht="13.5" customHeight="1" x14ac:dyDescent="0.25">
      <c r="B24" s="46" t="s">
        <v>48</v>
      </c>
      <c r="C24" s="42" t="s">
        <v>49</v>
      </c>
      <c r="D24" s="37" t="s">
        <v>42</v>
      </c>
      <c r="E24" s="156">
        <v>45728</v>
      </c>
      <c r="F24" s="156">
        <v>45731</v>
      </c>
      <c r="G24" s="154" t="str">
        <f t="shared" si="0"/>
        <v>&lt; 1 Semana</v>
      </c>
      <c r="H24" s="45" t="s">
        <v>275</v>
      </c>
      <c r="I24" s="158" t="s">
        <v>14</v>
      </c>
      <c r="J24" s="39" t="s">
        <v>120</v>
      </c>
      <c r="K24" s="44"/>
      <c r="L24" s="2"/>
    </row>
    <row r="25" spans="2:12" ht="13.5" customHeight="1" x14ac:dyDescent="0.25">
      <c r="B25" s="46" t="s">
        <v>50</v>
      </c>
      <c r="C25" s="42" t="s">
        <v>51</v>
      </c>
      <c r="D25" s="37" t="s">
        <v>40</v>
      </c>
      <c r="E25" s="156">
        <v>45729</v>
      </c>
      <c r="F25" s="156">
        <v>45732</v>
      </c>
      <c r="G25" s="154" t="str">
        <f t="shared" si="0"/>
        <v>&lt; 1 Semana</v>
      </c>
      <c r="H25" s="45" t="s">
        <v>275</v>
      </c>
      <c r="I25" s="158" t="s">
        <v>18</v>
      </c>
      <c r="J25" s="39" t="s">
        <v>120</v>
      </c>
      <c r="K25" s="44"/>
      <c r="L25" s="2"/>
    </row>
    <row r="26" spans="2:12" ht="13.2" x14ac:dyDescent="0.25">
      <c r="B26" s="46" t="s">
        <v>52</v>
      </c>
      <c r="C26" s="42" t="s">
        <v>53</v>
      </c>
      <c r="D26" s="37" t="s">
        <v>44</v>
      </c>
      <c r="E26" s="156">
        <v>45730</v>
      </c>
      <c r="F26" s="156">
        <v>45733</v>
      </c>
      <c r="G26" s="154" t="str">
        <f t="shared" si="0"/>
        <v>&lt; 1 Semana</v>
      </c>
      <c r="H26" s="47" t="s">
        <v>275</v>
      </c>
      <c r="I26" s="158" t="s">
        <v>18</v>
      </c>
      <c r="J26" s="39" t="s">
        <v>120</v>
      </c>
      <c r="K26" s="44" t="s">
        <v>121</v>
      </c>
      <c r="L26" s="2"/>
    </row>
    <row r="27" spans="2:12" ht="13.5" customHeight="1" x14ac:dyDescent="0.25">
      <c r="B27" s="46" t="s">
        <v>55</v>
      </c>
      <c r="C27" s="42" t="s">
        <v>56</v>
      </c>
      <c r="D27" s="37"/>
      <c r="E27" s="157">
        <v>45734</v>
      </c>
      <c r="F27" s="157">
        <v>45735</v>
      </c>
      <c r="G27" s="155" t="str">
        <f t="shared" si="0"/>
        <v>&lt; 1 Semana</v>
      </c>
      <c r="H27" s="48" t="s">
        <v>275</v>
      </c>
      <c r="I27" s="158" t="s">
        <v>18</v>
      </c>
      <c r="J27" s="39" t="s">
        <v>120</v>
      </c>
      <c r="K27" s="44" t="s">
        <v>121</v>
      </c>
      <c r="L27" s="2"/>
    </row>
    <row r="28" spans="2:12" ht="13.5" customHeight="1" x14ac:dyDescent="0.25">
      <c r="B28" s="46" t="s">
        <v>57</v>
      </c>
      <c r="C28" s="42" t="s">
        <v>58</v>
      </c>
      <c r="D28" s="37"/>
      <c r="E28" s="157">
        <v>45734</v>
      </c>
      <c r="F28" s="157">
        <v>45735</v>
      </c>
      <c r="G28" s="155" t="str">
        <f t="shared" si="0"/>
        <v>&lt; 1 Semana</v>
      </c>
      <c r="H28" s="43" t="s">
        <v>275</v>
      </c>
      <c r="I28" s="158" t="s">
        <v>18</v>
      </c>
      <c r="J28" s="39" t="s">
        <v>120</v>
      </c>
      <c r="K28" s="44" t="s">
        <v>121</v>
      </c>
      <c r="L28" s="2"/>
    </row>
    <row r="29" spans="2:12" ht="13.5" customHeight="1" x14ac:dyDescent="0.25">
      <c r="B29" s="46" t="s">
        <v>59</v>
      </c>
      <c r="C29" s="42" t="s">
        <v>60</v>
      </c>
      <c r="D29" s="37" t="s">
        <v>57</v>
      </c>
      <c r="E29" s="157">
        <v>45736</v>
      </c>
      <c r="F29" s="157">
        <v>45743</v>
      </c>
      <c r="G29" s="155">
        <f t="shared" si="0"/>
        <v>1</v>
      </c>
      <c r="H29" s="43" t="s">
        <v>119</v>
      </c>
      <c r="I29" s="158" t="s">
        <v>18</v>
      </c>
      <c r="J29" s="39" t="s">
        <v>120</v>
      </c>
      <c r="K29" s="44" t="s">
        <v>121</v>
      </c>
      <c r="L29" s="2"/>
    </row>
    <row r="30" spans="2:12" ht="13.5" customHeight="1" x14ac:dyDescent="0.25">
      <c r="B30" s="46" t="s">
        <v>61</v>
      </c>
      <c r="C30" s="42" t="s">
        <v>62</v>
      </c>
      <c r="D30" s="37" t="s">
        <v>57</v>
      </c>
      <c r="E30" s="157">
        <v>45736</v>
      </c>
      <c r="F30" s="157">
        <v>45743</v>
      </c>
      <c r="G30" s="155">
        <f t="shared" si="0"/>
        <v>1</v>
      </c>
      <c r="H30" s="43" t="s">
        <v>119</v>
      </c>
      <c r="I30" s="158" t="s">
        <v>18</v>
      </c>
      <c r="J30" s="39" t="s">
        <v>120</v>
      </c>
      <c r="K30" s="44" t="s">
        <v>121</v>
      </c>
      <c r="L30" s="2"/>
    </row>
    <row r="31" spans="2:12" ht="13.5" customHeight="1" x14ac:dyDescent="0.25">
      <c r="B31" s="46" t="s">
        <v>63</v>
      </c>
      <c r="C31" s="42" t="s">
        <v>64</v>
      </c>
      <c r="D31" s="37" t="s">
        <v>57</v>
      </c>
      <c r="E31" s="157">
        <v>45736</v>
      </c>
      <c r="F31" s="157">
        <v>45743</v>
      </c>
      <c r="G31" s="155">
        <f t="shared" si="0"/>
        <v>1</v>
      </c>
      <c r="H31" s="43" t="s">
        <v>119</v>
      </c>
      <c r="I31" s="158" t="s">
        <v>14</v>
      </c>
      <c r="J31" s="39" t="s">
        <v>120</v>
      </c>
      <c r="K31" s="44" t="s">
        <v>121</v>
      </c>
      <c r="L31" s="2"/>
    </row>
    <row r="32" spans="2:12" ht="13.5" customHeight="1" x14ac:dyDescent="0.25">
      <c r="B32" s="46" t="s">
        <v>65</v>
      </c>
      <c r="C32" s="42" t="s">
        <v>66</v>
      </c>
      <c r="D32" s="37" t="s">
        <v>57</v>
      </c>
      <c r="E32" s="157">
        <v>45736</v>
      </c>
      <c r="F32" s="157">
        <v>45743</v>
      </c>
      <c r="G32" s="155">
        <f t="shared" si="0"/>
        <v>1</v>
      </c>
      <c r="H32" s="45" t="s">
        <v>119</v>
      </c>
      <c r="I32" s="158" t="s">
        <v>18</v>
      </c>
      <c r="J32" s="39" t="s">
        <v>120</v>
      </c>
      <c r="K32" s="44" t="s">
        <v>121</v>
      </c>
      <c r="L32" s="2"/>
    </row>
    <row r="33" spans="2:12" ht="13.5" customHeight="1" x14ac:dyDescent="0.25">
      <c r="B33" s="46" t="s">
        <v>67</v>
      </c>
      <c r="C33" s="42" t="s">
        <v>68</v>
      </c>
      <c r="D33" s="37" t="s">
        <v>57</v>
      </c>
      <c r="E33" s="157">
        <v>45743</v>
      </c>
      <c r="F33" s="157">
        <v>45751</v>
      </c>
      <c r="G33" s="155">
        <f t="shared" si="0"/>
        <v>1.1428571428571428</v>
      </c>
      <c r="H33" s="45" t="s">
        <v>119</v>
      </c>
      <c r="I33" s="158" t="s">
        <v>14</v>
      </c>
      <c r="J33" s="49" t="s">
        <v>120</v>
      </c>
      <c r="K33" s="44" t="s">
        <v>121</v>
      </c>
      <c r="L33" s="2"/>
    </row>
    <row r="34" spans="2:12" ht="13.5" customHeight="1" x14ac:dyDescent="0.25">
      <c r="B34" s="46" t="s">
        <v>69</v>
      </c>
      <c r="C34" s="42" t="s">
        <v>70</v>
      </c>
      <c r="D34" s="37" t="s">
        <v>57</v>
      </c>
      <c r="E34" s="157">
        <v>45743</v>
      </c>
      <c r="F34" s="157">
        <v>45751</v>
      </c>
      <c r="G34" s="155">
        <f t="shared" si="0"/>
        <v>1.1428571428571428</v>
      </c>
      <c r="H34" s="45" t="s">
        <v>119</v>
      </c>
      <c r="I34" s="158" t="s">
        <v>18</v>
      </c>
      <c r="J34" s="49" t="s">
        <v>120</v>
      </c>
      <c r="K34" s="44" t="s">
        <v>121</v>
      </c>
      <c r="L34" s="2"/>
    </row>
    <row r="35" spans="2:12" ht="13.5" customHeight="1" x14ac:dyDescent="0.25">
      <c r="B35" s="46" t="s">
        <v>71</v>
      </c>
      <c r="C35" s="42" t="s">
        <v>72</v>
      </c>
      <c r="D35" s="37"/>
      <c r="E35" s="157">
        <v>45743</v>
      </c>
      <c r="F35" s="157">
        <v>45745</v>
      </c>
      <c r="G35" s="155" t="str">
        <f t="shared" si="0"/>
        <v>&lt; 1 Semana</v>
      </c>
      <c r="H35" s="48" t="s">
        <v>275</v>
      </c>
      <c r="I35" s="158" t="s">
        <v>14</v>
      </c>
      <c r="J35" s="49" t="s">
        <v>120</v>
      </c>
      <c r="K35" s="44" t="s">
        <v>121</v>
      </c>
      <c r="L35" s="2"/>
    </row>
    <row r="36" spans="2:12" ht="13.5" customHeight="1" x14ac:dyDescent="0.25">
      <c r="B36" s="46" t="s">
        <v>73</v>
      </c>
      <c r="C36" s="42" t="s">
        <v>74</v>
      </c>
      <c r="D36" s="37" t="s">
        <v>71</v>
      </c>
      <c r="E36" s="157">
        <v>45745</v>
      </c>
      <c r="F36" s="157">
        <v>45745</v>
      </c>
      <c r="G36" s="155" t="str">
        <f t="shared" si="0"/>
        <v>&lt; 1 Semana</v>
      </c>
      <c r="H36" s="48" t="s">
        <v>275</v>
      </c>
      <c r="I36" s="158" t="s">
        <v>14</v>
      </c>
      <c r="J36" s="49" t="s">
        <v>120</v>
      </c>
      <c r="K36" s="44" t="s">
        <v>121</v>
      </c>
      <c r="L36" s="2"/>
    </row>
    <row r="37" spans="2:12" ht="13.5" customHeight="1" x14ac:dyDescent="0.25">
      <c r="B37" s="46" t="s">
        <v>75</v>
      </c>
      <c r="C37" s="42" t="s">
        <v>76</v>
      </c>
      <c r="D37" s="37" t="s">
        <v>75</v>
      </c>
      <c r="E37" s="157">
        <v>45745</v>
      </c>
      <c r="F37" s="157">
        <v>45754</v>
      </c>
      <c r="G37" s="155">
        <f t="shared" si="0"/>
        <v>1.2857142857142858</v>
      </c>
      <c r="H37" s="48" t="s">
        <v>119</v>
      </c>
      <c r="I37" s="158" t="s">
        <v>14</v>
      </c>
      <c r="J37" s="49" t="s">
        <v>120</v>
      </c>
      <c r="K37" s="44" t="s">
        <v>121</v>
      </c>
      <c r="L37" s="2"/>
    </row>
    <row r="38" spans="2:12" ht="13.5" customHeight="1" x14ac:dyDescent="0.25">
      <c r="B38" s="46" t="s">
        <v>77</v>
      </c>
      <c r="C38" s="42" t="s">
        <v>78</v>
      </c>
      <c r="D38" s="37" t="s">
        <v>69</v>
      </c>
      <c r="E38" s="157">
        <v>45745</v>
      </c>
      <c r="F38" s="157">
        <v>45754</v>
      </c>
      <c r="G38" s="155">
        <f t="shared" si="0"/>
        <v>1.2857142857142858</v>
      </c>
      <c r="H38" s="45" t="s">
        <v>119</v>
      </c>
      <c r="I38" s="158" t="s">
        <v>18</v>
      </c>
      <c r="J38" s="39" t="s">
        <v>120</v>
      </c>
      <c r="K38" s="44" t="s">
        <v>121</v>
      </c>
      <c r="L38" s="2"/>
    </row>
    <row r="39" spans="2:12" ht="13.5" customHeight="1" x14ac:dyDescent="0.25">
      <c r="B39" s="46" t="s">
        <v>79</v>
      </c>
      <c r="C39" s="42" t="s">
        <v>80</v>
      </c>
      <c r="D39" s="37" t="s">
        <v>61</v>
      </c>
      <c r="E39" s="157">
        <v>45745</v>
      </c>
      <c r="F39" s="157">
        <v>45754</v>
      </c>
      <c r="G39" s="155">
        <f t="shared" si="0"/>
        <v>1.2857142857142858</v>
      </c>
      <c r="H39" s="48" t="s">
        <v>119</v>
      </c>
      <c r="I39" s="158" t="s">
        <v>14</v>
      </c>
      <c r="J39" s="39" t="s">
        <v>120</v>
      </c>
      <c r="K39" s="44" t="s">
        <v>121</v>
      </c>
      <c r="L39" s="2"/>
    </row>
    <row r="40" spans="2:12" ht="13.5" customHeight="1" x14ac:dyDescent="0.25">
      <c r="B40" s="46" t="s">
        <v>81</v>
      </c>
      <c r="C40" s="42" t="s">
        <v>82</v>
      </c>
      <c r="D40" s="37"/>
      <c r="E40" s="157">
        <v>45748</v>
      </c>
      <c r="F40" s="157">
        <v>45751</v>
      </c>
      <c r="G40" s="155" t="str">
        <f t="shared" si="0"/>
        <v>&lt; 1 Semana</v>
      </c>
      <c r="H40" s="48" t="s">
        <v>275</v>
      </c>
      <c r="I40" s="158" t="s">
        <v>14</v>
      </c>
      <c r="J40" s="39" t="s">
        <v>120</v>
      </c>
      <c r="K40" s="44" t="s">
        <v>121</v>
      </c>
      <c r="L40" s="2"/>
    </row>
    <row r="41" spans="2:12" ht="13.5" customHeight="1" x14ac:dyDescent="0.25">
      <c r="B41" s="46" t="s">
        <v>83</v>
      </c>
      <c r="C41" s="42" t="s">
        <v>84</v>
      </c>
      <c r="D41" s="37"/>
      <c r="E41" s="157">
        <v>45748</v>
      </c>
      <c r="F41" s="157">
        <v>45751</v>
      </c>
      <c r="G41" s="155" t="str">
        <f t="shared" si="0"/>
        <v>&lt; 1 Semana</v>
      </c>
      <c r="H41" s="48" t="s">
        <v>275</v>
      </c>
      <c r="I41" s="158" t="s">
        <v>18</v>
      </c>
      <c r="J41" s="39" t="s">
        <v>120</v>
      </c>
      <c r="K41" s="44" t="s">
        <v>121</v>
      </c>
      <c r="L41" s="2"/>
    </row>
    <row r="42" spans="2:12" ht="13.5" customHeight="1" x14ac:dyDescent="0.25">
      <c r="B42" s="46" t="s">
        <v>85</v>
      </c>
      <c r="C42" s="42" t="s">
        <v>86</v>
      </c>
      <c r="D42" s="37"/>
      <c r="E42" s="157">
        <v>45751</v>
      </c>
      <c r="F42" s="157">
        <v>45754</v>
      </c>
      <c r="G42" s="155" t="str">
        <f t="shared" si="0"/>
        <v>&lt; 1 Semana</v>
      </c>
      <c r="H42" s="48" t="s">
        <v>275</v>
      </c>
      <c r="I42" s="158" t="s">
        <v>14</v>
      </c>
      <c r="J42" s="39" t="s">
        <v>120</v>
      </c>
      <c r="K42" s="44" t="s">
        <v>121</v>
      </c>
      <c r="L42" s="2"/>
    </row>
    <row r="43" spans="2:12" ht="13.5" customHeight="1" x14ac:dyDescent="0.25">
      <c r="B43" s="46" t="s">
        <v>87</v>
      </c>
      <c r="C43" s="42" t="s">
        <v>88</v>
      </c>
      <c r="D43" s="37"/>
      <c r="E43" s="157">
        <v>45751</v>
      </c>
      <c r="F43" s="157">
        <v>45754</v>
      </c>
      <c r="G43" s="155" t="str">
        <f t="shared" si="0"/>
        <v>&lt; 1 Semana</v>
      </c>
      <c r="H43" s="48" t="s">
        <v>275</v>
      </c>
      <c r="I43" s="158" t="s">
        <v>18</v>
      </c>
      <c r="J43" s="39" t="s">
        <v>120</v>
      </c>
      <c r="K43" s="44" t="s">
        <v>121</v>
      </c>
      <c r="L43" s="2"/>
    </row>
    <row r="44" spans="2:12" ht="13.5" customHeight="1" x14ac:dyDescent="0.25">
      <c r="B44" s="46" t="s">
        <v>89</v>
      </c>
      <c r="C44" s="42" t="s">
        <v>90</v>
      </c>
      <c r="D44" s="37" t="s">
        <v>91</v>
      </c>
      <c r="E44" s="157">
        <v>45754</v>
      </c>
      <c r="F44" s="157">
        <v>45755</v>
      </c>
      <c r="G44" s="155" t="str">
        <f t="shared" si="0"/>
        <v>&lt; 1 Semana</v>
      </c>
      <c r="H44" s="48" t="s">
        <v>275</v>
      </c>
      <c r="I44" s="158" t="s">
        <v>18</v>
      </c>
      <c r="J44" s="39" t="s">
        <v>120</v>
      </c>
      <c r="K44" s="44" t="s">
        <v>121</v>
      </c>
      <c r="L44" s="2"/>
    </row>
    <row r="45" spans="2:12" ht="13.5" customHeight="1" x14ac:dyDescent="0.25">
      <c r="B45" s="46" t="s">
        <v>93</v>
      </c>
      <c r="C45" s="42" t="s">
        <v>94</v>
      </c>
      <c r="D45" s="37"/>
      <c r="E45" s="157">
        <v>45755</v>
      </c>
      <c r="F45" s="157">
        <v>45765</v>
      </c>
      <c r="G45" s="23">
        <f>IF((F45-E45)/7 &lt; 1,"&lt; 1 Semana", (F45-E45)/7 )</f>
        <v>1.4285714285714286</v>
      </c>
      <c r="H45" s="48" t="s">
        <v>119</v>
      </c>
      <c r="I45" s="158" t="s">
        <v>14</v>
      </c>
      <c r="J45" s="39" t="s">
        <v>120</v>
      </c>
      <c r="K45" s="44" t="s">
        <v>121</v>
      </c>
      <c r="L45" s="2"/>
    </row>
    <row r="46" spans="2:12" ht="13.5" customHeight="1" x14ac:dyDescent="0.25">
      <c r="B46" s="46" t="s">
        <v>95</v>
      </c>
      <c r="C46" s="42" t="s">
        <v>96</v>
      </c>
      <c r="D46" s="37" t="s">
        <v>93</v>
      </c>
      <c r="E46" s="157">
        <v>45765</v>
      </c>
      <c r="F46" s="157">
        <v>45777</v>
      </c>
      <c r="G46" s="155">
        <f t="shared" si="0"/>
        <v>1.7142857142857142</v>
      </c>
      <c r="H46" s="48" t="s">
        <v>122</v>
      </c>
      <c r="I46" s="158" t="s">
        <v>18</v>
      </c>
      <c r="J46" s="39" t="s">
        <v>120</v>
      </c>
      <c r="K46" s="44" t="s">
        <v>121</v>
      </c>
      <c r="L46" s="2"/>
    </row>
    <row r="47" spans="2:12" ht="13.5" customHeight="1" x14ac:dyDescent="0.25">
      <c r="B47" s="46" t="s">
        <v>98</v>
      </c>
      <c r="C47" s="42" t="s">
        <v>99</v>
      </c>
      <c r="D47" s="37"/>
      <c r="E47" s="157">
        <v>45765</v>
      </c>
      <c r="F47" s="157">
        <v>45770</v>
      </c>
      <c r="G47" s="155" t="str">
        <f t="shared" si="0"/>
        <v>&lt; 1 Semana</v>
      </c>
      <c r="H47" s="48" t="s">
        <v>275</v>
      </c>
      <c r="I47" s="158" t="s">
        <v>18</v>
      </c>
      <c r="J47" s="39" t="s">
        <v>120</v>
      </c>
      <c r="K47" s="44" t="s">
        <v>121</v>
      </c>
      <c r="L47" s="2"/>
    </row>
    <row r="48" spans="2:12" ht="13.5" customHeight="1" x14ac:dyDescent="0.25">
      <c r="B48" s="46" t="s">
        <v>100</v>
      </c>
      <c r="C48" s="42" t="s">
        <v>101</v>
      </c>
      <c r="D48" s="37"/>
      <c r="E48" s="157">
        <v>45765</v>
      </c>
      <c r="F48" s="157">
        <v>45770</v>
      </c>
      <c r="G48" s="155" t="str">
        <f t="shared" si="0"/>
        <v>&lt; 1 Semana</v>
      </c>
      <c r="H48" s="48" t="s">
        <v>275</v>
      </c>
      <c r="I48" s="158" t="s">
        <v>18</v>
      </c>
      <c r="J48" s="39" t="s">
        <v>120</v>
      </c>
      <c r="K48" s="44" t="s">
        <v>121</v>
      </c>
      <c r="L48" s="2"/>
    </row>
    <row r="49" spans="2:12" ht="13.5" customHeight="1" x14ac:dyDescent="0.25">
      <c r="B49" s="46" t="s">
        <v>102</v>
      </c>
      <c r="C49" s="42" t="s">
        <v>103</v>
      </c>
      <c r="D49" s="37" t="s">
        <v>104</v>
      </c>
      <c r="E49" s="157">
        <v>45770</v>
      </c>
      <c r="F49" s="157">
        <v>45777</v>
      </c>
      <c r="G49" s="155">
        <f t="shared" si="0"/>
        <v>1</v>
      </c>
      <c r="H49" s="45" t="s">
        <v>119</v>
      </c>
      <c r="I49" s="158" t="s">
        <v>14</v>
      </c>
      <c r="J49" s="39" t="s">
        <v>120</v>
      </c>
      <c r="K49" s="44" t="s">
        <v>121</v>
      </c>
      <c r="L49" s="2"/>
    </row>
    <row r="50" spans="2:12" ht="13.5" customHeight="1" x14ac:dyDescent="0.25">
      <c r="B50" s="46" t="s">
        <v>105</v>
      </c>
      <c r="C50" s="42" t="s">
        <v>106</v>
      </c>
      <c r="D50" s="37"/>
      <c r="E50" s="157">
        <v>45765</v>
      </c>
      <c r="F50" s="157">
        <v>45777</v>
      </c>
      <c r="G50" s="155">
        <f t="shared" si="0"/>
        <v>1.7142857142857142</v>
      </c>
      <c r="H50" s="48" t="s">
        <v>122</v>
      </c>
      <c r="I50" s="158" t="s">
        <v>18</v>
      </c>
      <c r="J50" s="39" t="s">
        <v>120</v>
      </c>
      <c r="K50" s="44" t="s">
        <v>121</v>
      </c>
      <c r="L50" s="2"/>
    </row>
    <row r="51" spans="2:12" ht="13.5" customHeight="1" x14ac:dyDescent="0.25">
      <c r="B51" s="46" t="s">
        <v>107</v>
      </c>
      <c r="C51" s="42" t="s">
        <v>108</v>
      </c>
      <c r="D51" s="37"/>
      <c r="E51" s="157">
        <v>45765</v>
      </c>
      <c r="F51" s="157">
        <v>45777</v>
      </c>
      <c r="G51" s="155">
        <f t="shared" si="0"/>
        <v>1.7142857142857142</v>
      </c>
      <c r="H51" s="48" t="s">
        <v>122</v>
      </c>
      <c r="I51" s="158" t="s">
        <v>18</v>
      </c>
      <c r="J51" s="39" t="s">
        <v>120</v>
      </c>
      <c r="K51" s="44" t="s">
        <v>121</v>
      </c>
      <c r="L51" s="2"/>
    </row>
    <row r="52" spans="2:12" ht="13.5" customHeight="1" x14ac:dyDescent="0.25">
      <c r="B52" s="46" t="s">
        <v>109</v>
      </c>
      <c r="C52" s="42" t="s">
        <v>110</v>
      </c>
      <c r="D52" s="37"/>
      <c r="E52" s="157">
        <v>45755</v>
      </c>
      <c r="F52" s="157">
        <v>45765</v>
      </c>
      <c r="G52" s="155">
        <f t="shared" si="0"/>
        <v>1.4285714285714286</v>
      </c>
      <c r="H52" s="45" t="s">
        <v>119</v>
      </c>
      <c r="I52" s="158" t="s">
        <v>18</v>
      </c>
      <c r="J52" s="39" t="s">
        <v>120</v>
      </c>
      <c r="K52" s="44" t="s">
        <v>121</v>
      </c>
      <c r="L52" s="2"/>
    </row>
    <row r="53" spans="2:12" ht="13.5" customHeight="1" x14ac:dyDescent="0.25">
      <c r="B53" s="46" t="s">
        <v>111</v>
      </c>
      <c r="C53" s="42" t="s">
        <v>112</v>
      </c>
      <c r="D53" s="37"/>
      <c r="E53" s="157">
        <v>45765</v>
      </c>
      <c r="F53" s="157">
        <v>45777</v>
      </c>
      <c r="G53" s="155">
        <f t="shared" si="0"/>
        <v>1.7142857142857142</v>
      </c>
      <c r="H53" s="48" t="s">
        <v>122</v>
      </c>
      <c r="I53" s="158" t="s">
        <v>14</v>
      </c>
      <c r="J53" s="39" t="s">
        <v>120</v>
      </c>
      <c r="K53" s="44" t="s">
        <v>121</v>
      </c>
      <c r="L53" s="2"/>
    </row>
    <row r="54" spans="2:12" ht="13.5" customHeight="1" x14ac:dyDescent="0.25">
      <c r="B54" s="46" t="s">
        <v>113</v>
      </c>
      <c r="C54" s="42" t="s">
        <v>114</v>
      </c>
      <c r="D54" s="37" t="s">
        <v>109</v>
      </c>
      <c r="E54" s="157">
        <v>45765</v>
      </c>
      <c r="F54" s="157">
        <v>45777</v>
      </c>
      <c r="G54" s="155">
        <f t="shared" si="0"/>
        <v>1.7142857142857142</v>
      </c>
      <c r="H54" s="48" t="s">
        <v>122</v>
      </c>
      <c r="I54" s="158" t="s">
        <v>18</v>
      </c>
      <c r="J54" s="39" t="s">
        <v>120</v>
      </c>
      <c r="K54" s="44" t="s">
        <v>121</v>
      </c>
      <c r="L54" s="2"/>
    </row>
    <row r="55" spans="2:12" ht="13.5" customHeight="1" x14ac:dyDescent="0.25">
      <c r="B55" s="5"/>
      <c r="C55" s="32"/>
      <c r="D55" s="5"/>
      <c r="E55" s="5"/>
      <c r="F55" s="5"/>
      <c r="G55" s="5"/>
      <c r="H55" s="5"/>
    </row>
    <row r="56" spans="2:12" ht="13.5" customHeight="1" x14ac:dyDescent="0.25">
      <c r="B56" s="5"/>
      <c r="C56" s="32"/>
      <c r="D56" s="5"/>
      <c r="E56" s="5"/>
      <c r="F56" s="5"/>
      <c r="G56" s="5"/>
      <c r="H56" s="5"/>
    </row>
    <row r="57" spans="2:12" ht="13.5" customHeight="1" x14ac:dyDescent="0.25">
      <c r="B57" s="5"/>
      <c r="C57" s="32"/>
      <c r="D57" s="5"/>
      <c r="E57" s="5"/>
      <c r="F57" s="5"/>
      <c r="G57" s="5"/>
      <c r="H57" s="5"/>
    </row>
    <row r="58" spans="2:12" ht="13.5" customHeight="1" x14ac:dyDescent="0.25">
      <c r="B58" s="5"/>
      <c r="C58" s="32"/>
      <c r="D58" s="5"/>
      <c r="E58" s="5"/>
      <c r="F58" s="5"/>
      <c r="G58" s="5"/>
      <c r="H58" s="5"/>
    </row>
    <row r="59" spans="2:12" ht="13.5" customHeight="1" x14ac:dyDescent="0.25">
      <c r="B59" s="5"/>
      <c r="C59" s="32"/>
      <c r="D59" s="5"/>
      <c r="E59" s="5"/>
      <c r="F59" s="5"/>
      <c r="G59" s="5"/>
      <c r="H59" s="5"/>
    </row>
    <row r="60" spans="2:12" ht="13.5" customHeight="1" x14ac:dyDescent="0.25">
      <c r="B60" s="5"/>
      <c r="C60" s="32"/>
      <c r="D60" s="5"/>
      <c r="E60" s="5"/>
      <c r="F60" s="5"/>
      <c r="G60" s="5"/>
      <c r="H60" s="5"/>
    </row>
    <row r="61" spans="2:12" ht="13.5" customHeight="1" x14ac:dyDescent="0.25">
      <c r="B61" s="5"/>
      <c r="C61" s="32"/>
      <c r="D61" s="5"/>
      <c r="E61" s="5"/>
      <c r="F61" s="5"/>
      <c r="G61" s="5"/>
      <c r="H61" s="5"/>
    </row>
    <row r="62" spans="2:12" ht="13.5" customHeight="1" x14ac:dyDescent="0.25">
      <c r="B62" s="5"/>
      <c r="C62" s="32"/>
      <c r="D62" s="5"/>
      <c r="E62" s="5"/>
      <c r="F62" s="5"/>
      <c r="G62" s="5"/>
      <c r="H62" s="5"/>
    </row>
    <row r="63" spans="2:12" ht="13.5" customHeight="1" x14ac:dyDescent="0.25">
      <c r="B63" s="5"/>
      <c r="C63" s="32"/>
      <c r="D63" s="5"/>
      <c r="E63" s="5"/>
      <c r="F63" s="5"/>
      <c r="G63" s="5"/>
      <c r="H63" s="5"/>
    </row>
    <row r="64" spans="2:12" ht="13.5" customHeight="1" x14ac:dyDescent="0.25">
      <c r="B64" s="5"/>
      <c r="C64" s="32"/>
      <c r="D64" s="5"/>
      <c r="E64" s="5"/>
      <c r="F64" s="5"/>
      <c r="G64" s="5"/>
      <c r="H64" s="5"/>
    </row>
    <row r="65" spans="2:8" ht="13.5" customHeight="1" x14ac:dyDescent="0.25">
      <c r="B65" s="5"/>
      <c r="C65" s="32"/>
      <c r="D65" s="5"/>
      <c r="E65" s="5"/>
      <c r="F65" s="5"/>
      <c r="G65" s="5"/>
      <c r="H65" s="5"/>
    </row>
    <row r="66" spans="2:8" ht="13.5" customHeight="1" x14ac:dyDescent="0.25">
      <c r="B66" s="5"/>
      <c r="C66" s="32"/>
      <c r="D66" s="5"/>
      <c r="E66" s="5"/>
      <c r="F66" s="5"/>
      <c r="G66" s="5"/>
      <c r="H66" s="5"/>
    </row>
    <row r="67" spans="2:8" ht="13.5" customHeight="1" x14ac:dyDescent="0.25">
      <c r="B67" s="5"/>
      <c r="C67" s="32"/>
      <c r="D67" s="5"/>
      <c r="E67" s="5"/>
      <c r="F67" s="5"/>
      <c r="G67" s="5"/>
      <c r="H67" s="5"/>
    </row>
    <row r="68" spans="2:8" ht="13.5" customHeight="1" x14ac:dyDescent="0.25">
      <c r="B68" s="5"/>
      <c r="C68" s="32"/>
      <c r="D68" s="5"/>
      <c r="E68" s="5"/>
      <c r="F68" s="5"/>
      <c r="G68" s="5"/>
      <c r="H68" s="5"/>
    </row>
    <row r="69" spans="2:8" ht="13.5" customHeight="1" x14ac:dyDescent="0.25">
      <c r="B69" s="5"/>
      <c r="C69" s="32"/>
      <c r="D69" s="5"/>
      <c r="E69" s="5"/>
      <c r="F69" s="5"/>
      <c r="G69" s="5"/>
      <c r="H69" s="5"/>
    </row>
    <row r="70" spans="2:8" ht="13.5" customHeight="1" x14ac:dyDescent="0.25">
      <c r="B70" s="5"/>
      <c r="C70" s="32"/>
      <c r="D70" s="5"/>
      <c r="E70" s="5"/>
      <c r="F70" s="5"/>
      <c r="G70" s="5"/>
      <c r="H70" s="5"/>
    </row>
    <row r="71" spans="2:8" ht="13.5" customHeight="1" x14ac:dyDescent="0.25">
      <c r="B71" s="5"/>
      <c r="C71" s="32"/>
      <c r="D71" s="5"/>
      <c r="E71" s="5"/>
      <c r="F71" s="5"/>
      <c r="G71" s="5"/>
      <c r="H71" s="5"/>
    </row>
    <row r="72" spans="2:8" ht="13.5" customHeight="1" x14ac:dyDescent="0.25">
      <c r="B72" s="5"/>
      <c r="C72" s="32"/>
      <c r="D72" s="5"/>
      <c r="E72" s="5"/>
      <c r="F72" s="5"/>
      <c r="G72" s="5"/>
      <c r="H72" s="5"/>
    </row>
    <row r="73" spans="2:8" ht="13.5" customHeight="1" x14ac:dyDescent="0.25">
      <c r="B73" s="5"/>
      <c r="C73" s="32"/>
      <c r="D73" s="5"/>
      <c r="E73" s="5"/>
      <c r="F73" s="5"/>
      <c r="G73" s="5"/>
      <c r="H73" s="5"/>
    </row>
    <row r="74" spans="2:8" ht="13.5" customHeight="1" x14ac:dyDescent="0.25">
      <c r="B74" s="5"/>
      <c r="C74" s="32"/>
      <c r="D74" s="5"/>
      <c r="E74" s="5"/>
      <c r="F74" s="5"/>
      <c r="G74" s="5"/>
      <c r="H74" s="5"/>
    </row>
    <row r="75" spans="2:8" ht="13.5" customHeight="1" x14ac:dyDescent="0.25">
      <c r="B75" s="5"/>
      <c r="C75" s="32"/>
      <c r="D75" s="5"/>
      <c r="E75" s="5"/>
      <c r="F75" s="5"/>
      <c r="G75" s="5"/>
      <c r="H75" s="5"/>
    </row>
    <row r="76" spans="2:8" ht="13.5" customHeight="1" x14ac:dyDescent="0.25">
      <c r="B76" s="5"/>
      <c r="C76" s="32"/>
      <c r="D76" s="5"/>
      <c r="E76" s="5"/>
      <c r="F76" s="5"/>
      <c r="G76" s="5"/>
      <c r="H76" s="5"/>
    </row>
    <row r="77" spans="2:8" ht="13.5" customHeight="1" x14ac:dyDescent="0.25">
      <c r="B77" s="5"/>
      <c r="C77" s="32"/>
      <c r="D77" s="5"/>
      <c r="E77" s="5"/>
      <c r="F77" s="5"/>
      <c r="G77" s="5"/>
      <c r="H77" s="5"/>
    </row>
    <row r="78" spans="2:8" ht="13.5" customHeight="1" x14ac:dyDescent="0.25">
      <c r="B78" s="5"/>
      <c r="C78" s="32"/>
      <c r="D78" s="5"/>
      <c r="E78" s="5"/>
      <c r="F78" s="5"/>
      <c r="G78" s="5"/>
      <c r="H78" s="5"/>
    </row>
    <row r="79" spans="2:8" ht="13.5" customHeight="1" x14ac:dyDescent="0.25">
      <c r="B79" s="5"/>
      <c r="C79" s="32"/>
      <c r="D79" s="5"/>
      <c r="E79" s="5"/>
      <c r="F79" s="5"/>
      <c r="G79" s="5"/>
      <c r="H79" s="5"/>
    </row>
    <row r="80" spans="2:8" ht="13.5" customHeight="1" x14ac:dyDescent="0.25">
      <c r="B80" s="5"/>
      <c r="C80" s="32"/>
      <c r="D80" s="5"/>
      <c r="E80" s="5"/>
      <c r="F80" s="5"/>
      <c r="G80" s="5"/>
      <c r="H80" s="5"/>
    </row>
    <row r="81" spans="2:8" ht="13.5" customHeight="1" x14ac:dyDescent="0.25">
      <c r="B81" s="5"/>
      <c r="C81" s="32"/>
      <c r="D81" s="5"/>
      <c r="E81" s="5"/>
      <c r="F81" s="5"/>
      <c r="G81" s="5"/>
      <c r="H81" s="5"/>
    </row>
    <row r="82" spans="2:8" ht="13.5" customHeight="1" x14ac:dyDescent="0.25">
      <c r="B82" s="5"/>
      <c r="C82" s="32"/>
      <c r="D82" s="5"/>
      <c r="E82" s="5"/>
      <c r="F82" s="5"/>
      <c r="G82" s="5"/>
      <c r="H82" s="5"/>
    </row>
    <row r="83" spans="2:8" ht="13.5" customHeight="1" x14ac:dyDescent="0.25">
      <c r="B83" s="5"/>
      <c r="C83" s="32"/>
      <c r="D83" s="5"/>
      <c r="E83" s="5"/>
      <c r="F83" s="5"/>
      <c r="G83" s="5"/>
      <c r="H83" s="5"/>
    </row>
    <row r="84" spans="2:8" ht="13.5" customHeight="1" x14ac:dyDescent="0.25">
      <c r="B84" s="5"/>
      <c r="C84" s="32"/>
      <c r="D84" s="5"/>
      <c r="E84" s="5"/>
      <c r="F84" s="5"/>
      <c r="G84" s="5"/>
      <c r="H84" s="5"/>
    </row>
    <row r="85" spans="2:8" ht="13.5" customHeight="1" x14ac:dyDescent="0.25">
      <c r="B85" s="5"/>
      <c r="C85" s="32"/>
      <c r="D85" s="5"/>
      <c r="E85" s="5"/>
      <c r="F85" s="5"/>
      <c r="G85" s="5"/>
      <c r="H85" s="5"/>
    </row>
    <row r="86" spans="2:8" ht="13.5" customHeight="1" x14ac:dyDescent="0.25">
      <c r="B86" s="5"/>
      <c r="C86" s="32"/>
      <c r="D86" s="5"/>
      <c r="E86" s="5"/>
      <c r="F86" s="5"/>
      <c r="G86" s="5"/>
      <c r="H86" s="5"/>
    </row>
    <row r="87" spans="2:8" ht="13.5" customHeight="1" x14ac:dyDescent="0.25">
      <c r="B87" s="5"/>
      <c r="C87" s="32"/>
      <c r="D87" s="5"/>
      <c r="E87" s="5"/>
      <c r="F87" s="5"/>
      <c r="G87" s="5"/>
      <c r="H87" s="5"/>
    </row>
    <row r="88" spans="2:8" ht="13.5" customHeight="1" x14ac:dyDescent="0.25">
      <c r="B88" s="5"/>
      <c r="C88" s="32"/>
      <c r="D88" s="5"/>
      <c r="E88" s="5"/>
      <c r="F88" s="5"/>
      <c r="G88" s="5"/>
      <c r="H88" s="5"/>
    </row>
    <row r="89" spans="2:8" ht="13.5" customHeight="1" x14ac:dyDescent="0.25">
      <c r="B89" s="5"/>
      <c r="C89" s="32"/>
      <c r="D89" s="5"/>
      <c r="E89" s="5"/>
      <c r="F89" s="5"/>
      <c r="G89" s="5"/>
      <c r="H89" s="5"/>
    </row>
    <row r="90" spans="2:8" ht="13.5" customHeight="1" x14ac:dyDescent="0.25">
      <c r="B90" s="5"/>
      <c r="C90" s="32"/>
      <c r="D90" s="5"/>
      <c r="E90" s="5"/>
      <c r="F90" s="5"/>
      <c r="G90" s="5"/>
      <c r="H90" s="5"/>
    </row>
    <row r="91" spans="2:8" ht="13.5" customHeight="1" x14ac:dyDescent="0.25">
      <c r="B91" s="5"/>
      <c r="C91" s="32"/>
      <c r="D91" s="5"/>
      <c r="E91" s="5"/>
      <c r="F91" s="5"/>
      <c r="G91" s="5"/>
      <c r="H91" s="5"/>
    </row>
    <row r="92" spans="2:8" ht="13.5" customHeight="1" x14ac:dyDescent="0.25">
      <c r="B92" s="5"/>
      <c r="C92" s="32"/>
      <c r="D92" s="5"/>
      <c r="E92" s="5"/>
      <c r="F92" s="5"/>
      <c r="G92" s="5"/>
      <c r="H92" s="5"/>
    </row>
    <row r="93" spans="2:8" ht="13.5" customHeight="1" x14ac:dyDescent="0.25">
      <c r="B93" s="5"/>
      <c r="C93" s="32"/>
      <c r="D93" s="5"/>
      <c r="E93" s="5"/>
      <c r="F93" s="5"/>
      <c r="G93" s="5"/>
      <c r="H93" s="5"/>
    </row>
    <row r="94" spans="2:8" ht="13.5" customHeight="1" x14ac:dyDescent="0.25">
      <c r="B94" s="5"/>
      <c r="C94" s="32"/>
      <c r="D94" s="5"/>
      <c r="E94" s="5"/>
      <c r="F94" s="5"/>
      <c r="G94" s="5"/>
      <c r="H94" s="5"/>
    </row>
    <row r="95" spans="2:8" ht="13.5" customHeight="1" x14ac:dyDescent="0.25">
      <c r="B95" s="5"/>
      <c r="C95" s="32"/>
      <c r="D95" s="5"/>
      <c r="E95" s="5"/>
      <c r="F95" s="5"/>
      <c r="G95" s="5"/>
      <c r="H95" s="5"/>
    </row>
    <row r="96" spans="2:8" ht="13.5" customHeight="1" x14ac:dyDescent="0.25">
      <c r="B96" s="5"/>
      <c r="C96" s="32"/>
      <c r="D96" s="5"/>
      <c r="E96" s="5"/>
      <c r="F96" s="5"/>
      <c r="G96" s="5"/>
      <c r="H96" s="5"/>
    </row>
    <row r="97" spans="2:8" ht="13.5" customHeight="1" x14ac:dyDescent="0.25">
      <c r="B97" s="5"/>
      <c r="C97" s="32"/>
      <c r="D97" s="5"/>
      <c r="E97" s="5"/>
      <c r="F97" s="5"/>
      <c r="G97" s="5"/>
      <c r="H97" s="5"/>
    </row>
    <row r="98" spans="2:8" ht="13.5" customHeight="1" x14ac:dyDescent="0.25">
      <c r="B98" s="5"/>
      <c r="C98" s="32"/>
      <c r="D98" s="5"/>
      <c r="E98" s="5"/>
      <c r="F98" s="5"/>
      <c r="G98" s="5"/>
      <c r="H98" s="5"/>
    </row>
    <row r="99" spans="2:8" ht="13.5" customHeight="1" x14ac:dyDescent="0.25">
      <c r="B99" s="5"/>
      <c r="C99" s="32"/>
      <c r="D99" s="5"/>
      <c r="E99" s="5"/>
      <c r="F99" s="5"/>
      <c r="G99" s="5"/>
      <c r="H99" s="5"/>
    </row>
    <row r="100" spans="2:8" ht="13.5" customHeight="1" x14ac:dyDescent="0.25">
      <c r="B100" s="5"/>
      <c r="C100" s="32"/>
      <c r="D100" s="5"/>
      <c r="E100" s="5"/>
      <c r="F100" s="5"/>
      <c r="G100" s="5"/>
      <c r="H100" s="5"/>
    </row>
    <row r="101" spans="2:8" ht="13.5" customHeight="1" x14ac:dyDescent="0.25">
      <c r="B101" s="5"/>
      <c r="C101" s="32"/>
      <c r="D101" s="5"/>
      <c r="E101" s="5"/>
      <c r="F101" s="5"/>
      <c r="G101" s="5"/>
      <c r="H101" s="5"/>
    </row>
    <row r="102" spans="2:8" ht="13.5" customHeight="1" x14ac:dyDescent="0.25">
      <c r="B102" s="5"/>
      <c r="C102" s="32"/>
      <c r="D102" s="5"/>
      <c r="E102" s="5"/>
      <c r="F102" s="5"/>
      <c r="G102" s="5"/>
      <c r="H102" s="5"/>
    </row>
    <row r="103" spans="2:8" ht="13.5" customHeight="1" x14ac:dyDescent="0.25">
      <c r="B103" s="5"/>
      <c r="C103" s="32"/>
      <c r="D103" s="5"/>
      <c r="E103" s="5"/>
      <c r="F103" s="5"/>
      <c r="G103" s="5"/>
      <c r="H103" s="5"/>
    </row>
    <row r="104" spans="2:8" ht="13.5" customHeight="1" x14ac:dyDescent="0.25">
      <c r="B104" s="5"/>
      <c r="C104" s="32"/>
      <c r="D104" s="5"/>
      <c r="E104" s="5"/>
      <c r="F104" s="5"/>
      <c r="G104" s="5"/>
      <c r="H104" s="5"/>
    </row>
    <row r="105" spans="2:8" ht="13.5" customHeight="1" x14ac:dyDescent="0.25">
      <c r="B105" s="5"/>
      <c r="C105" s="32"/>
      <c r="D105" s="5"/>
      <c r="E105" s="5"/>
      <c r="F105" s="5"/>
      <c r="G105" s="5"/>
      <c r="H105" s="5"/>
    </row>
    <row r="106" spans="2:8" ht="13.5" customHeight="1" x14ac:dyDescent="0.25">
      <c r="B106" s="5"/>
      <c r="C106" s="32"/>
      <c r="D106" s="5"/>
      <c r="E106" s="5"/>
      <c r="F106" s="5"/>
      <c r="G106" s="5"/>
      <c r="H106" s="5"/>
    </row>
    <row r="107" spans="2:8" ht="13.5" customHeight="1" x14ac:dyDescent="0.25">
      <c r="B107" s="5"/>
      <c r="C107" s="32"/>
      <c r="D107" s="5"/>
      <c r="E107" s="5"/>
      <c r="F107" s="5"/>
      <c r="G107" s="5"/>
      <c r="H107" s="5"/>
    </row>
    <row r="108" spans="2:8" ht="13.5" customHeight="1" x14ac:dyDescent="0.25">
      <c r="B108" s="5"/>
      <c r="C108" s="32"/>
      <c r="D108" s="5"/>
      <c r="E108" s="5"/>
      <c r="F108" s="5"/>
      <c r="G108" s="5"/>
      <c r="H108" s="5"/>
    </row>
    <row r="109" spans="2:8" ht="13.5" customHeight="1" x14ac:dyDescent="0.25">
      <c r="B109" s="5"/>
      <c r="C109" s="32"/>
      <c r="D109" s="5"/>
      <c r="E109" s="5"/>
      <c r="F109" s="5"/>
      <c r="G109" s="5"/>
      <c r="H109" s="5"/>
    </row>
    <row r="110" spans="2:8" ht="13.5" customHeight="1" x14ac:dyDescent="0.25">
      <c r="B110" s="5"/>
      <c r="C110" s="32"/>
      <c r="D110" s="5"/>
      <c r="E110" s="5"/>
      <c r="F110" s="5"/>
      <c r="G110" s="5"/>
      <c r="H110" s="5"/>
    </row>
    <row r="111" spans="2:8" ht="13.5" customHeight="1" x14ac:dyDescent="0.25">
      <c r="B111" s="5"/>
      <c r="C111" s="32"/>
      <c r="D111" s="5"/>
      <c r="E111" s="5"/>
      <c r="F111" s="5"/>
      <c r="G111" s="5"/>
      <c r="H111" s="5"/>
    </row>
    <row r="112" spans="2:8" ht="13.5" customHeight="1" x14ac:dyDescent="0.25">
      <c r="B112" s="5"/>
      <c r="C112" s="32"/>
      <c r="D112" s="5"/>
      <c r="E112" s="5"/>
      <c r="F112" s="5"/>
      <c r="G112" s="5"/>
      <c r="H112" s="5"/>
    </row>
    <row r="113" spans="2:8" ht="13.5" customHeight="1" x14ac:dyDescent="0.25">
      <c r="B113" s="5"/>
      <c r="C113" s="32"/>
      <c r="D113" s="5"/>
      <c r="E113" s="5"/>
      <c r="F113" s="5"/>
      <c r="G113" s="5"/>
      <c r="H113" s="5"/>
    </row>
    <row r="114" spans="2:8" ht="13.5" customHeight="1" x14ac:dyDescent="0.25">
      <c r="B114" s="5"/>
      <c r="C114" s="32"/>
      <c r="D114" s="5"/>
      <c r="E114" s="5"/>
      <c r="F114" s="5"/>
      <c r="G114" s="5"/>
      <c r="H114" s="5"/>
    </row>
    <row r="115" spans="2:8" ht="13.5" customHeight="1" x14ac:dyDescent="0.25">
      <c r="B115" s="5"/>
      <c r="C115" s="32"/>
      <c r="D115" s="5"/>
      <c r="E115" s="5"/>
      <c r="F115" s="5"/>
      <c r="G115" s="5"/>
      <c r="H115" s="5"/>
    </row>
    <row r="116" spans="2:8" ht="13.5" customHeight="1" x14ac:dyDescent="0.25">
      <c r="B116" s="5"/>
      <c r="C116" s="32"/>
      <c r="D116" s="5"/>
      <c r="E116" s="5"/>
      <c r="F116" s="5"/>
      <c r="G116" s="5"/>
      <c r="H116" s="5"/>
    </row>
    <row r="117" spans="2:8" ht="13.5" customHeight="1" x14ac:dyDescent="0.25">
      <c r="B117" s="5"/>
      <c r="C117" s="32"/>
      <c r="D117" s="5"/>
      <c r="E117" s="5"/>
      <c r="F117" s="5"/>
      <c r="G117" s="5"/>
      <c r="H117" s="5"/>
    </row>
    <row r="118" spans="2:8" ht="13.5" customHeight="1" x14ac:dyDescent="0.25">
      <c r="B118" s="5"/>
      <c r="C118" s="32"/>
      <c r="D118" s="5"/>
      <c r="E118" s="5"/>
      <c r="F118" s="5"/>
      <c r="G118" s="5"/>
      <c r="H118" s="5"/>
    </row>
    <row r="119" spans="2:8" ht="13.5" customHeight="1" x14ac:dyDescent="0.25">
      <c r="B119" s="5"/>
      <c r="C119" s="32"/>
      <c r="D119" s="5"/>
      <c r="E119" s="5"/>
      <c r="F119" s="5"/>
      <c r="G119" s="5"/>
      <c r="H119" s="5"/>
    </row>
    <row r="120" spans="2:8" ht="13.5" customHeight="1" x14ac:dyDescent="0.25">
      <c r="B120" s="5"/>
      <c r="C120" s="32"/>
      <c r="D120" s="5"/>
      <c r="E120" s="5"/>
      <c r="F120" s="5"/>
      <c r="G120" s="5"/>
      <c r="H120" s="5"/>
    </row>
    <row r="121" spans="2:8" ht="13.5" customHeight="1" x14ac:dyDescent="0.25">
      <c r="B121" s="5"/>
      <c r="C121" s="32"/>
      <c r="D121" s="5"/>
      <c r="E121" s="5"/>
      <c r="F121" s="5"/>
      <c r="G121" s="5"/>
      <c r="H121" s="5"/>
    </row>
    <row r="122" spans="2:8" ht="13.5" customHeight="1" x14ac:dyDescent="0.25">
      <c r="B122" s="5"/>
      <c r="C122" s="32"/>
      <c r="D122" s="5"/>
      <c r="E122" s="5"/>
      <c r="F122" s="5"/>
      <c r="G122" s="5"/>
      <c r="H122" s="5"/>
    </row>
    <row r="123" spans="2:8" ht="13.5" customHeight="1" x14ac:dyDescent="0.25">
      <c r="B123" s="5"/>
      <c r="C123" s="32"/>
      <c r="D123" s="5"/>
      <c r="E123" s="5"/>
      <c r="F123" s="5"/>
      <c r="G123" s="5"/>
      <c r="H123" s="5"/>
    </row>
    <row r="124" spans="2:8" ht="13.5" customHeight="1" x14ac:dyDescent="0.25">
      <c r="B124" s="5"/>
      <c r="C124" s="32"/>
      <c r="D124" s="5"/>
      <c r="E124" s="5"/>
      <c r="F124" s="5"/>
      <c r="G124" s="5"/>
      <c r="H124" s="5"/>
    </row>
    <row r="125" spans="2:8" ht="13.5" customHeight="1" x14ac:dyDescent="0.25">
      <c r="B125" s="5"/>
      <c r="C125" s="32"/>
      <c r="D125" s="5"/>
      <c r="E125" s="5"/>
      <c r="F125" s="5"/>
      <c r="G125" s="5"/>
      <c r="H125" s="5"/>
    </row>
    <row r="126" spans="2:8" ht="13.5" customHeight="1" x14ac:dyDescent="0.25">
      <c r="B126" s="5"/>
      <c r="C126" s="32"/>
      <c r="D126" s="5"/>
      <c r="E126" s="5"/>
      <c r="F126" s="5"/>
      <c r="G126" s="5"/>
      <c r="H126" s="5"/>
    </row>
    <row r="127" spans="2:8" ht="13.5" customHeight="1" x14ac:dyDescent="0.25">
      <c r="B127" s="5"/>
      <c r="C127" s="32"/>
      <c r="D127" s="5"/>
      <c r="E127" s="5"/>
      <c r="F127" s="5"/>
      <c r="G127" s="5"/>
      <c r="H127" s="5"/>
    </row>
    <row r="128" spans="2:8" ht="13.5" customHeight="1" x14ac:dyDescent="0.25">
      <c r="B128" s="5"/>
      <c r="C128" s="32"/>
      <c r="D128" s="5"/>
      <c r="E128" s="5"/>
      <c r="F128" s="5"/>
      <c r="G128" s="5"/>
      <c r="H128" s="5"/>
    </row>
    <row r="129" spans="2:8" ht="13.5" customHeight="1" x14ac:dyDescent="0.25">
      <c r="B129" s="5"/>
      <c r="C129" s="32"/>
      <c r="D129" s="5"/>
      <c r="E129" s="5"/>
      <c r="F129" s="5"/>
      <c r="G129" s="5"/>
      <c r="H129" s="5"/>
    </row>
    <row r="130" spans="2:8" ht="13.5" customHeight="1" x14ac:dyDescent="0.25">
      <c r="B130" s="5"/>
      <c r="C130" s="32"/>
      <c r="D130" s="5"/>
      <c r="E130" s="5"/>
      <c r="F130" s="5"/>
      <c r="G130" s="5"/>
      <c r="H130" s="5"/>
    </row>
    <row r="131" spans="2:8" ht="13.5" customHeight="1" x14ac:dyDescent="0.25">
      <c r="B131" s="5"/>
      <c r="C131" s="32"/>
      <c r="D131" s="5"/>
      <c r="E131" s="5"/>
      <c r="F131" s="5"/>
      <c r="G131" s="5"/>
      <c r="H131" s="5"/>
    </row>
    <row r="132" spans="2:8" ht="13.5" customHeight="1" x14ac:dyDescent="0.25">
      <c r="B132" s="5"/>
      <c r="C132" s="32"/>
      <c r="D132" s="5"/>
      <c r="E132" s="5"/>
      <c r="F132" s="5"/>
      <c r="G132" s="5"/>
      <c r="H132" s="5"/>
    </row>
    <row r="133" spans="2:8" ht="13.5" customHeight="1" x14ac:dyDescent="0.25">
      <c r="B133" s="5"/>
      <c r="C133" s="32"/>
      <c r="D133" s="5"/>
      <c r="E133" s="5"/>
      <c r="F133" s="5"/>
      <c r="G133" s="5"/>
      <c r="H133" s="5"/>
    </row>
    <row r="134" spans="2:8" ht="13.5" customHeight="1" x14ac:dyDescent="0.25">
      <c r="B134" s="5"/>
      <c r="C134" s="32"/>
      <c r="D134" s="5"/>
      <c r="E134" s="5"/>
      <c r="F134" s="5"/>
      <c r="G134" s="5"/>
      <c r="H134" s="5"/>
    </row>
    <row r="135" spans="2:8" ht="13.5" customHeight="1" x14ac:dyDescent="0.25">
      <c r="B135" s="5"/>
      <c r="C135" s="32"/>
      <c r="D135" s="5"/>
      <c r="E135" s="5"/>
      <c r="F135" s="5"/>
      <c r="G135" s="5"/>
      <c r="H135" s="5"/>
    </row>
    <row r="136" spans="2:8" ht="13.5" customHeight="1" x14ac:dyDescent="0.25">
      <c r="B136" s="5"/>
      <c r="C136" s="32"/>
      <c r="D136" s="5"/>
      <c r="E136" s="5"/>
      <c r="F136" s="5"/>
      <c r="G136" s="5"/>
      <c r="H136" s="5"/>
    </row>
    <row r="137" spans="2:8" ht="13.5" customHeight="1" x14ac:dyDescent="0.25">
      <c r="B137" s="5"/>
      <c r="C137" s="32"/>
      <c r="D137" s="5"/>
      <c r="E137" s="5"/>
      <c r="F137" s="5"/>
      <c r="G137" s="5"/>
      <c r="H137" s="5"/>
    </row>
    <row r="138" spans="2:8" ht="13.5" customHeight="1" x14ac:dyDescent="0.25">
      <c r="B138" s="5"/>
      <c r="C138" s="32"/>
      <c r="D138" s="5"/>
      <c r="E138" s="5"/>
      <c r="F138" s="5"/>
      <c r="G138" s="5"/>
      <c r="H138" s="5"/>
    </row>
    <row r="139" spans="2:8" ht="13.5" customHeight="1" x14ac:dyDescent="0.25">
      <c r="B139" s="5"/>
      <c r="C139" s="32"/>
      <c r="D139" s="5"/>
      <c r="E139" s="5"/>
      <c r="F139" s="5"/>
      <c r="G139" s="5"/>
      <c r="H139" s="5"/>
    </row>
    <row r="140" spans="2:8" ht="13.5" customHeight="1" x14ac:dyDescent="0.25">
      <c r="B140" s="5"/>
      <c r="C140" s="32"/>
      <c r="D140" s="5"/>
      <c r="E140" s="5"/>
      <c r="F140" s="5"/>
      <c r="G140" s="5"/>
      <c r="H140" s="5"/>
    </row>
    <row r="141" spans="2:8" ht="13.5" customHeight="1" x14ac:dyDescent="0.25">
      <c r="B141" s="5"/>
      <c r="C141" s="32"/>
      <c r="D141" s="5"/>
      <c r="E141" s="5"/>
      <c r="F141" s="5"/>
      <c r="G141" s="5"/>
      <c r="H141" s="5"/>
    </row>
    <row r="142" spans="2:8" ht="13.5" customHeight="1" x14ac:dyDescent="0.25">
      <c r="B142" s="5"/>
      <c r="C142" s="32"/>
      <c r="D142" s="5"/>
      <c r="E142" s="5"/>
      <c r="F142" s="5"/>
      <c r="G142" s="5"/>
      <c r="H142" s="5"/>
    </row>
    <row r="143" spans="2:8" ht="13.5" customHeight="1" x14ac:dyDescent="0.25">
      <c r="B143" s="5"/>
      <c r="C143" s="32"/>
      <c r="D143" s="5"/>
      <c r="E143" s="5"/>
      <c r="F143" s="5"/>
      <c r="G143" s="5"/>
      <c r="H143" s="5"/>
    </row>
    <row r="144" spans="2:8" ht="13.5" customHeight="1" x14ac:dyDescent="0.25">
      <c r="B144" s="5"/>
      <c r="C144" s="32"/>
      <c r="D144" s="5"/>
      <c r="E144" s="5"/>
      <c r="F144" s="5"/>
      <c r="G144" s="5"/>
      <c r="H144" s="5"/>
    </row>
    <row r="145" spans="2:8" ht="13.5" customHeight="1" x14ac:dyDescent="0.25">
      <c r="B145" s="5"/>
      <c r="C145" s="32"/>
      <c r="D145" s="5"/>
      <c r="E145" s="5"/>
      <c r="F145" s="5"/>
      <c r="G145" s="5"/>
      <c r="H145" s="5"/>
    </row>
    <row r="146" spans="2:8" ht="13.5" customHeight="1" x14ac:dyDescent="0.25">
      <c r="B146" s="5"/>
      <c r="C146" s="32"/>
      <c r="D146" s="5"/>
      <c r="E146" s="5"/>
      <c r="F146" s="5"/>
      <c r="G146" s="5"/>
      <c r="H146" s="5"/>
    </row>
    <row r="147" spans="2:8" ht="13.5" customHeight="1" x14ac:dyDescent="0.25">
      <c r="B147" s="5"/>
      <c r="C147" s="32"/>
      <c r="D147" s="5"/>
      <c r="E147" s="5"/>
      <c r="F147" s="5"/>
      <c r="G147" s="5"/>
      <c r="H147" s="5"/>
    </row>
    <row r="148" spans="2:8" ht="13.5" customHeight="1" x14ac:dyDescent="0.25">
      <c r="B148" s="5"/>
      <c r="C148" s="32"/>
      <c r="D148" s="5"/>
      <c r="E148" s="5"/>
      <c r="F148" s="5"/>
      <c r="G148" s="5"/>
      <c r="H148" s="5"/>
    </row>
    <row r="149" spans="2:8" ht="13.5" customHeight="1" x14ac:dyDescent="0.25">
      <c r="B149" s="5"/>
      <c r="C149" s="32"/>
      <c r="D149" s="5"/>
      <c r="E149" s="5"/>
      <c r="F149" s="5"/>
      <c r="G149" s="5"/>
      <c r="H149" s="5"/>
    </row>
    <row r="150" spans="2:8" ht="13.5" customHeight="1" x14ac:dyDescent="0.25">
      <c r="B150" s="5"/>
      <c r="C150" s="32"/>
      <c r="D150" s="5"/>
      <c r="E150" s="5"/>
      <c r="F150" s="5"/>
      <c r="G150" s="5"/>
      <c r="H150" s="5"/>
    </row>
    <row r="151" spans="2:8" ht="13.5" customHeight="1" x14ac:dyDescent="0.25">
      <c r="B151" s="5"/>
      <c r="C151" s="32"/>
      <c r="D151" s="5"/>
      <c r="E151" s="5"/>
      <c r="F151" s="5"/>
      <c r="G151" s="5"/>
      <c r="H151" s="5"/>
    </row>
    <row r="152" spans="2:8" ht="13.5" customHeight="1" x14ac:dyDescent="0.25">
      <c r="B152" s="5"/>
      <c r="C152" s="32"/>
      <c r="D152" s="5"/>
      <c r="E152" s="5"/>
      <c r="F152" s="5"/>
      <c r="G152" s="5"/>
      <c r="H152" s="5"/>
    </row>
    <row r="153" spans="2:8" ht="13.5" customHeight="1" x14ac:dyDescent="0.25">
      <c r="B153" s="5"/>
      <c r="C153" s="32"/>
      <c r="D153" s="5"/>
      <c r="E153" s="5"/>
      <c r="F153" s="5"/>
      <c r="G153" s="5"/>
      <c r="H153" s="5"/>
    </row>
    <row r="154" spans="2:8" ht="13.5" customHeight="1" x14ac:dyDescent="0.25">
      <c r="B154" s="5"/>
      <c r="C154" s="32"/>
      <c r="D154" s="5"/>
      <c r="E154" s="5"/>
      <c r="F154" s="5"/>
      <c r="G154" s="5"/>
      <c r="H154" s="5"/>
    </row>
    <row r="155" spans="2:8" ht="13.5" customHeight="1" x14ac:dyDescent="0.25">
      <c r="B155" s="5"/>
      <c r="C155" s="32"/>
      <c r="D155" s="5"/>
      <c r="E155" s="5"/>
      <c r="F155" s="5"/>
      <c r="G155" s="5"/>
      <c r="H155" s="5"/>
    </row>
    <row r="156" spans="2:8" ht="13.5" customHeight="1" x14ac:dyDescent="0.25">
      <c r="B156" s="5"/>
      <c r="C156" s="32"/>
      <c r="D156" s="5"/>
      <c r="E156" s="5"/>
      <c r="F156" s="5"/>
      <c r="G156" s="5"/>
      <c r="H156" s="5"/>
    </row>
    <row r="157" spans="2:8" ht="13.5" customHeight="1" x14ac:dyDescent="0.25">
      <c r="B157" s="5"/>
      <c r="C157" s="32"/>
      <c r="D157" s="5"/>
      <c r="E157" s="5"/>
      <c r="F157" s="5"/>
      <c r="G157" s="5"/>
      <c r="H157" s="5"/>
    </row>
    <row r="158" spans="2:8" ht="13.5" customHeight="1" x14ac:dyDescent="0.25">
      <c r="B158" s="5"/>
      <c r="C158" s="32"/>
      <c r="D158" s="5"/>
      <c r="E158" s="5"/>
      <c r="F158" s="5"/>
      <c r="G158" s="5"/>
      <c r="H158" s="5"/>
    </row>
    <row r="159" spans="2:8" ht="13.5" customHeight="1" x14ac:dyDescent="0.25">
      <c r="B159" s="5"/>
      <c r="C159" s="32"/>
      <c r="D159" s="5"/>
      <c r="E159" s="5"/>
      <c r="F159" s="5"/>
      <c r="G159" s="5"/>
      <c r="H159" s="5"/>
    </row>
    <row r="160" spans="2:8" ht="13.5" customHeight="1" x14ac:dyDescent="0.25">
      <c r="B160" s="5"/>
      <c r="C160" s="32"/>
      <c r="D160" s="5"/>
      <c r="E160" s="5"/>
      <c r="F160" s="5"/>
      <c r="G160" s="5"/>
      <c r="H160" s="5"/>
    </row>
    <row r="161" spans="2:8" ht="13.5" customHeight="1" x14ac:dyDescent="0.25">
      <c r="B161" s="5"/>
      <c r="C161" s="32"/>
      <c r="D161" s="5"/>
      <c r="E161" s="5"/>
      <c r="F161" s="5"/>
      <c r="G161" s="5"/>
      <c r="H161" s="5"/>
    </row>
    <row r="162" spans="2:8" ht="13.5" customHeight="1" x14ac:dyDescent="0.25">
      <c r="B162" s="5"/>
      <c r="C162" s="32"/>
      <c r="D162" s="5"/>
      <c r="E162" s="5"/>
      <c r="F162" s="5"/>
      <c r="G162" s="5"/>
      <c r="H162" s="5"/>
    </row>
    <row r="163" spans="2:8" ht="13.5" customHeight="1" x14ac:dyDescent="0.25">
      <c r="B163" s="5"/>
      <c r="C163" s="32"/>
      <c r="D163" s="5"/>
      <c r="E163" s="5"/>
      <c r="F163" s="5"/>
      <c r="G163" s="5"/>
      <c r="H163" s="5"/>
    </row>
    <row r="164" spans="2:8" ht="13.5" customHeight="1" x14ac:dyDescent="0.25">
      <c r="B164" s="5"/>
      <c r="C164" s="32"/>
      <c r="D164" s="5"/>
      <c r="E164" s="5"/>
      <c r="F164" s="5"/>
      <c r="G164" s="5"/>
      <c r="H164" s="5"/>
    </row>
    <row r="165" spans="2:8" ht="13.5" customHeight="1" x14ac:dyDescent="0.25">
      <c r="B165" s="5"/>
      <c r="C165" s="32"/>
      <c r="D165" s="5"/>
      <c r="E165" s="5"/>
      <c r="F165" s="5"/>
      <c r="G165" s="5"/>
      <c r="H165" s="5"/>
    </row>
    <row r="166" spans="2:8" ht="13.5" customHeight="1" x14ac:dyDescent="0.25">
      <c r="B166" s="5"/>
      <c r="C166" s="32"/>
      <c r="D166" s="5"/>
      <c r="E166" s="5"/>
      <c r="F166" s="5"/>
      <c r="G166" s="5"/>
      <c r="H166" s="5"/>
    </row>
    <row r="167" spans="2:8" ht="13.5" customHeight="1" x14ac:dyDescent="0.25">
      <c r="B167" s="5"/>
      <c r="C167" s="32"/>
      <c r="D167" s="5"/>
      <c r="E167" s="5"/>
      <c r="F167" s="5"/>
      <c r="G167" s="5"/>
      <c r="H167" s="5"/>
    </row>
    <row r="168" spans="2:8" ht="13.5" customHeight="1" x14ac:dyDescent="0.25">
      <c r="B168" s="5"/>
      <c r="C168" s="32"/>
      <c r="D168" s="5"/>
      <c r="E168" s="5"/>
      <c r="F168" s="5"/>
      <c r="G168" s="5"/>
      <c r="H168" s="5"/>
    </row>
    <row r="169" spans="2:8" ht="13.5" customHeight="1" x14ac:dyDescent="0.25">
      <c r="B169" s="5"/>
      <c r="C169" s="32"/>
      <c r="D169" s="5"/>
      <c r="E169" s="5"/>
      <c r="F169" s="5"/>
      <c r="G169" s="5"/>
      <c r="H169" s="5"/>
    </row>
    <row r="170" spans="2:8" ht="13.5" customHeight="1" x14ac:dyDescent="0.25">
      <c r="B170" s="5"/>
      <c r="C170" s="32"/>
      <c r="D170" s="5"/>
      <c r="E170" s="5"/>
      <c r="F170" s="5"/>
      <c r="G170" s="5"/>
      <c r="H170" s="5"/>
    </row>
    <row r="171" spans="2:8" ht="13.5" customHeight="1" x14ac:dyDescent="0.25">
      <c r="B171" s="5"/>
      <c r="C171" s="32"/>
      <c r="D171" s="5"/>
      <c r="E171" s="5"/>
      <c r="F171" s="5"/>
      <c r="G171" s="5"/>
      <c r="H171" s="5"/>
    </row>
    <row r="172" spans="2:8" ht="13.5" customHeight="1" x14ac:dyDescent="0.25">
      <c r="B172" s="5"/>
      <c r="C172" s="32"/>
      <c r="D172" s="5"/>
      <c r="E172" s="5"/>
      <c r="F172" s="5"/>
      <c r="G172" s="5"/>
      <c r="H172" s="5"/>
    </row>
    <row r="173" spans="2:8" ht="13.5" customHeight="1" x14ac:dyDescent="0.25">
      <c r="B173" s="5"/>
      <c r="C173" s="32"/>
      <c r="D173" s="5"/>
      <c r="E173" s="5"/>
      <c r="F173" s="5"/>
      <c r="G173" s="5"/>
      <c r="H173" s="5"/>
    </row>
    <row r="174" spans="2:8" ht="13.5" customHeight="1" x14ac:dyDescent="0.25">
      <c r="B174" s="5"/>
      <c r="C174" s="32"/>
      <c r="D174" s="5"/>
      <c r="E174" s="5"/>
      <c r="F174" s="5"/>
      <c r="G174" s="5"/>
      <c r="H174" s="5"/>
    </row>
    <row r="175" spans="2:8" ht="13.5" customHeight="1" x14ac:dyDescent="0.25">
      <c r="B175" s="5"/>
      <c r="C175" s="32"/>
      <c r="D175" s="5"/>
      <c r="E175" s="5"/>
      <c r="F175" s="5"/>
      <c r="G175" s="5"/>
      <c r="H175" s="5"/>
    </row>
    <row r="176" spans="2:8" ht="13.5" customHeight="1" x14ac:dyDescent="0.25">
      <c r="B176" s="5"/>
      <c r="C176" s="32"/>
      <c r="D176" s="5"/>
      <c r="E176" s="5"/>
      <c r="F176" s="5"/>
      <c r="G176" s="5"/>
      <c r="H176" s="5"/>
    </row>
    <row r="177" spans="2:8" ht="13.5" customHeight="1" x14ac:dyDescent="0.25">
      <c r="B177" s="5"/>
      <c r="C177" s="32"/>
      <c r="D177" s="5"/>
      <c r="E177" s="5"/>
      <c r="F177" s="5"/>
      <c r="G177" s="5"/>
      <c r="H177" s="5"/>
    </row>
    <row r="178" spans="2:8" ht="13.5" customHeight="1" x14ac:dyDescent="0.25">
      <c r="B178" s="5"/>
      <c r="C178" s="32"/>
      <c r="D178" s="5"/>
      <c r="E178" s="5"/>
      <c r="F178" s="5"/>
      <c r="G178" s="5"/>
      <c r="H178" s="5"/>
    </row>
    <row r="179" spans="2:8" ht="13.5" customHeight="1" x14ac:dyDescent="0.25">
      <c r="B179" s="5"/>
      <c r="C179" s="32"/>
      <c r="D179" s="5"/>
      <c r="E179" s="5"/>
      <c r="F179" s="5"/>
      <c r="G179" s="5"/>
      <c r="H179" s="5"/>
    </row>
    <row r="180" spans="2:8" ht="13.5" customHeight="1" x14ac:dyDescent="0.25">
      <c r="B180" s="5"/>
      <c r="C180" s="32"/>
      <c r="D180" s="5"/>
      <c r="E180" s="5"/>
      <c r="F180" s="5"/>
      <c r="G180" s="5"/>
      <c r="H180" s="5"/>
    </row>
    <row r="181" spans="2:8" ht="13.5" customHeight="1" x14ac:dyDescent="0.25">
      <c r="B181" s="5"/>
      <c r="C181" s="32"/>
      <c r="D181" s="5"/>
      <c r="E181" s="5"/>
      <c r="F181" s="5"/>
      <c r="G181" s="5"/>
      <c r="H181" s="5"/>
    </row>
    <row r="182" spans="2:8" ht="13.5" customHeight="1" x14ac:dyDescent="0.25">
      <c r="B182" s="5"/>
      <c r="C182" s="32"/>
      <c r="D182" s="5"/>
      <c r="E182" s="5"/>
      <c r="F182" s="5"/>
      <c r="G182" s="5"/>
      <c r="H182" s="5"/>
    </row>
    <row r="183" spans="2:8" ht="13.5" customHeight="1" x14ac:dyDescent="0.25">
      <c r="B183" s="5"/>
      <c r="C183" s="32"/>
      <c r="D183" s="5"/>
      <c r="E183" s="5"/>
      <c r="F183" s="5"/>
      <c r="G183" s="5"/>
      <c r="H183" s="5"/>
    </row>
    <row r="184" spans="2:8" ht="13.5" customHeight="1" x14ac:dyDescent="0.25">
      <c r="B184" s="5"/>
      <c r="C184" s="32"/>
      <c r="D184" s="5"/>
      <c r="E184" s="5"/>
      <c r="F184" s="5"/>
      <c r="G184" s="5"/>
      <c r="H184" s="5"/>
    </row>
    <row r="185" spans="2:8" ht="13.5" customHeight="1" x14ac:dyDescent="0.25">
      <c r="B185" s="5"/>
      <c r="C185" s="32"/>
      <c r="D185" s="5"/>
      <c r="E185" s="5"/>
      <c r="F185" s="5"/>
      <c r="G185" s="5"/>
      <c r="H185" s="5"/>
    </row>
    <row r="186" spans="2:8" ht="13.5" customHeight="1" x14ac:dyDescent="0.25">
      <c r="B186" s="5"/>
      <c r="C186" s="32"/>
      <c r="D186" s="5"/>
      <c r="E186" s="5"/>
      <c r="F186" s="5"/>
      <c r="G186" s="5"/>
      <c r="H186" s="5"/>
    </row>
    <row r="187" spans="2:8" ht="13.5" customHeight="1" x14ac:dyDescent="0.25">
      <c r="B187" s="5"/>
      <c r="C187" s="32"/>
      <c r="D187" s="5"/>
      <c r="E187" s="5"/>
      <c r="F187" s="5"/>
      <c r="G187" s="5"/>
      <c r="H187" s="5"/>
    </row>
    <row r="188" spans="2:8" ht="13.5" customHeight="1" x14ac:dyDescent="0.25">
      <c r="B188" s="5"/>
      <c r="C188" s="32"/>
      <c r="D188" s="5"/>
      <c r="E188" s="5"/>
      <c r="F188" s="5"/>
      <c r="G188" s="5"/>
      <c r="H188" s="5"/>
    </row>
    <row r="189" spans="2:8" ht="13.5" customHeight="1" x14ac:dyDescent="0.25">
      <c r="B189" s="5"/>
      <c r="C189" s="32"/>
      <c r="D189" s="5"/>
      <c r="E189" s="5"/>
      <c r="F189" s="5"/>
      <c r="G189" s="5"/>
      <c r="H189" s="5"/>
    </row>
    <row r="190" spans="2:8" ht="13.5" customHeight="1" x14ac:dyDescent="0.25">
      <c r="B190" s="5"/>
      <c r="C190" s="32"/>
      <c r="D190" s="5"/>
      <c r="E190" s="5"/>
      <c r="F190" s="5"/>
      <c r="G190" s="5"/>
      <c r="H190" s="5"/>
    </row>
    <row r="191" spans="2:8" ht="13.5" customHeight="1" x14ac:dyDescent="0.25">
      <c r="B191" s="5"/>
      <c r="C191" s="32"/>
      <c r="D191" s="5"/>
      <c r="E191" s="5"/>
      <c r="F191" s="5"/>
      <c r="G191" s="5"/>
      <c r="H191" s="5"/>
    </row>
    <row r="192" spans="2:8" ht="13.5" customHeight="1" x14ac:dyDescent="0.25">
      <c r="B192" s="5"/>
      <c r="C192" s="32"/>
      <c r="D192" s="5"/>
      <c r="E192" s="5"/>
      <c r="F192" s="5"/>
      <c r="G192" s="5"/>
      <c r="H192" s="5"/>
    </row>
    <row r="193" spans="2:8" ht="13.5" customHeight="1" x14ac:dyDescent="0.25">
      <c r="B193" s="5"/>
      <c r="C193" s="32"/>
      <c r="D193" s="5"/>
      <c r="E193" s="5"/>
      <c r="F193" s="5"/>
      <c r="G193" s="5"/>
      <c r="H193" s="5"/>
    </row>
    <row r="194" spans="2:8" ht="13.5" customHeight="1" x14ac:dyDescent="0.25">
      <c r="B194" s="5"/>
      <c r="C194" s="32"/>
      <c r="D194" s="5"/>
      <c r="E194" s="5"/>
      <c r="F194" s="5"/>
      <c r="G194" s="5"/>
      <c r="H194" s="5"/>
    </row>
    <row r="195" spans="2:8" ht="13.5" customHeight="1" x14ac:dyDescent="0.25">
      <c r="B195" s="5"/>
      <c r="C195" s="32"/>
      <c r="D195" s="5"/>
      <c r="E195" s="5"/>
      <c r="F195" s="5"/>
      <c r="G195" s="5"/>
      <c r="H195" s="5"/>
    </row>
    <row r="196" spans="2:8" ht="13.5" customHeight="1" x14ac:dyDescent="0.25">
      <c r="B196" s="5"/>
      <c r="C196" s="32"/>
      <c r="D196" s="5"/>
      <c r="E196" s="5"/>
      <c r="F196" s="5"/>
      <c r="G196" s="5"/>
      <c r="H196" s="5"/>
    </row>
    <row r="197" spans="2:8" ht="13.5" customHeight="1" x14ac:dyDescent="0.25">
      <c r="B197" s="5"/>
      <c r="C197" s="32"/>
      <c r="D197" s="5"/>
      <c r="E197" s="5"/>
      <c r="F197" s="5"/>
      <c r="G197" s="5"/>
      <c r="H197" s="5"/>
    </row>
    <row r="198" spans="2:8" ht="13.5" customHeight="1" x14ac:dyDescent="0.25">
      <c r="B198" s="5"/>
      <c r="C198" s="32"/>
      <c r="D198" s="5"/>
      <c r="E198" s="5"/>
      <c r="F198" s="5"/>
      <c r="G198" s="5"/>
      <c r="H198" s="5"/>
    </row>
    <row r="199" spans="2:8" ht="13.5" customHeight="1" x14ac:dyDescent="0.25">
      <c r="B199" s="5"/>
      <c r="C199" s="32"/>
      <c r="D199" s="5"/>
      <c r="E199" s="5"/>
      <c r="F199" s="5"/>
      <c r="G199" s="5"/>
      <c r="H199" s="5"/>
    </row>
    <row r="200" spans="2:8" ht="13.5" customHeight="1" x14ac:dyDescent="0.25">
      <c r="B200" s="5"/>
      <c r="C200" s="32"/>
      <c r="D200" s="5"/>
      <c r="E200" s="5"/>
      <c r="F200" s="5"/>
      <c r="G200" s="5"/>
      <c r="H200" s="5"/>
    </row>
    <row r="201" spans="2:8" ht="13.5" customHeight="1" x14ac:dyDescent="0.25">
      <c r="B201" s="5"/>
      <c r="C201" s="32"/>
      <c r="D201" s="5"/>
      <c r="E201" s="5"/>
      <c r="F201" s="5"/>
      <c r="G201" s="5"/>
      <c r="H201" s="5"/>
    </row>
    <row r="202" spans="2:8" ht="13.5" customHeight="1" x14ac:dyDescent="0.25">
      <c r="B202" s="5"/>
      <c r="C202" s="32"/>
      <c r="D202" s="5"/>
      <c r="E202" s="5"/>
      <c r="F202" s="5"/>
      <c r="G202" s="5"/>
      <c r="H202" s="5"/>
    </row>
    <row r="203" spans="2:8" ht="13.5" customHeight="1" x14ac:dyDescent="0.25">
      <c r="B203" s="5"/>
      <c r="C203" s="32"/>
      <c r="D203" s="5"/>
      <c r="E203" s="5"/>
      <c r="F203" s="5"/>
      <c r="G203" s="5"/>
      <c r="H203" s="5"/>
    </row>
    <row r="204" spans="2:8" ht="13.5" customHeight="1" x14ac:dyDescent="0.25">
      <c r="B204" s="5"/>
      <c r="C204" s="32"/>
      <c r="D204" s="5"/>
      <c r="E204" s="5"/>
      <c r="F204" s="5"/>
      <c r="G204" s="5"/>
      <c r="H204" s="5"/>
    </row>
    <row r="205" spans="2:8" ht="13.5" customHeight="1" x14ac:dyDescent="0.25">
      <c r="B205" s="5"/>
      <c r="C205" s="32"/>
      <c r="D205" s="5"/>
      <c r="E205" s="5"/>
      <c r="F205" s="5"/>
      <c r="G205" s="5"/>
      <c r="H205" s="5"/>
    </row>
    <row r="206" spans="2:8" ht="13.5" customHeight="1" x14ac:dyDescent="0.25">
      <c r="B206" s="5"/>
      <c r="C206" s="32"/>
      <c r="D206" s="5"/>
      <c r="E206" s="5"/>
      <c r="F206" s="5"/>
      <c r="G206" s="5"/>
      <c r="H206" s="5"/>
    </row>
    <row r="207" spans="2:8" ht="13.5" customHeight="1" x14ac:dyDescent="0.25">
      <c r="B207" s="5"/>
      <c r="C207" s="32"/>
      <c r="D207" s="5"/>
      <c r="E207" s="5"/>
      <c r="F207" s="5"/>
      <c r="G207" s="5"/>
      <c r="H207" s="5"/>
    </row>
    <row r="208" spans="2:8" ht="13.5" customHeight="1" x14ac:dyDescent="0.25">
      <c r="B208" s="5"/>
      <c r="C208" s="32"/>
      <c r="D208" s="5"/>
      <c r="E208" s="5"/>
      <c r="F208" s="5"/>
      <c r="G208" s="5"/>
      <c r="H208" s="5"/>
    </row>
    <row r="209" spans="2:8" ht="13.5" customHeight="1" x14ac:dyDescent="0.25">
      <c r="B209" s="5"/>
      <c r="C209" s="32"/>
      <c r="D209" s="5"/>
      <c r="E209" s="5"/>
      <c r="F209" s="5"/>
      <c r="G209" s="5"/>
      <c r="H209" s="5"/>
    </row>
    <row r="210" spans="2:8" ht="13.5" customHeight="1" x14ac:dyDescent="0.25">
      <c r="B210" s="5"/>
      <c r="C210" s="32"/>
      <c r="D210" s="5"/>
      <c r="E210" s="5"/>
      <c r="F210" s="5"/>
      <c r="G210" s="5"/>
      <c r="H210" s="5"/>
    </row>
    <row r="211" spans="2:8" ht="13.5" customHeight="1" x14ac:dyDescent="0.25">
      <c r="B211" s="5"/>
      <c r="C211" s="32"/>
      <c r="D211" s="5"/>
      <c r="E211" s="5"/>
      <c r="F211" s="5"/>
      <c r="G211" s="5"/>
      <c r="H211" s="5"/>
    </row>
    <row r="212" spans="2:8" ht="13.5" customHeight="1" x14ac:dyDescent="0.25">
      <c r="B212" s="5"/>
      <c r="C212" s="32"/>
      <c r="D212" s="5"/>
      <c r="E212" s="5"/>
      <c r="F212" s="5"/>
      <c r="G212" s="5"/>
      <c r="H212" s="5"/>
    </row>
    <row r="213" spans="2:8" ht="13.5" customHeight="1" x14ac:dyDescent="0.25">
      <c r="B213" s="5"/>
      <c r="C213" s="32"/>
      <c r="D213" s="5"/>
      <c r="E213" s="5"/>
      <c r="F213" s="5"/>
      <c r="G213" s="5"/>
      <c r="H213" s="5"/>
    </row>
    <row r="214" spans="2:8" ht="13.5" customHeight="1" x14ac:dyDescent="0.25">
      <c r="B214" s="5"/>
      <c r="C214" s="32"/>
      <c r="D214" s="5"/>
      <c r="E214" s="5"/>
      <c r="F214" s="5"/>
      <c r="G214" s="5"/>
      <c r="H214" s="5"/>
    </row>
    <row r="215" spans="2:8" ht="13.5" customHeight="1" x14ac:dyDescent="0.25">
      <c r="B215" s="5"/>
      <c r="C215" s="32"/>
      <c r="D215" s="5"/>
      <c r="E215" s="5"/>
      <c r="F215" s="5"/>
      <c r="G215" s="5"/>
      <c r="H215" s="5"/>
    </row>
    <row r="216" spans="2:8" ht="13.5" customHeight="1" x14ac:dyDescent="0.25">
      <c r="B216" s="5"/>
      <c r="C216" s="32"/>
      <c r="D216" s="5"/>
      <c r="E216" s="5"/>
      <c r="F216" s="5"/>
      <c r="G216" s="5"/>
      <c r="H216" s="5"/>
    </row>
    <row r="217" spans="2:8" ht="13.5" customHeight="1" x14ac:dyDescent="0.25">
      <c r="B217" s="5"/>
      <c r="C217" s="32"/>
      <c r="D217" s="5"/>
      <c r="E217" s="5"/>
      <c r="F217" s="5"/>
      <c r="G217" s="5"/>
      <c r="H217" s="5"/>
    </row>
    <row r="218" spans="2:8" ht="13.5" customHeight="1" x14ac:dyDescent="0.25">
      <c r="B218" s="5"/>
      <c r="C218" s="32"/>
      <c r="D218" s="5"/>
      <c r="E218" s="5"/>
      <c r="F218" s="5"/>
      <c r="G218" s="5"/>
      <c r="H218" s="5"/>
    </row>
    <row r="219" spans="2:8" ht="13.5" customHeight="1" x14ac:dyDescent="0.25">
      <c r="B219" s="5"/>
      <c r="C219" s="32"/>
      <c r="D219" s="5"/>
      <c r="E219" s="5"/>
      <c r="F219" s="5"/>
      <c r="G219" s="5"/>
      <c r="H219" s="5"/>
    </row>
    <row r="220" spans="2:8" ht="13.5" customHeight="1" x14ac:dyDescent="0.25">
      <c r="B220" s="5"/>
      <c r="C220" s="32"/>
      <c r="D220" s="5"/>
      <c r="E220" s="5"/>
      <c r="F220" s="5"/>
      <c r="G220" s="5"/>
      <c r="H220" s="5"/>
    </row>
    <row r="221" spans="2:8" ht="13.5" customHeight="1" x14ac:dyDescent="0.25">
      <c r="B221" s="5"/>
      <c r="C221" s="32"/>
      <c r="D221" s="5"/>
      <c r="E221" s="5"/>
      <c r="F221" s="5"/>
      <c r="G221" s="5"/>
      <c r="H221" s="5"/>
    </row>
    <row r="222" spans="2:8" ht="13.5" customHeight="1" x14ac:dyDescent="0.25">
      <c r="B222" s="5"/>
      <c r="C222" s="32"/>
      <c r="D222" s="5"/>
      <c r="E222" s="5"/>
      <c r="F222" s="5"/>
      <c r="G222" s="5"/>
      <c r="H222" s="5"/>
    </row>
    <row r="223" spans="2:8" ht="13.5" customHeight="1" x14ac:dyDescent="0.25">
      <c r="B223" s="5"/>
      <c r="C223" s="32"/>
      <c r="D223" s="5"/>
      <c r="E223" s="5"/>
      <c r="F223" s="5"/>
      <c r="G223" s="5"/>
      <c r="H223" s="5"/>
    </row>
    <row r="224" spans="2:8" ht="13.5" customHeight="1" x14ac:dyDescent="0.25">
      <c r="B224" s="5"/>
      <c r="C224" s="32"/>
      <c r="D224" s="5"/>
      <c r="E224" s="5"/>
      <c r="F224" s="5"/>
      <c r="G224" s="5"/>
      <c r="H224" s="5"/>
    </row>
    <row r="225" spans="2:8" ht="13.5" customHeight="1" x14ac:dyDescent="0.25">
      <c r="B225" s="5"/>
      <c r="C225" s="32"/>
      <c r="D225" s="5"/>
      <c r="E225" s="5"/>
      <c r="F225" s="5"/>
      <c r="G225" s="5"/>
      <c r="H225" s="5"/>
    </row>
    <row r="226" spans="2:8" ht="13.5" customHeight="1" x14ac:dyDescent="0.25">
      <c r="B226" s="5"/>
      <c r="C226" s="32"/>
      <c r="D226" s="5"/>
      <c r="E226" s="5"/>
      <c r="F226" s="5"/>
      <c r="G226" s="5"/>
      <c r="H226" s="5"/>
    </row>
    <row r="227" spans="2:8" ht="13.5" customHeight="1" x14ac:dyDescent="0.25">
      <c r="B227" s="5"/>
      <c r="C227" s="32"/>
      <c r="D227" s="5"/>
      <c r="E227" s="5"/>
      <c r="F227" s="5"/>
      <c r="G227" s="5"/>
      <c r="H227" s="5"/>
    </row>
    <row r="228" spans="2:8" ht="13.5" customHeight="1" x14ac:dyDescent="0.25">
      <c r="B228" s="5"/>
      <c r="C228" s="32"/>
      <c r="D228" s="5"/>
      <c r="E228" s="5"/>
      <c r="F228" s="5"/>
      <c r="G228" s="5"/>
      <c r="H228" s="5"/>
    </row>
    <row r="229" spans="2:8" ht="13.5" customHeight="1" x14ac:dyDescent="0.25">
      <c r="B229" s="5"/>
      <c r="C229" s="32"/>
      <c r="D229" s="5"/>
      <c r="E229" s="5"/>
      <c r="F229" s="5"/>
      <c r="G229" s="5"/>
      <c r="H229" s="5"/>
    </row>
    <row r="230" spans="2:8" ht="13.5" customHeight="1" x14ac:dyDescent="0.25">
      <c r="B230" s="5"/>
      <c r="C230" s="32"/>
      <c r="D230" s="5"/>
      <c r="E230" s="5"/>
      <c r="F230" s="5"/>
      <c r="G230" s="5"/>
      <c r="H230" s="5"/>
    </row>
    <row r="231" spans="2:8" ht="13.5" customHeight="1" x14ac:dyDescent="0.25">
      <c r="B231" s="5"/>
      <c r="C231" s="32"/>
      <c r="D231" s="5"/>
      <c r="E231" s="5"/>
      <c r="F231" s="5"/>
      <c r="G231" s="5"/>
      <c r="H231" s="5"/>
    </row>
    <row r="232" spans="2:8" ht="13.5" customHeight="1" x14ac:dyDescent="0.25">
      <c r="B232" s="5"/>
      <c r="C232" s="32"/>
      <c r="D232" s="5"/>
      <c r="E232" s="5"/>
      <c r="F232" s="5"/>
      <c r="G232" s="5"/>
      <c r="H232" s="5"/>
    </row>
    <row r="233" spans="2:8" ht="13.5" customHeight="1" x14ac:dyDescent="0.25">
      <c r="B233" s="5"/>
      <c r="C233" s="32"/>
      <c r="D233" s="5"/>
      <c r="E233" s="5"/>
      <c r="F233" s="5"/>
      <c r="G233" s="5"/>
      <c r="H233" s="5"/>
    </row>
    <row r="234" spans="2:8" ht="13.5" customHeight="1" x14ac:dyDescent="0.25">
      <c r="B234" s="5"/>
      <c r="C234" s="32"/>
      <c r="D234" s="5"/>
      <c r="E234" s="5"/>
      <c r="F234" s="5"/>
      <c r="G234" s="5"/>
      <c r="H234" s="5"/>
    </row>
    <row r="235" spans="2:8" ht="13.5" customHeight="1" x14ac:dyDescent="0.25">
      <c r="B235" s="5"/>
      <c r="C235" s="32"/>
      <c r="D235" s="5"/>
      <c r="E235" s="5"/>
      <c r="F235" s="5"/>
      <c r="G235" s="5"/>
      <c r="H235" s="5"/>
    </row>
    <row r="236" spans="2:8" ht="13.5" customHeight="1" x14ac:dyDescent="0.25">
      <c r="B236" s="5"/>
      <c r="C236" s="32"/>
      <c r="D236" s="5"/>
      <c r="E236" s="5"/>
      <c r="F236" s="5"/>
      <c r="G236" s="5"/>
      <c r="H236" s="5"/>
    </row>
    <row r="237" spans="2:8" ht="13.5" customHeight="1" x14ac:dyDescent="0.25">
      <c r="B237" s="5"/>
      <c r="C237" s="32"/>
      <c r="D237" s="5"/>
      <c r="E237" s="5"/>
      <c r="F237" s="5"/>
      <c r="G237" s="5"/>
      <c r="H237" s="5"/>
    </row>
    <row r="238" spans="2:8" ht="13.5" customHeight="1" x14ac:dyDescent="0.25">
      <c r="B238" s="5"/>
      <c r="C238" s="32"/>
      <c r="D238" s="5"/>
      <c r="E238" s="5"/>
      <c r="F238" s="5"/>
      <c r="G238" s="5"/>
      <c r="H238" s="5"/>
    </row>
    <row r="239" spans="2:8" ht="13.5" customHeight="1" x14ac:dyDescent="0.25">
      <c r="B239" s="5"/>
      <c r="C239" s="32"/>
      <c r="D239" s="5"/>
      <c r="E239" s="5"/>
      <c r="F239" s="5"/>
      <c r="G239" s="5"/>
      <c r="H239" s="5"/>
    </row>
    <row r="240" spans="2:8" ht="13.5" customHeight="1" x14ac:dyDescent="0.25">
      <c r="B240" s="5"/>
      <c r="C240" s="32"/>
      <c r="D240" s="5"/>
      <c r="E240" s="5"/>
      <c r="F240" s="5"/>
      <c r="G240" s="5"/>
      <c r="H240" s="5"/>
    </row>
    <row r="241" spans="2:8" ht="13.5" customHeight="1" x14ac:dyDescent="0.25">
      <c r="B241" s="5"/>
      <c r="C241" s="32"/>
      <c r="D241" s="5"/>
      <c r="E241" s="5"/>
      <c r="F241" s="5"/>
      <c r="G241" s="5"/>
      <c r="H241" s="5"/>
    </row>
    <row r="242" spans="2:8" ht="13.5" customHeight="1" x14ac:dyDescent="0.25">
      <c r="B242" s="5"/>
      <c r="C242" s="32"/>
      <c r="D242" s="5"/>
      <c r="E242" s="5"/>
      <c r="F242" s="5"/>
      <c r="G242" s="5"/>
      <c r="H242" s="5"/>
    </row>
    <row r="243" spans="2:8" ht="13.5" customHeight="1" x14ac:dyDescent="0.25">
      <c r="B243" s="5"/>
      <c r="C243" s="32"/>
      <c r="D243" s="5"/>
      <c r="E243" s="5"/>
      <c r="F243" s="5"/>
      <c r="G243" s="5"/>
      <c r="H243" s="5"/>
    </row>
    <row r="244" spans="2:8" ht="13.5" customHeight="1" x14ac:dyDescent="0.25">
      <c r="B244" s="5"/>
      <c r="C244" s="32"/>
      <c r="D244" s="5"/>
      <c r="E244" s="5"/>
      <c r="F244" s="5"/>
      <c r="G244" s="5"/>
      <c r="H244" s="5"/>
    </row>
    <row r="245" spans="2:8" ht="13.5" customHeight="1" x14ac:dyDescent="0.25">
      <c r="B245" s="5"/>
      <c r="C245" s="32"/>
      <c r="D245" s="5"/>
      <c r="E245" s="5"/>
      <c r="F245" s="5"/>
      <c r="G245" s="5"/>
      <c r="H245" s="5"/>
    </row>
    <row r="246" spans="2:8" ht="13.5" customHeight="1" x14ac:dyDescent="0.25">
      <c r="B246" s="5"/>
      <c r="C246" s="32"/>
      <c r="D246" s="5"/>
      <c r="E246" s="5"/>
      <c r="F246" s="5"/>
      <c r="G246" s="5"/>
      <c r="H246" s="5"/>
    </row>
    <row r="247" spans="2:8" ht="13.5" customHeight="1" x14ac:dyDescent="0.25">
      <c r="B247" s="5"/>
      <c r="C247" s="32"/>
      <c r="D247" s="5"/>
      <c r="E247" s="5"/>
      <c r="F247" s="5"/>
      <c r="G247" s="5"/>
      <c r="H247" s="5"/>
    </row>
    <row r="248" spans="2:8" ht="13.5" customHeight="1" x14ac:dyDescent="0.25">
      <c r="B248" s="5"/>
      <c r="C248" s="32"/>
      <c r="D248" s="5"/>
      <c r="E248" s="5"/>
      <c r="F248" s="5"/>
      <c r="G248" s="5"/>
      <c r="H248" s="5"/>
    </row>
    <row r="249" spans="2:8" ht="13.5" customHeight="1" x14ac:dyDescent="0.25">
      <c r="B249" s="5"/>
      <c r="C249" s="32"/>
      <c r="D249" s="5"/>
      <c r="E249" s="5"/>
      <c r="F249" s="5"/>
      <c r="G249" s="5"/>
      <c r="H249" s="5"/>
    </row>
    <row r="250" spans="2:8" ht="13.5" customHeight="1" x14ac:dyDescent="0.25">
      <c r="B250" s="5"/>
      <c r="C250" s="32"/>
      <c r="D250" s="5"/>
      <c r="E250" s="5"/>
      <c r="F250" s="5"/>
      <c r="G250" s="5"/>
      <c r="H250" s="5"/>
    </row>
    <row r="251" spans="2:8" ht="13.5" customHeight="1" x14ac:dyDescent="0.25">
      <c r="B251" s="5"/>
      <c r="C251" s="32"/>
      <c r="D251" s="5"/>
      <c r="E251" s="5"/>
      <c r="F251" s="5"/>
      <c r="G251" s="5"/>
      <c r="H251" s="5"/>
    </row>
    <row r="252" spans="2:8" ht="13.5" customHeight="1" x14ac:dyDescent="0.25">
      <c r="B252" s="5"/>
      <c r="C252" s="32"/>
      <c r="D252" s="5"/>
      <c r="E252" s="5"/>
      <c r="F252" s="5"/>
      <c r="G252" s="5"/>
      <c r="H252" s="5"/>
    </row>
    <row r="253" spans="2:8" ht="13.5" customHeight="1" x14ac:dyDescent="0.25">
      <c r="B253" s="5"/>
      <c r="C253" s="32"/>
      <c r="D253" s="5"/>
      <c r="E253" s="5"/>
      <c r="F253" s="5"/>
      <c r="G253" s="5"/>
      <c r="H253" s="5"/>
    </row>
    <row r="254" spans="2:8" ht="13.5" customHeight="1" x14ac:dyDescent="0.25">
      <c r="B254" s="5"/>
      <c r="C254" s="32"/>
      <c r="D254" s="5"/>
      <c r="E254" s="5"/>
      <c r="F254" s="5"/>
      <c r="G254" s="5"/>
      <c r="H254" s="5"/>
    </row>
    <row r="255" spans="2:8" ht="13.5" customHeight="1" x14ac:dyDescent="0.25">
      <c r="B255" s="5"/>
      <c r="C255" s="32"/>
      <c r="D255" s="5"/>
      <c r="E255" s="5"/>
      <c r="F255" s="5"/>
      <c r="G255" s="5"/>
      <c r="H255" s="5"/>
    </row>
    <row r="256" spans="2:8" ht="13.5" customHeight="1" x14ac:dyDescent="0.25">
      <c r="B256" s="5"/>
      <c r="C256" s="32"/>
      <c r="D256" s="5"/>
      <c r="E256" s="5"/>
      <c r="F256" s="5"/>
      <c r="G256" s="5"/>
      <c r="H256" s="5"/>
    </row>
    <row r="257" spans="2:8" ht="13.5" customHeight="1" x14ac:dyDescent="0.25">
      <c r="B257" s="5"/>
      <c r="C257" s="32"/>
      <c r="D257" s="5"/>
      <c r="E257" s="5"/>
      <c r="F257" s="5"/>
      <c r="G257" s="5"/>
      <c r="H257" s="5"/>
    </row>
    <row r="258" spans="2:8" ht="13.5" customHeight="1" x14ac:dyDescent="0.25">
      <c r="B258" s="5"/>
      <c r="C258" s="32"/>
      <c r="D258" s="5"/>
      <c r="E258" s="5"/>
      <c r="F258" s="5"/>
      <c r="G258" s="5"/>
      <c r="H258" s="5"/>
    </row>
    <row r="259" spans="2:8" ht="13.5" customHeight="1" x14ac:dyDescent="0.25">
      <c r="B259" s="5"/>
      <c r="C259" s="32"/>
      <c r="D259" s="5"/>
      <c r="E259" s="5"/>
      <c r="F259" s="5"/>
      <c r="G259" s="5"/>
      <c r="H259" s="5"/>
    </row>
    <row r="260" spans="2:8" ht="13.5" customHeight="1" x14ac:dyDescent="0.25">
      <c r="B260" s="5"/>
      <c r="C260" s="32"/>
      <c r="D260" s="5"/>
      <c r="E260" s="5"/>
      <c r="F260" s="5"/>
      <c r="G260" s="5"/>
      <c r="H260" s="5"/>
    </row>
    <row r="261" spans="2:8" ht="13.5" customHeight="1" x14ac:dyDescent="0.25">
      <c r="B261" s="5"/>
      <c r="C261" s="32"/>
      <c r="D261" s="5"/>
      <c r="E261" s="5"/>
      <c r="F261" s="5"/>
      <c r="G261" s="5"/>
      <c r="H261" s="5"/>
    </row>
    <row r="262" spans="2:8" ht="13.5" customHeight="1" x14ac:dyDescent="0.25">
      <c r="B262" s="5"/>
      <c r="C262" s="32"/>
      <c r="D262" s="5"/>
      <c r="E262" s="5"/>
      <c r="F262" s="5"/>
      <c r="G262" s="5"/>
      <c r="H262" s="5"/>
    </row>
    <row r="263" spans="2:8" ht="13.5" customHeight="1" x14ac:dyDescent="0.25">
      <c r="B263" s="5"/>
      <c r="C263" s="32"/>
      <c r="D263" s="5"/>
      <c r="E263" s="5"/>
      <c r="F263" s="5"/>
      <c r="G263" s="5"/>
      <c r="H263" s="5"/>
    </row>
    <row r="264" spans="2:8" ht="13.5" customHeight="1" x14ac:dyDescent="0.25">
      <c r="B264" s="5"/>
      <c r="C264" s="32"/>
      <c r="D264" s="5"/>
      <c r="E264" s="5"/>
      <c r="F264" s="5"/>
      <c r="G264" s="5"/>
      <c r="H264" s="5"/>
    </row>
    <row r="265" spans="2:8" ht="13.5" customHeight="1" x14ac:dyDescent="0.25">
      <c r="B265" s="5"/>
      <c r="C265" s="32"/>
      <c r="D265" s="5"/>
      <c r="E265" s="5"/>
      <c r="F265" s="5"/>
      <c r="G265" s="5"/>
      <c r="H265" s="5"/>
    </row>
    <row r="266" spans="2:8" ht="13.5" customHeight="1" x14ac:dyDescent="0.25">
      <c r="B266" s="5"/>
      <c r="C266" s="32"/>
      <c r="D266" s="5"/>
      <c r="E266" s="5"/>
      <c r="F266" s="5"/>
      <c r="G266" s="5"/>
      <c r="H266" s="5"/>
    </row>
    <row r="267" spans="2:8" ht="13.5" customHeight="1" x14ac:dyDescent="0.25">
      <c r="B267" s="5"/>
      <c r="C267" s="32"/>
      <c r="D267" s="5"/>
      <c r="E267" s="5"/>
      <c r="F267" s="5"/>
      <c r="G267" s="5"/>
      <c r="H267" s="5"/>
    </row>
    <row r="268" spans="2:8" ht="13.5" customHeight="1" x14ac:dyDescent="0.25">
      <c r="B268" s="5"/>
      <c r="C268" s="32"/>
      <c r="D268" s="5"/>
      <c r="E268" s="5"/>
      <c r="F268" s="5"/>
      <c r="G268" s="5"/>
      <c r="H268" s="5"/>
    </row>
    <row r="269" spans="2:8" ht="13.5" customHeight="1" x14ac:dyDescent="0.25">
      <c r="B269" s="5"/>
      <c r="C269" s="32"/>
      <c r="D269" s="5"/>
      <c r="E269" s="5"/>
      <c r="F269" s="5"/>
      <c r="G269" s="5"/>
      <c r="H269" s="5"/>
    </row>
    <row r="270" spans="2:8" ht="13.5" customHeight="1" x14ac:dyDescent="0.25">
      <c r="B270" s="5"/>
      <c r="C270" s="32"/>
      <c r="D270" s="5"/>
      <c r="E270" s="5"/>
      <c r="F270" s="5"/>
      <c r="G270" s="5"/>
      <c r="H270" s="5"/>
    </row>
    <row r="271" spans="2:8" ht="13.5" customHeight="1" x14ac:dyDescent="0.25">
      <c r="B271" s="5"/>
      <c r="C271" s="32"/>
      <c r="D271" s="5"/>
      <c r="E271" s="5"/>
      <c r="F271" s="5"/>
      <c r="G271" s="5"/>
      <c r="H271" s="5"/>
    </row>
    <row r="272" spans="2:8" ht="13.5" customHeight="1" x14ac:dyDescent="0.25">
      <c r="B272" s="5"/>
      <c r="C272" s="32"/>
      <c r="D272" s="5"/>
      <c r="E272" s="5"/>
      <c r="F272" s="5"/>
      <c r="G272" s="5"/>
      <c r="H272" s="5"/>
    </row>
    <row r="273" spans="2:8" ht="13.5" customHeight="1" x14ac:dyDescent="0.25">
      <c r="B273" s="5"/>
      <c r="C273" s="32"/>
      <c r="D273" s="5"/>
      <c r="E273" s="5"/>
      <c r="F273" s="5"/>
      <c r="G273" s="5"/>
      <c r="H273" s="5"/>
    </row>
    <row r="274" spans="2:8" ht="13.5" customHeight="1" x14ac:dyDescent="0.25">
      <c r="B274" s="5"/>
      <c r="C274" s="32"/>
      <c r="D274" s="5"/>
      <c r="E274" s="5"/>
      <c r="F274" s="5"/>
      <c r="G274" s="5"/>
      <c r="H274" s="5"/>
    </row>
    <row r="275" spans="2:8" ht="13.5" customHeight="1" x14ac:dyDescent="0.25">
      <c r="B275" s="5"/>
      <c r="C275" s="32"/>
      <c r="D275" s="5"/>
      <c r="E275" s="5"/>
      <c r="F275" s="5"/>
      <c r="G275" s="5"/>
      <c r="H275" s="5"/>
    </row>
    <row r="276" spans="2:8" ht="13.5" customHeight="1" x14ac:dyDescent="0.25">
      <c r="B276" s="5"/>
      <c r="C276" s="32"/>
      <c r="D276" s="5"/>
      <c r="E276" s="5"/>
      <c r="F276" s="5"/>
      <c r="G276" s="5"/>
      <c r="H276" s="5"/>
    </row>
    <row r="277" spans="2:8" ht="13.5" customHeight="1" x14ac:dyDescent="0.25">
      <c r="B277" s="5"/>
      <c r="C277" s="32"/>
      <c r="D277" s="5"/>
      <c r="E277" s="5"/>
      <c r="F277" s="5"/>
      <c r="G277" s="5"/>
      <c r="H277" s="5"/>
    </row>
    <row r="278" spans="2:8" ht="13.5" customHeight="1" x14ac:dyDescent="0.25">
      <c r="B278" s="5"/>
      <c r="C278" s="32"/>
      <c r="D278" s="5"/>
      <c r="E278" s="5"/>
      <c r="F278" s="5"/>
      <c r="G278" s="5"/>
      <c r="H278" s="5"/>
    </row>
    <row r="279" spans="2:8" ht="13.5" customHeight="1" x14ac:dyDescent="0.25">
      <c r="B279" s="5"/>
      <c r="C279" s="32"/>
      <c r="D279" s="5"/>
      <c r="E279" s="5"/>
      <c r="F279" s="5"/>
      <c r="G279" s="5"/>
      <c r="H279" s="5"/>
    </row>
    <row r="280" spans="2:8" ht="13.5" customHeight="1" x14ac:dyDescent="0.25">
      <c r="B280" s="5"/>
      <c r="C280" s="32"/>
      <c r="D280" s="5"/>
      <c r="E280" s="5"/>
      <c r="F280" s="5"/>
      <c r="G280" s="5"/>
      <c r="H280" s="5"/>
    </row>
    <row r="281" spans="2:8" ht="13.5" customHeight="1" x14ac:dyDescent="0.25">
      <c r="B281" s="5"/>
      <c r="C281" s="32"/>
      <c r="D281" s="5"/>
      <c r="E281" s="5"/>
      <c r="F281" s="5"/>
      <c r="G281" s="5"/>
      <c r="H281" s="5"/>
    </row>
    <row r="282" spans="2:8" ht="13.5" customHeight="1" x14ac:dyDescent="0.25">
      <c r="B282" s="5"/>
      <c r="C282" s="32"/>
      <c r="D282" s="5"/>
      <c r="E282" s="5"/>
      <c r="F282" s="5"/>
      <c r="G282" s="5"/>
      <c r="H282" s="5"/>
    </row>
    <row r="283" spans="2:8" ht="13.5" customHeight="1" x14ac:dyDescent="0.25">
      <c r="B283" s="5"/>
      <c r="C283" s="32"/>
      <c r="D283" s="5"/>
      <c r="E283" s="5"/>
      <c r="F283" s="5"/>
      <c r="G283" s="5"/>
      <c r="H283" s="5"/>
    </row>
    <row r="284" spans="2:8" ht="13.5" customHeight="1" x14ac:dyDescent="0.25">
      <c r="B284" s="5"/>
      <c r="C284" s="32"/>
      <c r="D284" s="5"/>
      <c r="E284" s="5"/>
      <c r="F284" s="5"/>
      <c r="G284" s="5"/>
      <c r="H284" s="5"/>
    </row>
    <row r="285" spans="2:8" ht="13.5" customHeight="1" x14ac:dyDescent="0.25">
      <c r="B285" s="5"/>
      <c r="C285" s="32"/>
      <c r="D285" s="5"/>
      <c r="E285" s="5"/>
      <c r="F285" s="5"/>
      <c r="G285" s="5"/>
      <c r="H285" s="5"/>
    </row>
    <row r="286" spans="2:8" ht="13.5" customHeight="1" x14ac:dyDescent="0.25">
      <c r="B286" s="5"/>
      <c r="C286" s="32"/>
      <c r="D286" s="5"/>
      <c r="E286" s="5"/>
      <c r="F286" s="5"/>
      <c r="G286" s="5"/>
      <c r="H286" s="5"/>
    </row>
    <row r="287" spans="2:8" ht="13.5" customHeight="1" x14ac:dyDescent="0.25">
      <c r="B287" s="5"/>
      <c r="C287" s="32"/>
      <c r="D287" s="5"/>
      <c r="E287" s="5"/>
      <c r="F287" s="5"/>
      <c r="G287" s="5"/>
      <c r="H287" s="5"/>
    </row>
    <row r="288" spans="2:8" ht="13.5" customHeight="1" x14ac:dyDescent="0.25">
      <c r="B288" s="5"/>
      <c r="C288" s="32"/>
      <c r="D288" s="5"/>
      <c r="E288" s="5"/>
      <c r="F288" s="5"/>
      <c r="G288" s="5"/>
      <c r="H288" s="5"/>
    </row>
    <row r="289" spans="2:8" ht="13.5" customHeight="1" x14ac:dyDescent="0.25">
      <c r="B289" s="5"/>
      <c r="C289" s="32"/>
      <c r="D289" s="5"/>
      <c r="E289" s="5"/>
      <c r="F289" s="5"/>
      <c r="G289" s="5"/>
      <c r="H289" s="5"/>
    </row>
    <row r="290" spans="2:8" ht="13.5" customHeight="1" x14ac:dyDescent="0.25">
      <c r="B290" s="5"/>
      <c r="C290" s="32"/>
      <c r="D290" s="5"/>
      <c r="E290" s="5"/>
      <c r="F290" s="5"/>
      <c r="G290" s="5"/>
      <c r="H290" s="5"/>
    </row>
    <row r="291" spans="2:8" ht="13.5" customHeight="1" x14ac:dyDescent="0.25">
      <c r="B291" s="5"/>
      <c r="C291" s="32"/>
      <c r="D291" s="5"/>
      <c r="E291" s="5"/>
      <c r="F291" s="5"/>
      <c r="G291" s="5"/>
      <c r="H291" s="5"/>
    </row>
    <row r="292" spans="2:8" ht="13.5" customHeight="1" x14ac:dyDescent="0.25">
      <c r="B292" s="5"/>
      <c r="C292" s="32"/>
      <c r="D292" s="5"/>
      <c r="E292" s="5"/>
      <c r="F292" s="5"/>
      <c r="G292" s="5"/>
      <c r="H292" s="5"/>
    </row>
    <row r="293" spans="2:8" ht="13.5" customHeight="1" x14ac:dyDescent="0.25">
      <c r="B293" s="5"/>
      <c r="C293" s="32"/>
      <c r="D293" s="5"/>
      <c r="E293" s="5"/>
      <c r="F293" s="5"/>
      <c r="G293" s="5"/>
      <c r="H293" s="5"/>
    </row>
    <row r="294" spans="2:8" ht="13.5" customHeight="1" x14ac:dyDescent="0.25">
      <c r="B294" s="5"/>
      <c r="C294" s="32"/>
      <c r="D294" s="5"/>
      <c r="E294" s="5"/>
      <c r="F294" s="5"/>
      <c r="G294" s="5"/>
      <c r="H294" s="5"/>
    </row>
    <row r="295" spans="2:8" ht="13.5" customHeight="1" x14ac:dyDescent="0.25">
      <c r="B295" s="5"/>
      <c r="C295" s="32"/>
      <c r="D295" s="5"/>
      <c r="E295" s="5"/>
      <c r="F295" s="5"/>
      <c r="G295" s="5"/>
      <c r="H295" s="5"/>
    </row>
    <row r="296" spans="2:8" ht="13.5" customHeight="1" x14ac:dyDescent="0.25">
      <c r="B296" s="5"/>
      <c r="C296" s="32"/>
      <c r="D296" s="5"/>
      <c r="E296" s="5"/>
      <c r="F296" s="5"/>
      <c r="G296" s="5"/>
      <c r="H296" s="5"/>
    </row>
    <row r="297" spans="2:8" ht="13.5" customHeight="1" x14ac:dyDescent="0.25">
      <c r="B297" s="5"/>
      <c r="C297" s="32"/>
      <c r="D297" s="5"/>
      <c r="E297" s="5"/>
      <c r="F297" s="5"/>
      <c r="G297" s="5"/>
      <c r="H297" s="5"/>
    </row>
    <row r="298" spans="2:8" ht="13.5" customHeight="1" x14ac:dyDescent="0.25">
      <c r="B298" s="5"/>
      <c r="C298" s="32"/>
      <c r="D298" s="5"/>
      <c r="E298" s="5"/>
      <c r="F298" s="5"/>
      <c r="G298" s="5"/>
      <c r="H298" s="5"/>
    </row>
    <row r="299" spans="2:8" ht="13.5" customHeight="1" x14ac:dyDescent="0.25">
      <c r="B299" s="5"/>
      <c r="C299" s="32"/>
      <c r="D299" s="5"/>
      <c r="E299" s="5"/>
      <c r="F299" s="5"/>
      <c r="G299" s="5"/>
      <c r="H299" s="5"/>
    </row>
    <row r="300" spans="2:8" ht="13.5" customHeight="1" x14ac:dyDescent="0.25">
      <c r="B300" s="5"/>
      <c r="C300" s="32"/>
      <c r="D300" s="5"/>
      <c r="E300" s="5"/>
      <c r="F300" s="5"/>
      <c r="G300" s="5"/>
      <c r="H300" s="5"/>
    </row>
    <row r="301" spans="2:8" ht="13.5" customHeight="1" x14ac:dyDescent="0.25">
      <c r="B301" s="5"/>
      <c r="C301" s="32"/>
      <c r="D301" s="5"/>
      <c r="E301" s="5"/>
      <c r="F301" s="5"/>
      <c r="G301" s="5"/>
      <c r="H301" s="5"/>
    </row>
    <row r="302" spans="2:8" ht="13.5" customHeight="1" x14ac:dyDescent="0.25">
      <c r="B302" s="5"/>
      <c r="C302" s="32"/>
      <c r="D302" s="5"/>
      <c r="E302" s="5"/>
      <c r="F302" s="5"/>
      <c r="G302" s="5"/>
      <c r="H302" s="5"/>
    </row>
    <row r="303" spans="2:8" ht="13.5" customHeight="1" x14ac:dyDescent="0.25">
      <c r="B303" s="5"/>
      <c r="C303" s="32"/>
      <c r="D303" s="5"/>
      <c r="E303" s="5"/>
      <c r="F303" s="5"/>
      <c r="G303" s="5"/>
      <c r="H303" s="5"/>
    </row>
    <row r="304" spans="2:8" ht="13.5" customHeight="1" x14ac:dyDescent="0.25">
      <c r="B304" s="5"/>
      <c r="C304" s="32"/>
      <c r="D304" s="5"/>
      <c r="E304" s="5"/>
      <c r="F304" s="5"/>
      <c r="G304" s="5"/>
      <c r="H304" s="5"/>
    </row>
    <row r="305" spans="2:8" ht="13.5" customHeight="1" x14ac:dyDescent="0.25">
      <c r="B305" s="5"/>
      <c r="C305" s="32"/>
      <c r="D305" s="5"/>
      <c r="E305" s="5"/>
      <c r="F305" s="5"/>
      <c r="G305" s="5"/>
      <c r="H305" s="5"/>
    </row>
    <row r="306" spans="2:8" ht="13.5" customHeight="1" x14ac:dyDescent="0.25">
      <c r="B306" s="5"/>
      <c r="C306" s="32"/>
      <c r="D306" s="5"/>
      <c r="E306" s="5"/>
      <c r="F306" s="5"/>
      <c r="G306" s="5"/>
      <c r="H306" s="5"/>
    </row>
    <row r="307" spans="2:8" ht="13.5" customHeight="1" x14ac:dyDescent="0.25">
      <c r="B307" s="5"/>
      <c r="C307" s="32"/>
      <c r="D307" s="5"/>
      <c r="E307" s="5"/>
      <c r="F307" s="5"/>
      <c r="G307" s="5"/>
      <c r="H307" s="5"/>
    </row>
    <row r="308" spans="2:8" ht="13.5" customHeight="1" x14ac:dyDescent="0.25">
      <c r="B308" s="5"/>
      <c r="C308" s="32"/>
      <c r="D308" s="5"/>
      <c r="E308" s="5"/>
      <c r="F308" s="5"/>
      <c r="G308" s="5"/>
      <c r="H308" s="5"/>
    </row>
    <row r="309" spans="2:8" ht="13.5" customHeight="1" x14ac:dyDescent="0.25">
      <c r="B309" s="5"/>
      <c r="C309" s="32"/>
      <c r="D309" s="5"/>
      <c r="E309" s="5"/>
      <c r="F309" s="5"/>
      <c r="G309" s="5"/>
      <c r="H309" s="5"/>
    </row>
    <row r="310" spans="2:8" ht="13.5" customHeight="1" x14ac:dyDescent="0.25">
      <c r="B310" s="5"/>
      <c r="C310" s="32"/>
      <c r="D310" s="5"/>
      <c r="E310" s="5"/>
      <c r="F310" s="5"/>
      <c r="G310" s="5"/>
      <c r="H310" s="5"/>
    </row>
    <row r="311" spans="2:8" ht="13.5" customHeight="1" x14ac:dyDescent="0.25">
      <c r="B311" s="5"/>
      <c r="C311" s="32"/>
      <c r="D311" s="5"/>
      <c r="E311" s="5"/>
      <c r="F311" s="5"/>
      <c r="G311" s="5"/>
      <c r="H311" s="5"/>
    </row>
    <row r="312" spans="2:8" ht="13.5" customHeight="1" x14ac:dyDescent="0.25">
      <c r="B312" s="5"/>
      <c r="C312" s="32"/>
      <c r="D312" s="5"/>
      <c r="E312" s="5"/>
      <c r="F312" s="5"/>
      <c r="G312" s="5"/>
      <c r="H312" s="5"/>
    </row>
    <row r="313" spans="2:8" ht="13.5" customHeight="1" x14ac:dyDescent="0.25">
      <c r="B313" s="5"/>
      <c r="C313" s="32"/>
      <c r="D313" s="5"/>
      <c r="E313" s="5"/>
      <c r="F313" s="5"/>
      <c r="G313" s="5"/>
      <c r="H313" s="5"/>
    </row>
    <row r="314" spans="2:8" ht="13.5" customHeight="1" x14ac:dyDescent="0.25">
      <c r="B314" s="5"/>
      <c r="C314" s="32"/>
      <c r="D314" s="5"/>
      <c r="E314" s="5"/>
      <c r="F314" s="5"/>
      <c r="G314" s="5"/>
      <c r="H314" s="5"/>
    </row>
    <row r="315" spans="2:8" ht="13.5" customHeight="1" x14ac:dyDescent="0.25">
      <c r="B315" s="5"/>
      <c r="C315" s="32"/>
      <c r="D315" s="5"/>
      <c r="E315" s="5"/>
      <c r="F315" s="5"/>
      <c r="G315" s="5"/>
      <c r="H315" s="5"/>
    </row>
    <row r="316" spans="2:8" ht="13.5" customHeight="1" x14ac:dyDescent="0.25">
      <c r="B316" s="5"/>
      <c r="C316" s="32"/>
      <c r="D316" s="5"/>
      <c r="E316" s="5"/>
      <c r="F316" s="5"/>
      <c r="G316" s="5"/>
      <c r="H316" s="5"/>
    </row>
    <row r="317" spans="2:8" ht="13.5" customHeight="1" x14ac:dyDescent="0.25">
      <c r="B317" s="5"/>
      <c r="C317" s="32"/>
      <c r="D317" s="5"/>
      <c r="E317" s="5"/>
      <c r="F317" s="5"/>
      <c r="G317" s="5"/>
      <c r="H317" s="5"/>
    </row>
    <row r="318" spans="2:8" ht="13.5" customHeight="1" x14ac:dyDescent="0.25">
      <c r="B318" s="5"/>
      <c r="C318" s="32"/>
      <c r="D318" s="5"/>
      <c r="E318" s="5"/>
      <c r="F318" s="5"/>
      <c r="G318" s="5"/>
      <c r="H318" s="5"/>
    </row>
    <row r="319" spans="2:8" ht="13.5" customHeight="1" x14ac:dyDescent="0.25">
      <c r="B319" s="5"/>
      <c r="C319" s="32"/>
      <c r="D319" s="5"/>
      <c r="E319" s="5"/>
      <c r="F319" s="5"/>
      <c r="G319" s="5"/>
      <c r="H319" s="5"/>
    </row>
    <row r="320" spans="2:8" ht="13.5" customHeight="1" x14ac:dyDescent="0.25">
      <c r="B320" s="5"/>
      <c r="C320" s="32"/>
      <c r="D320" s="5"/>
      <c r="E320" s="5"/>
      <c r="F320" s="5"/>
      <c r="G320" s="5"/>
      <c r="H320" s="5"/>
    </row>
    <row r="321" spans="2:8" ht="13.5" customHeight="1" x14ac:dyDescent="0.25">
      <c r="B321" s="5"/>
      <c r="C321" s="32"/>
      <c r="D321" s="5"/>
      <c r="E321" s="5"/>
      <c r="F321" s="5"/>
      <c r="G321" s="5"/>
      <c r="H321" s="5"/>
    </row>
    <row r="322" spans="2:8" ht="13.5" customHeight="1" x14ac:dyDescent="0.25">
      <c r="B322" s="5"/>
      <c r="C322" s="32"/>
      <c r="D322" s="5"/>
      <c r="E322" s="5"/>
      <c r="F322" s="5"/>
      <c r="G322" s="5"/>
      <c r="H322" s="5"/>
    </row>
    <row r="323" spans="2:8" ht="13.5" customHeight="1" x14ac:dyDescent="0.25">
      <c r="B323" s="5"/>
      <c r="C323" s="32"/>
      <c r="D323" s="5"/>
      <c r="E323" s="5"/>
      <c r="F323" s="5"/>
      <c r="G323" s="5"/>
      <c r="H323" s="5"/>
    </row>
    <row r="324" spans="2:8" ht="13.5" customHeight="1" x14ac:dyDescent="0.25">
      <c r="B324" s="5"/>
      <c r="C324" s="32"/>
      <c r="D324" s="5"/>
      <c r="E324" s="5"/>
      <c r="F324" s="5"/>
      <c r="G324" s="5"/>
      <c r="H324" s="5"/>
    </row>
    <row r="325" spans="2:8" ht="13.5" customHeight="1" x14ac:dyDescent="0.25">
      <c r="B325" s="5"/>
      <c r="C325" s="32"/>
      <c r="D325" s="5"/>
      <c r="E325" s="5"/>
      <c r="F325" s="5"/>
      <c r="G325" s="5"/>
      <c r="H325" s="5"/>
    </row>
    <row r="326" spans="2:8" ht="13.5" customHeight="1" x14ac:dyDescent="0.25">
      <c r="B326" s="5"/>
      <c r="C326" s="32"/>
      <c r="D326" s="5"/>
      <c r="E326" s="5"/>
      <c r="F326" s="5"/>
      <c r="G326" s="5"/>
      <c r="H326" s="5"/>
    </row>
    <row r="327" spans="2:8" ht="13.5" customHeight="1" x14ac:dyDescent="0.25">
      <c r="B327" s="5"/>
      <c r="C327" s="32"/>
      <c r="D327" s="5"/>
      <c r="E327" s="5"/>
      <c r="F327" s="5"/>
      <c r="G327" s="5"/>
      <c r="H327" s="5"/>
    </row>
    <row r="328" spans="2:8" ht="13.5" customHeight="1" x14ac:dyDescent="0.25">
      <c r="B328" s="5"/>
      <c r="C328" s="32"/>
      <c r="D328" s="5"/>
      <c r="E328" s="5"/>
      <c r="F328" s="5"/>
      <c r="G328" s="5"/>
      <c r="H328" s="5"/>
    </row>
    <row r="329" spans="2:8" ht="13.5" customHeight="1" x14ac:dyDescent="0.25">
      <c r="B329" s="5"/>
      <c r="C329" s="32"/>
      <c r="D329" s="5"/>
      <c r="E329" s="5"/>
      <c r="F329" s="5"/>
      <c r="G329" s="5"/>
      <c r="H329" s="5"/>
    </row>
    <row r="330" spans="2:8" ht="13.5" customHeight="1" x14ac:dyDescent="0.25">
      <c r="B330" s="5"/>
      <c r="C330" s="32"/>
      <c r="D330" s="5"/>
      <c r="E330" s="5"/>
      <c r="F330" s="5"/>
      <c r="G330" s="5"/>
      <c r="H330" s="5"/>
    </row>
    <row r="331" spans="2:8" ht="13.5" customHeight="1" x14ac:dyDescent="0.25">
      <c r="B331" s="5"/>
      <c r="C331" s="32"/>
      <c r="D331" s="5"/>
      <c r="E331" s="5"/>
      <c r="F331" s="5"/>
      <c r="G331" s="5"/>
      <c r="H331" s="5"/>
    </row>
    <row r="332" spans="2:8" ht="13.5" customHeight="1" x14ac:dyDescent="0.25">
      <c r="B332" s="5"/>
      <c r="C332" s="32"/>
      <c r="D332" s="5"/>
      <c r="E332" s="5"/>
      <c r="F332" s="5"/>
      <c r="G332" s="5"/>
      <c r="H332" s="5"/>
    </row>
    <row r="333" spans="2:8" ht="13.5" customHeight="1" x14ac:dyDescent="0.25">
      <c r="B333" s="5"/>
      <c r="C333" s="32"/>
      <c r="D333" s="5"/>
      <c r="E333" s="5"/>
      <c r="F333" s="5"/>
      <c r="G333" s="5"/>
      <c r="H333" s="5"/>
    </row>
    <row r="334" spans="2:8" ht="13.5" customHeight="1" x14ac:dyDescent="0.25">
      <c r="B334" s="5"/>
      <c r="C334" s="32"/>
      <c r="D334" s="5"/>
      <c r="E334" s="5"/>
      <c r="F334" s="5"/>
      <c r="G334" s="5"/>
      <c r="H334" s="5"/>
    </row>
    <row r="335" spans="2:8" ht="13.5" customHeight="1" x14ac:dyDescent="0.25">
      <c r="B335" s="5"/>
      <c r="C335" s="32"/>
      <c r="D335" s="5"/>
      <c r="E335" s="5"/>
      <c r="F335" s="5"/>
      <c r="G335" s="5"/>
      <c r="H335" s="5"/>
    </row>
    <row r="336" spans="2:8" ht="13.5" customHeight="1" x14ac:dyDescent="0.25">
      <c r="B336" s="5"/>
      <c r="C336" s="32"/>
      <c r="D336" s="5"/>
      <c r="E336" s="5"/>
      <c r="F336" s="5"/>
      <c r="G336" s="5"/>
      <c r="H336" s="5"/>
    </row>
    <row r="337" spans="2:8" ht="13.5" customHeight="1" x14ac:dyDescent="0.25">
      <c r="B337" s="5"/>
      <c r="C337" s="32"/>
      <c r="D337" s="5"/>
      <c r="E337" s="5"/>
      <c r="F337" s="5"/>
      <c r="G337" s="5"/>
      <c r="H337" s="5"/>
    </row>
    <row r="338" spans="2:8" ht="13.5" customHeight="1" x14ac:dyDescent="0.25">
      <c r="B338" s="5"/>
      <c r="C338" s="32"/>
      <c r="D338" s="5"/>
      <c r="E338" s="5"/>
      <c r="F338" s="5"/>
      <c r="G338" s="5"/>
      <c r="H338" s="5"/>
    </row>
    <row r="339" spans="2:8" ht="13.5" customHeight="1" x14ac:dyDescent="0.25">
      <c r="B339" s="5"/>
      <c r="C339" s="32"/>
      <c r="D339" s="5"/>
      <c r="E339" s="5"/>
      <c r="F339" s="5"/>
      <c r="G339" s="5"/>
      <c r="H339" s="5"/>
    </row>
    <row r="340" spans="2:8" ht="13.5" customHeight="1" x14ac:dyDescent="0.25">
      <c r="B340" s="5"/>
      <c r="C340" s="32"/>
      <c r="D340" s="5"/>
      <c r="E340" s="5"/>
      <c r="F340" s="5"/>
      <c r="G340" s="5"/>
      <c r="H340" s="5"/>
    </row>
    <row r="341" spans="2:8" ht="13.5" customHeight="1" x14ac:dyDescent="0.25">
      <c r="B341" s="5"/>
      <c r="C341" s="32"/>
      <c r="D341" s="5"/>
      <c r="E341" s="5"/>
      <c r="F341" s="5"/>
      <c r="G341" s="5"/>
      <c r="H341" s="5"/>
    </row>
    <row r="342" spans="2:8" ht="13.5" customHeight="1" x14ac:dyDescent="0.25">
      <c r="B342" s="5"/>
      <c r="C342" s="32"/>
      <c r="D342" s="5"/>
      <c r="E342" s="5"/>
      <c r="F342" s="5"/>
      <c r="G342" s="5"/>
      <c r="H342" s="5"/>
    </row>
    <row r="343" spans="2:8" ht="13.5" customHeight="1" x14ac:dyDescent="0.25">
      <c r="B343" s="5"/>
      <c r="C343" s="32"/>
      <c r="D343" s="5"/>
      <c r="E343" s="5"/>
      <c r="F343" s="5"/>
      <c r="G343" s="5"/>
      <c r="H343" s="5"/>
    </row>
    <row r="344" spans="2:8" ht="13.5" customHeight="1" x14ac:dyDescent="0.25">
      <c r="B344" s="5"/>
      <c r="C344" s="32"/>
      <c r="D344" s="5"/>
      <c r="E344" s="5"/>
      <c r="F344" s="5"/>
      <c r="G344" s="5"/>
      <c r="H344" s="5"/>
    </row>
    <row r="345" spans="2:8" ht="13.5" customHeight="1" x14ac:dyDescent="0.25">
      <c r="B345" s="5"/>
      <c r="C345" s="32"/>
      <c r="D345" s="5"/>
      <c r="E345" s="5"/>
      <c r="F345" s="5"/>
      <c r="G345" s="5"/>
      <c r="H345" s="5"/>
    </row>
    <row r="346" spans="2:8" ht="13.5" customHeight="1" x14ac:dyDescent="0.25">
      <c r="B346" s="5"/>
      <c r="C346" s="32"/>
      <c r="D346" s="5"/>
      <c r="E346" s="5"/>
      <c r="F346" s="5"/>
      <c r="G346" s="5"/>
      <c r="H346" s="5"/>
    </row>
    <row r="347" spans="2:8" ht="13.5" customHeight="1" x14ac:dyDescent="0.25">
      <c r="B347" s="5"/>
      <c r="C347" s="32"/>
      <c r="D347" s="5"/>
      <c r="E347" s="5"/>
      <c r="F347" s="5"/>
      <c r="G347" s="5"/>
      <c r="H347" s="5"/>
    </row>
    <row r="348" spans="2:8" ht="13.5" customHeight="1" x14ac:dyDescent="0.25">
      <c r="B348" s="5"/>
      <c r="C348" s="32"/>
      <c r="D348" s="5"/>
      <c r="E348" s="5"/>
      <c r="F348" s="5"/>
      <c r="G348" s="5"/>
      <c r="H348" s="5"/>
    </row>
    <row r="349" spans="2:8" ht="13.5" customHeight="1" x14ac:dyDescent="0.25">
      <c r="B349" s="5"/>
      <c r="C349" s="32"/>
      <c r="D349" s="5"/>
      <c r="E349" s="5"/>
      <c r="F349" s="5"/>
      <c r="G349" s="5"/>
      <c r="H349" s="5"/>
    </row>
    <row r="350" spans="2:8" ht="13.5" customHeight="1" x14ac:dyDescent="0.25">
      <c r="B350" s="5"/>
      <c r="C350" s="32"/>
      <c r="D350" s="5"/>
      <c r="E350" s="5"/>
      <c r="F350" s="5"/>
      <c r="G350" s="5"/>
      <c r="H350" s="5"/>
    </row>
    <row r="351" spans="2:8" ht="13.5" customHeight="1" x14ac:dyDescent="0.25">
      <c r="B351" s="5"/>
      <c r="C351" s="32"/>
      <c r="D351" s="5"/>
      <c r="E351" s="5"/>
      <c r="F351" s="5"/>
      <c r="G351" s="5"/>
      <c r="H351" s="5"/>
    </row>
    <row r="352" spans="2:8" ht="13.5" customHeight="1" x14ac:dyDescent="0.25">
      <c r="B352" s="5"/>
      <c r="C352" s="32"/>
      <c r="D352" s="5"/>
      <c r="E352" s="5"/>
      <c r="F352" s="5"/>
      <c r="G352" s="5"/>
      <c r="H352" s="5"/>
    </row>
    <row r="353" spans="2:8" ht="13.5" customHeight="1" x14ac:dyDescent="0.25">
      <c r="B353" s="5"/>
      <c r="C353" s="32"/>
      <c r="D353" s="5"/>
      <c r="E353" s="5"/>
      <c r="F353" s="5"/>
      <c r="G353" s="5"/>
      <c r="H353" s="5"/>
    </row>
    <row r="354" spans="2:8" ht="13.5" customHeight="1" x14ac:dyDescent="0.25">
      <c r="B354" s="5"/>
      <c r="C354" s="32"/>
      <c r="D354" s="5"/>
      <c r="E354" s="5"/>
      <c r="F354" s="5"/>
      <c r="G354" s="5"/>
      <c r="H354" s="5"/>
    </row>
    <row r="355" spans="2:8" ht="13.5" customHeight="1" x14ac:dyDescent="0.25">
      <c r="B355" s="5"/>
      <c r="C355" s="32"/>
      <c r="D355" s="5"/>
      <c r="E355" s="5"/>
      <c r="F355" s="5"/>
      <c r="G355" s="5"/>
      <c r="H355" s="5"/>
    </row>
    <row r="356" spans="2:8" ht="13.5" customHeight="1" x14ac:dyDescent="0.25">
      <c r="B356" s="5"/>
      <c r="C356" s="32"/>
      <c r="D356" s="5"/>
      <c r="E356" s="5"/>
      <c r="F356" s="5"/>
      <c r="G356" s="5"/>
      <c r="H356" s="5"/>
    </row>
    <row r="357" spans="2:8" ht="13.5" customHeight="1" x14ac:dyDescent="0.25">
      <c r="B357" s="5"/>
      <c r="C357" s="32"/>
      <c r="D357" s="5"/>
      <c r="E357" s="5"/>
      <c r="F357" s="5"/>
      <c r="G357" s="5"/>
      <c r="H357" s="5"/>
    </row>
    <row r="358" spans="2:8" ht="13.5" customHeight="1" x14ac:dyDescent="0.25">
      <c r="B358" s="5"/>
      <c r="C358" s="32"/>
      <c r="D358" s="5"/>
      <c r="E358" s="5"/>
      <c r="F358" s="5"/>
      <c r="G358" s="5"/>
      <c r="H358" s="5"/>
    </row>
    <row r="359" spans="2:8" ht="13.5" customHeight="1" x14ac:dyDescent="0.25">
      <c r="B359" s="5"/>
      <c r="C359" s="32"/>
      <c r="D359" s="5"/>
      <c r="E359" s="5"/>
      <c r="F359" s="5"/>
      <c r="G359" s="5"/>
      <c r="H359" s="5"/>
    </row>
    <row r="360" spans="2:8" ht="13.5" customHeight="1" x14ac:dyDescent="0.25">
      <c r="B360" s="5"/>
      <c r="C360" s="32"/>
      <c r="D360" s="5"/>
      <c r="E360" s="5"/>
      <c r="F360" s="5"/>
      <c r="G360" s="5"/>
      <c r="H360" s="5"/>
    </row>
    <row r="361" spans="2:8" ht="13.5" customHeight="1" x14ac:dyDescent="0.25">
      <c r="B361" s="5"/>
      <c r="C361" s="32"/>
      <c r="D361" s="5"/>
      <c r="E361" s="5"/>
      <c r="F361" s="5"/>
      <c r="G361" s="5"/>
      <c r="H361" s="5"/>
    </row>
    <row r="362" spans="2:8" ht="13.5" customHeight="1" x14ac:dyDescent="0.25">
      <c r="B362" s="5"/>
      <c r="C362" s="32"/>
      <c r="D362" s="5"/>
      <c r="E362" s="5"/>
      <c r="F362" s="5"/>
      <c r="G362" s="5"/>
      <c r="H362" s="5"/>
    </row>
    <row r="363" spans="2:8" ht="13.5" customHeight="1" x14ac:dyDescent="0.25">
      <c r="B363" s="5"/>
      <c r="C363" s="32"/>
      <c r="D363" s="5"/>
      <c r="E363" s="5"/>
      <c r="F363" s="5"/>
      <c r="G363" s="5"/>
      <c r="H363" s="5"/>
    </row>
    <row r="364" spans="2:8" ht="13.5" customHeight="1" x14ac:dyDescent="0.25">
      <c r="B364" s="5"/>
      <c r="C364" s="32"/>
      <c r="D364" s="5"/>
      <c r="E364" s="5"/>
      <c r="F364" s="5"/>
      <c r="G364" s="5"/>
      <c r="H364" s="5"/>
    </row>
    <row r="365" spans="2:8" ht="13.5" customHeight="1" x14ac:dyDescent="0.25">
      <c r="B365" s="5"/>
      <c r="C365" s="32"/>
      <c r="D365" s="5"/>
      <c r="E365" s="5"/>
      <c r="F365" s="5"/>
      <c r="G365" s="5"/>
      <c r="H365" s="5"/>
    </row>
    <row r="366" spans="2:8" ht="13.5" customHeight="1" x14ac:dyDescent="0.25">
      <c r="B366" s="5"/>
      <c r="C366" s="32"/>
      <c r="D366" s="5"/>
      <c r="E366" s="5"/>
      <c r="F366" s="5"/>
      <c r="G366" s="5"/>
      <c r="H366" s="5"/>
    </row>
    <row r="367" spans="2:8" ht="13.5" customHeight="1" x14ac:dyDescent="0.25">
      <c r="B367" s="5"/>
      <c r="C367" s="32"/>
      <c r="D367" s="5"/>
      <c r="E367" s="5"/>
      <c r="F367" s="5"/>
      <c r="G367" s="5"/>
      <c r="H367" s="5"/>
    </row>
    <row r="368" spans="2:8" ht="13.5" customHeight="1" x14ac:dyDescent="0.25">
      <c r="B368" s="5"/>
      <c r="C368" s="32"/>
      <c r="D368" s="5"/>
      <c r="E368" s="5"/>
      <c r="F368" s="5"/>
      <c r="G368" s="5"/>
      <c r="H368" s="5"/>
    </row>
    <row r="369" spans="2:8" ht="13.5" customHeight="1" x14ac:dyDescent="0.25">
      <c r="B369" s="5"/>
      <c r="C369" s="32"/>
      <c r="D369" s="5"/>
      <c r="E369" s="5"/>
      <c r="F369" s="5"/>
      <c r="G369" s="5"/>
      <c r="H369" s="5"/>
    </row>
    <row r="370" spans="2:8" ht="13.5" customHeight="1" x14ac:dyDescent="0.25">
      <c r="B370" s="5"/>
      <c r="C370" s="32"/>
      <c r="D370" s="5"/>
      <c r="E370" s="5"/>
      <c r="F370" s="5"/>
      <c r="G370" s="5"/>
      <c r="H370" s="5"/>
    </row>
    <row r="371" spans="2:8" ht="13.5" customHeight="1" x14ac:dyDescent="0.25">
      <c r="B371" s="5"/>
      <c r="C371" s="32"/>
      <c r="D371" s="5"/>
      <c r="E371" s="5"/>
      <c r="F371" s="5"/>
      <c r="G371" s="5"/>
      <c r="H371" s="5"/>
    </row>
    <row r="372" spans="2:8" ht="13.5" customHeight="1" x14ac:dyDescent="0.25">
      <c r="B372" s="5"/>
      <c r="C372" s="32"/>
      <c r="D372" s="5"/>
      <c r="E372" s="5"/>
      <c r="F372" s="5"/>
      <c r="G372" s="5"/>
      <c r="H372" s="5"/>
    </row>
    <row r="373" spans="2:8" ht="13.5" customHeight="1" x14ac:dyDescent="0.25">
      <c r="B373" s="5"/>
      <c r="C373" s="32"/>
      <c r="D373" s="5"/>
      <c r="E373" s="5"/>
      <c r="F373" s="5"/>
      <c r="G373" s="5"/>
      <c r="H373" s="5"/>
    </row>
    <row r="374" spans="2:8" ht="13.5" customHeight="1" x14ac:dyDescent="0.25">
      <c r="B374" s="5"/>
      <c r="C374" s="32"/>
      <c r="D374" s="5"/>
      <c r="E374" s="5"/>
      <c r="F374" s="5"/>
      <c r="G374" s="5"/>
      <c r="H374" s="5"/>
    </row>
    <row r="375" spans="2:8" ht="13.5" customHeight="1" x14ac:dyDescent="0.25">
      <c r="B375" s="5"/>
      <c r="C375" s="32"/>
      <c r="D375" s="5"/>
      <c r="E375" s="5"/>
      <c r="F375" s="5"/>
      <c r="G375" s="5"/>
      <c r="H375" s="5"/>
    </row>
    <row r="376" spans="2:8" ht="13.5" customHeight="1" x14ac:dyDescent="0.25">
      <c r="B376" s="5"/>
      <c r="C376" s="32"/>
      <c r="D376" s="5"/>
      <c r="E376" s="5"/>
      <c r="F376" s="5"/>
      <c r="G376" s="5"/>
      <c r="H376" s="5"/>
    </row>
    <row r="377" spans="2:8" ht="13.5" customHeight="1" x14ac:dyDescent="0.25">
      <c r="B377" s="5"/>
      <c r="C377" s="32"/>
      <c r="D377" s="5"/>
      <c r="E377" s="5"/>
      <c r="F377" s="5"/>
      <c r="G377" s="5"/>
      <c r="H377" s="5"/>
    </row>
    <row r="378" spans="2:8" ht="13.5" customHeight="1" x14ac:dyDescent="0.25">
      <c r="B378" s="5"/>
      <c r="C378" s="32"/>
      <c r="D378" s="5"/>
      <c r="E378" s="5"/>
      <c r="F378" s="5"/>
      <c r="G378" s="5"/>
      <c r="H378" s="5"/>
    </row>
    <row r="379" spans="2:8" ht="13.5" customHeight="1" x14ac:dyDescent="0.25">
      <c r="B379" s="5"/>
      <c r="C379" s="32"/>
      <c r="D379" s="5"/>
      <c r="E379" s="5"/>
      <c r="F379" s="5"/>
      <c r="G379" s="5"/>
      <c r="H379" s="5"/>
    </row>
    <row r="380" spans="2:8" ht="13.5" customHeight="1" x14ac:dyDescent="0.25">
      <c r="B380" s="5"/>
      <c r="C380" s="32"/>
      <c r="D380" s="5"/>
      <c r="E380" s="5"/>
      <c r="F380" s="5"/>
      <c r="G380" s="5"/>
      <c r="H380" s="5"/>
    </row>
    <row r="381" spans="2:8" ht="13.5" customHeight="1" x14ac:dyDescent="0.25">
      <c r="B381" s="5"/>
      <c r="C381" s="32"/>
      <c r="D381" s="5"/>
      <c r="E381" s="5"/>
      <c r="F381" s="5"/>
      <c r="G381" s="5"/>
      <c r="H381" s="5"/>
    </row>
    <row r="382" spans="2:8" ht="13.5" customHeight="1" x14ac:dyDescent="0.25">
      <c r="B382" s="5"/>
      <c r="C382" s="32"/>
      <c r="D382" s="5"/>
      <c r="E382" s="5"/>
      <c r="F382" s="5"/>
      <c r="G382" s="5"/>
      <c r="H382" s="5"/>
    </row>
    <row r="383" spans="2:8" ht="13.5" customHeight="1" x14ac:dyDescent="0.25">
      <c r="B383" s="5"/>
      <c r="C383" s="32"/>
      <c r="D383" s="5"/>
      <c r="E383" s="5"/>
      <c r="F383" s="5"/>
      <c r="G383" s="5"/>
      <c r="H383" s="5"/>
    </row>
    <row r="384" spans="2:8" ht="13.5" customHeight="1" x14ac:dyDescent="0.25">
      <c r="B384" s="5"/>
      <c r="C384" s="32"/>
      <c r="D384" s="5"/>
      <c r="E384" s="5"/>
      <c r="F384" s="5"/>
      <c r="G384" s="5"/>
      <c r="H384" s="5"/>
    </row>
    <row r="385" spans="2:8" ht="13.5" customHeight="1" x14ac:dyDescent="0.25">
      <c r="B385" s="5"/>
      <c r="C385" s="32"/>
      <c r="D385" s="5"/>
      <c r="E385" s="5"/>
      <c r="F385" s="5"/>
      <c r="G385" s="5"/>
      <c r="H385" s="5"/>
    </row>
    <row r="386" spans="2:8" ht="13.5" customHeight="1" x14ac:dyDescent="0.25">
      <c r="B386" s="5"/>
      <c r="C386" s="32"/>
      <c r="D386" s="5"/>
      <c r="E386" s="5"/>
      <c r="F386" s="5"/>
      <c r="G386" s="5"/>
      <c r="H386" s="5"/>
    </row>
    <row r="387" spans="2:8" ht="13.5" customHeight="1" x14ac:dyDescent="0.25">
      <c r="B387" s="5"/>
      <c r="C387" s="32"/>
      <c r="D387" s="5"/>
      <c r="E387" s="5"/>
      <c r="F387" s="5"/>
      <c r="G387" s="5"/>
      <c r="H387" s="5"/>
    </row>
    <row r="388" spans="2:8" ht="13.5" customHeight="1" x14ac:dyDescent="0.25">
      <c r="B388" s="5"/>
      <c r="C388" s="32"/>
      <c r="D388" s="5"/>
      <c r="E388" s="5"/>
      <c r="F388" s="5"/>
      <c r="G388" s="5"/>
      <c r="H388" s="5"/>
    </row>
    <row r="389" spans="2:8" ht="13.5" customHeight="1" x14ac:dyDescent="0.25">
      <c r="B389" s="5"/>
      <c r="C389" s="32"/>
      <c r="D389" s="5"/>
      <c r="E389" s="5"/>
      <c r="F389" s="5"/>
      <c r="G389" s="5"/>
      <c r="H389" s="5"/>
    </row>
    <row r="390" spans="2:8" ht="13.5" customHeight="1" x14ac:dyDescent="0.25">
      <c r="B390" s="5"/>
      <c r="C390" s="32"/>
      <c r="D390" s="5"/>
      <c r="E390" s="5"/>
      <c r="F390" s="5"/>
      <c r="G390" s="5"/>
      <c r="H390" s="5"/>
    </row>
    <row r="391" spans="2:8" ht="13.5" customHeight="1" x14ac:dyDescent="0.25">
      <c r="B391" s="5"/>
      <c r="C391" s="32"/>
      <c r="D391" s="5"/>
      <c r="E391" s="5"/>
      <c r="F391" s="5"/>
      <c r="G391" s="5"/>
      <c r="H391" s="5"/>
    </row>
    <row r="392" spans="2:8" ht="13.5" customHeight="1" x14ac:dyDescent="0.25">
      <c r="B392" s="5"/>
      <c r="C392" s="32"/>
      <c r="D392" s="5"/>
      <c r="E392" s="5"/>
      <c r="F392" s="5"/>
      <c r="G392" s="5"/>
      <c r="H392" s="5"/>
    </row>
    <row r="393" spans="2:8" ht="13.5" customHeight="1" x14ac:dyDescent="0.25">
      <c r="B393" s="5"/>
      <c r="C393" s="32"/>
      <c r="D393" s="5"/>
      <c r="E393" s="5"/>
      <c r="F393" s="5"/>
      <c r="G393" s="5"/>
      <c r="H393" s="5"/>
    </row>
    <row r="394" spans="2:8" ht="13.5" customHeight="1" x14ac:dyDescent="0.25">
      <c r="B394" s="5"/>
      <c r="C394" s="32"/>
      <c r="D394" s="5"/>
      <c r="E394" s="5"/>
      <c r="F394" s="5"/>
      <c r="G394" s="5"/>
      <c r="H394" s="5"/>
    </row>
    <row r="395" spans="2:8" ht="13.5" customHeight="1" x14ac:dyDescent="0.25">
      <c r="B395" s="5"/>
      <c r="C395" s="32"/>
      <c r="D395" s="5"/>
      <c r="E395" s="5"/>
      <c r="F395" s="5"/>
      <c r="G395" s="5"/>
      <c r="H395" s="5"/>
    </row>
    <row r="396" spans="2:8" ht="13.5" customHeight="1" x14ac:dyDescent="0.25">
      <c r="B396" s="5"/>
      <c r="C396" s="32"/>
      <c r="D396" s="5"/>
      <c r="E396" s="5"/>
      <c r="F396" s="5"/>
      <c r="G396" s="5"/>
      <c r="H396" s="5"/>
    </row>
    <row r="397" spans="2:8" ht="13.5" customHeight="1" x14ac:dyDescent="0.25">
      <c r="B397" s="5"/>
      <c r="C397" s="32"/>
      <c r="D397" s="5"/>
      <c r="E397" s="5"/>
      <c r="F397" s="5"/>
      <c r="G397" s="5"/>
      <c r="H397" s="5"/>
    </row>
    <row r="398" spans="2:8" ht="13.5" customHeight="1" x14ac:dyDescent="0.25">
      <c r="B398" s="5"/>
      <c r="C398" s="32"/>
      <c r="D398" s="5"/>
      <c r="E398" s="5"/>
      <c r="F398" s="5"/>
      <c r="G398" s="5"/>
      <c r="H398" s="5"/>
    </row>
    <row r="399" spans="2:8" ht="13.5" customHeight="1" x14ac:dyDescent="0.25">
      <c r="B399" s="5"/>
      <c r="C399" s="32"/>
      <c r="D399" s="5"/>
      <c r="E399" s="5"/>
      <c r="F399" s="5"/>
      <c r="G399" s="5"/>
      <c r="H399" s="5"/>
    </row>
    <row r="400" spans="2:8" ht="13.5" customHeight="1" x14ac:dyDescent="0.25">
      <c r="B400" s="5"/>
      <c r="C400" s="32"/>
      <c r="D400" s="5"/>
      <c r="E400" s="5"/>
      <c r="F400" s="5"/>
      <c r="G400" s="5"/>
      <c r="H400" s="5"/>
    </row>
    <row r="401" spans="2:8" ht="13.5" customHeight="1" x14ac:dyDescent="0.25">
      <c r="B401" s="5"/>
      <c r="C401" s="32"/>
      <c r="D401" s="5"/>
      <c r="E401" s="5"/>
      <c r="F401" s="5"/>
      <c r="G401" s="5"/>
      <c r="H401" s="5"/>
    </row>
    <row r="402" spans="2:8" ht="13.5" customHeight="1" x14ac:dyDescent="0.25">
      <c r="B402" s="5"/>
      <c r="C402" s="32"/>
      <c r="D402" s="5"/>
      <c r="E402" s="5"/>
      <c r="F402" s="5"/>
      <c r="G402" s="5"/>
      <c r="H402" s="5"/>
    </row>
    <row r="403" spans="2:8" ht="13.5" customHeight="1" x14ac:dyDescent="0.25">
      <c r="B403" s="5"/>
      <c r="C403" s="32"/>
      <c r="D403" s="5"/>
      <c r="E403" s="5"/>
      <c r="F403" s="5"/>
      <c r="G403" s="5"/>
      <c r="H403" s="5"/>
    </row>
    <row r="404" spans="2:8" ht="13.5" customHeight="1" x14ac:dyDescent="0.25">
      <c r="B404" s="5"/>
      <c r="C404" s="32"/>
      <c r="D404" s="5"/>
      <c r="E404" s="5"/>
      <c r="F404" s="5"/>
      <c r="G404" s="5"/>
      <c r="H404" s="5"/>
    </row>
    <row r="405" spans="2:8" ht="13.5" customHeight="1" x14ac:dyDescent="0.25">
      <c r="B405" s="5"/>
      <c r="C405" s="32"/>
      <c r="D405" s="5"/>
      <c r="E405" s="5"/>
      <c r="F405" s="5"/>
      <c r="G405" s="5"/>
      <c r="H405" s="5"/>
    </row>
    <row r="406" spans="2:8" ht="13.5" customHeight="1" x14ac:dyDescent="0.25">
      <c r="B406" s="5"/>
      <c r="C406" s="32"/>
      <c r="D406" s="5"/>
      <c r="E406" s="5"/>
      <c r="F406" s="5"/>
      <c r="G406" s="5"/>
      <c r="H406" s="5"/>
    </row>
    <row r="407" spans="2:8" ht="13.5" customHeight="1" x14ac:dyDescent="0.25">
      <c r="B407" s="5"/>
      <c r="C407" s="32"/>
      <c r="D407" s="5"/>
      <c r="E407" s="5"/>
      <c r="F407" s="5"/>
      <c r="G407" s="5"/>
      <c r="H407" s="5"/>
    </row>
    <row r="408" spans="2:8" ht="13.5" customHeight="1" x14ac:dyDescent="0.25">
      <c r="B408" s="5"/>
      <c r="C408" s="32"/>
      <c r="D408" s="5"/>
      <c r="E408" s="5"/>
      <c r="F408" s="5"/>
      <c r="G408" s="5"/>
      <c r="H408" s="5"/>
    </row>
    <row r="409" spans="2:8" ht="13.5" customHeight="1" x14ac:dyDescent="0.25">
      <c r="B409" s="5"/>
      <c r="C409" s="32"/>
      <c r="D409" s="5"/>
      <c r="E409" s="5"/>
      <c r="F409" s="5"/>
      <c r="G409" s="5"/>
      <c r="H409" s="5"/>
    </row>
    <row r="410" spans="2:8" ht="13.5" customHeight="1" x14ac:dyDescent="0.25">
      <c r="B410" s="5"/>
      <c r="C410" s="32"/>
      <c r="D410" s="5"/>
      <c r="E410" s="5"/>
      <c r="F410" s="5"/>
      <c r="G410" s="5"/>
      <c r="H410" s="5"/>
    </row>
    <row r="411" spans="2:8" ht="13.5" customHeight="1" x14ac:dyDescent="0.25">
      <c r="B411" s="5"/>
      <c r="C411" s="32"/>
      <c r="D411" s="5"/>
      <c r="E411" s="5"/>
      <c r="F411" s="5"/>
      <c r="G411" s="5"/>
      <c r="H411" s="5"/>
    </row>
    <row r="412" spans="2:8" ht="13.5" customHeight="1" x14ac:dyDescent="0.25">
      <c r="B412" s="5"/>
      <c r="C412" s="32"/>
      <c r="D412" s="5"/>
      <c r="E412" s="5"/>
      <c r="F412" s="5"/>
      <c r="G412" s="5"/>
      <c r="H412" s="5"/>
    </row>
    <row r="413" spans="2:8" ht="13.5" customHeight="1" x14ac:dyDescent="0.25">
      <c r="B413" s="5"/>
      <c r="C413" s="32"/>
      <c r="D413" s="5"/>
      <c r="E413" s="5"/>
      <c r="F413" s="5"/>
      <c r="G413" s="5"/>
      <c r="H413" s="5"/>
    </row>
    <row r="414" spans="2:8" ht="13.5" customHeight="1" x14ac:dyDescent="0.25">
      <c r="B414" s="5"/>
      <c r="C414" s="32"/>
      <c r="D414" s="5"/>
      <c r="E414" s="5"/>
      <c r="F414" s="5"/>
      <c r="G414" s="5"/>
      <c r="H414" s="5"/>
    </row>
    <row r="415" spans="2:8" ht="13.5" customHeight="1" x14ac:dyDescent="0.25">
      <c r="B415" s="5"/>
      <c r="C415" s="32"/>
      <c r="D415" s="5"/>
      <c r="E415" s="5"/>
      <c r="F415" s="5"/>
      <c r="G415" s="5"/>
      <c r="H415" s="5"/>
    </row>
    <row r="416" spans="2:8" ht="13.5" customHeight="1" x14ac:dyDescent="0.25">
      <c r="B416" s="5"/>
      <c r="C416" s="32"/>
      <c r="D416" s="5"/>
      <c r="E416" s="5"/>
      <c r="F416" s="5"/>
      <c r="G416" s="5"/>
      <c r="H416" s="5"/>
    </row>
    <row r="417" spans="2:8" ht="13.5" customHeight="1" x14ac:dyDescent="0.25">
      <c r="B417" s="5"/>
      <c r="C417" s="32"/>
      <c r="D417" s="5"/>
      <c r="E417" s="5"/>
      <c r="F417" s="5"/>
      <c r="G417" s="5"/>
      <c r="H417" s="5"/>
    </row>
    <row r="418" spans="2:8" ht="13.5" customHeight="1" x14ac:dyDescent="0.25">
      <c r="B418" s="5"/>
      <c r="C418" s="32"/>
      <c r="D418" s="5"/>
      <c r="E418" s="5"/>
      <c r="F418" s="5"/>
      <c r="G418" s="5"/>
      <c r="H418" s="5"/>
    </row>
    <row r="419" spans="2:8" ht="13.5" customHeight="1" x14ac:dyDescent="0.25">
      <c r="B419" s="5"/>
      <c r="C419" s="32"/>
      <c r="D419" s="5"/>
      <c r="E419" s="5"/>
      <c r="F419" s="5"/>
      <c r="G419" s="5"/>
      <c r="H419" s="5"/>
    </row>
    <row r="420" spans="2:8" ht="13.5" customHeight="1" x14ac:dyDescent="0.25">
      <c r="B420" s="5"/>
      <c r="C420" s="32"/>
      <c r="D420" s="5"/>
      <c r="E420" s="5"/>
      <c r="F420" s="5"/>
      <c r="G420" s="5"/>
      <c r="H420" s="5"/>
    </row>
    <row r="421" spans="2:8" ht="13.5" customHeight="1" x14ac:dyDescent="0.25">
      <c r="B421" s="5"/>
      <c r="C421" s="32"/>
      <c r="D421" s="5"/>
      <c r="E421" s="5"/>
      <c r="F421" s="5"/>
      <c r="G421" s="5"/>
      <c r="H421" s="5"/>
    </row>
    <row r="422" spans="2:8" ht="13.5" customHeight="1" x14ac:dyDescent="0.25">
      <c r="B422" s="5"/>
      <c r="C422" s="32"/>
      <c r="D422" s="5"/>
      <c r="E422" s="5"/>
      <c r="F422" s="5"/>
      <c r="G422" s="5"/>
      <c r="H422" s="5"/>
    </row>
    <row r="423" spans="2:8" ht="13.5" customHeight="1" x14ac:dyDescent="0.25">
      <c r="B423" s="5"/>
      <c r="C423" s="32"/>
      <c r="D423" s="5"/>
      <c r="E423" s="5"/>
      <c r="F423" s="5"/>
      <c r="G423" s="5"/>
      <c r="H423" s="5"/>
    </row>
    <row r="424" spans="2:8" ht="13.5" customHeight="1" x14ac:dyDescent="0.25">
      <c r="B424" s="5"/>
      <c r="C424" s="32"/>
      <c r="D424" s="5"/>
      <c r="E424" s="5"/>
      <c r="F424" s="5"/>
      <c r="G424" s="5"/>
      <c r="H424" s="5"/>
    </row>
    <row r="425" spans="2:8" ht="13.5" customHeight="1" x14ac:dyDescent="0.25">
      <c r="B425" s="5"/>
      <c r="C425" s="32"/>
      <c r="D425" s="5"/>
      <c r="E425" s="5"/>
      <c r="F425" s="5"/>
      <c r="G425" s="5"/>
      <c r="H425" s="5"/>
    </row>
    <row r="426" spans="2:8" ht="13.5" customHeight="1" x14ac:dyDescent="0.25">
      <c r="B426" s="5"/>
      <c r="C426" s="32"/>
      <c r="D426" s="5"/>
      <c r="E426" s="5"/>
      <c r="F426" s="5"/>
      <c r="G426" s="5"/>
      <c r="H426" s="5"/>
    </row>
    <row r="427" spans="2:8" ht="13.5" customHeight="1" x14ac:dyDescent="0.25">
      <c r="B427" s="5"/>
      <c r="C427" s="32"/>
      <c r="D427" s="5"/>
      <c r="E427" s="5"/>
      <c r="F427" s="5"/>
      <c r="G427" s="5"/>
      <c r="H427" s="5"/>
    </row>
    <row r="428" spans="2:8" ht="13.5" customHeight="1" x14ac:dyDescent="0.25">
      <c r="B428" s="5"/>
      <c r="C428" s="32"/>
      <c r="D428" s="5"/>
      <c r="E428" s="5"/>
      <c r="F428" s="5"/>
      <c r="G428" s="5"/>
      <c r="H428" s="5"/>
    </row>
    <row r="429" spans="2:8" ht="13.5" customHeight="1" x14ac:dyDescent="0.25">
      <c r="B429" s="5"/>
      <c r="C429" s="32"/>
      <c r="D429" s="5"/>
      <c r="E429" s="5"/>
      <c r="F429" s="5"/>
      <c r="G429" s="5"/>
      <c r="H429" s="5"/>
    </row>
    <row r="430" spans="2:8" ht="13.5" customHeight="1" x14ac:dyDescent="0.25">
      <c r="B430" s="5"/>
      <c r="C430" s="32"/>
      <c r="D430" s="5"/>
      <c r="E430" s="5"/>
      <c r="F430" s="5"/>
      <c r="G430" s="5"/>
      <c r="H430" s="5"/>
    </row>
    <row r="431" spans="2:8" ht="13.5" customHeight="1" x14ac:dyDescent="0.25">
      <c r="B431" s="5"/>
      <c r="C431" s="32"/>
      <c r="D431" s="5"/>
      <c r="E431" s="5"/>
      <c r="F431" s="5"/>
      <c r="G431" s="5"/>
      <c r="H431" s="5"/>
    </row>
    <row r="432" spans="2:8" ht="13.5" customHeight="1" x14ac:dyDescent="0.25">
      <c r="B432" s="5"/>
      <c r="C432" s="32"/>
      <c r="D432" s="5"/>
      <c r="E432" s="5"/>
      <c r="F432" s="5"/>
      <c r="G432" s="5"/>
      <c r="H432" s="5"/>
    </row>
    <row r="433" spans="2:8" ht="13.5" customHeight="1" x14ac:dyDescent="0.25">
      <c r="B433" s="5"/>
      <c r="C433" s="32"/>
      <c r="D433" s="5"/>
      <c r="E433" s="5"/>
      <c r="F433" s="5"/>
      <c r="G433" s="5"/>
      <c r="H433" s="5"/>
    </row>
    <row r="434" spans="2:8" ht="13.5" customHeight="1" x14ac:dyDescent="0.25">
      <c r="B434" s="5"/>
      <c r="C434" s="32"/>
      <c r="D434" s="5"/>
      <c r="E434" s="5"/>
      <c r="F434" s="5"/>
      <c r="G434" s="5"/>
      <c r="H434" s="5"/>
    </row>
    <row r="435" spans="2:8" ht="13.5" customHeight="1" x14ac:dyDescent="0.25">
      <c r="B435" s="5"/>
      <c r="C435" s="32"/>
      <c r="D435" s="5"/>
      <c r="E435" s="5"/>
      <c r="F435" s="5"/>
      <c r="G435" s="5"/>
      <c r="H435" s="5"/>
    </row>
    <row r="436" spans="2:8" ht="13.5" customHeight="1" x14ac:dyDescent="0.25">
      <c r="B436" s="5"/>
      <c r="C436" s="32"/>
      <c r="D436" s="5"/>
      <c r="E436" s="5"/>
      <c r="F436" s="5"/>
      <c r="G436" s="5"/>
      <c r="H436" s="5"/>
    </row>
    <row r="437" spans="2:8" ht="13.5" customHeight="1" x14ac:dyDescent="0.25">
      <c r="B437" s="5"/>
      <c r="C437" s="32"/>
      <c r="D437" s="5"/>
      <c r="E437" s="5"/>
      <c r="F437" s="5"/>
      <c r="G437" s="5"/>
      <c r="H437" s="5"/>
    </row>
    <row r="438" spans="2:8" ht="13.5" customHeight="1" x14ac:dyDescent="0.25">
      <c r="B438" s="5"/>
      <c r="C438" s="32"/>
      <c r="D438" s="5"/>
      <c r="E438" s="5"/>
      <c r="F438" s="5"/>
      <c r="G438" s="5"/>
      <c r="H438" s="5"/>
    </row>
    <row r="439" spans="2:8" ht="13.5" customHeight="1" x14ac:dyDescent="0.25">
      <c r="B439" s="5"/>
      <c r="C439" s="32"/>
      <c r="D439" s="5"/>
      <c r="E439" s="5"/>
      <c r="F439" s="5"/>
      <c r="G439" s="5"/>
      <c r="H439" s="5"/>
    </row>
    <row r="440" spans="2:8" ht="13.5" customHeight="1" x14ac:dyDescent="0.25">
      <c r="B440" s="5"/>
      <c r="C440" s="32"/>
      <c r="D440" s="5"/>
      <c r="E440" s="5"/>
      <c r="F440" s="5"/>
      <c r="G440" s="5"/>
      <c r="H440" s="5"/>
    </row>
    <row r="441" spans="2:8" ht="13.5" customHeight="1" x14ac:dyDescent="0.25">
      <c r="B441" s="5"/>
      <c r="C441" s="32"/>
      <c r="D441" s="5"/>
      <c r="E441" s="5"/>
      <c r="F441" s="5"/>
      <c r="G441" s="5"/>
      <c r="H441" s="5"/>
    </row>
    <row r="442" spans="2:8" ht="13.5" customHeight="1" x14ac:dyDescent="0.25">
      <c r="B442" s="5"/>
      <c r="C442" s="32"/>
      <c r="D442" s="5"/>
      <c r="E442" s="5"/>
      <c r="F442" s="5"/>
      <c r="G442" s="5"/>
      <c r="H442" s="5"/>
    </row>
    <row r="443" spans="2:8" ht="13.5" customHeight="1" x14ac:dyDescent="0.25">
      <c r="B443" s="5"/>
      <c r="C443" s="32"/>
      <c r="D443" s="5"/>
      <c r="E443" s="5"/>
      <c r="F443" s="5"/>
      <c r="G443" s="5"/>
      <c r="H443" s="5"/>
    </row>
    <row r="444" spans="2:8" ht="13.5" customHeight="1" x14ac:dyDescent="0.25">
      <c r="B444" s="5"/>
      <c r="C444" s="32"/>
      <c r="D444" s="5"/>
      <c r="E444" s="5"/>
      <c r="F444" s="5"/>
      <c r="G444" s="5"/>
      <c r="H444" s="5"/>
    </row>
    <row r="445" spans="2:8" ht="13.5" customHeight="1" x14ac:dyDescent="0.25">
      <c r="B445" s="5"/>
      <c r="C445" s="32"/>
      <c r="D445" s="5"/>
      <c r="E445" s="5"/>
      <c r="F445" s="5"/>
      <c r="G445" s="5"/>
      <c r="H445" s="5"/>
    </row>
    <row r="446" spans="2:8" ht="13.5" customHeight="1" x14ac:dyDescent="0.25">
      <c r="B446" s="5"/>
      <c r="C446" s="32"/>
      <c r="D446" s="5"/>
      <c r="E446" s="5"/>
      <c r="F446" s="5"/>
      <c r="G446" s="5"/>
      <c r="H446" s="5"/>
    </row>
    <row r="447" spans="2:8" ht="13.5" customHeight="1" x14ac:dyDescent="0.25">
      <c r="B447" s="5"/>
      <c r="C447" s="32"/>
      <c r="D447" s="5"/>
      <c r="E447" s="5"/>
      <c r="F447" s="5"/>
      <c r="G447" s="5"/>
      <c r="H447" s="5"/>
    </row>
    <row r="448" spans="2:8" ht="13.5" customHeight="1" x14ac:dyDescent="0.25">
      <c r="B448" s="5"/>
      <c r="C448" s="32"/>
      <c r="D448" s="5"/>
      <c r="E448" s="5"/>
      <c r="F448" s="5"/>
      <c r="G448" s="5"/>
      <c r="H448" s="5"/>
    </row>
    <row r="449" spans="2:8" ht="13.5" customHeight="1" x14ac:dyDescent="0.25">
      <c r="B449" s="5"/>
      <c r="C449" s="32"/>
      <c r="D449" s="5"/>
      <c r="E449" s="5"/>
      <c r="F449" s="5"/>
      <c r="G449" s="5"/>
      <c r="H449" s="5"/>
    </row>
    <row r="450" spans="2:8" ht="13.5" customHeight="1" x14ac:dyDescent="0.25">
      <c r="B450" s="5"/>
      <c r="C450" s="32"/>
      <c r="D450" s="5"/>
      <c r="E450" s="5"/>
      <c r="F450" s="5"/>
      <c r="G450" s="5"/>
      <c r="H450" s="5"/>
    </row>
    <row r="451" spans="2:8" ht="13.5" customHeight="1" x14ac:dyDescent="0.25">
      <c r="B451" s="5"/>
      <c r="C451" s="32"/>
      <c r="D451" s="5"/>
      <c r="E451" s="5"/>
      <c r="F451" s="5"/>
      <c r="G451" s="5"/>
      <c r="H451" s="5"/>
    </row>
    <row r="452" spans="2:8" ht="13.5" customHeight="1" x14ac:dyDescent="0.25">
      <c r="B452" s="5"/>
      <c r="C452" s="32"/>
      <c r="D452" s="5"/>
      <c r="E452" s="5"/>
      <c r="F452" s="5"/>
      <c r="G452" s="5"/>
      <c r="H452" s="5"/>
    </row>
    <row r="453" spans="2:8" ht="13.5" customHeight="1" x14ac:dyDescent="0.25">
      <c r="B453" s="5"/>
      <c r="C453" s="32"/>
      <c r="D453" s="5"/>
      <c r="E453" s="5"/>
      <c r="F453" s="5"/>
      <c r="G453" s="5"/>
      <c r="H453" s="5"/>
    </row>
    <row r="454" spans="2:8" ht="13.5" customHeight="1" x14ac:dyDescent="0.25">
      <c r="B454" s="5"/>
      <c r="C454" s="32"/>
      <c r="D454" s="5"/>
      <c r="E454" s="5"/>
      <c r="F454" s="5"/>
      <c r="G454" s="5"/>
      <c r="H454" s="5"/>
    </row>
    <row r="455" spans="2:8" ht="13.5" customHeight="1" x14ac:dyDescent="0.25">
      <c r="B455" s="5"/>
      <c r="C455" s="32"/>
      <c r="D455" s="5"/>
      <c r="E455" s="5"/>
      <c r="F455" s="5"/>
      <c r="G455" s="5"/>
      <c r="H455" s="5"/>
    </row>
    <row r="456" spans="2:8" ht="13.5" customHeight="1" x14ac:dyDescent="0.25">
      <c r="B456" s="5"/>
      <c r="C456" s="32"/>
      <c r="D456" s="5"/>
      <c r="E456" s="5"/>
      <c r="F456" s="5"/>
      <c r="G456" s="5"/>
      <c r="H456" s="5"/>
    </row>
    <row r="457" spans="2:8" ht="13.5" customHeight="1" x14ac:dyDescent="0.25">
      <c r="B457" s="5"/>
      <c r="C457" s="32"/>
      <c r="D457" s="5"/>
      <c r="E457" s="5"/>
      <c r="F457" s="5"/>
      <c r="G457" s="5"/>
      <c r="H457" s="5"/>
    </row>
    <row r="458" spans="2:8" ht="13.5" customHeight="1" x14ac:dyDescent="0.25">
      <c r="B458" s="5"/>
      <c r="C458" s="32"/>
      <c r="D458" s="5"/>
      <c r="E458" s="5"/>
      <c r="F458" s="5"/>
      <c r="G458" s="5"/>
      <c r="H458" s="5"/>
    </row>
    <row r="459" spans="2:8" ht="13.5" customHeight="1" x14ac:dyDescent="0.25">
      <c r="B459" s="5"/>
      <c r="C459" s="32"/>
      <c r="D459" s="5"/>
      <c r="E459" s="5"/>
      <c r="F459" s="5"/>
      <c r="G459" s="5"/>
      <c r="H459" s="5"/>
    </row>
    <row r="460" spans="2:8" ht="13.5" customHeight="1" x14ac:dyDescent="0.25">
      <c r="B460" s="5"/>
      <c r="C460" s="32"/>
      <c r="D460" s="5"/>
      <c r="E460" s="5"/>
      <c r="F460" s="5"/>
      <c r="G460" s="5"/>
      <c r="H460" s="5"/>
    </row>
    <row r="461" spans="2:8" ht="13.5" customHeight="1" x14ac:dyDescent="0.25">
      <c r="B461" s="5"/>
      <c r="C461" s="32"/>
      <c r="D461" s="5"/>
      <c r="E461" s="5"/>
      <c r="F461" s="5"/>
      <c r="G461" s="5"/>
      <c r="H461" s="5"/>
    </row>
    <row r="462" spans="2:8" ht="13.5" customHeight="1" x14ac:dyDescent="0.25">
      <c r="B462" s="5"/>
      <c r="C462" s="32"/>
      <c r="D462" s="5"/>
      <c r="E462" s="5"/>
      <c r="F462" s="5"/>
      <c r="G462" s="5"/>
      <c r="H462" s="5"/>
    </row>
    <row r="463" spans="2:8" ht="13.5" customHeight="1" x14ac:dyDescent="0.25">
      <c r="B463" s="5"/>
      <c r="C463" s="32"/>
      <c r="D463" s="5"/>
      <c r="E463" s="5"/>
      <c r="F463" s="5"/>
      <c r="G463" s="5"/>
      <c r="H463" s="5"/>
    </row>
    <row r="464" spans="2:8" ht="13.5" customHeight="1" x14ac:dyDescent="0.25">
      <c r="B464" s="5"/>
      <c r="C464" s="32"/>
      <c r="D464" s="5"/>
      <c r="E464" s="5"/>
      <c r="F464" s="5"/>
      <c r="G464" s="5"/>
      <c r="H464" s="5"/>
    </row>
    <row r="465" spans="2:8" ht="13.5" customHeight="1" x14ac:dyDescent="0.25">
      <c r="B465" s="5"/>
      <c r="C465" s="32"/>
      <c r="D465" s="5"/>
      <c r="E465" s="5"/>
      <c r="F465" s="5"/>
      <c r="G465" s="5"/>
      <c r="H465" s="5"/>
    </row>
    <row r="466" spans="2:8" ht="13.5" customHeight="1" x14ac:dyDescent="0.25">
      <c r="B466" s="5"/>
      <c r="C466" s="32"/>
      <c r="D466" s="5"/>
      <c r="E466" s="5"/>
      <c r="F466" s="5"/>
      <c r="G466" s="5"/>
      <c r="H466" s="5"/>
    </row>
    <row r="467" spans="2:8" ht="13.5" customHeight="1" x14ac:dyDescent="0.25">
      <c r="B467" s="5"/>
      <c r="C467" s="32"/>
      <c r="D467" s="5"/>
      <c r="E467" s="5"/>
      <c r="F467" s="5"/>
      <c r="G467" s="5"/>
      <c r="H467" s="5"/>
    </row>
    <row r="468" spans="2:8" ht="13.5" customHeight="1" x14ac:dyDescent="0.25">
      <c r="B468" s="5"/>
      <c r="C468" s="32"/>
      <c r="D468" s="5"/>
      <c r="E468" s="5"/>
      <c r="F468" s="5"/>
      <c r="G468" s="5"/>
      <c r="H468" s="5"/>
    </row>
    <row r="469" spans="2:8" ht="13.5" customHeight="1" x14ac:dyDescent="0.25">
      <c r="B469" s="5"/>
      <c r="C469" s="32"/>
      <c r="D469" s="5"/>
      <c r="E469" s="5"/>
      <c r="F469" s="5"/>
      <c r="G469" s="5"/>
      <c r="H469" s="5"/>
    </row>
    <row r="470" spans="2:8" ht="13.5" customHeight="1" x14ac:dyDescent="0.25">
      <c r="B470" s="5"/>
      <c r="C470" s="32"/>
      <c r="D470" s="5"/>
      <c r="E470" s="5"/>
      <c r="F470" s="5"/>
      <c r="G470" s="5"/>
      <c r="H470" s="5"/>
    </row>
    <row r="471" spans="2:8" ht="13.5" customHeight="1" x14ac:dyDescent="0.25">
      <c r="B471" s="5"/>
      <c r="C471" s="32"/>
      <c r="D471" s="5"/>
      <c r="E471" s="5"/>
      <c r="F471" s="5"/>
      <c r="G471" s="5"/>
      <c r="H471" s="5"/>
    </row>
    <row r="472" spans="2:8" ht="13.5" customHeight="1" x14ac:dyDescent="0.25">
      <c r="B472" s="5"/>
      <c r="C472" s="32"/>
      <c r="D472" s="5"/>
      <c r="E472" s="5"/>
      <c r="F472" s="5"/>
      <c r="G472" s="5"/>
      <c r="H472" s="5"/>
    </row>
    <row r="473" spans="2:8" ht="13.5" customHeight="1" x14ac:dyDescent="0.25">
      <c r="B473" s="5"/>
      <c r="C473" s="32"/>
      <c r="D473" s="5"/>
      <c r="E473" s="5"/>
      <c r="F473" s="5"/>
      <c r="G473" s="5"/>
      <c r="H473" s="5"/>
    </row>
    <row r="474" spans="2:8" ht="13.5" customHeight="1" x14ac:dyDescent="0.25">
      <c r="B474" s="5"/>
      <c r="C474" s="32"/>
      <c r="D474" s="5"/>
      <c r="E474" s="5"/>
      <c r="F474" s="5"/>
      <c r="G474" s="5"/>
      <c r="H474" s="5"/>
    </row>
    <row r="475" spans="2:8" ht="13.5" customHeight="1" x14ac:dyDescent="0.25">
      <c r="B475" s="5"/>
      <c r="C475" s="32"/>
      <c r="D475" s="5"/>
      <c r="E475" s="5"/>
      <c r="F475" s="5"/>
      <c r="G475" s="5"/>
      <c r="H475" s="5"/>
    </row>
    <row r="476" spans="2:8" ht="13.5" customHeight="1" x14ac:dyDescent="0.25">
      <c r="B476" s="5"/>
      <c r="C476" s="32"/>
      <c r="D476" s="5"/>
      <c r="E476" s="5"/>
      <c r="F476" s="5"/>
      <c r="G476" s="5"/>
      <c r="H476" s="5"/>
    </row>
    <row r="477" spans="2:8" ht="13.5" customHeight="1" x14ac:dyDescent="0.25">
      <c r="B477" s="5"/>
      <c r="C477" s="32"/>
      <c r="D477" s="5"/>
      <c r="E477" s="5"/>
      <c r="F477" s="5"/>
      <c r="G477" s="5"/>
      <c r="H477" s="5"/>
    </row>
    <row r="478" spans="2:8" ht="13.5" customHeight="1" x14ac:dyDescent="0.25">
      <c r="B478" s="5"/>
      <c r="C478" s="32"/>
      <c r="D478" s="5"/>
      <c r="E478" s="5"/>
      <c r="F478" s="5"/>
      <c r="G478" s="5"/>
      <c r="H478" s="5"/>
    </row>
    <row r="479" spans="2:8" ht="13.5" customHeight="1" x14ac:dyDescent="0.25">
      <c r="B479" s="5"/>
      <c r="C479" s="32"/>
      <c r="D479" s="5"/>
      <c r="E479" s="5"/>
      <c r="F479" s="5"/>
      <c r="G479" s="5"/>
      <c r="H479" s="5"/>
    </row>
    <row r="480" spans="2:8" ht="13.5" customHeight="1" x14ac:dyDescent="0.25">
      <c r="B480" s="5"/>
      <c r="C480" s="32"/>
      <c r="D480" s="5"/>
      <c r="E480" s="5"/>
      <c r="F480" s="5"/>
      <c r="G480" s="5"/>
      <c r="H480" s="5"/>
    </row>
    <row r="481" spans="2:8" ht="13.5" customHeight="1" x14ac:dyDescent="0.25">
      <c r="B481" s="5"/>
      <c r="C481" s="32"/>
      <c r="D481" s="5"/>
      <c r="E481" s="5"/>
      <c r="F481" s="5"/>
      <c r="G481" s="5"/>
      <c r="H481" s="5"/>
    </row>
    <row r="482" spans="2:8" ht="13.5" customHeight="1" x14ac:dyDescent="0.25">
      <c r="B482" s="5"/>
      <c r="C482" s="32"/>
      <c r="D482" s="5"/>
      <c r="E482" s="5"/>
      <c r="F482" s="5"/>
      <c r="G482" s="5"/>
      <c r="H482" s="5"/>
    </row>
    <row r="483" spans="2:8" ht="13.5" customHeight="1" x14ac:dyDescent="0.25">
      <c r="B483" s="5"/>
      <c r="C483" s="32"/>
      <c r="D483" s="5"/>
      <c r="E483" s="5"/>
      <c r="F483" s="5"/>
      <c r="G483" s="5"/>
      <c r="H483" s="5"/>
    </row>
    <row r="484" spans="2:8" ht="13.5" customHeight="1" x14ac:dyDescent="0.25">
      <c r="B484" s="5"/>
      <c r="C484" s="32"/>
      <c r="D484" s="5"/>
      <c r="E484" s="5"/>
      <c r="F484" s="5"/>
      <c r="G484" s="5"/>
      <c r="H484" s="5"/>
    </row>
    <row r="485" spans="2:8" ht="13.5" customHeight="1" x14ac:dyDescent="0.25">
      <c r="B485" s="5"/>
      <c r="C485" s="32"/>
      <c r="D485" s="5"/>
      <c r="E485" s="5"/>
      <c r="F485" s="5"/>
      <c r="G485" s="5"/>
      <c r="H485" s="5"/>
    </row>
    <row r="486" spans="2:8" ht="13.5" customHeight="1" x14ac:dyDescent="0.25">
      <c r="B486" s="5"/>
      <c r="C486" s="32"/>
      <c r="D486" s="5"/>
      <c r="E486" s="5"/>
      <c r="F486" s="5"/>
      <c r="G486" s="5"/>
      <c r="H486" s="5"/>
    </row>
    <row r="487" spans="2:8" ht="13.5" customHeight="1" x14ac:dyDescent="0.25">
      <c r="B487" s="5"/>
      <c r="C487" s="32"/>
      <c r="D487" s="5"/>
      <c r="E487" s="5"/>
      <c r="F487" s="5"/>
      <c r="G487" s="5"/>
      <c r="H487" s="5"/>
    </row>
    <row r="488" spans="2:8" ht="13.5" customHeight="1" x14ac:dyDescent="0.25">
      <c r="B488" s="5"/>
      <c r="C488" s="32"/>
      <c r="D488" s="5"/>
      <c r="E488" s="5"/>
      <c r="F488" s="5"/>
      <c r="G488" s="5"/>
      <c r="H488" s="5"/>
    </row>
    <row r="489" spans="2:8" ht="13.5" customHeight="1" x14ac:dyDescent="0.25">
      <c r="B489" s="5"/>
      <c r="C489" s="32"/>
      <c r="D489" s="5"/>
      <c r="E489" s="5"/>
      <c r="F489" s="5"/>
      <c r="G489" s="5"/>
      <c r="H489" s="5"/>
    </row>
    <row r="490" spans="2:8" ht="13.5" customHeight="1" x14ac:dyDescent="0.25">
      <c r="B490" s="5"/>
      <c r="C490" s="32"/>
      <c r="D490" s="5"/>
      <c r="E490" s="5"/>
      <c r="F490" s="5"/>
      <c r="G490" s="5"/>
      <c r="H490" s="5"/>
    </row>
    <row r="491" spans="2:8" ht="13.5" customHeight="1" x14ac:dyDescent="0.25">
      <c r="B491" s="5"/>
      <c r="C491" s="32"/>
      <c r="D491" s="5"/>
      <c r="E491" s="5"/>
      <c r="F491" s="5"/>
      <c r="G491" s="5"/>
      <c r="H491" s="5"/>
    </row>
    <row r="492" spans="2:8" ht="13.5" customHeight="1" x14ac:dyDescent="0.25">
      <c r="B492" s="5"/>
      <c r="C492" s="32"/>
      <c r="D492" s="5"/>
      <c r="E492" s="5"/>
      <c r="F492" s="5"/>
      <c r="G492" s="5"/>
      <c r="H492" s="5"/>
    </row>
    <row r="493" spans="2:8" ht="13.5" customHeight="1" x14ac:dyDescent="0.25">
      <c r="B493" s="5"/>
      <c r="C493" s="32"/>
      <c r="D493" s="5"/>
      <c r="E493" s="5"/>
      <c r="F493" s="5"/>
      <c r="G493" s="5"/>
      <c r="H493" s="5"/>
    </row>
    <row r="494" spans="2:8" ht="13.5" customHeight="1" x14ac:dyDescent="0.25">
      <c r="B494" s="5"/>
      <c r="C494" s="32"/>
      <c r="D494" s="5"/>
      <c r="E494" s="5"/>
      <c r="F494" s="5"/>
      <c r="G494" s="5"/>
      <c r="H494" s="5"/>
    </row>
    <row r="495" spans="2:8" ht="13.5" customHeight="1" x14ac:dyDescent="0.25">
      <c r="B495" s="5"/>
      <c r="C495" s="32"/>
      <c r="D495" s="5"/>
      <c r="E495" s="5"/>
      <c r="F495" s="5"/>
      <c r="G495" s="5"/>
      <c r="H495" s="5"/>
    </row>
    <row r="496" spans="2:8" ht="13.5" customHeight="1" x14ac:dyDescent="0.25">
      <c r="B496" s="5"/>
      <c r="C496" s="32"/>
      <c r="D496" s="5"/>
      <c r="E496" s="5"/>
      <c r="F496" s="5"/>
      <c r="G496" s="5"/>
      <c r="H496" s="5"/>
    </row>
    <row r="497" spans="2:8" ht="13.5" customHeight="1" x14ac:dyDescent="0.25">
      <c r="B497" s="5"/>
      <c r="C497" s="32"/>
      <c r="D497" s="5"/>
      <c r="E497" s="5"/>
      <c r="F497" s="5"/>
      <c r="G497" s="5"/>
      <c r="H497" s="5"/>
    </row>
    <row r="498" spans="2:8" ht="13.5" customHeight="1" x14ac:dyDescent="0.25">
      <c r="B498" s="5"/>
      <c r="C498" s="32"/>
      <c r="D498" s="5"/>
      <c r="E498" s="5"/>
      <c r="F498" s="5"/>
      <c r="G498" s="5"/>
      <c r="H498" s="5"/>
    </row>
    <row r="499" spans="2:8" ht="13.5" customHeight="1" x14ac:dyDescent="0.25">
      <c r="B499" s="5"/>
      <c r="C499" s="32"/>
      <c r="D499" s="5"/>
      <c r="E499" s="5"/>
      <c r="F499" s="5"/>
      <c r="G499" s="5"/>
      <c r="H499" s="5"/>
    </row>
    <row r="500" spans="2:8" ht="13.5" customHeight="1" x14ac:dyDescent="0.25">
      <c r="B500" s="5"/>
      <c r="C500" s="32"/>
      <c r="D500" s="5"/>
      <c r="E500" s="5"/>
      <c r="F500" s="5"/>
      <c r="G500" s="5"/>
      <c r="H500" s="5"/>
    </row>
    <row r="501" spans="2:8" ht="13.5" customHeight="1" x14ac:dyDescent="0.25">
      <c r="B501" s="5"/>
      <c r="C501" s="32"/>
      <c r="D501" s="5"/>
      <c r="E501" s="5"/>
      <c r="F501" s="5"/>
      <c r="G501" s="5"/>
      <c r="H501" s="5"/>
    </row>
    <row r="502" spans="2:8" ht="13.5" customHeight="1" x14ac:dyDescent="0.25">
      <c r="B502" s="5"/>
      <c r="C502" s="32"/>
      <c r="D502" s="5"/>
      <c r="E502" s="5"/>
      <c r="F502" s="5"/>
      <c r="G502" s="5"/>
      <c r="H502" s="5"/>
    </row>
    <row r="503" spans="2:8" ht="13.5" customHeight="1" x14ac:dyDescent="0.25">
      <c r="B503" s="5"/>
      <c r="C503" s="32"/>
      <c r="D503" s="5"/>
      <c r="E503" s="5"/>
      <c r="F503" s="5"/>
      <c r="G503" s="5"/>
      <c r="H503" s="5"/>
    </row>
    <row r="504" spans="2:8" ht="13.5" customHeight="1" x14ac:dyDescent="0.25">
      <c r="B504" s="5"/>
      <c r="C504" s="32"/>
      <c r="D504" s="5"/>
      <c r="E504" s="5"/>
      <c r="F504" s="5"/>
      <c r="G504" s="5"/>
      <c r="H504" s="5"/>
    </row>
    <row r="505" spans="2:8" ht="13.5" customHeight="1" x14ac:dyDescent="0.25">
      <c r="B505" s="5"/>
      <c r="C505" s="32"/>
      <c r="D505" s="5"/>
      <c r="E505" s="5"/>
      <c r="F505" s="5"/>
      <c r="G505" s="5"/>
      <c r="H505" s="5"/>
    </row>
    <row r="506" spans="2:8" ht="13.5" customHeight="1" x14ac:dyDescent="0.25">
      <c r="B506" s="5"/>
      <c r="C506" s="32"/>
      <c r="D506" s="5"/>
      <c r="E506" s="5"/>
      <c r="F506" s="5"/>
      <c r="G506" s="5"/>
      <c r="H506" s="5"/>
    </row>
    <row r="507" spans="2:8" ht="13.5" customHeight="1" x14ac:dyDescent="0.25">
      <c r="B507" s="5"/>
      <c r="C507" s="32"/>
      <c r="D507" s="5"/>
      <c r="E507" s="5"/>
      <c r="F507" s="5"/>
      <c r="G507" s="5"/>
      <c r="H507" s="5"/>
    </row>
    <row r="508" spans="2:8" ht="13.5" customHeight="1" x14ac:dyDescent="0.25">
      <c r="B508" s="5"/>
      <c r="C508" s="32"/>
      <c r="D508" s="5"/>
      <c r="E508" s="5"/>
      <c r="F508" s="5"/>
      <c r="G508" s="5"/>
      <c r="H508" s="5"/>
    </row>
    <row r="509" spans="2:8" ht="13.5" customHeight="1" x14ac:dyDescent="0.25">
      <c r="B509" s="5"/>
      <c r="C509" s="32"/>
      <c r="D509" s="5"/>
      <c r="E509" s="5"/>
      <c r="F509" s="5"/>
      <c r="G509" s="5"/>
      <c r="H509" s="5"/>
    </row>
    <row r="510" spans="2:8" ht="13.5" customHeight="1" x14ac:dyDescent="0.25">
      <c r="B510" s="5"/>
      <c r="C510" s="32"/>
      <c r="D510" s="5"/>
      <c r="E510" s="5"/>
      <c r="F510" s="5"/>
      <c r="G510" s="5"/>
      <c r="H510" s="5"/>
    </row>
    <row r="511" spans="2:8" ht="13.5" customHeight="1" x14ac:dyDescent="0.25">
      <c r="B511" s="5"/>
      <c r="C511" s="32"/>
      <c r="D511" s="5"/>
      <c r="E511" s="5"/>
      <c r="F511" s="5"/>
      <c r="G511" s="5"/>
      <c r="H511" s="5"/>
    </row>
    <row r="512" spans="2:8" ht="13.5" customHeight="1" x14ac:dyDescent="0.25">
      <c r="B512" s="5"/>
      <c r="C512" s="32"/>
      <c r="D512" s="5"/>
      <c r="E512" s="5"/>
      <c r="F512" s="5"/>
      <c r="G512" s="5"/>
      <c r="H512" s="5"/>
    </row>
    <row r="513" spans="2:8" ht="13.5" customHeight="1" x14ac:dyDescent="0.25">
      <c r="B513" s="5"/>
      <c r="C513" s="32"/>
      <c r="D513" s="5"/>
      <c r="E513" s="5"/>
      <c r="F513" s="5"/>
      <c r="G513" s="5"/>
      <c r="H513" s="5"/>
    </row>
    <row r="514" spans="2:8" ht="13.5" customHeight="1" x14ac:dyDescent="0.25">
      <c r="B514" s="5"/>
      <c r="C514" s="32"/>
      <c r="D514" s="5"/>
      <c r="E514" s="5"/>
      <c r="F514" s="5"/>
      <c r="G514" s="5"/>
      <c r="H514" s="5"/>
    </row>
    <row r="515" spans="2:8" ht="13.5" customHeight="1" x14ac:dyDescent="0.25">
      <c r="B515" s="5"/>
      <c r="C515" s="32"/>
      <c r="D515" s="5"/>
      <c r="E515" s="5"/>
      <c r="F515" s="5"/>
      <c r="G515" s="5"/>
      <c r="H515" s="5"/>
    </row>
    <row r="516" spans="2:8" ht="13.5" customHeight="1" x14ac:dyDescent="0.25">
      <c r="B516" s="5"/>
      <c r="C516" s="32"/>
      <c r="D516" s="5"/>
      <c r="E516" s="5"/>
      <c r="F516" s="5"/>
      <c r="G516" s="5"/>
      <c r="H516" s="5"/>
    </row>
    <row r="517" spans="2:8" ht="13.5" customHeight="1" x14ac:dyDescent="0.25">
      <c r="B517" s="5"/>
      <c r="C517" s="32"/>
      <c r="D517" s="5"/>
      <c r="E517" s="5"/>
      <c r="F517" s="5"/>
      <c r="G517" s="5"/>
      <c r="H517" s="5"/>
    </row>
    <row r="518" spans="2:8" ht="13.5" customHeight="1" x14ac:dyDescent="0.25">
      <c r="B518" s="5"/>
      <c r="C518" s="32"/>
      <c r="D518" s="5"/>
      <c r="E518" s="5"/>
      <c r="F518" s="5"/>
      <c r="G518" s="5"/>
      <c r="H518" s="5"/>
    </row>
    <row r="519" spans="2:8" ht="13.5" customHeight="1" x14ac:dyDescent="0.25">
      <c r="B519" s="5"/>
      <c r="C519" s="32"/>
      <c r="D519" s="5"/>
      <c r="E519" s="5"/>
      <c r="F519" s="5"/>
      <c r="G519" s="5"/>
      <c r="H519" s="5"/>
    </row>
    <row r="520" spans="2:8" ht="13.5" customHeight="1" x14ac:dyDescent="0.25">
      <c r="B520" s="5"/>
      <c r="C520" s="32"/>
      <c r="D520" s="5"/>
      <c r="E520" s="5"/>
      <c r="F520" s="5"/>
      <c r="G520" s="5"/>
      <c r="H520" s="5"/>
    </row>
    <row r="521" spans="2:8" ht="13.5" customHeight="1" x14ac:dyDescent="0.25">
      <c r="B521" s="5"/>
      <c r="C521" s="32"/>
      <c r="D521" s="5"/>
      <c r="E521" s="5"/>
      <c r="F521" s="5"/>
      <c r="G521" s="5"/>
      <c r="H521" s="5"/>
    </row>
    <row r="522" spans="2:8" ht="13.5" customHeight="1" x14ac:dyDescent="0.25">
      <c r="B522" s="5"/>
      <c r="C522" s="32"/>
      <c r="D522" s="5"/>
      <c r="E522" s="5"/>
      <c r="F522" s="5"/>
      <c r="G522" s="5"/>
      <c r="H522" s="5"/>
    </row>
    <row r="523" spans="2:8" ht="13.5" customHeight="1" x14ac:dyDescent="0.25">
      <c r="B523" s="5"/>
      <c r="C523" s="32"/>
      <c r="D523" s="5"/>
      <c r="E523" s="5"/>
      <c r="F523" s="5"/>
      <c r="G523" s="5"/>
      <c r="H523" s="5"/>
    </row>
    <row r="524" spans="2:8" ht="13.5" customHeight="1" x14ac:dyDescent="0.25">
      <c r="B524" s="5"/>
      <c r="C524" s="32"/>
      <c r="D524" s="5"/>
      <c r="E524" s="5"/>
      <c r="F524" s="5"/>
      <c r="G524" s="5"/>
      <c r="H524" s="5"/>
    </row>
    <row r="525" spans="2:8" ht="13.5" customHeight="1" x14ac:dyDescent="0.25">
      <c r="B525" s="5"/>
      <c r="C525" s="32"/>
      <c r="D525" s="5"/>
      <c r="E525" s="5"/>
      <c r="F525" s="5"/>
      <c r="G525" s="5"/>
      <c r="H525" s="5"/>
    </row>
    <row r="526" spans="2:8" ht="13.5" customHeight="1" x14ac:dyDescent="0.25">
      <c r="B526" s="5"/>
      <c r="C526" s="32"/>
      <c r="D526" s="5"/>
      <c r="E526" s="5"/>
      <c r="F526" s="5"/>
      <c r="G526" s="5"/>
      <c r="H526" s="5"/>
    </row>
    <row r="527" spans="2:8" ht="13.5" customHeight="1" x14ac:dyDescent="0.25">
      <c r="B527" s="5"/>
      <c r="C527" s="32"/>
      <c r="D527" s="5"/>
      <c r="E527" s="5"/>
      <c r="F527" s="5"/>
      <c r="G527" s="5"/>
      <c r="H527" s="5"/>
    </row>
    <row r="528" spans="2:8" ht="13.5" customHeight="1" x14ac:dyDescent="0.25">
      <c r="B528" s="5"/>
      <c r="C528" s="32"/>
      <c r="D528" s="5"/>
      <c r="E528" s="5"/>
      <c r="F528" s="5"/>
      <c r="G528" s="5"/>
      <c r="H528" s="5"/>
    </row>
    <row r="529" spans="2:8" ht="13.5" customHeight="1" x14ac:dyDescent="0.25">
      <c r="B529" s="5"/>
      <c r="C529" s="32"/>
      <c r="D529" s="5"/>
      <c r="E529" s="5"/>
      <c r="F529" s="5"/>
      <c r="G529" s="5"/>
      <c r="H529" s="5"/>
    </row>
    <row r="530" spans="2:8" ht="13.5" customHeight="1" x14ac:dyDescent="0.25">
      <c r="B530" s="5"/>
      <c r="C530" s="32"/>
      <c r="D530" s="5"/>
      <c r="E530" s="5"/>
      <c r="F530" s="5"/>
      <c r="G530" s="5"/>
      <c r="H530" s="5"/>
    </row>
    <row r="531" spans="2:8" ht="13.5" customHeight="1" x14ac:dyDescent="0.25">
      <c r="B531" s="5"/>
      <c r="C531" s="32"/>
      <c r="D531" s="5"/>
      <c r="E531" s="5"/>
      <c r="F531" s="5"/>
      <c r="G531" s="5"/>
      <c r="H531" s="5"/>
    </row>
    <row r="532" spans="2:8" ht="13.5" customHeight="1" x14ac:dyDescent="0.25">
      <c r="B532" s="5"/>
      <c r="C532" s="32"/>
      <c r="D532" s="5"/>
      <c r="E532" s="5"/>
      <c r="F532" s="5"/>
      <c r="G532" s="5"/>
      <c r="H532" s="5"/>
    </row>
    <row r="533" spans="2:8" ht="13.5" customHeight="1" x14ac:dyDescent="0.25">
      <c r="B533" s="5"/>
      <c r="C533" s="32"/>
      <c r="D533" s="5"/>
      <c r="E533" s="5"/>
      <c r="F533" s="5"/>
      <c r="G533" s="5"/>
      <c r="H533" s="5"/>
    </row>
    <row r="534" spans="2:8" ht="13.5" customHeight="1" x14ac:dyDescent="0.25">
      <c r="B534" s="5"/>
      <c r="C534" s="32"/>
      <c r="D534" s="5"/>
      <c r="E534" s="5"/>
      <c r="F534" s="5"/>
      <c r="G534" s="5"/>
      <c r="H534" s="5"/>
    </row>
    <row r="535" spans="2:8" ht="13.5" customHeight="1" x14ac:dyDescent="0.25">
      <c r="B535" s="5"/>
      <c r="C535" s="32"/>
      <c r="D535" s="5"/>
      <c r="E535" s="5"/>
      <c r="F535" s="5"/>
      <c r="G535" s="5"/>
      <c r="H535" s="5"/>
    </row>
    <row r="536" spans="2:8" ht="13.5" customHeight="1" x14ac:dyDescent="0.25">
      <c r="B536" s="5"/>
      <c r="C536" s="32"/>
      <c r="D536" s="5"/>
      <c r="E536" s="5"/>
      <c r="F536" s="5"/>
      <c r="G536" s="5"/>
      <c r="H536" s="5"/>
    </row>
    <row r="537" spans="2:8" ht="13.5" customHeight="1" x14ac:dyDescent="0.25">
      <c r="B537" s="5"/>
      <c r="C537" s="32"/>
      <c r="D537" s="5"/>
      <c r="E537" s="5"/>
      <c r="F537" s="5"/>
      <c r="G537" s="5"/>
      <c r="H537" s="5"/>
    </row>
    <row r="538" spans="2:8" ht="13.5" customHeight="1" x14ac:dyDescent="0.25">
      <c r="B538" s="5"/>
      <c r="C538" s="32"/>
      <c r="D538" s="5"/>
      <c r="E538" s="5"/>
      <c r="F538" s="5"/>
      <c r="G538" s="5"/>
      <c r="H538" s="5"/>
    </row>
    <row r="539" spans="2:8" ht="13.5" customHeight="1" x14ac:dyDescent="0.25">
      <c r="B539" s="5"/>
      <c r="C539" s="32"/>
      <c r="D539" s="5"/>
      <c r="E539" s="5"/>
      <c r="F539" s="5"/>
      <c r="G539" s="5"/>
      <c r="H539" s="5"/>
    </row>
    <row r="540" spans="2:8" ht="13.5" customHeight="1" x14ac:dyDescent="0.25">
      <c r="B540" s="5"/>
      <c r="C540" s="32"/>
      <c r="D540" s="5"/>
      <c r="E540" s="5"/>
      <c r="F540" s="5"/>
      <c r="G540" s="5"/>
      <c r="H540" s="5"/>
    </row>
    <row r="541" spans="2:8" ht="13.5" customHeight="1" x14ac:dyDescent="0.25">
      <c r="B541" s="5"/>
      <c r="C541" s="32"/>
      <c r="D541" s="5"/>
      <c r="E541" s="5"/>
      <c r="F541" s="5"/>
      <c r="G541" s="5"/>
      <c r="H541" s="5"/>
    </row>
    <row r="542" spans="2:8" ht="13.5" customHeight="1" x14ac:dyDescent="0.25">
      <c r="B542" s="5"/>
      <c r="C542" s="32"/>
      <c r="D542" s="5"/>
      <c r="E542" s="5"/>
      <c r="F542" s="5"/>
      <c r="G542" s="5"/>
      <c r="H542" s="5"/>
    </row>
    <row r="543" spans="2:8" ht="13.5" customHeight="1" x14ac:dyDescent="0.25">
      <c r="B543" s="5"/>
      <c r="C543" s="32"/>
      <c r="D543" s="5"/>
      <c r="E543" s="5"/>
      <c r="F543" s="5"/>
      <c r="G543" s="5"/>
      <c r="H543" s="5"/>
    </row>
    <row r="544" spans="2:8" ht="13.5" customHeight="1" x14ac:dyDescent="0.25">
      <c r="B544" s="5"/>
      <c r="C544" s="32"/>
      <c r="D544" s="5"/>
      <c r="E544" s="5"/>
      <c r="F544" s="5"/>
      <c r="G544" s="5"/>
      <c r="H544" s="5"/>
    </row>
    <row r="545" spans="2:8" ht="13.5" customHeight="1" x14ac:dyDescent="0.25">
      <c r="B545" s="5"/>
      <c r="C545" s="32"/>
      <c r="D545" s="5"/>
      <c r="E545" s="5"/>
      <c r="F545" s="5"/>
      <c r="G545" s="5"/>
      <c r="H545" s="5"/>
    </row>
    <row r="546" spans="2:8" ht="13.5" customHeight="1" x14ac:dyDescent="0.25">
      <c r="B546" s="5"/>
      <c r="C546" s="32"/>
      <c r="D546" s="5"/>
      <c r="E546" s="5"/>
      <c r="F546" s="5"/>
      <c r="G546" s="5"/>
      <c r="H546" s="5"/>
    </row>
    <row r="547" spans="2:8" ht="13.5" customHeight="1" x14ac:dyDescent="0.25">
      <c r="B547" s="5"/>
      <c r="C547" s="32"/>
      <c r="D547" s="5"/>
      <c r="E547" s="5"/>
      <c r="F547" s="5"/>
      <c r="G547" s="5"/>
      <c r="H547" s="5"/>
    </row>
    <row r="548" spans="2:8" ht="13.5" customHeight="1" x14ac:dyDescent="0.25">
      <c r="B548" s="5"/>
      <c r="C548" s="32"/>
      <c r="D548" s="5"/>
      <c r="E548" s="5"/>
      <c r="F548" s="5"/>
      <c r="G548" s="5"/>
      <c r="H548" s="5"/>
    </row>
    <row r="549" spans="2:8" ht="13.5" customHeight="1" x14ac:dyDescent="0.25">
      <c r="B549" s="5"/>
      <c r="C549" s="32"/>
      <c r="D549" s="5"/>
      <c r="E549" s="5"/>
      <c r="F549" s="5"/>
      <c r="G549" s="5"/>
      <c r="H549" s="5"/>
    </row>
    <row r="550" spans="2:8" ht="13.5" customHeight="1" x14ac:dyDescent="0.25">
      <c r="B550" s="5"/>
      <c r="C550" s="32"/>
      <c r="D550" s="5"/>
      <c r="E550" s="5"/>
      <c r="F550" s="5"/>
      <c r="G550" s="5"/>
      <c r="H550" s="5"/>
    </row>
    <row r="551" spans="2:8" ht="13.5" customHeight="1" x14ac:dyDescent="0.25">
      <c r="B551" s="5"/>
      <c r="C551" s="32"/>
      <c r="D551" s="5"/>
      <c r="E551" s="5"/>
      <c r="F551" s="5"/>
      <c r="G551" s="5"/>
      <c r="H551" s="5"/>
    </row>
    <row r="552" spans="2:8" ht="13.5" customHeight="1" x14ac:dyDescent="0.25">
      <c r="B552" s="5"/>
      <c r="C552" s="32"/>
      <c r="D552" s="5"/>
      <c r="E552" s="5"/>
      <c r="F552" s="5"/>
      <c r="G552" s="5"/>
      <c r="H552" s="5"/>
    </row>
    <row r="553" spans="2:8" ht="13.5" customHeight="1" x14ac:dyDescent="0.25">
      <c r="B553" s="5"/>
      <c r="C553" s="32"/>
      <c r="D553" s="5"/>
      <c r="E553" s="5"/>
      <c r="F553" s="5"/>
      <c r="G553" s="5"/>
      <c r="H553" s="5"/>
    </row>
    <row r="554" spans="2:8" ht="13.5" customHeight="1" x14ac:dyDescent="0.25">
      <c r="B554" s="5"/>
      <c r="C554" s="32"/>
      <c r="D554" s="5"/>
      <c r="E554" s="5"/>
      <c r="F554" s="5"/>
      <c r="G554" s="5"/>
      <c r="H554" s="5"/>
    </row>
    <row r="555" spans="2:8" ht="13.5" customHeight="1" x14ac:dyDescent="0.25">
      <c r="B555" s="5"/>
      <c r="C555" s="32"/>
      <c r="D555" s="5"/>
      <c r="E555" s="5"/>
      <c r="F555" s="5"/>
      <c r="G555" s="5"/>
      <c r="H555" s="5"/>
    </row>
    <row r="556" spans="2:8" ht="13.5" customHeight="1" x14ac:dyDescent="0.25">
      <c r="B556" s="5"/>
      <c r="C556" s="32"/>
      <c r="D556" s="5"/>
      <c r="E556" s="5"/>
      <c r="F556" s="5"/>
      <c r="G556" s="5"/>
      <c r="H556" s="5"/>
    </row>
    <row r="557" spans="2:8" ht="13.5" customHeight="1" x14ac:dyDescent="0.25">
      <c r="B557" s="5"/>
      <c r="C557" s="32"/>
      <c r="D557" s="5"/>
      <c r="E557" s="5"/>
      <c r="F557" s="5"/>
      <c r="G557" s="5"/>
      <c r="H557" s="5"/>
    </row>
    <row r="558" spans="2:8" ht="13.5" customHeight="1" x14ac:dyDescent="0.25">
      <c r="B558" s="5"/>
      <c r="C558" s="32"/>
      <c r="D558" s="5"/>
      <c r="E558" s="5"/>
      <c r="F558" s="5"/>
      <c r="G558" s="5"/>
      <c r="H558" s="5"/>
    </row>
    <row r="559" spans="2:8" ht="13.5" customHeight="1" x14ac:dyDescent="0.25">
      <c r="B559" s="5"/>
      <c r="C559" s="32"/>
      <c r="D559" s="5"/>
      <c r="E559" s="5"/>
      <c r="F559" s="5"/>
      <c r="G559" s="5"/>
      <c r="H559" s="5"/>
    </row>
    <row r="560" spans="2:8" ht="13.5" customHeight="1" x14ac:dyDescent="0.25">
      <c r="B560" s="5"/>
      <c r="C560" s="32"/>
      <c r="D560" s="5"/>
      <c r="E560" s="5"/>
      <c r="F560" s="5"/>
      <c r="G560" s="5"/>
      <c r="H560" s="5"/>
    </row>
    <row r="561" spans="2:8" ht="13.5" customHeight="1" x14ac:dyDescent="0.25">
      <c r="B561" s="5"/>
      <c r="C561" s="32"/>
      <c r="D561" s="5"/>
      <c r="E561" s="5"/>
      <c r="F561" s="5"/>
      <c r="G561" s="5"/>
      <c r="H561" s="5"/>
    </row>
    <row r="562" spans="2:8" ht="13.5" customHeight="1" x14ac:dyDescent="0.25">
      <c r="B562" s="5"/>
      <c r="C562" s="32"/>
      <c r="D562" s="5"/>
      <c r="E562" s="5"/>
      <c r="F562" s="5"/>
      <c r="G562" s="5"/>
      <c r="H562" s="5"/>
    </row>
    <row r="563" spans="2:8" ht="13.5" customHeight="1" x14ac:dyDescent="0.25">
      <c r="B563" s="5"/>
      <c r="C563" s="32"/>
      <c r="D563" s="5"/>
      <c r="E563" s="5"/>
      <c r="F563" s="5"/>
      <c r="G563" s="5"/>
      <c r="H563" s="5"/>
    </row>
    <row r="564" spans="2:8" ht="13.5" customHeight="1" x14ac:dyDescent="0.25">
      <c r="B564" s="5"/>
      <c r="C564" s="32"/>
      <c r="D564" s="5"/>
      <c r="E564" s="5"/>
      <c r="F564" s="5"/>
      <c r="G564" s="5"/>
      <c r="H564" s="5"/>
    </row>
    <row r="565" spans="2:8" ht="13.5" customHeight="1" x14ac:dyDescent="0.25">
      <c r="B565" s="5"/>
      <c r="C565" s="32"/>
      <c r="D565" s="5"/>
      <c r="E565" s="5"/>
      <c r="F565" s="5"/>
      <c r="G565" s="5"/>
      <c r="H565" s="5"/>
    </row>
    <row r="566" spans="2:8" ht="13.5" customHeight="1" x14ac:dyDescent="0.25">
      <c r="B566" s="5"/>
      <c r="C566" s="32"/>
      <c r="D566" s="5"/>
      <c r="E566" s="5"/>
      <c r="F566" s="5"/>
      <c r="G566" s="5"/>
      <c r="H566" s="5"/>
    </row>
    <row r="567" spans="2:8" ht="13.5" customHeight="1" x14ac:dyDescent="0.25">
      <c r="B567" s="5"/>
      <c r="C567" s="32"/>
      <c r="D567" s="5"/>
      <c r="E567" s="5"/>
      <c r="F567" s="5"/>
      <c r="G567" s="5"/>
      <c r="H567" s="5"/>
    </row>
    <row r="568" spans="2:8" ht="13.5" customHeight="1" x14ac:dyDescent="0.25">
      <c r="B568" s="5"/>
      <c r="C568" s="32"/>
      <c r="D568" s="5"/>
      <c r="E568" s="5"/>
      <c r="F568" s="5"/>
      <c r="G568" s="5"/>
      <c r="H568" s="5"/>
    </row>
    <row r="569" spans="2:8" ht="13.5" customHeight="1" x14ac:dyDescent="0.25">
      <c r="B569" s="5"/>
      <c r="C569" s="32"/>
      <c r="D569" s="5"/>
      <c r="E569" s="5"/>
      <c r="F569" s="5"/>
      <c r="G569" s="5"/>
      <c r="H569" s="5"/>
    </row>
    <row r="570" spans="2:8" ht="13.5" customHeight="1" x14ac:dyDescent="0.25">
      <c r="B570" s="5"/>
      <c r="C570" s="32"/>
      <c r="D570" s="5"/>
      <c r="E570" s="5"/>
      <c r="F570" s="5"/>
      <c r="G570" s="5"/>
      <c r="H570" s="5"/>
    </row>
    <row r="571" spans="2:8" ht="13.5" customHeight="1" x14ac:dyDescent="0.25">
      <c r="B571" s="5"/>
      <c r="C571" s="32"/>
      <c r="D571" s="5"/>
      <c r="E571" s="5"/>
      <c r="F571" s="5"/>
      <c r="G571" s="5"/>
      <c r="H571" s="5"/>
    </row>
    <row r="572" spans="2:8" ht="13.5" customHeight="1" x14ac:dyDescent="0.25">
      <c r="B572" s="5"/>
      <c r="C572" s="32"/>
      <c r="D572" s="5"/>
      <c r="E572" s="5"/>
      <c r="F572" s="5"/>
      <c r="G572" s="5"/>
      <c r="H572" s="5"/>
    </row>
    <row r="573" spans="2:8" ht="13.5" customHeight="1" x14ac:dyDescent="0.25">
      <c r="B573" s="5"/>
      <c r="C573" s="32"/>
      <c r="D573" s="5"/>
      <c r="E573" s="5"/>
      <c r="F573" s="5"/>
      <c r="G573" s="5"/>
      <c r="H573" s="5"/>
    </row>
    <row r="574" spans="2:8" ht="13.5" customHeight="1" x14ac:dyDescent="0.25">
      <c r="B574" s="5"/>
      <c r="C574" s="32"/>
      <c r="D574" s="5"/>
      <c r="E574" s="5"/>
      <c r="F574" s="5"/>
      <c r="G574" s="5"/>
      <c r="H574" s="5"/>
    </row>
    <row r="575" spans="2:8" ht="13.5" customHeight="1" x14ac:dyDescent="0.25">
      <c r="B575" s="5"/>
      <c r="C575" s="32"/>
      <c r="D575" s="5"/>
      <c r="E575" s="5"/>
      <c r="F575" s="5"/>
      <c r="G575" s="5"/>
      <c r="H575" s="5"/>
    </row>
    <row r="576" spans="2:8" ht="13.5" customHeight="1" x14ac:dyDescent="0.25">
      <c r="B576" s="5"/>
      <c r="C576" s="32"/>
      <c r="D576" s="5"/>
      <c r="E576" s="5"/>
      <c r="F576" s="5"/>
      <c r="G576" s="5"/>
      <c r="H576" s="5"/>
    </row>
    <row r="577" spans="2:8" ht="13.5" customHeight="1" x14ac:dyDescent="0.25">
      <c r="B577" s="5"/>
      <c r="C577" s="32"/>
      <c r="D577" s="5"/>
      <c r="E577" s="5"/>
      <c r="F577" s="5"/>
      <c r="G577" s="5"/>
      <c r="H577" s="5"/>
    </row>
    <row r="578" spans="2:8" ht="13.5" customHeight="1" x14ac:dyDescent="0.25">
      <c r="B578" s="5"/>
      <c r="C578" s="32"/>
      <c r="D578" s="5"/>
      <c r="E578" s="5"/>
      <c r="F578" s="5"/>
      <c r="G578" s="5"/>
      <c r="H578" s="5"/>
    </row>
    <row r="579" spans="2:8" ht="13.5" customHeight="1" x14ac:dyDescent="0.25">
      <c r="B579" s="5"/>
      <c r="C579" s="32"/>
      <c r="D579" s="5"/>
      <c r="E579" s="5"/>
      <c r="F579" s="5"/>
      <c r="G579" s="5"/>
      <c r="H579" s="5"/>
    </row>
    <row r="580" spans="2:8" ht="13.5" customHeight="1" x14ac:dyDescent="0.25">
      <c r="B580" s="5"/>
      <c r="C580" s="32"/>
      <c r="D580" s="5"/>
      <c r="E580" s="5"/>
      <c r="F580" s="5"/>
      <c r="G580" s="5"/>
      <c r="H580" s="5"/>
    </row>
    <row r="581" spans="2:8" ht="13.5" customHeight="1" x14ac:dyDescent="0.25">
      <c r="B581" s="5"/>
      <c r="C581" s="32"/>
      <c r="D581" s="5"/>
      <c r="E581" s="5"/>
      <c r="F581" s="5"/>
      <c r="G581" s="5"/>
      <c r="H581" s="5"/>
    </row>
    <row r="582" spans="2:8" ht="13.5" customHeight="1" x14ac:dyDescent="0.25">
      <c r="B582" s="5"/>
      <c r="C582" s="32"/>
      <c r="D582" s="5"/>
      <c r="E582" s="5"/>
      <c r="F582" s="5"/>
      <c r="G582" s="5"/>
      <c r="H582" s="5"/>
    </row>
    <row r="583" spans="2:8" ht="13.5" customHeight="1" x14ac:dyDescent="0.25">
      <c r="B583" s="5"/>
      <c r="C583" s="32"/>
      <c r="D583" s="5"/>
      <c r="E583" s="5"/>
      <c r="F583" s="5"/>
      <c r="G583" s="5"/>
      <c r="H583" s="5"/>
    </row>
    <row r="584" spans="2:8" ht="13.5" customHeight="1" x14ac:dyDescent="0.25">
      <c r="B584" s="5"/>
      <c r="C584" s="32"/>
      <c r="D584" s="5"/>
      <c r="E584" s="5"/>
      <c r="F584" s="5"/>
      <c r="G584" s="5"/>
      <c r="H584" s="5"/>
    </row>
    <row r="585" spans="2:8" ht="13.5" customHeight="1" x14ac:dyDescent="0.25">
      <c r="B585" s="5"/>
      <c r="C585" s="32"/>
      <c r="D585" s="5"/>
      <c r="E585" s="5"/>
      <c r="F585" s="5"/>
      <c r="G585" s="5"/>
      <c r="H585" s="5"/>
    </row>
    <row r="586" spans="2:8" ht="13.5" customHeight="1" x14ac:dyDescent="0.25">
      <c r="B586" s="5"/>
      <c r="C586" s="32"/>
      <c r="D586" s="5"/>
      <c r="E586" s="5"/>
      <c r="F586" s="5"/>
      <c r="G586" s="5"/>
      <c r="H586" s="5"/>
    </row>
    <row r="587" spans="2:8" ht="13.5" customHeight="1" x14ac:dyDescent="0.25">
      <c r="B587" s="5"/>
      <c r="C587" s="32"/>
      <c r="D587" s="5"/>
      <c r="E587" s="5"/>
      <c r="F587" s="5"/>
      <c r="G587" s="5"/>
      <c r="H587" s="5"/>
    </row>
    <row r="588" spans="2:8" ht="13.5" customHeight="1" x14ac:dyDescent="0.25">
      <c r="B588" s="5"/>
      <c r="C588" s="32"/>
      <c r="D588" s="5"/>
      <c r="E588" s="5"/>
      <c r="F588" s="5"/>
      <c r="G588" s="5"/>
      <c r="H588" s="5"/>
    </row>
    <row r="589" spans="2:8" ht="13.5" customHeight="1" x14ac:dyDescent="0.25">
      <c r="B589" s="5"/>
      <c r="C589" s="32"/>
      <c r="D589" s="5"/>
      <c r="E589" s="5"/>
      <c r="F589" s="5"/>
      <c r="G589" s="5"/>
      <c r="H589" s="5"/>
    </row>
    <row r="590" spans="2:8" ht="13.5" customHeight="1" x14ac:dyDescent="0.25">
      <c r="B590" s="5"/>
      <c r="C590" s="32"/>
      <c r="D590" s="5"/>
      <c r="E590" s="5"/>
      <c r="F590" s="5"/>
      <c r="G590" s="5"/>
      <c r="H590" s="5"/>
    </row>
    <row r="591" spans="2:8" ht="13.5" customHeight="1" x14ac:dyDescent="0.25">
      <c r="B591" s="5"/>
      <c r="C591" s="32"/>
      <c r="D591" s="5"/>
      <c r="E591" s="5"/>
      <c r="F591" s="5"/>
      <c r="G591" s="5"/>
      <c r="H591" s="5"/>
    </row>
    <row r="592" spans="2:8" ht="13.5" customHeight="1" x14ac:dyDescent="0.25">
      <c r="B592" s="5"/>
      <c r="C592" s="32"/>
      <c r="D592" s="5"/>
      <c r="E592" s="5"/>
      <c r="F592" s="5"/>
      <c r="G592" s="5"/>
      <c r="H592" s="5"/>
    </row>
    <row r="593" spans="2:8" ht="13.5" customHeight="1" x14ac:dyDescent="0.25">
      <c r="B593" s="5"/>
      <c r="C593" s="32"/>
      <c r="D593" s="5"/>
      <c r="E593" s="5"/>
      <c r="F593" s="5"/>
      <c r="G593" s="5"/>
      <c r="H593" s="5"/>
    </row>
    <row r="594" spans="2:8" ht="13.5" customHeight="1" x14ac:dyDescent="0.25">
      <c r="B594" s="5"/>
      <c r="C594" s="32"/>
      <c r="D594" s="5"/>
      <c r="E594" s="5"/>
      <c r="F594" s="5"/>
      <c r="G594" s="5"/>
      <c r="H594" s="5"/>
    </row>
    <row r="595" spans="2:8" ht="13.5" customHeight="1" x14ac:dyDescent="0.25">
      <c r="B595" s="5"/>
      <c r="C595" s="32"/>
      <c r="D595" s="5"/>
      <c r="E595" s="5"/>
      <c r="F595" s="5"/>
      <c r="G595" s="5"/>
      <c r="H595" s="5"/>
    </row>
    <row r="596" spans="2:8" ht="13.5" customHeight="1" x14ac:dyDescent="0.25">
      <c r="B596" s="5"/>
      <c r="C596" s="32"/>
      <c r="D596" s="5"/>
      <c r="E596" s="5"/>
      <c r="F596" s="5"/>
      <c r="G596" s="5"/>
      <c r="H596" s="5"/>
    </row>
    <row r="597" spans="2:8" ht="13.5" customHeight="1" x14ac:dyDescent="0.25">
      <c r="B597" s="5"/>
      <c r="C597" s="32"/>
      <c r="D597" s="5"/>
      <c r="E597" s="5"/>
      <c r="F597" s="5"/>
      <c r="G597" s="5"/>
      <c r="H597" s="5"/>
    </row>
    <row r="598" spans="2:8" ht="13.5" customHeight="1" x14ac:dyDescent="0.25">
      <c r="B598" s="5"/>
      <c r="C598" s="32"/>
      <c r="D598" s="5"/>
      <c r="E598" s="5"/>
      <c r="F598" s="5"/>
      <c r="G598" s="5"/>
      <c r="H598" s="5"/>
    </row>
    <row r="599" spans="2:8" ht="13.5" customHeight="1" x14ac:dyDescent="0.25">
      <c r="B599" s="5"/>
      <c r="C599" s="32"/>
      <c r="D599" s="5"/>
      <c r="E599" s="5"/>
      <c r="F599" s="5"/>
      <c r="G599" s="5"/>
      <c r="H599" s="5"/>
    </row>
    <row r="600" spans="2:8" ht="13.5" customHeight="1" x14ac:dyDescent="0.25">
      <c r="B600" s="5"/>
      <c r="C600" s="32"/>
      <c r="D600" s="5"/>
      <c r="E600" s="5"/>
      <c r="F600" s="5"/>
      <c r="G600" s="5"/>
      <c r="H600" s="5"/>
    </row>
    <row r="601" spans="2:8" ht="13.5" customHeight="1" x14ac:dyDescent="0.25">
      <c r="B601" s="5"/>
      <c r="C601" s="32"/>
      <c r="D601" s="5"/>
      <c r="E601" s="5"/>
      <c r="F601" s="5"/>
      <c r="G601" s="5"/>
      <c r="H601" s="5"/>
    </row>
    <row r="602" spans="2:8" ht="13.5" customHeight="1" x14ac:dyDescent="0.25">
      <c r="B602" s="5"/>
      <c r="C602" s="32"/>
      <c r="D602" s="5"/>
      <c r="E602" s="5"/>
      <c r="F602" s="5"/>
      <c r="G602" s="5"/>
      <c r="H602" s="5"/>
    </row>
    <row r="603" spans="2:8" ht="13.5" customHeight="1" x14ac:dyDescent="0.25">
      <c r="B603" s="5"/>
      <c r="C603" s="32"/>
      <c r="D603" s="5"/>
      <c r="E603" s="5"/>
      <c r="F603" s="5"/>
      <c r="G603" s="5"/>
      <c r="H603" s="5"/>
    </row>
    <row r="604" spans="2:8" ht="13.5" customHeight="1" x14ac:dyDescent="0.25">
      <c r="B604" s="5"/>
      <c r="C604" s="32"/>
      <c r="D604" s="5"/>
      <c r="E604" s="5"/>
      <c r="F604" s="5"/>
      <c r="G604" s="5"/>
      <c r="H604" s="5"/>
    </row>
    <row r="605" spans="2:8" ht="13.5" customHeight="1" x14ac:dyDescent="0.25">
      <c r="B605" s="5"/>
      <c r="C605" s="32"/>
      <c r="D605" s="5"/>
      <c r="E605" s="5"/>
      <c r="F605" s="5"/>
      <c r="G605" s="5"/>
      <c r="H605" s="5"/>
    </row>
    <row r="606" spans="2:8" ht="13.5" customHeight="1" x14ac:dyDescent="0.25">
      <c r="B606" s="5"/>
      <c r="C606" s="32"/>
      <c r="D606" s="5"/>
      <c r="E606" s="5"/>
      <c r="F606" s="5"/>
      <c r="G606" s="5"/>
      <c r="H606" s="5"/>
    </row>
    <row r="607" spans="2:8" ht="13.5" customHeight="1" x14ac:dyDescent="0.25">
      <c r="B607" s="5"/>
      <c r="C607" s="32"/>
      <c r="D607" s="5"/>
      <c r="E607" s="5"/>
      <c r="F607" s="5"/>
      <c r="G607" s="5"/>
      <c r="H607" s="5"/>
    </row>
    <row r="608" spans="2:8" ht="13.5" customHeight="1" x14ac:dyDescent="0.25">
      <c r="B608" s="5"/>
      <c r="C608" s="32"/>
      <c r="D608" s="5"/>
      <c r="E608" s="5"/>
      <c r="F608" s="5"/>
      <c r="G608" s="5"/>
      <c r="H608" s="5"/>
    </row>
    <row r="609" spans="2:8" ht="13.5" customHeight="1" x14ac:dyDescent="0.25">
      <c r="B609" s="5"/>
      <c r="C609" s="32"/>
      <c r="D609" s="5"/>
      <c r="E609" s="5"/>
      <c r="F609" s="5"/>
      <c r="G609" s="5"/>
      <c r="H609" s="5"/>
    </row>
    <row r="610" spans="2:8" ht="13.5" customHeight="1" x14ac:dyDescent="0.25">
      <c r="B610" s="5"/>
      <c r="C610" s="32"/>
      <c r="D610" s="5"/>
      <c r="E610" s="5"/>
      <c r="F610" s="5"/>
      <c r="G610" s="5"/>
      <c r="H610" s="5"/>
    </row>
    <row r="611" spans="2:8" ht="13.5" customHeight="1" x14ac:dyDescent="0.25">
      <c r="B611" s="5"/>
      <c r="C611" s="32"/>
      <c r="D611" s="5"/>
      <c r="E611" s="5"/>
      <c r="F611" s="5"/>
      <c r="G611" s="5"/>
      <c r="H611" s="5"/>
    </row>
    <row r="612" spans="2:8" ht="13.5" customHeight="1" x14ac:dyDescent="0.25">
      <c r="B612" s="5"/>
      <c r="C612" s="32"/>
      <c r="D612" s="5"/>
      <c r="E612" s="5"/>
      <c r="F612" s="5"/>
      <c r="G612" s="5"/>
      <c r="H612" s="5"/>
    </row>
    <row r="613" spans="2:8" ht="13.5" customHeight="1" x14ac:dyDescent="0.25">
      <c r="B613" s="5"/>
      <c r="C613" s="32"/>
      <c r="D613" s="5"/>
      <c r="E613" s="5"/>
      <c r="F613" s="5"/>
      <c r="G613" s="5"/>
      <c r="H613" s="5"/>
    </row>
    <row r="614" spans="2:8" ht="13.5" customHeight="1" x14ac:dyDescent="0.25">
      <c r="B614" s="5"/>
      <c r="C614" s="32"/>
      <c r="D614" s="5"/>
      <c r="E614" s="5"/>
      <c r="F614" s="5"/>
      <c r="G614" s="5"/>
      <c r="H614" s="5"/>
    </row>
    <row r="615" spans="2:8" ht="13.5" customHeight="1" x14ac:dyDescent="0.25">
      <c r="B615" s="5"/>
      <c r="C615" s="32"/>
      <c r="D615" s="5"/>
      <c r="E615" s="5"/>
      <c r="F615" s="5"/>
      <c r="G615" s="5"/>
      <c r="H615" s="5"/>
    </row>
    <row r="616" spans="2:8" ht="13.5" customHeight="1" x14ac:dyDescent="0.25">
      <c r="B616" s="5"/>
      <c r="C616" s="32"/>
      <c r="D616" s="5"/>
      <c r="E616" s="5"/>
      <c r="F616" s="5"/>
      <c r="G616" s="5"/>
      <c r="H616" s="5"/>
    </row>
    <row r="617" spans="2:8" ht="13.5" customHeight="1" x14ac:dyDescent="0.25">
      <c r="B617" s="5"/>
      <c r="C617" s="32"/>
      <c r="D617" s="5"/>
      <c r="E617" s="5"/>
      <c r="F617" s="5"/>
      <c r="G617" s="5"/>
      <c r="H617" s="5"/>
    </row>
    <row r="618" spans="2:8" ht="13.5" customHeight="1" x14ac:dyDescent="0.25">
      <c r="B618" s="5"/>
      <c r="C618" s="32"/>
      <c r="D618" s="5"/>
      <c r="E618" s="5"/>
      <c r="F618" s="5"/>
      <c r="G618" s="5"/>
      <c r="H618" s="5"/>
    </row>
    <row r="619" spans="2:8" ht="13.5" customHeight="1" x14ac:dyDescent="0.25">
      <c r="B619" s="5"/>
      <c r="C619" s="32"/>
      <c r="D619" s="5"/>
      <c r="E619" s="5"/>
      <c r="F619" s="5"/>
      <c r="G619" s="5"/>
      <c r="H619" s="5"/>
    </row>
    <row r="620" spans="2:8" ht="13.5" customHeight="1" x14ac:dyDescent="0.25">
      <c r="B620" s="5"/>
      <c r="C620" s="32"/>
      <c r="D620" s="5"/>
      <c r="E620" s="5"/>
      <c r="F620" s="5"/>
      <c r="G620" s="5"/>
      <c r="H620" s="5"/>
    </row>
    <row r="621" spans="2:8" ht="13.5" customHeight="1" x14ac:dyDescent="0.25">
      <c r="B621" s="5"/>
      <c r="C621" s="32"/>
      <c r="D621" s="5"/>
      <c r="E621" s="5"/>
      <c r="F621" s="5"/>
      <c r="G621" s="5"/>
      <c r="H621" s="5"/>
    </row>
    <row r="622" spans="2:8" ht="13.5" customHeight="1" x14ac:dyDescent="0.25">
      <c r="B622" s="5"/>
      <c r="C622" s="32"/>
      <c r="D622" s="5"/>
      <c r="E622" s="5"/>
      <c r="F622" s="5"/>
      <c r="G622" s="5"/>
      <c r="H622" s="5"/>
    </row>
    <row r="623" spans="2:8" ht="13.5" customHeight="1" x14ac:dyDescent="0.25">
      <c r="B623" s="5"/>
      <c r="C623" s="32"/>
      <c r="D623" s="5"/>
      <c r="E623" s="5"/>
      <c r="F623" s="5"/>
      <c r="G623" s="5"/>
      <c r="H623" s="5"/>
    </row>
    <row r="624" spans="2:8" ht="13.5" customHeight="1" x14ac:dyDescent="0.25">
      <c r="B624" s="5"/>
      <c r="C624" s="32"/>
      <c r="D624" s="5"/>
      <c r="E624" s="5"/>
      <c r="F624" s="5"/>
      <c r="G624" s="5"/>
      <c r="H624" s="5"/>
    </row>
    <row r="625" spans="2:8" ht="13.5" customHeight="1" x14ac:dyDescent="0.25">
      <c r="B625" s="5"/>
      <c r="C625" s="32"/>
      <c r="D625" s="5"/>
      <c r="E625" s="5"/>
      <c r="F625" s="5"/>
      <c r="G625" s="5"/>
      <c r="H625" s="5"/>
    </row>
    <row r="626" spans="2:8" ht="13.5" customHeight="1" x14ac:dyDescent="0.25">
      <c r="B626" s="5"/>
      <c r="C626" s="32"/>
      <c r="D626" s="5"/>
      <c r="E626" s="5"/>
      <c r="F626" s="5"/>
      <c r="G626" s="5"/>
      <c r="H626" s="5"/>
    </row>
    <row r="627" spans="2:8" ht="13.5" customHeight="1" x14ac:dyDescent="0.25">
      <c r="B627" s="5"/>
      <c r="C627" s="32"/>
      <c r="D627" s="5"/>
      <c r="E627" s="5"/>
      <c r="F627" s="5"/>
      <c r="G627" s="5"/>
      <c r="H627" s="5"/>
    </row>
    <row r="628" spans="2:8" ht="13.5" customHeight="1" x14ac:dyDescent="0.25">
      <c r="B628" s="5"/>
      <c r="C628" s="32"/>
      <c r="D628" s="5"/>
      <c r="E628" s="5"/>
      <c r="F628" s="5"/>
      <c r="G628" s="5"/>
      <c r="H628" s="5"/>
    </row>
    <row r="629" spans="2:8" ht="13.5" customHeight="1" x14ac:dyDescent="0.25">
      <c r="B629" s="5"/>
      <c r="C629" s="32"/>
      <c r="D629" s="5"/>
      <c r="E629" s="5"/>
      <c r="F629" s="5"/>
      <c r="G629" s="5"/>
      <c r="H629" s="5"/>
    </row>
    <row r="630" spans="2:8" ht="13.5" customHeight="1" x14ac:dyDescent="0.25">
      <c r="B630" s="5"/>
      <c r="C630" s="32"/>
      <c r="D630" s="5"/>
      <c r="E630" s="5"/>
      <c r="F630" s="5"/>
      <c r="G630" s="5"/>
      <c r="H630" s="5"/>
    </row>
    <row r="631" spans="2:8" ht="13.5" customHeight="1" x14ac:dyDescent="0.25">
      <c r="B631" s="5"/>
      <c r="C631" s="32"/>
      <c r="D631" s="5"/>
      <c r="E631" s="5"/>
      <c r="F631" s="5"/>
      <c r="G631" s="5"/>
      <c r="H631" s="5"/>
    </row>
    <row r="632" spans="2:8" ht="13.5" customHeight="1" x14ac:dyDescent="0.25">
      <c r="B632" s="5"/>
      <c r="C632" s="32"/>
      <c r="D632" s="5"/>
      <c r="E632" s="5"/>
      <c r="F632" s="5"/>
      <c r="G632" s="5"/>
      <c r="H632" s="5"/>
    </row>
    <row r="633" spans="2:8" ht="13.5" customHeight="1" x14ac:dyDescent="0.25">
      <c r="B633" s="5"/>
      <c r="C633" s="32"/>
      <c r="D633" s="5"/>
      <c r="E633" s="5"/>
      <c r="F633" s="5"/>
      <c r="G633" s="5"/>
      <c r="H633" s="5"/>
    </row>
    <row r="634" spans="2:8" ht="13.5" customHeight="1" x14ac:dyDescent="0.25">
      <c r="B634" s="5"/>
      <c r="C634" s="32"/>
      <c r="D634" s="5"/>
      <c r="E634" s="5"/>
      <c r="F634" s="5"/>
      <c r="G634" s="5"/>
      <c r="H634" s="5"/>
    </row>
    <row r="635" spans="2:8" ht="13.5" customHeight="1" x14ac:dyDescent="0.25">
      <c r="B635" s="5"/>
      <c r="C635" s="32"/>
      <c r="D635" s="5"/>
      <c r="E635" s="5"/>
      <c r="F635" s="5"/>
      <c r="G635" s="5"/>
      <c r="H635" s="5"/>
    </row>
    <row r="636" spans="2:8" ht="13.5" customHeight="1" x14ac:dyDescent="0.25">
      <c r="B636" s="5"/>
      <c r="C636" s="32"/>
      <c r="D636" s="5"/>
      <c r="E636" s="5"/>
      <c r="F636" s="5"/>
      <c r="G636" s="5"/>
      <c r="H636" s="5"/>
    </row>
    <row r="637" spans="2:8" ht="13.5" customHeight="1" x14ac:dyDescent="0.25">
      <c r="B637" s="5"/>
      <c r="C637" s="32"/>
      <c r="D637" s="5"/>
      <c r="E637" s="5"/>
      <c r="F637" s="5"/>
      <c r="G637" s="5"/>
      <c r="H637" s="5"/>
    </row>
    <row r="638" spans="2:8" ht="13.5" customHeight="1" x14ac:dyDescent="0.25">
      <c r="B638" s="5"/>
      <c r="C638" s="32"/>
      <c r="D638" s="5"/>
      <c r="E638" s="5"/>
      <c r="F638" s="5"/>
      <c r="G638" s="5"/>
      <c r="H638" s="5"/>
    </row>
    <row r="639" spans="2:8" ht="13.5" customHeight="1" x14ac:dyDescent="0.25">
      <c r="B639" s="5"/>
      <c r="C639" s="32"/>
      <c r="D639" s="5"/>
      <c r="E639" s="5"/>
      <c r="F639" s="5"/>
      <c r="G639" s="5"/>
      <c r="H639" s="5"/>
    </row>
    <row r="640" spans="2:8" ht="13.5" customHeight="1" x14ac:dyDescent="0.25">
      <c r="B640" s="5"/>
      <c r="C640" s="32"/>
      <c r="D640" s="5"/>
      <c r="E640" s="5"/>
      <c r="F640" s="5"/>
      <c r="G640" s="5"/>
      <c r="H640" s="5"/>
    </row>
    <row r="641" spans="2:8" ht="13.5" customHeight="1" x14ac:dyDescent="0.25">
      <c r="B641" s="5"/>
      <c r="C641" s="32"/>
      <c r="D641" s="5"/>
      <c r="E641" s="5"/>
      <c r="F641" s="5"/>
      <c r="G641" s="5"/>
      <c r="H641" s="5"/>
    </row>
    <row r="642" spans="2:8" ht="13.5" customHeight="1" x14ac:dyDescent="0.25">
      <c r="B642" s="5"/>
      <c r="C642" s="32"/>
      <c r="D642" s="5"/>
      <c r="E642" s="5"/>
      <c r="F642" s="5"/>
      <c r="G642" s="5"/>
      <c r="H642" s="5"/>
    </row>
    <row r="643" spans="2:8" ht="13.5" customHeight="1" x14ac:dyDescent="0.25">
      <c r="B643" s="5"/>
      <c r="C643" s="32"/>
      <c r="D643" s="5"/>
      <c r="E643" s="5"/>
      <c r="F643" s="5"/>
      <c r="G643" s="5"/>
      <c r="H643" s="5"/>
    </row>
    <row r="644" spans="2:8" ht="13.5" customHeight="1" x14ac:dyDescent="0.25">
      <c r="B644" s="5"/>
      <c r="C644" s="32"/>
      <c r="D644" s="5"/>
      <c r="E644" s="5"/>
      <c r="F644" s="5"/>
      <c r="G644" s="5"/>
      <c r="H644" s="5"/>
    </row>
    <row r="645" spans="2:8" ht="13.5" customHeight="1" x14ac:dyDescent="0.25">
      <c r="B645" s="5"/>
      <c r="C645" s="32"/>
      <c r="D645" s="5"/>
      <c r="E645" s="5"/>
      <c r="F645" s="5"/>
      <c r="G645" s="5"/>
      <c r="H645" s="5"/>
    </row>
    <row r="646" spans="2:8" ht="13.5" customHeight="1" x14ac:dyDescent="0.25">
      <c r="B646" s="5"/>
      <c r="C646" s="32"/>
      <c r="D646" s="5"/>
      <c r="E646" s="5"/>
      <c r="F646" s="5"/>
      <c r="G646" s="5"/>
      <c r="H646" s="5"/>
    </row>
    <row r="647" spans="2:8" ht="13.5" customHeight="1" x14ac:dyDescent="0.25">
      <c r="B647" s="5"/>
      <c r="C647" s="32"/>
      <c r="D647" s="5"/>
      <c r="E647" s="5"/>
      <c r="F647" s="5"/>
      <c r="G647" s="5"/>
      <c r="H647" s="5"/>
    </row>
    <row r="648" spans="2:8" ht="13.5" customHeight="1" x14ac:dyDescent="0.25">
      <c r="B648" s="5"/>
      <c r="C648" s="32"/>
      <c r="D648" s="5"/>
      <c r="E648" s="5"/>
      <c r="F648" s="5"/>
      <c r="G648" s="5"/>
      <c r="H648" s="5"/>
    </row>
    <row r="649" spans="2:8" ht="13.5" customHeight="1" x14ac:dyDescent="0.25">
      <c r="B649" s="5"/>
      <c r="C649" s="32"/>
      <c r="D649" s="5"/>
      <c r="E649" s="5"/>
      <c r="F649" s="5"/>
      <c r="G649" s="5"/>
      <c r="H649" s="5"/>
    </row>
    <row r="650" spans="2:8" ht="13.5" customHeight="1" x14ac:dyDescent="0.25">
      <c r="B650" s="5"/>
      <c r="C650" s="32"/>
      <c r="D650" s="5"/>
      <c r="E650" s="5"/>
      <c r="F650" s="5"/>
      <c r="G650" s="5"/>
      <c r="H650" s="5"/>
    </row>
    <row r="651" spans="2:8" ht="13.5" customHeight="1" x14ac:dyDescent="0.25">
      <c r="B651" s="5"/>
      <c r="C651" s="32"/>
      <c r="D651" s="5"/>
      <c r="E651" s="5"/>
      <c r="F651" s="5"/>
      <c r="G651" s="5"/>
      <c r="H651" s="5"/>
    </row>
    <row r="652" spans="2:8" ht="13.5" customHeight="1" x14ac:dyDescent="0.25">
      <c r="B652" s="5"/>
      <c r="C652" s="32"/>
      <c r="D652" s="5"/>
      <c r="E652" s="5"/>
      <c r="F652" s="5"/>
      <c r="G652" s="5"/>
      <c r="H652" s="5"/>
    </row>
    <row r="653" spans="2:8" ht="13.5" customHeight="1" x14ac:dyDescent="0.25">
      <c r="B653" s="5"/>
      <c r="C653" s="32"/>
      <c r="D653" s="5"/>
      <c r="E653" s="5"/>
      <c r="F653" s="5"/>
      <c r="G653" s="5"/>
      <c r="H653" s="5"/>
    </row>
    <row r="654" spans="2:8" ht="13.5" customHeight="1" x14ac:dyDescent="0.25">
      <c r="B654" s="5"/>
      <c r="C654" s="32"/>
      <c r="D654" s="5"/>
      <c r="E654" s="5"/>
      <c r="F654" s="5"/>
      <c r="G654" s="5"/>
      <c r="H654" s="5"/>
    </row>
    <row r="655" spans="2:8" ht="13.5" customHeight="1" x14ac:dyDescent="0.25">
      <c r="B655" s="5"/>
      <c r="C655" s="32"/>
      <c r="D655" s="5"/>
      <c r="E655" s="5"/>
      <c r="F655" s="5"/>
      <c r="G655" s="5"/>
      <c r="H655" s="5"/>
    </row>
    <row r="656" spans="2:8" ht="13.5" customHeight="1" x14ac:dyDescent="0.25">
      <c r="B656" s="5"/>
      <c r="C656" s="32"/>
      <c r="D656" s="5"/>
      <c r="E656" s="5"/>
      <c r="F656" s="5"/>
      <c r="G656" s="5"/>
      <c r="H656" s="5"/>
    </row>
    <row r="657" spans="2:8" ht="13.5" customHeight="1" x14ac:dyDescent="0.25">
      <c r="B657" s="5"/>
      <c r="C657" s="32"/>
      <c r="D657" s="5"/>
      <c r="E657" s="5"/>
      <c r="F657" s="5"/>
      <c r="G657" s="5"/>
      <c r="H657" s="5"/>
    </row>
    <row r="658" spans="2:8" ht="13.5" customHeight="1" x14ac:dyDescent="0.25">
      <c r="B658" s="5"/>
      <c r="C658" s="32"/>
      <c r="D658" s="5"/>
      <c r="E658" s="5"/>
      <c r="F658" s="5"/>
      <c r="G658" s="5"/>
      <c r="H658" s="5"/>
    </row>
    <row r="659" spans="2:8" ht="13.5" customHeight="1" x14ac:dyDescent="0.25">
      <c r="B659" s="5"/>
      <c r="C659" s="32"/>
      <c r="D659" s="5"/>
      <c r="E659" s="5"/>
      <c r="F659" s="5"/>
      <c r="G659" s="5"/>
      <c r="H659" s="5"/>
    </row>
    <row r="660" spans="2:8" ht="13.5" customHeight="1" x14ac:dyDescent="0.25">
      <c r="B660" s="5"/>
      <c r="C660" s="32"/>
      <c r="D660" s="5"/>
      <c r="E660" s="5"/>
      <c r="F660" s="5"/>
      <c r="G660" s="5"/>
      <c r="H660" s="5"/>
    </row>
    <row r="661" spans="2:8" ht="13.5" customHeight="1" x14ac:dyDescent="0.25">
      <c r="B661" s="5"/>
      <c r="C661" s="32"/>
      <c r="D661" s="5"/>
      <c r="E661" s="5"/>
      <c r="F661" s="5"/>
      <c r="G661" s="5"/>
      <c r="H661" s="5"/>
    </row>
    <row r="662" spans="2:8" ht="13.5" customHeight="1" x14ac:dyDescent="0.25">
      <c r="B662" s="5"/>
      <c r="C662" s="32"/>
      <c r="D662" s="5"/>
      <c r="E662" s="5"/>
      <c r="F662" s="5"/>
      <c r="G662" s="5"/>
      <c r="H662" s="5"/>
    </row>
    <row r="663" spans="2:8" ht="13.5" customHeight="1" x14ac:dyDescent="0.25">
      <c r="B663" s="5"/>
      <c r="C663" s="32"/>
      <c r="D663" s="5"/>
      <c r="E663" s="5"/>
      <c r="F663" s="5"/>
      <c r="G663" s="5"/>
      <c r="H663" s="5"/>
    </row>
    <row r="664" spans="2:8" ht="13.5" customHeight="1" x14ac:dyDescent="0.25">
      <c r="B664" s="5"/>
      <c r="C664" s="32"/>
      <c r="D664" s="5"/>
      <c r="E664" s="5"/>
      <c r="F664" s="5"/>
      <c r="G664" s="5"/>
      <c r="H664" s="5"/>
    </row>
    <row r="665" spans="2:8" ht="13.5" customHeight="1" x14ac:dyDescent="0.25">
      <c r="B665" s="5"/>
      <c r="C665" s="32"/>
      <c r="D665" s="5"/>
      <c r="E665" s="5"/>
      <c r="F665" s="5"/>
      <c r="G665" s="5"/>
      <c r="H665" s="5"/>
    </row>
    <row r="666" spans="2:8" ht="13.5" customHeight="1" x14ac:dyDescent="0.25">
      <c r="B666" s="5"/>
      <c r="C666" s="32"/>
      <c r="D666" s="5"/>
      <c r="E666" s="5"/>
      <c r="F666" s="5"/>
      <c r="G666" s="5"/>
      <c r="H666" s="5"/>
    </row>
    <row r="667" spans="2:8" ht="13.5" customHeight="1" x14ac:dyDescent="0.25">
      <c r="B667" s="5"/>
      <c r="C667" s="32"/>
      <c r="D667" s="5"/>
      <c r="E667" s="5"/>
      <c r="F667" s="5"/>
      <c r="G667" s="5"/>
      <c r="H667" s="5"/>
    </row>
    <row r="668" spans="2:8" ht="13.5" customHeight="1" x14ac:dyDescent="0.25">
      <c r="B668" s="5"/>
      <c r="C668" s="32"/>
      <c r="D668" s="5"/>
      <c r="E668" s="5"/>
      <c r="F668" s="5"/>
      <c r="G668" s="5"/>
      <c r="H668" s="5"/>
    </row>
    <row r="669" spans="2:8" ht="13.5" customHeight="1" x14ac:dyDescent="0.25">
      <c r="B669" s="5"/>
      <c r="C669" s="32"/>
      <c r="D669" s="5"/>
      <c r="E669" s="5"/>
      <c r="F669" s="5"/>
      <c r="G669" s="5"/>
      <c r="H669" s="5"/>
    </row>
    <row r="670" spans="2:8" ht="13.5" customHeight="1" x14ac:dyDescent="0.25">
      <c r="B670" s="5"/>
      <c r="C670" s="32"/>
      <c r="D670" s="5"/>
      <c r="E670" s="5"/>
      <c r="F670" s="5"/>
      <c r="G670" s="5"/>
      <c r="H670" s="5"/>
    </row>
    <row r="671" spans="2:8" ht="13.5" customHeight="1" x14ac:dyDescent="0.25">
      <c r="B671" s="5"/>
      <c r="C671" s="32"/>
      <c r="D671" s="5"/>
      <c r="E671" s="5"/>
      <c r="F671" s="5"/>
      <c r="G671" s="5"/>
      <c r="H671" s="5"/>
    </row>
    <row r="672" spans="2:8" ht="13.5" customHeight="1" x14ac:dyDescent="0.25">
      <c r="B672" s="5"/>
      <c r="C672" s="32"/>
      <c r="D672" s="5"/>
      <c r="E672" s="5"/>
      <c r="F672" s="5"/>
      <c r="G672" s="5"/>
      <c r="H672" s="5"/>
    </row>
    <row r="673" spans="2:8" ht="13.5" customHeight="1" x14ac:dyDescent="0.25">
      <c r="B673" s="5"/>
      <c r="C673" s="32"/>
      <c r="D673" s="5"/>
      <c r="E673" s="5"/>
      <c r="F673" s="5"/>
      <c r="G673" s="5"/>
      <c r="H673" s="5"/>
    </row>
    <row r="674" spans="2:8" ht="13.5" customHeight="1" x14ac:dyDescent="0.25">
      <c r="B674" s="5"/>
      <c r="C674" s="32"/>
      <c r="D674" s="5"/>
      <c r="E674" s="5"/>
      <c r="F674" s="5"/>
      <c r="G674" s="5"/>
      <c r="H674" s="5"/>
    </row>
    <row r="675" spans="2:8" ht="13.5" customHeight="1" x14ac:dyDescent="0.25">
      <c r="B675" s="5"/>
      <c r="C675" s="32"/>
      <c r="D675" s="5"/>
      <c r="E675" s="5"/>
      <c r="F675" s="5"/>
      <c r="G675" s="5"/>
      <c r="H675" s="5"/>
    </row>
    <row r="676" spans="2:8" ht="13.5" customHeight="1" x14ac:dyDescent="0.25">
      <c r="B676" s="5"/>
      <c r="C676" s="32"/>
      <c r="D676" s="5"/>
      <c r="E676" s="5"/>
      <c r="F676" s="5"/>
      <c r="G676" s="5"/>
      <c r="H676" s="5"/>
    </row>
    <row r="677" spans="2:8" ht="13.5" customHeight="1" x14ac:dyDescent="0.25">
      <c r="B677" s="5"/>
      <c r="C677" s="32"/>
      <c r="D677" s="5"/>
      <c r="E677" s="5"/>
      <c r="F677" s="5"/>
      <c r="G677" s="5"/>
      <c r="H677" s="5"/>
    </row>
    <row r="678" spans="2:8" ht="13.5" customHeight="1" x14ac:dyDescent="0.25">
      <c r="B678" s="5"/>
      <c r="C678" s="32"/>
      <c r="D678" s="5"/>
      <c r="E678" s="5"/>
      <c r="F678" s="5"/>
      <c r="G678" s="5"/>
      <c r="H678" s="5"/>
    </row>
    <row r="679" spans="2:8" ht="13.5" customHeight="1" x14ac:dyDescent="0.25">
      <c r="B679" s="5"/>
      <c r="C679" s="32"/>
      <c r="D679" s="5"/>
      <c r="E679" s="5"/>
      <c r="F679" s="5"/>
      <c r="G679" s="5"/>
      <c r="H679" s="5"/>
    </row>
    <row r="680" spans="2:8" ht="13.5" customHeight="1" x14ac:dyDescent="0.25">
      <c r="B680" s="5"/>
      <c r="C680" s="32"/>
      <c r="D680" s="5"/>
      <c r="E680" s="5"/>
      <c r="F680" s="5"/>
      <c r="G680" s="5"/>
      <c r="H680" s="5"/>
    </row>
    <row r="681" spans="2:8" ht="13.5" customHeight="1" x14ac:dyDescent="0.25">
      <c r="B681" s="5"/>
      <c r="C681" s="32"/>
      <c r="D681" s="5"/>
      <c r="E681" s="5"/>
      <c r="F681" s="5"/>
      <c r="G681" s="5"/>
      <c r="H681" s="5"/>
    </row>
    <row r="682" spans="2:8" ht="13.5" customHeight="1" x14ac:dyDescent="0.25">
      <c r="B682" s="5"/>
      <c r="C682" s="32"/>
      <c r="D682" s="5"/>
      <c r="E682" s="5"/>
      <c r="F682" s="5"/>
      <c r="G682" s="5"/>
      <c r="H682" s="5"/>
    </row>
    <row r="683" spans="2:8" ht="13.5" customHeight="1" x14ac:dyDescent="0.25">
      <c r="B683" s="5"/>
      <c r="C683" s="32"/>
      <c r="D683" s="5"/>
      <c r="E683" s="5"/>
      <c r="F683" s="5"/>
      <c r="G683" s="5"/>
      <c r="H683" s="5"/>
    </row>
    <row r="684" spans="2:8" ht="13.5" customHeight="1" x14ac:dyDescent="0.25">
      <c r="B684" s="5"/>
      <c r="C684" s="32"/>
      <c r="D684" s="5"/>
      <c r="E684" s="5"/>
      <c r="F684" s="5"/>
      <c r="G684" s="5"/>
      <c r="H684" s="5"/>
    </row>
    <row r="685" spans="2:8" ht="13.5" customHeight="1" x14ac:dyDescent="0.25">
      <c r="B685" s="5"/>
      <c r="C685" s="32"/>
      <c r="D685" s="5"/>
      <c r="E685" s="5"/>
      <c r="F685" s="5"/>
      <c r="G685" s="5"/>
      <c r="H685" s="5"/>
    </row>
    <row r="686" spans="2:8" ht="13.5" customHeight="1" x14ac:dyDescent="0.25">
      <c r="B686" s="5"/>
      <c r="C686" s="32"/>
      <c r="D686" s="5"/>
      <c r="E686" s="5"/>
      <c r="F686" s="5"/>
      <c r="G686" s="5"/>
      <c r="H686" s="5"/>
    </row>
    <row r="687" spans="2:8" ht="13.5" customHeight="1" x14ac:dyDescent="0.25">
      <c r="B687" s="5"/>
      <c r="C687" s="32"/>
      <c r="D687" s="5"/>
      <c r="E687" s="5"/>
      <c r="F687" s="5"/>
      <c r="G687" s="5"/>
      <c r="H687" s="5"/>
    </row>
    <row r="688" spans="2:8" ht="13.5" customHeight="1" x14ac:dyDescent="0.25">
      <c r="B688" s="5"/>
      <c r="C688" s="32"/>
      <c r="D688" s="5"/>
      <c r="E688" s="5"/>
      <c r="F688" s="5"/>
      <c r="G688" s="5"/>
      <c r="H688" s="5"/>
    </row>
    <row r="689" spans="2:8" ht="13.5" customHeight="1" x14ac:dyDescent="0.25">
      <c r="B689" s="5"/>
      <c r="C689" s="32"/>
      <c r="D689" s="5"/>
      <c r="E689" s="5"/>
      <c r="F689" s="5"/>
      <c r="G689" s="5"/>
      <c r="H689" s="5"/>
    </row>
    <row r="690" spans="2:8" ht="13.5" customHeight="1" x14ac:dyDescent="0.25">
      <c r="B690" s="5"/>
      <c r="C690" s="32"/>
      <c r="D690" s="5"/>
      <c r="E690" s="5"/>
      <c r="F690" s="5"/>
      <c r="G690" s="5"/>
      <c r="H690" s="5"/>
    </row>
    <row r="691" spans="2:8" ht="13.5" customHeight="1" x14ac:dyDescent="0.25">
      <c r="B691" s="5"/>
      <c r="C691" s="32"/>
      <c r="D691" s="5"/>
      <c r="E691" s="5"/>
      <c r="F691" s="5"/>
      <c r="G691" s="5"/>
      <c r="H691" s="5"/>
    </row>
    <row r="692" spans="2:8" ht="13.5" customHeight="1" x14ac:dyDescent="0.25">
      <c r="B692" s="5"/>
      <c r="C692" s="32"/>
      <c r="D692" s="5"/>
      <c r="E692" s="5"/>
      <c r="F692" s="5"/>
      <c r="G692" s="5"/>
      <c r="H692" s="5"/>
    </row>
    <row r="693" spans="2:8" ht="13.5" customHeight="1" x14ac:dyDescent="0.25">
      <c r="B693" s="5"/>
      <c r="C693" s="32"/>
      <c r="D693" s="5"/>
      <c r="E693" s="5"/>
      <c r="F693" s="5"/>
      <c r="G693" s="5"/>
      <c r="H693" s="5"/>
    </row>
    <row r="694" spans="2:8" ht="13.5" customHeight="1" x14ac:dyDescent="0.25">
      <c r="B694" s="5"/>
      <c r="C694" s="32"/>
      <c r="D694" s="5"/>
      <c r="E694" s="5"/>
      <c r="F694" s="5"/>
      <c r="G694" s="5"/>
      <c r="H694" s="5"/>
    </row>
    <row r="695" spans="2:8" ht="13.5" customHeight="1" x14ac:dyDescent="0.25">
      <c r="B695" s="5"/>
      <c r="C695" s="32"/>
      <c r="D695" s="5"/>
      <c r="E695" s="5"/>
      <c r="F695" s="5"/>
      <c r="G695" s="5"/>
      <c r="H695" s="5"/>
    </row>
    <row r="696" spans="2:8" ht="13.5" customHeight="1" x14ac:dyDescent="0.25">
      <c r="B696" s="5"/>
      <c r="C696" s="32"/>
      <c r="D696" s="5"/>
      <c r="E696" s="5"/>
      <c r="F696" s="5"/>
      <c r="G696" s="5"/>
      <c r="H696" s="5"/>
    </row>
    <row r="697" spans="2:8" ht="13.5" customHeight="1" x14ac:dyDescent="0.25">
      <c r="B697" s="5"/>
      <c r="C697" s="32"/>
      <c r="D697" s="5"/>
      <c r="E697" s="5"/>
      <c r="F697" s="5"/>
      <c r="G697" s="5"/>
      <c r="H697" s="5"/>
    </row>
    <row r="698" spans="2:8" ht="13.5" customHeight="1" x14ac:dyDescent="0.25">
      <c r="B698" s="5"/>
      <c r="C698" s="32"/>
      <c r="D698" s="5"/>
      <c r="E698" s="5"/>
      <c r="F698" s="5"/>
      <c r="G698" s="5"/>
      <c r="H698" s="5"/>
    </row>
    <row r="699" spans="2:8" ht="13.5" customHeight="1" x14ac:dyDescent="0.25">
      <c r="B699" s="5"/>
      <c r="C699" s="32"/>
      <c r="D699" s="5"/>
      <c r="E699" s="5"/>
      <c r="F699" s="5"/>
      <c r="G699" s="5"/>
      <c r="H699" s="5"/>
    </row>
    <row r="700" spans="2:8" ht="13.5" customHeight="1" x14ac:dyDescent="0.25">
      <c r="B700" s="5"/>
      <c r="C700" s="32"/>
      <c r="D700" s="5"/>
      <c r="E700" s="5"/>
      <c r="F700" s="5"/>
      <c r="G700" s="5"/>
      <c r="H700" s="5"/>
    </row>
    <row r="701" spans="2:8" ht="13.5" customHeight="1" x14ac:dyDescent="0.25">
      <c r="B701" s="5"/>
      <c r="C701" s="32"/>
      <c r="D701" s="5"/>
      <c r="E701" s="5"/>
      <c r="F701" s="5"/>
      <c r="G701" s="5"/>
      <c r="H701" s="5"/>
    </row>
    <row r="702" spans="2:8" ht="13.5" customHeight="1" x14ac:dyDescent="0.25">
      <c r="B702" s="5"/>
      <c r="C702" s="32"/>
      <c r="D702" s="5"/>
      <c r="E702" s="5"/>
      <c r="F702" s="5"/>
      <c r="G702" s="5"/>
      <c r="H702" s="5"/>
    </row>
    <row r="703" spans="2:8" ht="13.5" customHeight="1" x14ac:dyDescent="0.25">
      <c r="B703" s="5"/>
      <c r="C703" s="32"/>
      <c r="D703" s="5"/>
      <c r="E703" s="5"/>
      <c r="F703" s="5"/>
      <c r="G703" s="5"/>
      <c r="H703" s="5"/>
    </row>
    <row r="704" spans="2:8" ht="13.5" customHeight="1" x14ac:dyDescent="0.25">
      <c r="B704" s="5"/>
      <c r="C704" s="32"/>
      <c r="D704" s="5"/>
      <c r="E704" s="5"/>
      <c r="F704" s="5"/>
      <c r="G704" s="5"/>
      <c r="H704" s="5"/>
    </row>
    <row r="705" spans="2:8" ht="13.5" customHeight="1" x14ac:dyDescent="0.25">
      <c r="B705" s="5"/>
      <c r="C705" s="32"/>
      <c r="D705" s="5"/>
      <c r="E705" s="5"/>
      <c r="F705" s="5"/>
      <c r="G705" s="5"/>
      <c r="H705" s="5"/>
    </row>
    <row r="706" spans="2:8" ht="13.5" customHeight="1" x14ac:dyDescent="0.25">
      <c r="B706" s="5"/>
      <c r="C706" s="32"/>
      <c r="D706" s="5"/>
      <c r="E706" s="5"/>
      <c r="F706" s="5"/>
      <c r="G706" s="5"/>
      <c r="H706" s="5"/>
    </row>
    <row r="707" spans="2:8" ht="13.5" customHeight="1" x14ac:dyDescent="0.25">
      <c r="B707" s="5"/>
      <c r="C707" s="32"/>
      <c r="D707" s="5"/>
      <c r="E707" s="5"/>
      <c r="F707" s="5"/>
      <c r="G707" s="5"/>
      <c r="H707" s="5"/>
    </row>
    <row r="708" spans="2:8" ht="13.5" customHeight="1" x14ac:dyDescent="0.25">
      <c r="B708" s="5"/>
      <c r="C708" s="32"/>
      <c r="D708" s="5"/>
      <c r="E708" s="5"/>
      <c r="F708" s="5"/>
      <c r="G708" s="5"/>
      <c r="H708" s="5"/>
    </row>
    <row r="709" spans="2:8" ht="13.5" customHeight="1" x14ac:dyDescent="0.25">
      <c r="B709" s="5"/>
      <c r="C709" s="32"/>
      <c r="D709" s="5"/>
      <c r="E709" s="5"/>
      <c r="F709" s="5"/>
      <c r="G709" s="5"/>
      <c r="H709" s="5"/>
    </row>
    <row r="710" spans="2:8" ht="13.5" customHeight="1" x14ac:dyDescent="0.25">
      <c r="B710" s="5"/>
      <c r="C710" s="32"/>
      <c r="D710" s="5"/>
      <c r="E710" s="5"/>
      <c r="F710" s="5"/>
      <c r="G710" s="5"/>
      <c r="H710" s="5"/>
    </row>
    <row r="711" spans="2:8" ht="13.5" customHeight="1" x14ac:dyDescent="0.25">
      <c r="B711" s="5"/>
      <c r="C711" s="32"/>
      <c r="D711" s="5"/>
      <c r="E711" s="5"/>
      <c r="F711" s="5"/>
      <c r="G711" s="5"/>
      <c r="H711" s="5"/>
    </row>
    <row r="712" spans="2:8" ht="13.5" customHeight="1" x14ac:dyDescent="0.25">
      <c r="B712" s="5"/>
      <c r="C712" s="32"/>
      <c r="D712" s="5"/>
      <c r="E712" s="5"/>
      <c r="F712" s="5"/>
      <c r="G712" s="5"/>
      <c r="H712" s="5"/>
    </row>
    <row r="713" spans="2:8" ht="13.5" customHeight="1" x14ac:dyDescent="0.25">
      <c r="B713" s="5"/>
      <c r="C713" s="32"/>
      <c r="D713" s="5"/>
      <c r="E713" s="5"/>
      <c r="F713" s="5"/>
      <c r="G713" s="5"/>
      <c r="H713" s="5"/>
    </row>
    <row r="714" spans="2:8" ht="13.5" customHeight="1" x14ac:dyDescent="0.25">
      <c r="B714" s="5"/>
      <c r="C714" s="32"/>
      <c r="D714" s="5"/>
      <c r="E714" s="5"/>
      <c r="F714" s="5"/>
      <c r="G714" s="5"/>
      <c r="H714" s="5"/>
    </row>
    <row r="715" spans="2:8" ht="13.5" customHeight="1" x14ac:dyDescent="0.25">
      <c r="B715" s="5"/>
      <c r="C715" s="32"/>
      <c r="D715" s="5"/>
      <c r="E715" s="5"/>
      <c r="F715" s="5"/>
      <c r="G715" s="5"/>
      <c r="H715" s="5"/>
    </row>
    <row r="716" spans="2:8" ht="13.5" customHeight="1" x14ac:dyDescent="0.25">
      <c r="B716" s="5"/>
      <c r="C716" s="32"/>
      <c r="D716" s="5"/>
      <c r="E716" s="5"/>
      <c r="F716" s="5"/>
      <c r="G716" s="5"/>
      <c r="H716" s="5"/>
    </row>
    <row r="717" spans="2:8" ht="13.5" customHeight="1" x14ac:dyDescent="0.25">
      <c r="B717" s="5"/>
      <c r="C717" s="32"/>
      <c r="D717" s="5"/>
      <c r="E717" s="5"/>
      <c r="F717" s="5"/>
      <c r="G717" s="5"/>
      <c r="H717" s="5"/>
    </row>
    <row r="718" spans="2:8" ht="13.5" customHeight="1" x14ac:dyDescent="0.25">
      <c r="B718" s="5"/>
      <c r="C718" s="32"/>
      <c r="D718" s="5"/>
      <c r="E718" s="5"/>
      <c r="F718" s="5"/>
      <c r="G718" s="5"/>
      <c r="H718" s="5"/>
    </row>
    <row r="719" spans="2:8" ht="13.5" customHeight="1" x14ac:dyDescent="0.25">
      <c r="B719" s="5"/>
      <c r="C719" s="32"/>
      <c r="D719" s="5"/>
      <c r="E719" s="5"/>
      <c r="F719" s="5"/>
      <c r="G719" s="5"/>
      <c r="H719" s="5"/>
    </row>
    <row r="720" spans="2:8" ht="13.5" customHeight="1" x14ac:dyDescent="0.25">
      <c r="B720" s="5"/>
      <c r="C720" s="32"/>
      <c r="D720" s="5"/>
      <c r="E720" s="5"/>
      <c r="F720" s="5"/>
      <c r="G720" s="5"/>
      <c r="H720" s="5"/>
    </row>
    <row r="721" spans="2:8" ht="13.5" customHeight="1" x14ac:dyDescent="0.25">
      <c r="B721" s="5"/>
      <c r="C721" s="32"/>
      <c r="D721" s="5"/>
      <c r="E721" s="5"/>
      <c r="F721" s="5"/>
      <c r="G721" s="5"/>
      <c r="H721" s="5"/>
    </row>
    <row r="722" spans="2:8" ht="13.5" customHeight="1" x14ac:dyDescent="0.25">
      <c r="B722" s="5"/>
      <c r="C722" s="32"/>
      <c r="D722" s="5"/>
      <c r="E722" s="5"/>
      <c r="F722" s="5"/>
      <c r="G722" s="5"/>
      <c r="H722" s="5"/>
    </row>
    <row r="723" spans="2:8" ht="13.5" customHeight="1" x14ac:dyDescent="0.25">
      <c r="B723" s="5"/>
      <c r="C723" s="32"/>
      <c r="D723" s="5"/>
      <c r="E723" s="5"/>
      <c r="F723" s="5"/>
      <c r="G723" s="5"/>
      <c r="H723" s="5"/>
    </row>
    <row r="724" spans="2:8" ht="13.5" customHeight="1" x14ac:dyDescent="0.25">
      <c r="B724" s="5"/>
      <c r="C724" s="32"/>
      <c r="D724" s="5"/>
      <c r="E724" s="5"/>
      <c r="F724" s="5"/>
      <c r="G724" s="5"/>
      <c r="H724" s="5"/>
    </row>
    <row r="725" spans="2:8" ht="13.5" customHeight="1" x14ac:dyDescent="0.25">
      <c r="B725" s="5"/>
      <c r="C725" s="32"/>
      <c r="D725" s="5"/>
      <c r="E725" s="5"/>
      <c r="F725" s="5"/>
      <c r="G725" s="5"/>
      <c r="H725" s="5"/>
    </row>
    <row r="726" spans="2:8" ht="13.5" customHeight="1" x14ac:dyDescent="0.25">
      <c r="B726" s="5"/>
      <c r="C726" s="32"/>
      <c r="D726" s="5"/>
      <c r="E726" s="5"/>
      <c r="F726" s="5"/>
      <c r="G726" s="5"/>
      <c r="H726" s="5"/>
    </row>
    <row r="727" spans="2:8" ht="13.5" customHeight="1" x14ac:dyDescent="0.25">
      <c r="B727" s="5"/>
      <c r="C727" s="32"/>
      <c r="D727" s="5"/>
      <c r="E727" s="5"/>
      <c r="F727" s="5"/>
      <c r="G727" s="5"/>
      <c r="H727" s="5"/>
    </row>
    <row r="728" spans="2:8" ht="13.5" customHeight="1" x14ac:dyDescent="0.25">
      <c r="B728" s="5"/>
      <c r="C728" s="32"/>
      <c r="D728" s="5"/>
      <c r="E728" s="5"/>
      <c r="F728" s="5"/>
      <c r="G728" s="5"/>
      <c r="H728" s="5"/>
    </row>
    <row r="729" spans="2:8" ht="13.5" customHeight="1" x14ac:dyDescent="0.25">
      <c r="B729" s="5"/>
      <c r="C729" s="32"/>
      <c r="D729" s="5"/>
      <c r="E729" s="5"/>
      <c r="F729" s="5"/>
      <c r="G729" s="5"/>
      <c r="H729" s="5"/>
    </row>
    <row r="730" spans="2:8" ht="13.5" customHeight="1" x14ac:dyDescent="0.25">
      <c r="B730" s="5"/>
      <c r="C730" s="32"/>
      <c r="D730" s="5"/>
      <c r="E730" s="5"/>
      <c r="F730" s="5"/>
      <c r="G730" s="5"/>
      <c r="H730" s="5"/>
    </row>
    <row r="731" spans="2:8" ht="13.5" customHeight="1" x14ac:dyDescent="0.25">
      <c r="B731" s="5"/>
      <c r="C731" s="32"/>
      <c r="D731" s="5"/>
      <c r="E731" s="5"/>
      <c r="F731" s="5"/>
      <c r="G731" s="5"/>
      <c r="H731" s="5"/>
    </row>
    <row r="732" spans="2:8" ht="13.5" customHeight="1" x14ac:dyDescent="0.25">
      <c r="B732" s="5"/>
      <c r="C732" s="32"/>
      <c r="D732" s="5"/>
      <c r="E732" s="5"/>
      <c r="F732" s="5"/>
      <c r="G732" s="5"/>
      <c r="H732" s="5"/>
    </row>
    <row r="733" spans="2:8" ht="13.5" customHeight="1" x14ac:dyDescent="0.25">
      <c r="B733" s="5"/>
      <c r="C733" s="32"/>
      <c r="D733" s="5"/>
      <c r="E733" s="5"/>
      <c r="F733" s="5"/>
      <c r="G733" s="5"/>
      <c r="H733" s="5"/>
    </row>
    <row r="734" spans="2:8" ht="13.5" customHeight="1" x14ac:dyDescent="0.25">
      <c r="B734" s="5"/>
      <c r="C734" s="32"/>
      <c r="D734" s="5"/>
      <c r="E734" s="5"/>
      <c r="F734" s="5"/>
      <c r="G734" s="5"/>
      <c r="H734" s="5"/>
    </row>
    <row r="735" spans="2:8" ht="13.5" customHeight="1" x14ac:dyDescent="0.25">
      <c r="B735" s="5"/>
      <c r="C735" s="32"/>
      <c r="D735" s="5"/>
      <c r="E735" s="5"/>
      <c r="F735" s="5"/>
      <c r="G735" s="5"/>
      <c r="H735" s="5"/>
    </row>
    <row r="736" spans="2:8" ht="13.5" customHeight="1" x14ac:dyDescent="0.25">
      <c r="B736" s="5"/>
      <c r="C736" s="32"/>
      <c r="D736" s="5"/>
      <c r="E736" s="5"/>
      <c r="F736" s="5"/>
      <c r="G736" s="5"/>
      <c r="H736" s="5"/>
    </row>
    <row r="737" spans="2:8" ht="13.5" customHeight="1" x14ac:dyDescent="0.25">
      <c r="B737" s="5"/>
      <c r="C737" s="32"/>
      <c r="D737" s="5"/>
      <c r="E737" s="5"/>
      <c r="F737" s="5"/>
      <c r="G737" s="5"/>
      <c r="H737" s="5"/>
    </row>
    <row r="738" spans="2:8" ht="13.5" customHeight="1" x14ac:dyDescent="0.25">
      <c r="B738" s="5"/>
      <c r="C738" s="32"/>
      <c r="D738" s="5"/>
      <c r="E738" s="5"/>
      <c r="F738" s="5"/>
      <c r="G738" s="5"/>
      <c r="H738" s="5"/>
    </row>
    <row r="739" spans="2:8" ht="13.5" customHeight="1" x14ac:dyDescent="0.25">
      <c r="B739" s="5"/>
      <c r="C739" s="32"/>
      <c r="D739" s="5"/>
      <c r="E739" s="5"/>
      <c r="F739" s="5"/>
      <c r="G739" s="5"/>
      <c r="H739" s="5"/>
    </row>
    <row r="740" spans="2:8" ht="13.5" customHeight="1" x14ac:dyDescent="0.25">
      <c r="B740" s="5"/>
      <c r="C740" s="32"/>
      <c r="D740" s="5"/>
      <c r="E740" s="5"/>
      <c r="F740" s="5"/>
      <c r="G740" s="5"/>
      <c r="H740" s="5"/>
    </row>
    <row r="741" spans="2:8" ht="13.5" customHeight="1" x14ac:dyDescent="0.25">
      <c r="B741" s="5"/>
      <c r="C741" s="32"/>
      <c r="D741" s="5"/>
      <c r="E741" s="5"/>
      <c r="F741" s="5"/>
      <c r="G741" s="5"/>
      <c r="H741" s="5"/>
    </row>
    <row r="742" spans="2:8" ht="13.5" customHeight="1" x14ac:dyDescent="0.25">
      <c r="B742" s="5"/>
      <c r="C742" s="32"/>
      <c r="D742" s="5"/>
      <c r="E742" s="5"/>
      <c r="F742" s="5"/>
      <c r="G742" s="5"/>
      <c r="H742" s="5"/>
    </row>
    <row r="743" spans="2:8" ht="13.5" customHeight="1" x14ac:dyDescent="0.25">
      <c r="B743" s="5"/>
      <c r="C743" s="32"/>
      <c r="D743" s="5"/>
      <c r="E743" s="5"/>
      <c r="F743" s="5"/>
      <c r="G743" s="5"/>
      <c r="H743" s="5"/>
    </row>
    <row r="744" spans="2:8" ht="13.5" customHeight="1" x14ac:dyDescent="0.25">
      <c r="B744" s="5"/>
      <c r="C744" s="32"/>
      <c r="D744" s="5"/>
      <c r="E744" s="5"/>
      <c r="F744" s="5"/>
      <c r="G744" s="5"/>
      <c r="H744" s="5"/>
    </row>
    <row r="745" spans="2:8" ht="13.5" customHeight="1" x14ac:dyDescent="0.25">
      <c r="B745" s="5"/>
      <c r="C745" s="32"/>
      <c r="D745" s="5"/>
      <c r="E745" s="5"/>
      <c r="F745" s="5"/>
      <c r="G745" s="5"/>
      <c r="H745" s="5"/>
    </row>
    <row r="746" spans="2:8" ht="13.5" customHeight="1" x14ac:dyDescent="0.25">
      <c r="B746" s="5"/>
      <c r="C746" s="32"/>
      <c r="D746" s="5"/>
      <c r="E746" s="5"/>
      <c r="F746" s="5"/>
      <c r="G746" s="5"/>
      <c r="H746" s="5"/>
    </row>
    <row r="747" spans="2:8" ht="13.5" customHeight="1" x14ac:dyDescent="0.25">
      <c r="B747" s="5"/>
      <c r="C747" s="32"/>
      <c r="D747" s="5"/>
      <c r="E747" s="5"/>
      <c r="F747" s="5"/>
      <c r="G747" s="5"/>
      <c r="H747" s="5"/>
    </row>
    <row r="748" spans="2:8" ht="13.5" customHeight="1" x14ac:dyDescent="0.25">
      <c r="B748" s="5"/>
      <c r="C748" s="32"/>
      <c r="D748" s="5"/>
      <c r="E748" s="5"/>
      <c r="F748" s="5"/>
      <c r="G748" s="5"/>
      <c r="H748" s="5"/>
    </row>
    <row r="749" spans="2:8" ht="13.5" customHeight="1" x14ac:dyDescent="0.25">
      <c r="B749" s="5"/>
      <c r="C749" s="32"/>
      <c r="D749" s="5"/>
      <c r="E749" s="5"/>
      <c r="F749" s="5"/>
      <c r="G749" s="5"/>
      <c r="H749" s="5"/>
    </row>
    <row r="750" spans="2:8" ht="13.5" customHeight="1" x14ac:dyDescent="0.25">
      <c r="B750" s="5"/>
      <c r="C750" s="32"/>
      <c r="D750" s="5"/>
      <c r="E750" s="5"/>
      <c r="F750" s="5"/>
      <c r="G750" s="5"/>
      <c r="H750" s="5"/>
    </row>
    <row r="751" spans="2:8" ht="13.5" customHeight="1" x14ac:dyDescent="0.25">
      <c r="B751" s="5"/>
      <c r="C751" s="32"/>
      <c r="D751" s="5"/>
      <c r="E751" s="5"/>
      <c r="F751" s="5"/>
      <c r="G751" s="5"/>
      <c r="H751" s="5"/>
    </row>
    <row r="752" spans="2:8" ht="13.5" customHeight="1" x14ac:dyDescent="0.25">
      <c r="B752" s="5"/>
      <c r="C752" s="32"/>
      <c r="D752" s="5"/>
      <c r="E752" s="5"/>
      <c r="F752" s="5"/>
      <c r="G752" s="5"/>
      <c r="H752" s="5"/>
    </row>
    <row r="753" spans="2:8" ht="13.5" customHeight="1" x14ac:dyDescent="0.25">
      <c r="B753" s="5"/>
      <c r="C753" s="32"/>
      <c r="D753" s="5"/>
      <c r="E753" s="5"/>
      <c r="F753" s="5"/>
      <c r="G753" s="5"/>
      <c r="H753" s="5"/>
    </row>
    <row r="754" spans="2:8" ht="13.5" customHeight="1" x14ac:dyDescent="0.25">
      <c r="B754" s="5"/>
      <c r="C754" s="32"/>
      <c r="D754" s="5"/>
      <c r="E754" s="5"/>
      <c r="F754" s="5"/>
      <c r="G754" s="5"/>
      <c r="H754" s="5"/>
    </row>
    <row r="755" spans="2:8" ht="13.5" customHeight="1" x14ac:dyDescent="0.25">
      <c r="B755" s="5"/>
      <c r="C755" s="32"/>
      <c r="D755" s="5"/>
      <c r="E755" s="5"/>
      <c r="F755" s="5"/>
      <c r="G755" s="5"/>
      <c r="H755" s="5"/>
    </row>
    <row r="756" spans="2:8" ht="13.5" customHeight="1" x14ac:dyDescent="0.25">
      <c r="B756" s="5"/>
      <c r="C756" s="32"/>
      <c r="D756" s="5"/>
      <c r="E756" s="5"/>
      <c r="F756" s="5"/>
      <c r="G756" s="5"/>
      <c r="H756" s="5"/>
    </row>
    <row r="757" spans="2:8" ht="13.5" customHeight="1" x14ac:dyDescent="0.25">
      <c r="B757" s="5"/>
      <c r="C757" s="32"/>
      <c r="D757" s="5"/>
      <c r="E757" s="5"/>
      <c r="F757" s="5"/>
      <c r="G757" s="5"/>
      <c r="H757" s="5"/>
    </row>
    <row r="758" spans="2:8" ht="13.5" customHeight="1" x14ac:dyDescent="0.25">
      <c r="B758" s="5"/>
      <c r="C758" s="32"/>
      <c r="D758" s="5"/>
      <c r="E758" s="5"/>
      <c r="F758" s="5"/>
      <c r="G758" s="5"/>
      <c r="H758" s="5"/>
    </row>
    <row r="759" spans="2:8" ht="13.5" customHeight="1" x14ac:dyDescent="0.25">
      <c r="B759" s="5"/>
      <c r="C759" s="32"/>
      <c r="D759" s="5"/>
      <c r="E759" s="5"/>
      <c r="F759" s="5"/>
      <c r="G759" s="5"/>
      <c r="H759" s="5"/>
    </row>
    <row r="760" spans="2:8" ht="13.5" customHeight="1" x14ac:dyDescent="0.25">
      <c r="B760" s="5"/>
      <c r="C760" s="32"/>
      <c r="D760" s="5"/>
      <c r="E760" s="5"/>
      <c r="F760" s="5"/>
      <c r="G760" s="5"/>
      <c r="H760" s="5"/>
    </row>
    <row r="761" spans="2:8" ht="13.5" customHeight="1" x14ac:dyDescent="0.25">
      <c r="B761" s="5"/>
      <c r="C761" s="32"/>
      <c r="D761" s="5"/>
      <c r="E761" s="5"/>
      <c r="F761" s="5"/>
      <c r="G761" s="5"/>
      <c r="H761" s="5"/>
    </row>
    <row r="762" spans="2:8" ht="13.5" customHeight="1" x14ac:dyDescent="0.25">
      <c r="B762" s="5"/>
      <c r="C762" s="32"/>
      <c r="D762" s="5"/>
      <c r="E762" s="5"/>
      <c r="F762" s="5"/>
      <c r="G762" s="5"/>
      <c r="H762" s="5"/>
    </row>
    <row r="763" spans="2:8" ht="13.5" customHeight="1" x14ac:dyDescent="0.25">
      <c r="B763" s="5"/>
      <c r="C763" s="32"/>
      <c r="D763" s="5"/>
      <c r="E763" s="5"/>
      <c r="F763" s="5"/>
      <c r="G763" s="5"/>
      <c r="H763" s="5"/>
    </row>
    <row r="764" spans="2:8" ht="13.5" customHeight="1" x14ac:dyDescent="0.25">
      <c r="B764" s="5"/>
      <c r="C764" s="32"/>
      <c r="D764" s="5"/>
      <c r="E764" s="5"/>
      <c r="F764" s="5"/>
      <c r="G764" s="5"/>
      <c r="H764" s="5"/>
    </row>
    <row r="765" spans="2:8" ht="13.5" customHeight="1" x14ac:dyDescent="0.25">
      <c r="B765" s="5"/>
      <c r="C765" s="32"/>
      <c r="D765" s="5"/>
      <c r="E765" s="5"/>
      <c r="F765" s="5"/>
      <c r="G765" s="5"/>
      <c r="H765" s="5"/>
    </row>
    <row r="766" spans="2:8" ht="13.5" customHeight="1" x14ac:dyDescent="0.25">
      <c r="B766" s="5"/>
      <c r="C766" s="32"/>
      <c r="D766" s="5"/>
      <c r="E766" s="5"/>
      <c r="F766" s="5"/>
      <c r="G766" s="5"/>
      <c r="H766" s="5"/>
    </row>
    <row r="767" spans="2:8" ht="13.5" customHeight="1" x14ac:dyDescent="0.25">
      <c r="B767" s="5"/>
      <c r="C767" s="32"/>
      <c r="D767" s="5"/>
      <c r="E767" s="5"/>
      <c r="F767" s="5"/>
      <c r="G767" s="5"/>
      <c r="H767" s="5"/>
    </row>
    <row r="768" spans="2:8" ht="13.5" customHeight="1" x14ac:dyDescent="0.25">
      <c r="B768" s="5"/>
      <c r="C768" s="32"/>
      <c r="D768" s="5"/>
      <c r="E768" s="5"/>
      <c r="F768" s="5"/>
      <c r="G768" s="5"/>
      <c r="H768" s="5"/>
    </row>
    <row r="769" spans="2:8" ht="13.5" customHeight="1" x14ac:dyDescent="0.25">
      <c r="B769" s="5"/>
      <c r="C769" s="32"/>
      <c r="D769" s="5"/>
      <c r="E769" s="5"/>
      <c r="F769" s="5"/>
      <c r="G769" s="5"/>
      <c r="H769" s="5"/>
    </row>
    <row r="770" spans="2:8" ht="13.5" customHeight="1" x14ac:dyDescent="0.25">
      <c r="B770" s="5"/>
      <c r="C770" s="32"/>
      <c r="D770" s="5"/>
      <c r="E770" s="5"/>
      <c r="F770" s="5"/>
      <c r="G770" s="5"/>
      <c r="H770" s="5"/>
    </row>
    <row r="771" spans="2:8" ht="13.5" customHeight="1" x14ac:dyDescent="0.25">
      <c r="B771" s="5"/>
      <c r="C771" s="32"/>
      <c r="D771" s="5"/>
      <c r="E771" s="5"/>
      <c r="F771" s="5"/>
      <c r="G771" s="5"/>
      <c r="H771" s="5"/>
    </row>
    <row r="772" spans="2:8" ht="13.5" customHeight="1" x14ac:dyDescent="0.25">
      <c r="B772" s="5"/>
      <c r="C772" s="32"/>
      <c r="D772" s="5"/>
      <c r="E772" s="5"/>
      <c r="F772" s="5"/>
      <c r="G772" s="5"/>
      <c r="H772" s="5"/>
    </row>
    <row r="773" spans="2:8" ht="13.5" customHeight="1" x14ac:dyDescent="0.25">
      <c r="B773" s="5"/>
      <c r="C773" s="32"/>
      <c r="D773" s="5"/>
      <c r="E773" s="5"/>
      <c r="F773" s="5"/>
      <c r="G773" s="5"/>
      <c r="H773" s="5"/>
    </row>
    <row r="774" spans="2:8" ht="13.5" customHeight="1" x14ac:dyDescent="0.25">
      <c r="B774" s="5"/>
      <c r="C774" s="32"/>
      <c r="D774" s="5"/>
      <c r="E774" s="5"/>
      <c r="F774" s="5"/>
      <c r="G774" s="5"/>
      <c r="H774" s="5"/>
    </row>
    <row r="775" spans="2:8" ht="13.5" customHeight="1" x14ac:dyDescent="0.25">
      <c r="B775" s="5"/>
      <c r="C775" s="32"/>
      <c r="D775" s="5"/>
      <c r="E775" s="5"/>
      <c r="F775" s="5"/>
      <c r="G775" s="5"/>
      <c r="H775" s="5"/>
    </row>
    <row r="776" spans="2:8" ht="13.5" customHeight="1" x14ac:dyDescent="0.25">
      <c r="B776" s="5"/>
      <c r="C776" s="32"/>
      <c r="D776" s="5"/>
      <c r="E776" s="5"/>
      <c r="F776" s="5"/>
      <c r="G776" s="5"/>
      <c r="H776" s="5"/>
    </row>
    <row r="777" spans="2:8" ht="13.5" customHeight="1" x14ac:dyDescent="0.25">
      <c r="B777" s="5"/>
      <c r="C777" s="32"/>
      <c r="D777" s="5"/>
      <c r="E777" s="5"/>
      <c r="F777" s="5"/>
      <c r="G777" s="5"/>
      <c r="H777" s="5"/>
    </row>
    <row r="778" spans="2:8" ht="13.5" customHeight="1" x14ac:dyDescent="0.25">
      <c r="B778" s="5"/>
      <c r="C778" s="32"/>
      <c r="D778" s="5"/>
      <c r="E778" s="5"/>
      <c r="F778" s="5"/>
      <c r="G778" s="5"/>
      <c r="H778" s="5"/>
    </row>
    <row r="779" spans="2:8" ht="13.5" customHeight="1" x14ac:dyDescent="0.25">
      <c r="B779" s="5"/>
      <c r="C779" s="32"/>
      <c r="D779" s="5"/>
      <c r="E779" s="5"/>
      <c r="F779" s="5"/>
      <c r="G779" s="5"/>
      <c r="H779" s="5"/>
    </row>
    <row r="780" spans="2:8" ht="13.5" customHeight="1" x14ac:dyDescent="0.25">
      <c r="B780" s="5"/>
      <c r="C780" s="32"/>
      <c r="D780" s="5"/>
      <c r="E780" s="5"/>
      <c r="F780" s="5"/>
      <c r="G780" s="5"/>
      <c r="H780" s="5"/>
    </row>
    <row r="781" spans="2:8" ht="13.5" customHeight="1" x14ac:dyDescent="0.25">
      <c r="B781" s="5"/>
      <c r="C781" s="32"/>
      <c r="D781" s="5"/>
      <c r="E781" s="5"/>
      <c r="F781" s="5"/>
      <c r="G781" s="5"/>
      <c r="H781" s="5"/>
    </row>
    <row r="782" spans="2:8" ht="13.5" customHeight="1" x14ac:dyDescent="0.25">
      <c r="B782" s="5"/>
      <c r="C782" s="32"/>
      <c r="D782" s="5"/>
      <c r="E782" s="5"/>
      <c r="F782" s="5"/>
      <c r="G782" s="5"/>
      <c r="H782" s="5"/>
    </row>
    <row r="783" spans="2:8" ht="13.5" customHeight="1" x14ac:dyDescent="0.25">
      <c r="B783" s="5"/>
      <c r="C783" s="32"/>
      <c r="D783" s="5"/>
      <c r="E783" s="5"/>
      <c r="F783" s="5"/>
      <c r="G783" s="5"/>
      <c r="H783" s="5"/>
    </row>
    <row r="784" spans="2:8" ht="13.5" customHeight="1" x14ac:dyDescent="0.25">
      <c r="B784" s="5"/>
      <c r="C784" s="32"/>
      <c r="D784" s="5"/>
      <c r="E784" s="5"/>
      <c r="F784" s="5"/>
      <c r="G784" s="5"/>
      <c r="H784" s="5"/>
    </row>
    <row r="785" spans="2:8" ht="13.5" customHeight="1" x14ac:dyDescent="0.25">
      <c r="B785" s="5"/>
      <c r="C785" s="32"/>
      <c r="D785" s="5"/>
      <c r="E785" s="5"/>
      <c r="F785" s="5"/>
      <c r="G785" s="5"/>
      <c r="H785" s="5"/>
    </row>
    <row r="786" spans="2:8" ht="13.5" customHeight="1" x14ac:dyDescent="0.25">
      <c r="B786" s="5"/>
      <c r="C786" s="32"/>
      <c r="D786" s="5"/>
      <c r="E786" s="5"/>
      <c r="F786" s="5"/>
      <c r="G786" s="5"/>
      <c r="H786" s="5"/>
    </row>
    <row r="787" spans="2:8" ht="13.5" customHeight="1" x14ac:dyDescent="0.25">
      <c r="B787" s="5"/>
      <c r="C787" s="32"/>
      <c r="D787" s="5"/>
      <c r="E787" s="5"/>
      <c r="F787" s="5"/>
      <c r="G787" s="5"/>
      <c r="H787" s="5"/>
    </row>
    <row r="788" spans="2:8" ht="13.5" customHeight="1" x14ac:dyDescent="0.25">
      <c r="B788" s="5"/>
      <c r="C788" s="32"/>
      <c r="D788" s="5"/>
      <c r="E788" s="5"/>
      <c r="F788" s="5"/>
      <c r="G788" s="5"/>
      <c r="H788" s="5"/>
    </row>
    <row r="789" spans="2:8" ht="13.5" customHeight="1" x14ac:dyDescent="0.25">
      <c r="B789" s="5"/>
      <c r="C789" s="32"/>
      <c r="D789" s="5"/>
      <c r="E789" s="5"/>
      <c r="F789" s="5"/>
      <c r="G789" s="5"/>
      <c r="H789" s="5"/>
    </row>
    <row r="790" spans="2:8" ht="13.5" customHeight="1" x14ac:dyDescent="0.25">
      <c r="B790" s="5"/>
      <c r="C790" s="32"/>
      <c r="D790" s="5"/>
      <c r="E790" s="5"/>
      <c r="F790" s="5"/>
      <c r="G790" s="5"/>
      <c r="H790" s="5"/>
    </row>
    <row r="791" spans="2:8" ht="13.5" customHeight="1" x14ac:dyDescent="0.25">
      <c r="B791" s="5"/>
      <c r="C791" s="32"/>
      <c r="D791" s="5"/>
      <c r="E791" s="5"/>
      <c r="F791" s="5"/>
      <c r="G791" s="5"/>
      <c r="H791" s="5"/>
    </row>
    <row r="792" spans="2:8" ht="13.5" customHeight="1" x14ac:dyDescent="0.25">
      <c r="B792" s="5"/>
      <c r="C792" s="32"/>
      <c r="D792" s="5"/>
      <c r="E792" s="5"/>
      <c r="F792" s="5"/>
      <c r="G792" s="5"/>
      <c r="H792" s="5"/>
    </row>
    <row r="793" spans="2:8" ht="13.5" customHeight="1" x14ac:dyDescent="0.25">
      <c r="B793" s="5"/>
      <c r="C793" s="32"/>
      <c r="D793" s="5"/>
      <c r="E793" s="5"/>
      <c r="F793" s="5"/>
      <c r="G793" s="5"/>
      <c r="H793" s="5"/>
    </row>
    <row r="794" spans="2:8" ht="13.5" customHeight="1" x14ac:dyDescent="0.25">
      <c r="B794" s="5"/>
      <c r="C794" s="32"/>
      <c r="D794" s="5"/>
      <c r="E794" s="5"/>
      <c r="F794" s="5"/>
      <c r="G794" s="5"/>
      <c r="H794" s="5"/>
    </row>
    <row r="795" spans="2:8" ht="13.5" customHeight="1" x14ac:dyDescent="0.25">
      <c r="B795" s="5"/>
      <c r="C795" s="32"/>
      <c r="D795" s="5"/>
      <c r="E795" s="5"/>
      <c r="F795" s="5"/>
      <c r="G795" s="5"/>
      <c r="H795" s="5"/>
    </row>
    <row r="796" spans="2:8" ht="13.5" customHeight="1" x14ac:dyDescent="0.25">
      <c r="B796" s="5"/>
      <c r="C796" s="32"/>
      <c r="D796" s="5"/>
      <c r="E796" s="5"/>
      <c r="F796" s="5"/>
      <c r="G796" s="5"/>
      <c r="H796" s="5"/>
    </row>
    <row r="797" spans="2:8" ht="13.5" customHeight="1" x14ac:dyDescent="0.25">
      <c r="B797" s="5"/>
      <c r="C797" s="32"/>
      <c r="D797" s="5"/>
      <c r="E797" s="5"/>
      <c r="F797" s="5"/>
      <c r="G797" s="5"/>
      <c r="H797" s="5"/>
    </row>
    <row r="798" spans="2:8" ht="13.5" customHeight="1" x14ac:dyDescent="0.25">
      <c r="B798" s="5"/>
      <c r="C798" s="32"/>
      <c r="D798" s="5"/>
      <c r="E798" s="5"/>
      <c r="F798" s="5"/>
      <c r="G798" s="5"/>
      <c r="H798" s="5"/>
    </row>
    <row r="799" spans="2:8" ht="13.5" customHeight="1" x14ac:dyDescent="0.25">
      <c r="B799" s="5"/>
      <c r="C799" s="32"/>
      <c r="D799" s="5"/>
      <c r="E799" s="5"/>
      <c r="F799" s="5"/>
      <c r="G799" s="5"/>
      <c r="H799" s="5"/>
    </row>
    <row r="800" spans="2:8" ht="13.5" customHeight="1" x14ac:dyDescent="0.25">
      <c r="B800" s="5"/>
      <c r="C800" s="32"/>
      <c r="D800" s="5"/>
      <c r="E800" s="5"/>
      <c r="F800" s="5"/>
      <c r="G800" s="5"/>
      <c r="H800" s="5"/>
    </row>
    <row r="801" spans="2:8" ht="13.5" customHeight="1" x14ac:dyDescent="0.25">
      <c r="B801" s="5"/>
      <c r="C801" s="32"/>
      <c r="D801" s="5"/>
      <c r="E801" s="5"/>
      <c r="F801" s="5"/>
      <c r="G801" s="5"/>
      <c r="H801" s="5"/>
    </row>
    <row r="802" spans="2:8" ht="13.5" customHeight="1" x14ac:dyDescent="0.25">
      <c r="B802" s="5"/>
      <c r="C802" s="32"/>
      <c r="D802" s="5"/>
      <c r="E802" s="5"/>
      <c r="F802" s="5"/>
      <c r="G802" s="5"/>
      <c r="H802" s="5"/>
    </row>
    <row r="803" spans="2:8" ht="13.5" customHeight="1" x14ac:dyDescent="0.25">
      <c r="B803" s="5"/>
      <c r="C803" s="32"/>
      <c r="D803" s="5"/>
      <c r="E803" s="5"/>
      <c r="F803" s="5"/>
      <c r="G803" s="5"/>
      <c r="H803" s="5"/>
    </row>
    <row r="804" spans="2:8" ht="13.5" customHeight="1" x14ac:dyDescent="0.25">
      <c r="B804" s="5"/>
      <c r="C804" s="32"/>
      <c r="D804" s="5"/>
      <c r="E804" s="5"/>
      <c r="F804" s="5"/>
      <c r="G804" s="5"/>
      <c r="H804" s="5"/>
    </row>
    <row r="805" spans="2:8" ht="13.5" customHeight="1" x14ac:dyDescent="0.25">
      <c r="B805" s="5"/>
      <c r="C805" s="32"/>
      <c r="D805" s="5"/>
      <c r="E805" s="5"/>
      <c r="F805" s="5"/>
      <c r="G805" s="5"/>
      <c r="H805" s="5"/>
    </row>
    <row r="806" spans="2:8" ht="13.5" customHeight="1" x14ac:dyDescent="0.25">
      <c r="B806" s="5"/>
      <c r="C806" s="32"/>
      <c r="D806" s="5"/>
      <c r="E806" s="5"/>
      <c r="F806" s="5"/>
      <c r="G806" s="5"/>
      <c r="H806" s="5"/>
    </row>
    <row r="807" spans="2:8" ht="13.5" customHeight="1" x14ac:dyDescent="0.25">
      <c r="B807" s="5"/>
      <c r="C807" s="32"/>
      <c r="D807" s="5"/>
      <c r="E807" s="5"/>
      <c r="F807" s="5"/>
      <c r="G807" s="5"/>
      <c r="H807" s="5"/>
    </row>
    <row r="808" spans="2:8" ht="13.5" customHeight="1" x14ac:dyDescent="0.25">
      <c r="B808" s="5"/>
      <c r="C808" s="32"/>
      <c r="D808" s="5"/>
      <c r="E808" s="5"/>
      <c r="F808" s="5"/>
      <c r="G808" s="5"/>
      <c r="H808" s="5"/>
    </row>
    <row r="809" spans="2:8" ht="13.5" customHeight="1" x14ac:dyDescent="0.25">
      <c r="B809" s="5"/>
      <c r="C809" s="32"/>
      <c r="D809" s="5"/>
      <c r="E809" s="5"/>
      <c r="F809" s="5"/>
      <c r="G809" s="5"/>
      <c r="H809" s="5"/>
    </row>
    <row r="810" spans="2:8" ht="13.5" customHeight="1" x14ac:dyDescent="0.25">
      <c r="B810" s="5"/>
      <c r="C810" s="32"/>
      <c r="D810" s="5"/>
      <c r="E810" s="5"/>
      <c r="F810" s="5"/>
      <c r="G810" s="5"/>
      <c r="H810" s="5"/>
    </row>
    <row r="811" spans="2:8" ht="13.5" customHeight="1" x14ac:dyDescent="0.25">
      <c r="B811" s="5"/>
      <c r="C811" s="32"/>
      <c r="D811" s="5"/>
      <c r="E811" s="5"/>
      <c r="F811" s="5"/>
      <c r="G811" s="5"/>
      <c r="H811" s="5"/>
    </row>
    <row r="812" spans="2:8" ht="13.5" customHeight="1" x14ac:dyDescent="0.25">
      <c r="B812" s="5"/>
      <c r="C812" s="32"/>
      <c r="D812" s="5"/>
      <c r="E812" s="5"/>
      <c r="F812" s="5"/>
      <c r="G812" s="5"/>
      <c r="H812" s="5"/>
    </row>
    <row r="813" spans="2:8" ht="13.5" customHeight="1" x14ac:dyDescent="0.25">
      <c r="B813" s="5"/>
      <c r="C813" s="32"/>
      <c r="D813" s="5"/>
      <c r="E813" s="5"/>
      <c r="F813" s="5"/>
      <c r="G813" s="5"/>
      <c r="H813" s="5"/>
    </row>
    <row r="814" spans="2:8" ht="13.5" customHeight="1" x14ac:dyDescent="0.25">
      <c r="B814" s="5"/>
      <c r="C814" s="32"/>
      <c r="D814" s="5"/>
      <c r="E814" s="5"/>
      <c r="F814" s="5"/>
      <c r="G814" s="5"/>
      <c r="H814" s="5"/>
    </row>
    <row r="815" spans="2:8" ht="13.5" customHeight="1" x14ac:dyDescent="0.25">
      <c r="B815" s="5"/>
      <c r="C815" s="32"/>
      <c r="D815" s="5"/>
      <c r="E815" s="5"/>
      <c r="F815" s="5"/>
      <c r="G815" s="5"/>
      <c r="H815" s="5"/>
    </row>
    <row r="816" spans="2:8" ht="13.5" customHeight="1" x14ac:dyDescent="0.25">
      <c r="B816" s="5"/>
      <c r="C816" s="32"/>
      <c r="D816" s="5"/>
      <c r="E816" s="5"/>
      <c r="F816" s="5"/>
      <c r="G816" s="5"/>
      <c r="H816" s="5"/>
    </row>
    <row r="817" spans="2:8" ht="13.5" customHeight="1" x14ac:dyDescent="0.25">
      <c r="B817" s="5"/>
      <c r="C817" s="32"/>
      <c r="D817" s="5"/>
      <c r="E817" s="5"/>
      <c r="F817" s="5"/>
      <c r="G817" s="5"/>
      <c r="H817" s="5"/>
    </row>
    <row r="818" spans="2:8" ht="13.5" customHeight="1" x14ac:dyDescent="0.25">
      <c r="B818" s="5"/>
      <c r="C818" s="32"/>
      <c r="D818" s="5"/>
      <c r="E818" s="5"/>
      <c r="F818" s="5"/>
      <c r="G818" s="5"/>
      <c r="H818" s="5"/>
    </row>
    <row r="819" spans="2:8" ht="13.5" customHeight="1" x14ac:dyDescent="0.25">
      <c r="B819" s="5"/>
      <c r="C819" s="32"/>
      <c r="D819" s="5"/>
      <c r="E819" s="5"/>
      <c r="F819" s="5"/>
      <c r="G819" s="5"/>
      <c r="H819" s="5"/>
    </row>
    <row r="820" spans="2:8" ht="13.5" customHeight="1" x14ac:dyDescent="0.25">
      <c r="B820" s="5"/>
      <c r="C820" s="32"/>
      <c r="D820" s="5"/>
      <c r="E820" s="5"/>
      <c r="F820" s="5"/>
      <c r="G820" s="5"/>
      <c r="H820" s="5"/>
    </row>
    <row r="821" spans="2:8" ht="13.5" customHeight="1" x14ac:dyDescent="0.25">
      <c r="B821" s="5"/>
      <c r="C821" s="32"/>
      <c r="D821" s="5"/>
      <c r="E821" s="5"/>
      <c r="F821" s="5"/>
      <c r="G821" s="5"/>
      <c r="H821" s="5"/>
    </row>
    <row r="822" spans="2:8" ht="13.5" customHeight="1" x14ac:dyDescent="0.25">
      <c r="B822" s="5"/>
      <c r="C822" s="32"/>
      <c r="D822" s="5"/>
      <c r="E822" s="5"/>
      <c r="F822" s="5"/>
      <c r="G822" s="5"/>
      <c r="H822" s="5"/>
    </row>
    <row r="823" spans="2:8" ht="13.5" customHeight="1" x14ac:dyDescent="0.25">
      <c r="B823" s="5"/>
      <c r="C823" s="32"/>
      <c r="D823" s="5"/>
      <c r="E823" s="5"/>
      <c r="F823" s="5"/>
      <c r="G823" s="5"/>
      <c r="H823" s="5"/>
    </row>
    <row r="824" spans="2:8" ht="13.5" customHeight="1" x14ac:dyDescent="0.25">
      <c r="B824" s="5"/>
      <c r="C824" s="32"/>
      <c r="D824" s="5"/>
      <c r="E824" s="5"/>
      <c r="F824" s="5"/>
      <c r="G824" s="5"/>
      <c r="H824" s="5"/>
    </row>
    <row r="825" spans="2:8" ht="13.5" customHeight="1" x14ac:dyDescent="0.25">
      <c r="B825" s="5"/>
      <c r="C825" s="32"/>
      <c r="D825" s="5"/>
      <c r="E825" s="5"/>
      <c r="F825" s="5"/>
      <c r="G825" s="5"/>
      <c r="H825" s="5"/>
    </row>
    <row r="826" spans="2:8" ht="13.5" customHeight="1" x14ac:dyDescent="0.25">
      <c r="B826" s="5"/>
      <c r="C826" s="32"/>
      <c r="D826" s="5"/>
      <c r="E826" s="5"/>
      <c r="F826" s="5"/>
      <c r="G826" s="5"/>
      <c r="H826" s="5"/>
    </row>
    <row r="827" spans="2:8" ht="13.5" customHeight="1" x14ac:dyDescent="0.25">
      <c r="B827" s="5"/>
      <c r="C827" s="32"/>
      <c r="D827" s="5"/>
      <c r="E827" s="5"/>
      <c r="F827" s="5"/>
      <c r="G827" s="5"/>
      <c r="H827" s="5"/>
    </row>
    <row r="828" spans="2:8" ht="13.5" customHeight="1" x14ac:dyDescent="0.25">
      <c r="B828" s="5"/>
      <c r="C828" s="32"/>
      <c r="D828" s="5"/>
      <c r="E828" s="5"/>
      <c r="F828" s="5"/>
      <c r="G828" s="5"/>
      <c r="H828" s="5"/>
    </row>
    <row r="829" spans="2:8" ht="13.5" customHeight="1" x14ac:dyDescent="0.25">
      <c r="B829" s="5"/>
      <c r="C829" s="32"/>
      <c r="D829" s="5"/>
      <c r="E829" s="5"/>
      <c r="F829" s="5"/>
      <c r="G829" s="5"/>
      <c r="H829" s="5"/>
    </row>
    <row r="830" spans="2:8" ht="13.5" customHeight="1" x14ac:dyDescent="0.25">
      <c r="B830" s="5"/>
      <c r="C830" s="32"/>
      <c r="D830" s="5"/>
      <c r="E830" s="5"/>
      <c r="F830" s="5"/>
      <c r="G830" s="5"/>
      <c r="H830" s="5"/>
    </row>
    <row r="831" spans="2:8" ht="13.5" customHeight="1" x14ac:dyDescent="0.25">
      <c r="B831" s="5"/>
      <c r="C831" s="32"/>
      <c r="D831" s="5"/>
      <c r="E831" s="5"/>
      <c r="F831" s="5"/>
      <c r="G831" s="5"/>
      <c r="H831" s="5"/>
    </row>
    <row r="832" spans="2:8" ht="13.5" customHeight="1" x14ac:dyDescent="0.25">
      <c r="B832" s="5"/>
      <c r="C832" s="32"/>
      <c r="D832" s="5"/>
      <c r="E832" s="5"/>
      <c r="F832" s="5"/>
      <c r="G832" s="5"/>
      <c r="H832" s="5"/>
    </row>
    <row r="833" spans="2:8" ht="13.5" customHeight="1" x14ac:dyDescent="0.25">
      <c r="B833" s="5"/>
      <c r="C833" s="32"/>
      <c r="D833" s="5"/>
      <c r="E833" s="5"/>
      <c r="F833" s="5"/>
      <c r="G833" s="5"/>
      <c r="H833" s="5"/>
    </row>
    <row r="834" spans="2:8" ht="13.5" customHeight="1" x14ac:dyDescent="0.25">
      <c r="B834" s="5"/>
      <c r="C834" s="32"/>
      <c r="D834" s="5"/>
      <c r="E834" s="5"/>
      <c r="F834" s="5"/>
      <c r="G834" s="5"/>
      <c r="H834" s="5"/>
    </row>
    <row r="835" spans="2:8" ht="13.5" customHeight="1" x14ac:dyDescent="0.25">
      <c r="B835" s="5"/>
      <c r="C835" s="32"/>
      <c r="D835" s="5"/>
      <c r="E835" s="5"/>
      <c r="F835" s="5"/>
      <c r="G835" s="5"/>
      <c r="H835" s="5"/>
    </row>
    <row r="836" spans="2:8" ht="13.5" customHeight="1" x14ac:dyDescent="0.25">
      <c r="B836" s="5"/>
      <c r="C836" s="32"/>
      <c r="D836" s="5"/>
      <c r="E836" s="5"/>
      <c r="F836" s="5"/>
      <c r="G836" s="5"/>
      <c r="H836" s="5"/>
    </row>
    <row r="837" spans="2:8" ht="13.5" customHeight="1" x14ac:dyDescent="0.25">
      <c r="B837" s="5"/>
      <c r="C837" s="32"/>
      <c r="D837" s="5"/>
      <c r="E837" s="5"/>
      <c r="F837" s="5"/>
      <c r="G837" s="5"/>
      <c r="H837" s="5"/>
    </row>
    <row r="838" spans="2:8" ht="13.5" customHeight="1" x14ac:dyDescent="0.25">
      <c r="B838" s="5"/>
      <c r="C838" s="32"/>
      <c r="D838" s="5"/>
      <c r="E838" s="5"/>
      <c r="F838" s="5"/>
      <c r="G838" s="5"/>
      <c r="H838" s="5"/>
    </row>
    <row r="839" spans="2:8" ht="13.5" customHeight="1" x14ac:dyDescent="0.25">
      <c r="B839" s="5"/>
      <c r="C839" s="32"/>
      <c r="D839" s="5"/>
      <c r="E839" s="5"/>
      <c r="F839" s="5"/>
      <c r="G839" s="5"/>
      <c r="H839" s="5"/>
    </row>
    <row r="840" spans="2:8" ht="13.5" customHeight="1" x14ac:dyDescent="0.25">
      <c r="B840" s="5"/>
      <c r="C840" s="32"/>
      <c r="D840" s="5"/>
      <c r="E840" s="5"/>
      <c r="F840" s="5"/>
      <c r="G840" s="5"/>
      <c r="H840" s="5"/>
    </row>
    <row r="841" spans="2:8" ht="13.5" customHeight="1" x14ac:dyDescent="0.25">
      <c r="B841" s="5"/>
      <c r="C841" s="32"/>
      <c r="D841" s="5"/>
      <c r="E841" s="5"/>
      <c r="F841" s="5"/>
      <c r="G841" s="5"/>
      <c r="H841" s="5"/>
    </row>
    <row r="842" spans="2:8" ht="13.5" customHeight="1" x14ac:dyDescent="0.25">
      <c r="B842" s="5"/>
      <c r="C842" s="32"/>
      <c r="D842" s="5"/>
      <c r="E842" s="5"/>
      <c r="F842" s="5"/>
      <c r="G842" s="5"/>
      <c r="H842" s="5"/>
    </row>
    <row r="843" spans="2:8" ht="13.5" customHeight="1" x14ac:dyDescent="0.25">
      <c r="B843" s="5"/>
      <c r="C843" s="32"/>
      <c r="D843" s="5"/>
      <c r="E843" s="5"/>
      <c r="F843" s="5"/>
      <c r="G843" s="5"/>
      <c r="H843" s="5"/>
    </row>
    <row r="844" spans="2:8" ht="13.5" customHeight="1" x14ac:dyDescent="0.25">
      <c r="B844" s="5"/>
      <c r="C844" s="32"/>
      <c r="D844" s="5"/>
      <c r="E844" s="5"/>
      <c r="F844" s="5"/>
      <c r="G844" s="5"/>
      <c r="H844" s="5"/>
    </row>
    <row r="845" spans="2:8" ht="13.5" customHeight="1" x14ac:dyDescent="0.25">
      <c r="B845" s="5"/>
      <c r="C845" s="32"/>
      <c r="D845" s="5"/>
      <c r="E845" s="5"/>
      <c r="F845" s="5"/>
      <c r="G845" s="5"/>
      <c r="H845" s="5"/>
    </row>
    <row r="846" spans="2:8" ht="13.5" customHeight="1" x14ac:dyDescent="0.25">
      <c r="B846" s="5"/>
      <c r="C846" s="32"/>
      <c r="D846" s="5"/>
      <c r="E846" s="5"/>
      <c r="F846" s="5"/>
      <c r="G846" s="5"/>
      <c r="H846" s="5"/>
    </row>
    <row r="847" spans="2:8" ht="13.5" customHeight="1" x14ac:dyDescent="0.25">
      <c r="B847" s="5"/>
      <c r="C847" s="32"/>
      <c r="D847" s="5"/>
      <c r="E847" s="5"/>
      <c r="F847" s="5"/>
      <c r="G847" s="5"/>
      <c r="H847" s="5"/>
    </row>
    <row r="848" spans="2:8" ht="13.5" customHeight="1" x14ac:dyDescent="0.25">
      <c r="B848" s="5"/>
      <c r="C848" s="32"/>
      <c r="D848" s="5"/>
      <c r="E848" s="5"/>
      <c r="F848" s="5"/>
      <c r="G848" s="5"/>
      <c r="H848" s="5"/>
    </row>
    <row r="849" spans="2:8" ht="13.5" customHeight="1" x14ac:dyDescent="0.25">
      <c r="B849" s="5"/>
      <c r="C849" s="32"/>
      <c r="D849" s="5"/>
      <c r="E849" s="5"/>
      <c r="F849" s="5"/>
      <c r="G849" s="5"/>
      <c r="H849" s="5"/>
    </row>
    <row r="850" spans="2:8" ht="13.5" customHeight="1" x14ac:dyDescent="0.25">
      <c r="B850" s="5"/>
      <c r="C850" s="32"/>
      <c r="D850" s="5"/>
      <c r="E850" s="5"/>
      <c r="F850" s="5"/>
      <c r="G850" s="5"/>
      <c r="H850" s="5"/>
    </row>
    <row r="851" spans="2:8" ht="13.5" customHeight="1" x14ac:dyDescent="0.25">
      <c r="B851" s="5"/>
      <c r="C851" s="32"/>
      <c r="D851" s="5"/>
      <c r="E851" s="5"/>
      <c r="F851" s="5"/>
      <c r="G851" s="5"/>
      <c r="H851" s="5"/>
    </row>
    <row r="852" spans="2:8" ht="13.5" customHeight="1" x14ac:dyDescent="0.25">
      <c r="B852" s="5"/>
      <c r="C852" s="32"/>
      <c r="D852" s="5"/>
      <c r="E852" s="5"/>
      <c r="F852" s="5"/>
      <c r="G852" s="5"/>
      <c r="H852" s="5"/>
    </row>
    <row r="853" spans="2:8" ht="13.5" customHeight="1" x14ac:dyDescent="0.25">
      <c r="B853" s="5"/>
      <c r="C853" s="32"/>
      <c r="D853" s="5"/>
      <c r="E853" s="5"/>
      <c r="F853" s="5"/>
      <c r="G853" s="5"/>
      <c r="H853" s="5"/>
    </row>
    <row r="854" spans="2:8" ht="13.5" customHeight="1" x14ac:dyDescent="0.25">
      <c r="B854" s="5"/>
      <c r="C854" s="32"/>
      <c r="D854" s="5"/>
      <c r="E854" s="5"/>
      <c r="F854" s="5"/>
      <c r="G854" s="5"/>
      <c r="H854" s="5"/>
    </row>
    <row r="855" spans="2:8" ht="13.5" customHeight="1" x14ac:dyDescent="0.25">
      <c r="B855" s="5"/>
      <c r="C855" s="32"/>
      <c r="D855" s="5"/>
      <c r="E855" s="5"/>
      <c r="F855" s="5"/>
      <c r="G855" s="5"/>
      <c r="H855" s="5"/>
    </row>
    <row r="856" spans="2:8" ht="13.5" customHeight="1" x14ac:dyDescent="0.25">
      <c r="B856" s="5"/>
      <c r="C856" s="32"/>
      <c r="D856" s="5"/>
      <c r="E856" s="5"/>
      <c r="F856" s="5"/>
      <c r="G856" s="5"/>
      <c r="H856" s="5"/>
    </row>
    <row r="857" spans="2:8" ht="13.5" customHeight="1" x14ac:dyDescent="0.25">
      <c r="B857" s="5"/>
      <c r="C857" s="32"/>
      <c r="D857" s="5"/>
      <c r="E857" s="5"/>
      <c r="F857" s="5"/>
      <c r="G857" s="5"/>
      <c r="H857" s="5"/>
    </row>
    <row r="858" spans="2:8" ht="13.5" customHeight="1" x14ac:dyDescent="0.25">
      <c r="B858" s="5"/>
      <c r="C858" s="32"/>
      <c r="D858" s="5"/>
      <c r="E858" s="5"/>
      <c r="F858" s="5"/>
      <c r="G858" s="5"/>
      <c r="H858" s="5"/>
    </row>
    <row r="859" spans="2:8" ht="13.5" customHeight="1" x14ac:dyDescent="0.25">
      <c r="B859" s="5"/>
      <c r="C859" s="32"/>
      <c r="D859" s="5"/>
      <c r="E859" s="5"/>
      <c r="F859" s="5"/>
      <c r="G859" s="5"/>
      <c r="H859" s="5"/>
    </row>
    <row r="860" spans="2:8" ht="13.5" customHeight="1" x14ac:dyDescent="0.25">
      <c r="B860" s="5"/>
      <c r="C860" s="32"/>
      <c r="D860" s="5"/>
      <c r="E860" s="5"/>
      <c r="F860" s="5"/>
      <c r="G860" s="5"/>
      <c r="H860" s="5"/>
    </row>
    <row r="861" spans="2:8" ht="13.5" customHeight="1" x14ac:dyDescent="0.25">
      <c r="B861" s="5"/>
      <c r="C861" s="32"/>
      <c r="D861" s="5"/>
      <c r="E861" s="5"/>
      <c r="F861" s="5"/>
      <c r="G861" s="5"/>
      <c r="H861" s="5"/>
    </row>
    <row r="862" spans="2:8" ht="13.5" customHeight="1" x14ac:dyDescent="0.25">
      <c r="B862" s="5"/>
      <c r="C862" s="32"/>
      <c r="D862" s="5"/>
      <c r="E862" s="5"/>
      <c r="F862" s="5"/>
      <c r="G862" s="5"/>
      <c r="H862" s="5"/>
    </row>
    <row r="863" spans="2:8" ht="13.5" customHeight="1" x14ac:dyDescent="0.25">
      <c r="B863" s="5"/>
      <c r="C863" s="32"/>
      <c r="D863" s="5"/>
      <c r="E863" s="5"/>
      <c r="F863" s="5"/>
      <c r="G863" s="5"/>
      <c r="H863" s="5"/>
    </row>
    <row r="864" spans="2:8" ht="13.5" customHeight="1" x14ac:dyDescent="0.25">
      <c r="B864" s="5"/>
      <c r="C864" s="32"/>
      <c r="D864" s="5"/>
      <c r="E864" s="5"/>
      <c r="F864" s="5"/>
      <c r="G864" s="5"/>
      <c r="H864" s="5"/>
    </row>
    <row r="865" spans="2:8" ht="13.5" customHeight="1" x14ac:dyDescent="0.25">
      <c r="B865" s="5"/>
      <c r="C865" s="32"/>
      <c r="D865" s="5"/>
      <c r="E865" s="5"/>
      <c r="F865" s="5"/>
      <c r="G865" s="5"/>
      <c r="H865" s="5"/>
    </row>
    <row r="866" spans="2:8" ht="13.5" customHeight="1" x14ac:dyDescent="0.25">
      <c r="B866" s="5"/>
      <c r="C866" s="32"/>
      <c r="D866" s="5"/>
      <c r="E866" s="5"/>
      <c r="F866" s="5"/>
      <c r="G866" s="5"/>
      <c r="H866" s="5"/>
    </row>
    <row r="867" spans="2:8" ht="13.5" customHeight="1" x14ac:dyDescent="0.25">
      <c r="B867" s="5"/>
      <c r="C867" s="32"/>
      <c r="D867" s="5"/>
      <c r="E867" s="5"/>
      <c r="F867" s="5"/>
      <c r="G867" s="5"/>
      <c r="H867" s="5"/>
    </row>
    <row r="868" spans="2:8" ht="13.5" customHeight="1" x14ac:dyDescent="0.25">
      <c r="B868" s="5"/>
      <c r="C868" s="32"/>
      <c r="D868" s="5"/>
      <c r="E868" s="5"/>
      <c r="F868" s="5"/>
      <c r="G868" s="5"/>
      <c r="H868" s="5"/>
    </row>
    <row r="869" spans="2:8" ht="13.5" customHeight="1" x14ac:dyDescent="0.25">
      <c r="B869" s="5"/>
      <c r="C869" s="32"/>
      <c r="D869" s="5"/>
      <c r="E869" s="5"/>
      <c r="F869" s="5"/>
      <c r="G869" s="5"/>
      <c r="H869" s="5"/>
    </row>
    <row r="870" spans="2:8" ht="13.5" customHeight="1" x14ac:dyDescent="0.25">
      <c r="B870" s="5"/>
      <c r="C870" s="32"/>
      <c r="D870" s="5"/>
      <c r="E870" s="5"/>
      <c r="F870" s="5"/>
      <c r="G870" s="5"/>
      <c r="H870" s="5"/>
    </row>
    <row r="871" spans="2:8" ht="13.5" customHeight="1" x14ac:dyDescent="0.25">
      <c r="B871" s="5"/>
      <c r="C871" s="32"/>
      <c r="D871" s="5"/>
      <c r="E871" s="5"/>
      <c r="F871" s="5"/>
      <c r="G871" s="5"/>
      <c r="H871" s="5"/>
    </row>
    <row r="872" spans="2:8" ht="13.5" customHeight="1" x14ac:dyDescent="0.25">
      <c r="B872" s="5"/>
      <c r="C872" s="32"/>
      <c r="D872" s="5"/>
      <c r="E872" s="5"/>
      <c r="F872" s="5"/>
      <c r="G872" s="5"/>
      <c r="H872" s="5"/>
    </row>
    <row r="873" spans="2:8" ht="13.5" customHeight="1" x14ac:dyDescent="0.25">
      <c r="B873" s="5"/>
      <c r="C873" s="32"/>
      <c r="D873" s="5"/>
      <c r="E873" s="5"/>
      <c r="F873" s="5"/>
      <c r="G873" s="5"/>
      <c r="H873" s="5"/>
    </row>
    <row r="874" spans="2:8" ht="13.5" customHeight="1" x14ac:dyDescent="0.25">
      <c r="B874" s="5"/>
      <c r="C874" s="32"/>
      <c r="D874" s="5"/>
      <c r="E874" s="5"/>
      <c r="F874" s="5"/>
      <c r="G874" s="5"/>
      <c r="H874" s="5"/>
    </row>
    <row r="875" spans="2:8" ht="13.5" customHeight="1" x14ac:dyDescent="0.25">
      <c r="B875" s="5"/>
      <c r="C875" s="32"/>
      <c r="D875" s="5"/>
      <c r="E875" s="5"/>
      <c r="F875" s="5"/>
      <c r="G875" s="5"/>
      <c r="H875" s="5"/>
    </row>
    <row r="876" spans="2:8" ht="13.5" customHeight="1" x14ac:dyDescent="0.25">
      <c r="B876" s="5"/>
      <c r="C876" s="32"/>
      <c r="D876" s="5"/>
      <c r="E876" s="5"/>
      <c r="F876" s="5"/>
      <c r="G876" s="5"/>
      <c r="H876" s="5"/>
    </row>
    <row r="877" spans="2:8" ht="13.5" customHeight="1" x14ac:dyDescent="0.25">
      <c r="B877" s="5"/>
      <c r="C877" s="32"/>
      <c r="D877" s="5"/>
      <c r="E877" s="5"/>
      <c r="F877" s="5"/>
      <c r="G877" s="5"/>
      <c r="H877" s="5"/>
    </row>
    <row r="878" spans="2:8" ht="13.5" customHeight="1" x14ac:dyDescent="0.25">
      <c r="B878" s="5"/>
      <c r="C878" s="32"/>
      <c r="D878" s="5"/>
      <c r="E878" s="5"/>
      <c r="F878" s="5"/>
      <c r="G878" s="5"/>
      <c r="H878" s="5"/>
    </row>
    <row r="879" spans="2:8" ht="13.5" customHeight="1" x14ac:dyDescent="0.25">
      <c r="B879" s="5"/>
      <c r="C879" s="32"/>
      <c r="D879" s="5"/>
      <c r="E879" s="5"/>
      <c r="F879" s="5"/>
      <c r="G879" s="5"/>
      <c r="H879" s="5"/>
    </row>
    <row r="880" spans="2:8" ht="13.5" customHeight="1" x14ac:dyDescent="0.25">
      <c r="B880" s="5"/>
      <c r="C880" s="32"/>
      <c r="D880" s="5"/>
      <c r="E880" s="5"/>
      <c r="F880" s="5"/>
      <c r="G880" s="5"/>
      <c r="H880" s="5"/>
    </row>
    <row r="881" spans="2:8" ht="13.5" customHeight="1" x14ac:dyDescent="0.25">
      <c r="B881" s="5"/>
      <c r="C881" s="32"/>
      <c r="D881" s="5"/>
      <c r="E881" s="5"/>
      <c r="F881" s="5"/>
      <c r="G881" s="5"/>
      <c r="H881" s="5"/>
    </row>
    <row r="882" spans="2:8" ht="13.5" customHeight="1" x14ac:dyDescent="0.25">
      <c r="B882" s="5"/>
      <c r="C882" s="32"/>
      <c r="D882" s="5"/>
      <c r="E882" s="5"/>
      <c r="F882" s="5"/>
      <c r="G882" s="5"/>
      <c r="H882" s="5"/>
    </row>
    <row r="883" spans="2:8" ht="13.5" customHeight="1" x14ac:dyDescent="0.25">
      <c r="B883" s="5"/>
      <c r="C883" s="32"/>
      <c r="D883" s="5"/>
      <c r="E883" s="5"/>
      <c r="F883" s="5"/>
      <c r="G883" s="5"/>
      <c r="H883" s="5"/>
    </row>
    <row r="884" spans="2:8" ht="13.5" customHeight="1" x14ac:dyDescent="0.25">
      <c r="B884" s="5"/>
      <c r="C884" s="32"/>
      <c r="D884" s="5"/>
      <c r="E884" s="5"/>
      <c r="F884" s="5"/>
      <c r="G884" s="5"/>
      <c r="H884" s="5"/>
    </row>
    <row r="885" spans="2:8" ht="13.5" customHeight="1" x14ac:dyDescent="0.25">
      <c r="B885" s="5"/>
      <c r="C885" s="32"/>
      <c r="D885" s="5"/>
      <c r="E885" s="5"/>
      <c r="F885" s="5"/>
      <c r="G885" s="5"/>
      <c r="H885" s="5"/>
    </row>
    <row r="886" spans="2:8" ht="13.5" customHeight="1" x14ac:dyDescent="0.25">
      <c r="B886" s="5"/>
      <c r="C886" s="32"/>
      <c r="D886" s="5"/>
      <c r="E886" s="5"/>
      <c r="F886" s="5"/>
      <c r="G886" s="5"/>
      <c r="H886" s="5"/>
    </row>
    <row r="887" spans="2:8" ht="13.5" customHeight="1" x14ac:dyDescent="0.25">
      <c r="B887" s="5"/>
      <c r="C887" s="32"/>
      <c r="D887" s="5"/>
      <c r="E887" s="5"/>
      <c r="F887" s="5"/>
      <c r="G887" s="5"/>
      <c r="H887" s="5"/>
    </row>
    <row r="888" spans="2:8" ht="13.5" customHeight="1" x14ac:dyDescent="0.25">
      <c r="B888" s="5"/>
      <c r="C888" s="32"/>
      <c r="D888" s="5"/>
      <c r="E888" s="5"/>
      <c r="F888" s="5"/>
      <c r="G888" s="5"/>
      <c r="H888" s="5"/>
    </row>
    <row r="889" spans="2:8" ht="13.5" customHeight="1" x14ac:dyDescent="0.25">
      <c r="B889" s="5"/>
      <c r="C889" s="32"/>
      <c r="D889" s="5"/>
      <c r="E889" s="5"/>
      <c r="F889" s="5"/>
      <c r="G889" s="5"/>
      <c r="H889" s="5"/>
    </row>
    <row r="890" spans="2:8" ht="13.5" customHeight="1" x14ac:dyDescent="0.25">
      <c r="B890" s="5"/>
      <c r="C890" s="32"/>
      <c r="D890" s="5"/>
      <c r="E890" s="5"/>
      <c r="F890" s="5"/>
      <c r="G890" s="5"/>
      <c r="H890" s="5"/>
    </row>
    <row r="891" spans="2:8" ht="13.5" customHeight="1" x14ac:dyDescent="0.25">
      <c r="B891" s="5"/>
      <c r="C891" s="32"/>
      <c r="D891" s="5"/>
      <c r="E891" s="5"/>
      <c r="F891" s="5"/>
      <c r="G891" s="5"/>
      <c r="H891" s="5"/>
    </row>
    <row r="892" spans="2:8" ht="13.5" customHeight="1" x14ac:dyDescent="0.25">
      <c r="B892" s="5"/>
      <c r="C892" s="32"/>
      <c r="D892" s="5"/>
      <c r="E892" s="5"/>
      <c r="F892" s="5"/>
      <c r="G892" s="5"/>
      <c r="H892" s="5"/>
    </row>
    <row r="893" spans="2:8" ht="13.5" customHeight="1" x14ac:dyDescent="0.25">
      <c r="B893" s="5"/>
      <c r="C893" s="32"/>
      <c r="D893" s="5"/>
      <c r="E893" s="5"/>
      <c r="F893" s="5"/>
      <c r="G893" s="5"/>
      <c r="H893" s="5"/>
    </row>
    <row r="894" spans="2:8" ht="13.5" customHeight="1" x14ac:dyDescent="0.25">
      <c r="B894" s="5"/>
      <c r="C894" s="32"/>
      <c r="D894" s="5"/>
      <c r="E894" s="5"/>
      <c r="F894" s="5"/>
      <c r="G894" s="5"/>
      <c r="H894" s="5"/>
    </row>
    <row r="895" spans="2:8" ht="13.5" customHeight="1" x14ac:dyDescent="0.25">
      <c r="B895" s="5"/>
      <c r="C895" s="32"/>
      <c r="D895" s="5"/>
      <c r="E895" s="5"/>
      <c r="F895" s="5"/>
      <c r="G895" s="5"/>
      <c r="H895" s="5"/>
    </row>
    <row r="896" spans="2:8" ht="13.5" customHeight="1" x14ac:dyDescent="0.25">
      <c r="B896" s="5"/>
      <c r="C896" s="32"/>
      <c r="D896" s="5"/>
      <c r="E896" s="5"/>
      <c r="F896" s="5"/>
      <c r="G896" s="5"/>
      <c r="H896" s="5"/>
    </row>
    <row r="897" spans="2:8" ht="13.5" customHeight="1" x14ac:dyDescent="0.25">
      <c r="B897" s="5"/>
      <c r="C897" s="32"/>
      <c r="D897" s="5"/>
      <c r="E897" s="5"/>
      <c r="F897" s="5"/>
      <c r="G897" s="5"/>
      <c r="H897" s="5"/>
    </row>
    <row r="898" spans="2:8" ht="13.5" customHeight="1" x14ac:dyDescent="0.25">
      <c r="B898" s="5"/>
      <c r="C898" s="32"/>
      <c r="D898" s="5"/>
      <c r="E898" s="5"/>
      <c r="F898" s="5"/>
      <c r="G898" s="5"/>
      <c r="H898" s="5"/>
    </row>
    <row r="899" spans="2:8" ht="13.5" customHeight="1" x14ac:dyDescent="0.25">
      <c r="B899" s="5"/>
      <c r="C899" s="32"/>
      <c r="D899" s="5"/>
      <c r="E899" s="5"/>
      <c r="F899" s="5"/>
      <c r="G899" s="5"/>
      <c r="H899" s="5"/>
    </row>
    <row r="900" spans="2:8" ht="13.5" customHeight="1" x14ac:dyDescent="0.25">
      <c r="B900" s="5"/>
      <c r="C900" s="32"/>
      <c r="D900" s="5"/>
      <c r="E900" s="5"/>
      <c r="F900" s="5"/>
      <c r="G900" s="5"/>
      <c r="H900" s="5"/>
    </row>
    <row r="901" spans="2:8" ht="13.5" customHeight="1" x14ac:dyDescent="0.25">
      <c r="B901" s="5"/>
      <c r="C901" s="32"/>
      <c r="D901" s="5"/>
      <c r="E901" s="5"/>
      <c r="F901" s="5"/>
      <c r="G901" s="5"/>
      <c r="H901" s="5"/>
    </row>
    <row r="902" spans="2:8" ht="13.5" customHeight="1" x14ac:dyDescent="0.25">
      <c r="B902" s="5"/>
      <c r="C902" s="32"/>
      <c r="D902" s="5"/>
      <c r="E902" s="5"/>
      <c r="F902" s="5"/>
      <c r="G902" s="5"/>
      <c r="H902" s="5"/>
    </row>
    <row r="903" spans="2:8" ht="13.5" customHeight="1" x14ac:dyDescent="0.25">
      <c r="B903" s="5"/>
      <c r="C903" s="32"/>
      <c r="D903" s="5"/>
      <c r="E903" s="5"/>
      <c r="F903" s="5"/>
      <c r="G903" s="5"/>
      <c r="H903" s="5"/>
    </row>
    <row r="904" spans="2:8" ht="13.5" customHeight="1" x14ac:dyDescent="0.25">
      <c r="B904" s="5"/>
      <c r="C904" s="32"/>
      <c r="D904" s="5"/>
      <c r="E904" s="5"/>
      <c r="F904" s="5"/>
      <c r="G904" s="5"/>
      <c r="H904" s="5"/>
    </row>
    <row r="905" spans="2:8" ht="13.5" customHeight="1" x14ac:dyDescent="0.25">
      <c r="B905" s="5"/>
      <c r="C905" s="32"/>
      <c r="D905" s="5"/>
      <c r="E905" s="5"/>
      <c r="F905" s="5"/>
      <c r="G905" s="5"/>
      <c r="H905" s="5"/>
    </row>
    <row r="906" spans="2:8" ht="13.5" customHeight="1" x14ac:dyDescent="0.25">
      <c r="B906" s="5"/>
      <c r="C906" s="32"/>
      <c r="D906" s="5"/>
      <c r="E906" s="5"/>
      <c r="F906" s="5"/>
      <c r="G906" s="5"/>
      <c r="H906" s="5"/>
    </row>
    <row r="907" spans="2:8" ht="13.5" customHeight="1" x14ac:dyDescent="0.25">
      <c r="B907" s="5"/>
      <c r="C907" s="32"/>
      <c r="D907" s="5"/>
      <c r="E907" s="5"/>
      <c r="F907" s="5"/>
      <c r="G907" s="5"/>
      <c r="H907" s="5"/>
    </row>
    <row r="908" spans="2:8" ht="13.5" customHeight="1" x14ac:dyDescent="0.25">
      <c r="B908" s="5"/>
      <c r="C908" s="32"/>
      <c r="D908" s="5"/>
      <c r="E908" s="5"/>
      <c r="F908" s="5"/>
      <c r="G908" s="5"/>
      <c r="H908" s="5"/>
    </row>
    <row r="909" spans="2:8" ht="13.5" customHeight="1" x14ac:dyDescent="0.25">
      <c r="B909" s="5"/>
      <c r="C909" s="32"/>
      <c r="D909" s="5"/>
      <c r="E909" s="5"/>
      <c r="F909" s="5"/>
      <c r="G909" s="5"/>
      <c r="H909" s="5"/>
    </row>
    <row r="910" spans="2:8" ht="13.5" customHeight="1" x14ac:dyDescent="0.25">
      <c r="B910" s="5"/>
      <c r="C910" s="32"/>
      <c r="D910" s="5"/>
      <c r="E910" s="5"/>
      <c r="F910" s="5"/>
      <c r="G910" s="5"/>
      <c r="H910" s="5"/>
    </row>
    <row r="911" spans="2:8" ht="13.5" customHeight="1" x14ac:dyDescent="0.25">
      <c r="B911" s="5"/>
      <c r="C911" s="32"/>
      <c r="D911" s="5"/>
      <c r="E911" s="5"/>
      <c r="F911" s="5"/>
      <c r="G911" s="5"/>
      <c r="H911" s="5"/>
    </row>
    <row r="912" spans="2:8" ht="13.5" customHeight="1" x14ac:dyDescent="0.25">
      <c r="B912" s="5"/>
      <c r="C912" s="32"/>
      <c r="D912" s="5"/>
      <c r="E912" s="5"/>
      <c r="F912" s="5"/>
      <c r="G912" s="5"/>
      <c r="H912" s="5"/>
    </row>
    <row r="913" spans="2:8" ht="13.5" customHeight="1" x14ac:dyDescent="0.25">
      <c r="B913" s="5"/>
      <c r="C913" s="32"/>
      <c r="D913" s="5"/>
      <c r="E913" s="5"/>
      <c r="F913" s="5"/>
      <c r="G913" s="5"/>
      <c r="H913" s="5"/>
    </row>
    <row r="914" spans="2:8" ht="13.5" customHeight="1" x14ac:dyDescent="0.25">
      <c r="B914" s="5"/>
      <c r="C914" s="32"/>
      <c r="D914" s="5"/>
      <c r="E914" s="5"/>
      <c r="F914" s="5"/>
      <c r="G914" s="5"/>
      <c r="H914" s="5"/>
    </row>
    <row r="915" spans="2:8" ht="13.5" customHeight="1" x14ac:dyDescent="0.25">
      <c r="B915" s="5"/>
      <c r="C915" s="32"/>
      <c r="D915" s="5"/>
      <c r="E915" s="5"/>
      <c r="F915" s="5"/>
      <c r="G915" s="5"/>
      <c r="H915" s="5"/>
    </row>
    <row r="916" spans="2:8" ht="13.5" customHeight="1" x14ac:dyDescent="0.25">
      <c r="B916" s="5"/>
      <c r="C916" s="32"/>
      <c r="D916" s="5"/>
      <c r="E916" s="5"/>
      <c r="F916" s="5"/>
      <c r="G916" s="5"/>
      <c r="H916" s="5"/>
    </row>
    <row r="917" spans="2:8" ht="13.5" customHeight="1" x14ac:dyDescent="0.25">
      <c r="B917" s="5"/>
      <c r="C917" s="32"/>
      <c r="D917" s="5"/>
      <c r="E917" s="5"/>
      <c r="F917" s="5"/>
      <c r="G917" s="5"/>
      <c r="H917" s="5"/>
    </row>
    <row r="918" spans="2:8" ht="13.5" customHeight="1" x14ac:dyDescent="0.25">
      <c r="B918" s="5"/>
      <c r="C918" s="32"/>
      <c r="D918" s="5"/>
      <c r="E918" s="5"/>
      <c r="F918" s="5"/>
      <c r="G918" s="5"/>
      <c r="H918" s="5"/>
    </row>
    <row r="919" spans="2:8" ht="13.5" customHeight="1" x14ac:dyDescent="0.25">
      <c r="B919" s="5"/>
      <c r="C919" s="32"/>
      <c r="D919" s="5"/>
      <c r="E919" s="5"/>
      <c r="F919" s="5"/>
      <c r="G919" s="5"/>
      <c r="H919" s="5"/>
    </row>
    <row r="920" spans="2:8" ht="13.5" customHeight="1" x14ac:dyDescent="0.25">
      <c r="B920" s="5"/>
      <c r="C920" s="32"/>
      <c r="D920" s="5"/>
      <c r="E920" s="5"/>
      <c r="F920" s="5"/>
      <c r="G920" s="5"/>
      <c r="H920" s="5"/>
    </row>
    <row r="921" spans="2:8" ht="13.5" customHeight="1" x14ac:dyDescent="0.25">
      <c r="B921" s="5"/>
      <c r="C921" s="32"/>
      <c r="D921" s="5"/>
      <c r="E921" s="5"/>
      <c r="F921" s="5"/>
      <c r="G921" s="5"/>
      <c r="H921" s="5"/>
    </row>
    <row r="922" spans="2:8" ht="13.5" customHeight="1" x14ac:dyDescent="0.25">
      <c r="B922" s="5"/>
      <c r="C922" s="32"/>
      <c r="D922" s="5"/>
      <c r="E922" s="5"/>
      <c r="F922" s="5"/>
      <c r="G922" s="5"/>
      <c r="H922" s="5"/>
    </row>
    <row r="923" spans="2:8" ht="13.5" customHeight="1" x14ac:dyDescent="0.25">
      <c r="B923" s="5"/>
      <c r="C923" s="32"/>
      <c r="D923" s="5"/>
      <c r="E923" s="5"/>
      <c r="F923" s="5"/>
      <c r="G923" s="5"/>
      <c r="H923" s="5"/>
    </row>
    <row r="924" spans="2:8" ht="13.5" customHeight="1" x14ac:dyDescent="0.25">
      <c r="B924" s="5"/>
      <c r="C924" s="32"/>
      <c r="D924" s="5"/>
      <c r="E924" s="5"/>
      <c r="F924" s="5"/>
      <c r="G924" s="5"/>
      <c r="H924" s="5"/>
    </row>
    <row r="925" spans="2:8" ht="13.5" customHeight="1" x14ac:dyDescent="0.25">
      <c r="B925" s="5"/>
      <c r="C925" s="32"/>
      <c r="D925" s="5"/>
      <c r="E925" s="5"/>
      <c r="F925" s="5"/>
      <c r="G925" s="5"/>
      <c r="H925" s="5"/>
    </row>
    <row r="926" spans="2:8" ht="13.5" customHeight="1" x14ac:dyDescent="0.25">
      <c r="B926" s="5"/>
      <c r="C926" s="32"/>
      <c r="D926" s="5"/>
      <c r="E926" s="5"/>
      <c r="F926" s="5"/>
      <c r="G926" s="5"/>
      <c r="H926" s="5"/>
    </row>
    <row r="927" spans="2:8" ht="13.5" customHeight="1" x14ac:dyDescent="0.25">
      <c r="B927" s="5"/>
      <c r="C927" s="32"/>
      <c r="D927" s="5"/>
      <c r="E927" s="5"/>
      <c r="F927" s="5"/>
      <c r="G927" s="5"/>
      <c r="H927" s="5"/>
    </row>
    <row r="928" spans="2:8" ht="13.5" customHeight="1" x14ac:dyDescent="0.25">
      <c r="B928" s="5"/>
      <c r="C928" s="32"/>
      <c r="D928" s="5"/>
      <c r="E928" s="5"/>
      <c r="F928" s="5"/>
      <c r="G928" s="5"/>
      <c r="H928" s="5"/>
    </row>
    <row r="929" spans="2:8" ht="13.5" customHeight="1" x14ac:dyDescent="0.25">
      <c r="B929" s="5"/>
      <c r="C929" s="32"/>
      <c r="D929" s="5"/>
      <c r="E929" s="5"/>
      <c r="F929" s="5"/>
      <c r="G929" s="5"/>
      <c r="H929" s="5"/>
    </row>
    <row r="930" spans="2:8" ht="13.5" customHeight="1" x14ac:dyDescent="0.25">
      <c r="B930" s="5"/>
      <c r="C930" s="32"/>
      <c r="D930" s="5"/>
      <c r="E930" s="5"/>
      <c r="F930" s="5"/>
      <c r="G930" s="5"/>
      <c r="H930" s="5"/>
    </row>
    <row r="931" spans="2:8" ht="13.5" customHeight="1" x14ac:dyDescent="0.25">
      <c r="B931" s="5"/>
      <c r="C931" s="32"/>
      <c r="D931" s="5"/>
      <c r="E931" s="5"/>
      <c r="F931" s="5"/>
      <c r="G931" s="5"/>
      <c r="H931" s="5"/>
    </row>
    <row r="932" spans="2:8" ht="13.5" customHeight="1" x14ac:dyDescent="0.25">
      <c r="B932" s="5"/>
      <c r="C932" s="32"/>
      <c r="D932" s="5"/>
      <c r="E932" s="5"/>
      <c r="F932" s="5"/>
      <c r="G932" s="5"/>
      <c r="H932" s="5"/>
    </row>
    <row r="933" spans="2:8" ht="13.5" customHeight="1" x14ac:dyDescent="0.25">
      <c r="B933" s="5"/>
      <c r="C933" s="32"/>
      <c r="D933" s="5"/>
      <c r="E933" s="5"/>
      <c r="F933" s="5"/>
      <c r="G933" s="5"/>
      <c r="H933" s="5"/>
    </row>
    <row r="934" spans="2:8" ht="13.5" customHeight="1" x14ac:dyDescent="0.25">
      <c r="B934" s="5"/>
      <c r="C934" s="32"/>
      <c r="D934" s="5"/>
      <c r="E934" s="5"/>
      <c r="F934" s="5"/>
      <c r="G934" s="5"/>
      <c r="H934" s="5"/>
    </row>
    <row r="935" spans="2:8" ht="13.5" customHeight="1" x14ac:dyDescent="0.25">
      <c r="B935" s="5"/>
      <c r="C935" s="32"/>
      <c r="D935" s="5"/>
      <c r="E935" s="5"/>
      <c r="F935" s="5"/>
      <c r="G935" s="5"/>
      <c r="H935" s="5"/>
    </row>
    <row r="936" spans="2:8" ht="13.5" customHeight="1" x14ac:dyDescent="0.25">
      <c r="B936" s="5"/>
      <c r="C936" s="32"/>
      <c r="D936" s="5"/>
      <c r="E936" s="5"/>
      <c r="F936" s="5"/>
      <c r="G936" s="5"/>
      <c r="H936" s="5"/>
    </row>
    <row r="937" spans="2:8" ht="13.5" customHeight="1" x14ac:dyDescent="0.25">
      <c r="B937" s="5"/>
      <c r="C937" s="32"/>
      <c r="D937" s="5"/>
      <c r="E937" s="5"/>
      <c r="F937" s="5"/>
      <c r="G937" s="5"/>
      <c r="H937" s="5"/>
    </row>
    <row r="938" spans="2:8" ht="13.5" customHeight="1" x14ac:dyDescent="0.25">
      <c r="B938" s="5"/>
      <c r="C938" s="32"/>
      <c r="D938" s="5"/>
      <c r="E938" s="5"/>
      <c r="F938" s="5"/>
      <c r="G938" s="5"/>
      <c r="H938" s="5"/>
    </row>
    <row r="939" spans="2:8" ht="13.5" customHeight="1" x14ac:dyDescent="0.25">
      <c r="B939" s="5"/>
      <c r="C939" s="32"/>
      <c r="D939" s="5"/>
      <c r="E939" s="5"/>
      <c r="F939" s="5"/>
      <c r="G939" s="5"/>
      <c r="H939" s="5"/>
    </row>
    <row r="940" spans="2:8" ht="13.5" customHeight="1" x14ac:dyDescent="0.25">
      <c r="B940" s="5"/>
      <c r="C940" s="32"/>
      <c r="D940" s="5"/>
      <c r="E940" s="5"/>
      <c r="F940" s="5"/>
      <c r="G940" s="5"/>
      <c r="H940" s="5"/>
    </row>
    <row r="941" spans="2:8" ht="13.5" customHeight="1" x14ac:dyDescent="0.25">
      <c r="B941" s="5"/>
      <c r="C941" s="32"/>
      <c r="D941" s="5"/>
      <c r="E941" s="5"/>
      <c r="F941" s="5"/>
      <c r="G941" s="5"/>
      <c r="H941" s="5"/>
    </row>
    <row r="942" spans="2:8" ht="13.5" customHeight="1" x14ac:dyDescent="0.25">
      <c r="B942" s="5"/>
      <c r="C942" s="32"/>
      <c r="D942" s="5"/>
      <c r="E942" s="5"/>
      <c r="F942" s="5"/>
      <c r="G942" s="5"/>
      <c r="H942" s="5"/>
    </row>
    <row r="943" spans="2:8" ht="13.5" customHeight="1" x14ac:dyDescent="0.25">
      <c r="B943" s="5"/>
      <c r="C943" s="32"/>
      <c r="D943" s="5"/>
      <c r="E943" s="5"/>
      <c r="F943" s="5"/>
      <c r="G943" s="5"/>
      <c r="H943" s="5"/>
    </row>
    <row r="944" spans="2:8" ht="13.5" customHeight="1" x14ac:dyDescent="0.25">
      <c r="B944" s="5"/>
      <c r="C944" s="32"/>
      <c r="D944" s="5"/>
      <c r="E944" s="5"/>
      <c r="F944" s="5"/>
      <c r="G944" s="5"/>
      <c r="H944" s="5"/>
    </row>
    <row r="945" spans="2:8" ht="13.5" customHeight="1" x14ac:dyDescent="0.25">
      <c r="B945" s="5"/>
      <c r="C945" s="32"/>
      <c r="D945" s="5"/>
      <c r="E945" s="5"/>
      <c r="F945" s="5"/>
      <c r="G945" s="5"/>
      <c r="H945" s="5"/>
    </row>
    <row r="946" spans="2:8" ht="13.5" customHeight="1" x14ac:dyDescent="0.25">
      <c r="B946" s="5"/>
      <c r="C946" s="32"/>
      <c r="D946" s="5"/>
      <c r="E946" s="5"/>
      <c r="F946" s="5"/>
      <c r="G946" s="5"/>
      <c r="H946" s="5"/>
    </row>
    <row r="947" spans="2:8" ht="13.5" customHeight="1" x14ac:dyDescent="0.25">
      <c r="B947" s="5"/>
      <c r="C947" s="32"/>
      <c r="D947" s="5"/>
      <c r="E947" s="5"/>
      <c r="F947" s="5"/>
      <c r="G947" s="5"/>
      <c r="H947" s="5"/>
    </row>
    <row r="948" spans="2:8" ht="13.5" customHeight="1" x14ac:dyDescent="0.25">
      <c r="B948" s="5"/>
      <c r="C948" s="32"/>
      <c r="D948" s="5"/>
      <c r="E948" s="5"/>
      <c r="F948" s="5"/>
      <c r="G948" s="5"/>
      <c r="H948" s="5"/>
    </row>
    <row r="949" spans="2:8" ht="13.5" customHeight="1" x14ac:dyDescent="0.25">
      <c r="B949" s="5"/>
      <c r="C949" s="32"/>
      <c r="D949" s="5"/>
      <c r="E949" s="5"/>
      <c r="F949" s="5"/>
      <c r="G949" s="5"/>
      <c r="H949" s="5"/>
    </row>
    <row r="950" spans="2:8" ht="13.5" customHeight="1" x14ac:dyDescent="0.25">
      <c r="B950" s="5"/>
      <c r="C950" s="32"/>
      <c r="D950" s="5"/>
      <c r="E950" s="5"/>
      <c r="F950" s="5"/>
      <c r="G950" s="5"/>
      <c r="H950" s="5"/>
    </row>
    <row r="951" spans="2:8" ht="13.5" customHeight="1" x14ac:dyDescent="0.25">
      <c r="B951" s="5"/>
      <c r="C951" s="32"/>
      <c r="D951" s="5"/>
      <c r="E951" s="5"/>
      <c r="F951" s="5"/>
      <c r="G951" s="5"/>
      <c r="H951" s="5"/>
    </row>
    <row r="952" spans="2:8" ht="13.5" customHeight="1" x14ac:dyDescent="0.25">
      <c r="B952" s="5"/>
      <c r="C952" s="32"/>
      <c r="D952" s="5"/>
      <c r="E952" s="5"/>
      <c r="F952" s="5"/>
      <c r="G952" s="5"/>
      <c r="H952" s="5"/>
    </row>
    <row r="953" spans="2:8" ht="13.5" customHeight="1" x14ac:dyDescent="0.25">
      <c r="B953" s="5"/>
      <c r="C953" s="32"/>
      <c r="D953" s="5"/>
      <c r="E953" s="5"/>
      <c r="F953" s="5"/>
      <c r="G953" s="5"/>
      <c r="H953" s="5"/>
    </row>
    <row r="954" spans="2:8" ht="13.5" customHeight="1" x14ac:dyDescent="0.25">
      <c r="B954" s="5"/>
      <c r="C954" s="32"/>
      <c r="D954" s="5"/>
      <c r="E954" s="5"/>
      <c r="F954" s="5"/>
      <c r="G954" s="5"/>
      <c r="H954" s="5"/>
    </row>
    <row r="955" spans="2:8" ht="13.5" customHeight="1" x14ac:dyDescent="0.25">
      <c r="B955" s="5"/>
      <c r="C955" s="32"/>
      <c r="D955" s="5"/>
      <c r="E955" s="5"/>
      <c r="F955" s="5"/>
      <c r="G955" s="5"/>
      <c r="H955" s="5"/>
    </row>
    <row r="956" spans="2:8" ht="13.5" customHeight="1" x14ac:dyDescent="0.25">
      <c r="B956" s="5"/>
      <c r="C956" s="32"/>
      <c r="D956" s="5"/>
      <c r="E956" s="5"/>
      <c r="F956" s="5"/>
      <c r="G956" s="5"/>
      <c r="H956" s="5"/>
    </row>
    <row r="957" spans="2:8" ht="13.5" customHeight="1" x14ac:dyDescent="0.25">
      <c r="B957" s="5"/>
      <c r="C957" s="32"/>
      <c r="D957" s="5"/>
      <c r="E957" s="5"/>
      <c r="F957" s="5"/>
      <c r="G957" s="5"/>
      <c r="H957" s="5"/>
    </row>
    <row r="958" spans="2:8" ht="13.5" customHeight="1" x14ac:dyDescent="0.25">
      <c r="B958" s="5"/>
      <c r="C958" s="32"/>
      <c r="D958" s="5"/>
      <c r="E958" s="5"/>
      <c r="F958" s="5"/>
      <c r="G958" s="5"/>
      <c r="H958" s="5"/>
    </row>
    <row r="959" spans="2:8" ht="13.5" customHeight="1" x14ac:dyDescent="0.25">
      <c r="B959" s="5"/>
      <c r="C959" s="32"/>
      <c r="D959" s="5"/>
      <c r="E959" s="5"/>
      <c r="F959" s="5"/>
      <c r="G959" s="5"/>
      <c r="H959" s="5"/>
    </row>
    <row r="960" spans="2:8" ht="13.5" customHeight="1" x14ac:dyDescent="0.25">
      <c r="B960" s="5"/>
      <c r="C960" s="32"/>
      <c r="D960" s="5"/>
      <c r="E960" s="5"/>
      <c r="F960" s="5"/>
      <c r="G960" s="5"/>
      <c r="H960" s="5"/>
    </row>
    <row r="961" spans="2:8" ht="13.5" customHeight="1" x14ac:dyDescent="0.25">
      <c r="B961" s="5"/>
      <c r="C961" s="32"/>
      <c r="D961" s="5"/>
      <c r="E961" s="5"/>
      <c r="F961" s="5"/>
      <c r="G961" s="5"/>
      <c r="H961" s="5"/>
    </row>
    <row r="962" spans="2:8" ht="13.5" customHeight="1" x14ac:dyDescent="0.25">
      <c r="B962" s="5"/>
      <c r="C962" s="32"/>
      <c r="D962" s="5"/>
      <c r="E962" s="5"/>
      <c r="F962" s="5"/>
      <c r="G962" s="5"/>
      <c r="H962" s="5"/>
    </row>
    <row r="963" spans="2:8" ht="13.5" customHeight="1" x14ac:dyDescent="0.25">
      <c r="B963" s="5"/>
      <c r="C963" s="32"/>
      <c r="D963" s="5"/>
      <c r="E963" s="5"/>
      <c r="F963" s="5"/>
      <c r="G963" s="5"/>
      <c r="H963" s="5"/>
    </row>
    <row r="964" spans="2:8" ht="13.5" customHeight="1" x14ac:dyDescent="0.25">
      <c r="B964" s="5"/>
      <c r="C964" s="32"/>
      <c r="D964" s="5"/>
      <c r="E964" s="5"/>
      <c r="F964" s="5"/>
      <c r="G964" s="5"/>
      <c r="H964" s="5"/>
    </row>
    <row r="965" spans="2:8" ht="13.5" customHeight="1" x14ac:dyDescent="0.25">
      <c r="B965" s="5"/>
      <c r="C965" s="32"/>
      <c r="D965" s="5"/>
      <c r="E965" s="5"/>
      <c r="F965" s="5"/>
      <c r="G965" s="5"/>
      <c r="H965" s="5"/>
    </row>
    <row r="966" spans="2:8" ht="13.5" customHeight="1" x14ac:dyDescent="0.25">
      <c r="B966" s="5"/>
      <c r="C966" s="32"/>
      <c r="D966" s="5"/>
      <c r="E966" s="5"/>
      <c r="F966" s="5"/>
      <c r="G966" s="5"/>
      <c r="H966" s="5"/>
    </row>
    <row r="967" spans="2:8" ht="13.5" customHeight="1" x14ac:dyDescent="0.25">
      <c r="B967" s="5"/>
      <c r="C967" s="32"/>
      <c r="D967" s="5"/>
      <c r="E967" s="5"/>
      <c r="F967" s="5"/>
      <c r="G967" s="5"/>
      <c r="H967" s="5"/>
    </row>
    <row r="968" spans="2:8" ht="13.5" customHeight="1" x14ac:dyDescent="0.25">
      <c r="B968" s="5"/>
      <c r="C968" s="32"/>
      <c r="D968" s="5"/>
      <c r="E968" s="5"/>
      <c r="F968" s="5"/>
      <c r="G968" s="5"/>
      <c r="H968" s="5"/>
    </row>
    <row r="969" spans="2:8" ht="13.5" customHeight="1" x14ac:dyDescent="0.25">
      <c r="B969" s="5"/>
      <c r="C969" s="32"/>
      <c r="D969" s="5"/>
      <c r="E969" s="5"/>
      <c r="F969" s="5"/>
      <c r="G969" s="5"/>
      <c r="H969" s="5"/>
    </row>
    <row r="970" spans="2:8" ht="13.5" customHeight="1" x14ac:dyDescent="0.25">
      <c r="B970" s="5"/>
      <c r="C970" s="32"/>
      <c r="D970" s="5"/>
      <c r="E970" s="5"/>
      <c r="F970" s="5"/>
      <c r="G970" s="5"/>
      <c r="H970" s="5"/>
    </row>
    <row r="971" spans="2:8" ht="13.5" customHeight="1" x14ac:dyDescent="0.25">
      <c r="B971" s="5"/>
      <c r="C971" s="32"/>
      <c r="D971" s="5"/>
      <c r="E971" s="5"/>
      <c r="F971" s="5"/>
      <c r="G971" s="5"/>
      <c r="H971" s="5"/>
    </row>
    <row r="972" spans="2:8" ht="13.5" customHeight="1" x14ac:dyDescent="0.25">
      <c r="B972" s="5"/>
      <c r="C972" s="32"/>
      <c r="D972" s="5"/>
      <c r="E972" s="5"/>
      <c r="F972" s="5"/>
      <c r="G972" s="5"/>
      <c r="H972" s="5"/>
    </row>
    <row r="973" spans="2:8" ht="13.5" customHeight="1" x14ac:dyDescent="0.25">
      <c r="B973" s="5"/>
      <c r="C973" s="32"/>
      <c r="D973" s="5"/>
      <c r="E973" s="5"/>
      <c r="F973" s="5"/>
      <c r="G973" s="5"/>
      <c r="H973" s="5"/>
    </row>
    <row r="974" spans="2:8" ht="13.5" customHeight="1" x14ac:dyDescent="0.25">
      <c r="B974" s="5"/>
      <c r="C974" s="32"/>
      <c r="D974" s="5"/>
      <c r="E974" s="5"/>
      <c r="F974" s="5"/>
      <c r="G974" s="5"/>
      <c r="H974" s="5"/>
    </row>
    <row r="975" spans="2:8" ht="13.5" customHeight="1" x14ac:dyDescent="0.25">
      <c r="B975" s="5"/>
      <c r="C975" s="32"/>
      <c r="D975" s="5"/>
      <c r="E975" s="5"/>
      <c r="F975" s="5"/>
      <c r="G975" s="5"/>
      <c r="H975" s="5"/>
    </row>
    <row r="976" spans="2:8" ht="13.5" customHeight="1" x14ac:dyDescent="0.25">
      <c r="B976" s="5"/>
      <c r="C976" s="32"/>
      <c r="D976" s="5"/>
      <c r="E976" s="5"/>
      <c r="F976" s="5"/>
      <c r="G976" s="5"/>
      <c r="H976" s="5"/>
    </row>
    <row r="977" spans="2:8" ht="13.5" customHeight="1" x14ac:dyDescent="0.25">
      <c r="B977" s="5"/>
      <c r="C977" s="32"/>
      <c r="D977" s="5"/>
      <c r="E977" s="5"/>
      <c r="F977" s="5"/>
      <c r="G977" s="5"/>
      <c r="H977" s="5"/>
    </row>
    <row r="978" spans="2:8" ht="13.5" customHeight="1" x14ac:dyDescent="0.25">
      <c r="B978" s="5"/>
      <c r="C978" s="32"/>
      <c r="D978" s="5"/>
      <c r="E978" s="5"/>
      <c r="F978" s="5"/>
      <c r="G978" s="5"/>
      <c r="H978" s="5"/>
    </row>
    <row r="979" spans="2:8" ht="13.5" customHeight="1" x14ac:dyDescent="0.25">
      <c r="B979" s="5"/>
      <c r="C979" s="32"/>
      <c r="D979" s="5"/>
      <c r="E979" s="5"/>
      <c r="F979" s="5"/>
      <c r="G979" s="5"/>
      <c r="H979" s="5"/>
    </row>
    <row r="980" spans="2:8" ht="13.5" customHeight="1" x14ac:dyDescent="0.25">
      <c r="B980" s="5"/>
      <c r="C980" s="32"/>
      <c r="D980" s="5"/>
      <c r="E980" s="5"/>
      <c r="F980" s="5"/>
      <c r="G980" s="5"/>
      <c r="H980" s="5"/>
    </row>
    <row r="981" spans="2:8" ht="13.5" customHeight="1" x14ac:dyDescent="0.25">
      <c r="B981" s="5"/>
      <c r="C981" s="32"/>
      <c r="D981" s="5"/>
      <c r="E981" s="5"/>
      <c r="F981" s="5"/>
      <c r="G981" s="5"/>
      <c r="H981" s="5"/>
    </row>
    <row r="982" spans="2:8" ht="13.5" customHeight="1" x14ac:dyDescent="0.25">
      <c r="B982" s="5"/>
      <c r="C982" s="32"/>
      <c r="D982" s="5"/>
      <c r="E982" s="5"/>
      <c r="F982" s="5"/>
      <c r="G982" s="5"/>
      <c r="H982" s="5"/>
    </row>
    <row r="983" spans="2:8" ht="13.5" customHeight="1" x14ac:dyDescent="0.25">
      <c r="B983" s="5"/>
      <c r="C983" s="32"/>
      <c r="D983" s="5"/>
      <c r="E983" s="5"/>
      <c r="F983" s="5"/>
      <c r="G983" s="5"/>
      <c r="H983" s="5"/>
    </row>
    <row r="984" spans="2:8" ht="13.5" customHeight="1" x14ac:dyDescent="0.25">
      <c r="B984" s="5"/>
      <c r="C984" s="32"/>
      <c r="D984" s="5"/>
      <c r="E984" s="5"/>
      <c r="F984" s="5"/>
      <c r="G984" s="5"/>
      <c r="H984" s="5"/>
    </row>
    <row r="985" spans="2:8" ht="13.5" customHeight="1" x14ac:dyDescent="0.25">
      <c r="B985" s="5"/>
      <c r="C985" s="32"/>
      <c r="D985" s="5"/>
      <c r="E985" s="5"/>
      <c r="F985" s="5"/>
      <c r="G985" s="5"/>
      <c r="H985" s="5"/>
    </row>
    <row r="986" spans="2:8" ht="13.5" customHeight="1" x14ac:dyDescent="0.25">
      <c r="B986" s="5"/>
      <c r="C986" s="32"/>
      <c r="D986" s="5"/>
      <c r="E986" s="5"/>
      <c r="F986" s="5"/>
      <c r="G986" s="5"/>
      <c r="H986" s="5"/>
    </row>
    <row r="987" spans="2:8" ht="13.5" customHeight="1" x14ac:dyDescent="0.25">
      <c r="B987" s="5"/>
      <c r="C987" s="32"/>
      <c r="D987" s="5"/>
      <c r="E987" s="5"/>
      <c r="F987" s="5"/>
      <c r="G987" s="5"/>
      <c r="H987" s="5"/>
    </row>
    <row r="988" spans="2:8" ht="13.5" customHeight="1" x14ac:dyDescent="0.25">
      <c r="B988" s="5"/>
      <c r="C988" s="32"/>
      <c r="D988" s="5"/>
      <c r="E988" s="5"/>
      <c r="F988" s="5"/>
      <c r="G988" s="5"/>
      <c r="H988" s="5"/>
    </row>
    <row r="989" spans="2:8" ht="13.5" customHeight="1" x14ac:dyDescent="0.25">
      <c r="B989" s="5"/>
      <c r="C989" s="32"/>
      <c r="D989" s="5"/>
      <c r="E989" s="5"/>
      <c r="F989" s="5"/>
      <c r="G989" s="5"/>
      <c r="H989" s="5"/>
    </row>
    <row r="990" spans="2:8" ht="13.5" customHeight="1" x14ac:dyDescent="0.25">
      <c r="B990" s="5"/>
      <c r="C990" s="32"/>
      <c r="D990" s="5"/>
      <c r="E990" s="5"/>
      <c r="F990" s="5"/>
      <c r="G990" s="5"/>
      <c r="H990" s="5"/>
    </row>
    <row r="991" spans="2:8" ht="13.5" customHeight="1" x14ac:dyDescent="0.25">
      <c r="B991" s="5"/>
      <c r="C991" s="32"/>
      <c r="D991" s="5"/>
      <c r="E991" s="5"/>
      <c r="F991" s="5"/>
      <c r="G991" s="5"/>
      <c r="H991" s="5"/>
    </row>
    <row r="992" spans="2:8" ht="13.5" customHeight="1" x14ac:dyDescent="0.25">
      <c r="B992" s="5"/>
      <c r="C992" s="32"/>
      <c r="D992" s="5"/>
      <c r="E992" s="5"/>
      <c r="F992" s="5"/>
      <c r="G992" s="5"/>
      <c r="H992" s="5"/>
    </row>
    <row r="993" spans="2:8" ht="13.5" customHeight="1" x14ac:dyDescent="0.25">
      <c r="B993" s="5"/>
      <c r="C993" s="32"/>
      <c r="D993" s="5"/>
      <c r="E993" s="5"/>
      <c r="F993" s="5"/>
      <c r="G993" s="5"/>
      <c r="H993" s="5"/>
    </row>
    <row r="994" spans="2:8" ht="13.5" customHeight="1" x14ac:dyDescent="0.25">
      <c r="B994" s="5"/>
      <c r="C994" s="32"/>
      <c r="D994" s="5"/>
      <c r="E994" s="5"/>
      <c r="F994" s="5"/>
      <c r="G994" s="5"/>
      <c r="H994" s="5"/>
    </row>
    <row r="995" spans="2:8" ht="13.5" customHeight="1" x14ac:dyDescent="0.25">
      <c r="B995" s="5"/>
      <c r="C995" s="32"/>
      <c r="D995" s="5"/>
      <c r="E995" s="5"/>
      <c r="F995" s="5"/>
      <c r="G995" s="5"/>
      <c r="H995" s="5"/>
    </row>
    <row r="996" spans="2:8" ht="13.5" customHeight="1" x14ac:dyDescent="0.25">
      <c r="B996" s="5"/>
      <c r="C996" s="32"/>
      <c r="D996" s="5"/>
      <c r="E996" s="5"/>
      <c r="F996" s="5"/>
      <c r="G996" s="5"/>
      <c r="H996" s="5"/>
    </row>
    <row r="997" spans="2:8" ht="13.5" customHeight="1" x14ac:dyDescent="0.25">
      <c r="B997" s="5"/>
      <c r="C997" s="32"/>
      <c r="D997" s="5"/>
      <c r="E997" s="5"/>
      <c r="F997" s="5"/>
      <c r="G997" s="5"/>
      <c r="H997" s="5"/>
    </row>
    <row r="998" spans="2:8" ht="13.5" customHeight="1" x14ac:dyDescent="0.25">
      <c r="B998" s="5"/>
      <c r="C998" s="32"/>
      <c r="D998" s="5"/>
      <c r="E998" s="5"/>
      <c r="F998" s="5"/>
      <c r="G998" s="5"/>
      <c r="H998" s="5"/>
    </row>
    <row r="999" spans="2:8" ht="13.5" customHeight="1" x14ac:dyDescent="0.25">
      <c r="B999" s="5"/>
      <c r="C999" s="32"/>
      <c r="D999" s="5"/>
      <c r="E999" s="5"/>
      <c r="F999" s="5"/>
      <c r="G999" s="5"/>
      <c r="H999" s="5"/>
    </row>
    <row r="1000" spans="2:8" ht="13.5" customHeight="1" x14ac:dyDescent="0.25">
      <c r="B1000" s="5"/>
      <c r="C1000" s="32"/>
      <c r="D1000" s="5"/>
      <c r="E1000" s="5"/>
      <c r="F1000" s="5"/>
      <c r="G1000" s="5"/>
      <c r="H1000" s="5"/>
    </row>
    <row r="1001" spans="2:8" ht="13.5" customHeight="1" x14ac:dyDescent="0.25">
      <c r="B1001" s="5"/>
      <c r="C1001" s="32"/>
      <c r="D1001" s="5"/>
      <c r="E1001" s="5"/>
      <c r="F1001" s="5"/>
      <c r="G1001" s="5"/>
      <c r="H1001" s="5"/>
    </row>
    <row r="1002" spans="2:8" ht="13.5" customHeight="1" x14ac:dyDescent="0.25">
      <c r="B1002" s="5"/>
      <c r="C1002" s="32"/>
      <c r="D1002" s="5"/>
      <c r="E1002" s="5"/>
      <c r="F1002" s="5"/>
      <c r="G1002" s="5"/>
      <c r="H1002" s="5"/>
    </row>
  </sheetData>
  <autoFilter ref="B8:K54" xr:uid="{00000000-0001-0000-0300-000000000000}"/>
  <printOptions horizontalCentered="1"/>
  <pageMargins left="0.39370078740157483" right="0.39370078740157483" top="0.39370078740157483" bottom="0.39370078740157483" header="0" footer="0"/>
  <pageSetup paperSize="9" scale="65" orientation="landscape" r:id="rId1"/>
  <headerFooter>
    <oddFooter>&amp;R15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AA983"/>
  <sheetViews>
    <sheetView topLeftCell="A16" workbookViewId="0">
      <selection activeCell="D25" sqref="D25"/>
    </sheetView>
  </sheetViews>
  <sheetFormatPr defaultColWidth="12.6640625" defaultRowHeight="13.2" x14ac:dyDescent="0.25"/>
  <cols>
    <col min="1" max="1" width="22.33203125" customWidth="1"/>
    <col min="2" max="2" width="34.33203125" customWidth="1"/>
    <col min="3" max="3" width="32.44140625" customWidth="1"/>
    <col min="4" max="4" width="26.44140625" customWidth="1"/>
    <col min="5" max="6" width="31" customWidth="1"/>
    <col min="7" max="7" width="26.33203125" customWidth="1"/>
    <col min="8" max="8" width="29.33203125" customWidth="1"/>
    <col min="9" max="9" width="34.88671875" customWidth="1"/>
    <col min="10" max="10" width="31.6640625" customWidth="1"/>
    <col min="11" max="11" width="27" customWidth="1"/>
    <col min="12" max="12" width="34.6640625" customWidth="1"/>
    <col min="13" max="13" width="29" customWidth="1"/>
    <col min="14" max="26" width="9.109375" style="160" customWidth="1"/>
    <col min="27" max="27" width="12.6640625" style="160"/>
  </cols>
  <sheetData>
    <row r="1" spans="1:26" s="160" customFormat="1" ht="13.8" x14ac:dyDescent="0.3">
      <c r="A1" s="337"/>
      <c r="B1" s="338"/>
      <c r="C1" s="338"/>
      <c r="D1" s="339"/>
      <c r="E1" s="50"/>
      <c r="F1" s="50"/>
      <c r="G1" s="50"/>
      <c r="H1" s="50"/>
      <c r="I1" s="159"/>
      <c r="J1" s="159"/>
      <c r="K1" s="159"/>
      <c r="L1" s="159"/>
      <c r="M1" s="159"/>
      <c r="N1" s="159"/>
      <c r="O1" s="159"/>
      <c r="P1" s="159"/>
      <c r="Q1" s="159"/>
      <c r="R1" s="159"/>
      <c r="S1" s="159"/>
      <c r="T1" s="159"/>
      <c r="U1" s="159"/>
      <c r="V1" s="159"/>
      <c r="W1" s="159"/>
      <c r="X1" s="159"/>
      <c r="Y1" s="159"/>
      <c r="Z1" s="159"/>
    </row>
    <row r="2" spans="1:26" s="160" customFormat="1" ht="13.8" x14ac:dyDescent="0.3">
      <c r="A2" s="161"/>
      <c r="B2" s="162"/>
      <c r="C2" s="161"/>
      <c r="D2" s="162"/>
      <c r="E2" s="50"/>
      <c r="F2" s="50"/>
      <c r="G2" s="50"/>
      <c r="H2" s="50"/>
      <c r="I2" s="159"/>
      <c r="J2" s="159"/>
      <c r="K2" s="159"/>
      <c r="L2" s="159"/>
      <c r="M2" s="159"/>
      <c r="N2" s="159"/>
      <c r="O2" s="159"/>
      <c r="P2" s="159"/>
      <c r="Q2" s="159"/>
      <c r="R2" s="159"/>
      <c r="S2" s="159"/>
      <c r="T2" s="159"/>
      <c r="U2" s="159"/>
      <c r="V2" s="159"/>
      <c r="W2" s="159"/>
      <c r="X2" s="159"/>
      <c r="Y2" s="159"/>
      <c r="Z2" s="159"/>
    </row>
    <row r="3" spans="1:26" s="160" customFormat="1" ht="13.8" x14ac:dyDescent="0.3">
      <c r="A3" s="161"/>
      <c r="B3" s="162"/>
      <c r="C3" s="161"/>
      <c r="D3" s="162"/>
      <c r="E3" s="50"/>
      <c r="F3" s="50"/>
      <c r="G3" s="50"/>
      <c r="H3" s="50"/>
      <c r="I3" s="159"/>
      <c r="J3" s="159"/>
      <c r="K3" s="159"/>
      <c r="L3" s="159"/>
      <c r="M3" s="159"/>
      <c r="N3" s="159"/>
      <c r="O3" s="159"/>
      <c r="P3" s="159"/>
      <c r="Q3" s="159"/>
      <c r="R3" s="159"/>
      <c r="S3" s="159"/>
      <c r="T3" s="159"/>
      <c r="U3" s="159"/>
      <c r="V3" s="159"/>
      <c r="W3" s="159"/>
      <c r="X3" s="159"/>
      <c r="Y3" s="159"/>
      <c r="Z3" s="159"/>
    </row>
    <row r="4" spans="1:26" s="160" customFormat="1" ht="13.8" x14ac:dyDescent="0.3">
      <c r="A4" s="161"/>
      <c r="B4" s="162"/>
      <c r="C4" s="161"/>
      <c r="D4" s="162"/>
      <c r="E4" s="50"/>
      <c r="F4" s="50"/>
      <c r="G4" s="50"/>
      <c r="H4" s="50"/>
      <c r="I4" s="159"/>
      <c r="J4" s="159"/>
      <c r="K4" s="159"/>
      <c r="L4" s="159"/>
      <c r="M4" s="159"/>
      <c r="N4" s="159"/>
      <c r="O4" s="159"/>
      <c r="P4" s="159"/>
      <c r="Q4" s="159"/>
      <c r="R4" s="159"/>
      <c r="S4" s="159"/>
      <c r="T4" s="159"/>
      <c r="U4" s="159"/>
      <c r="V4" s="159"/>
      <c r="W4" s="159"/>
      <c r="X4" s="159"/>
      <c r="Y4" s="159"/>
      <c r="Z4" s="159"/>
    </row>
    <row r="5" spans="1:26" s="160" customFormat="1" ht="13.8" x14ac:dyDescent="0.3">
      <c r="A5" s="161"/>
      <c r="B5" s="162"/>
      <c r="C5" s="161"/>
      <c r="D5" s="161"/>
      <c r="E5" s="50"/>
      <c r="F5" s="50"/>
      <c r="G5" s="50"/>
      <c r="H5" s="50"/>
      <c r="I5" s="159"/>
      <c r="J5" s="159"/>
      <c r="K5" s="159"/>
      <c r="L5" s="159"/>
      <c r="M5" s="159"/>
      <c r="N5" s="159"/>
      <c r="O5" s="159"/>
      <c r="P5" s="159"/>
      <c r="Q5" s="159"/>
      <c r="R5" s="159"/>
      <c r="S5" s="159"/>
      <c r="T5" s="159"/>
      <c r="U5" s="159"/>
      <c r="V5" s="159"/>
      <c r="W5" s="159"/>
      <c r="X5" s="159"/>
      <c r="Y5" s="159"/>
      <c r="Z5" s="159"/>
    </row>
    <row r="6" spans="1:26" s="160" customFormat="1" ht="13.8" x14ac:dyDescent="0.3">
      <c r="A6" s="161"/>
      <c r="B6" s="162"/>
      <c r="C6" s="161"/>
      <c r="D6" s="162"/>
      <c r="E6" s="50"/>
      <c r="F6" s="50"/>
      <c r="G6" s="50"/>
      <c r="H6" s="50"/>
      <c r="I6" s="159"/>
      <c r="J6" s="159"/>
      <c r="K6" s="159"/>
      <c r="L6" s="159"/>
      <c r="M6" s="159"/>
      <c r="N6" s="159"/>
      <c r="O6" s="159"/>
      <c r="P6" s="159"/>
      <c r="Q6" s="159"/>
      <c r="R6" s="159"/>
      <c r="S6" s="159"/>
      <c r="T6" s="159"/>
      <c r="U6" s="159"/>
      <c r="V6" s="159"/>
      <c r="W6" s="159"/>
      <c r="X6" s="159"/>
      <c r="Y6" s="159"/>
      <c r="Z6" s="159"/>
    </row>
    <row r="7" spans="1:26" s="160" customFormat="1" ht="13.8" x14ac:dyDescent="0.3">
      <c r="A7" s="161"/>
      <c r="B7" s="162"/>
      <c r="C7" s="161"/>
      <c r="D7" s="162"/>
      <c r="E7" s="50"/>
      <c r="F7" s="50"/>
      <c r="G7" s="50"/>
      <c r="H7" s="50"/>
      <c r="I7" s="159"/>
      <c r="J7" s="159"/>
      <c r="K7" s="159"/>
      <c r="L7" s="159"/>
      <c r="M7" s="159"/>
      <c r="N7" s="159"/>
      <c r="O7" s="159"/>
      <c r="P7" s="159"/>
      <c r="Q7" s="159"/>
      <c r="R7" s="159"/>
      <c r="S7" s="159"/>
      <c r="T7" s="159"/>
      <c r="U7" s="159"/>
      <c r="V7" s="159"/>
      <c r="W7" s="159"/>
      <c r="X7" s="159"/>
      <c r="Y7" s="159"/>
      <c r="Z7" s="159"/>
    </row>
    <row r="8" spans="1:26" s="160" customFormat="1" ht="13.8" x14ac:dyDescent="0.3">
      <c r="A8" s="161"/>
      <c r="B8" s="162"/>
      <c r="C8" s="161"/>
      <c r="D8" s="163"/>
      <c r="E8" s="50"/>
      <c r="F8" s="50"/>
      <c r="G8" s="50"/>
      <c r="H8" s="50"/>
      <c r="I8" s="159"/>
      <c r="J8" s="159"/>
      <c r="K8" s="159"/>
      <c r="L8" s="159"/>
      <c r="M8" s="159"/>
      <c r="N8" s="159"/>
      <c r="O8" s="159"/>
      <c r="P8" s="159"/>
      <c r="Q8" s="159"/>
      <c r="R8" s="159"/>
      <c r="S8" s="159"/>
      <c r="T8" s="159"/>
      <c r="U8" s="159"/>
      <c r="V8" s="159"/>
      <c r="W8" s="159"/>
      <c r="X8" s="159"/>
      <c r="Y8" s="159"/>
      <c r="Z8" s="159"/>
    </row>
    <row r="9" spans="1:26" s="160" customFormat="1" ht="13.8" x14ac:dyDescent="0.3">
      <c r="A9" s="50"/>
      <c r="B9" s="50"/>
      <c r="C9" s="50"/>
      <c r="D9" s="50"/>
      <c r="E9" s="50"/>
      <c r="F9" s="50"/>
      <c r="G9" s="50"/>
      <c r="H9" s="50"/>
      <c r="I9" s="159"/>
      <c r="J9" s="159"/>
      <c r="K9" s="159"/>
      <c r="L9" s="159"/>
      <c r="M9" s="159"/>
      <c r="N9" s="159"/>
      <c r="O9" s="159"/>
      <c r="P9" s="159"/>
      <c r="Q9" s="159"/>
      <c r="R9" s="159"/>
      <c r="S9" s="159"/>
      <c r="T9" s="159"/>
      <c r="U9" s="159"/>
      <c r="V9" s="159"/>
      <c r="W9" s="159"/>
      <c r="X9" s="159"/>
      <c r="Y9" s="159"/>
      <c r="Z9" s="159"/>
    </row>
    <row r="10" spans="1:26" ht="13.8" x14ac:dyDescent="0.3">
      <c r="A10" s="340" t="s">
        <v>127</v>
      </c>
      <c r="B10" s="341"/>
      <c r="C10" s="341"/>
      <c r="D10" s="341"/>
      <c r="E10" s="341"/>
      <c r="F10" s="341"/>
      <c r="G10" s="341"/>
      <c r="H10" s="342"/>
      <c r="I10" s="343" t="s">
        <v>128</v>
      </c>
      <c r="J10" s="341"/>
      <c r="K10" s="341"/>
      <c r="L10" s="341"/>
      <c r="M10" s="342"/>
      <c r="N10" s="159"/>
      <c r="O10" s="159"/>
      <c r="P10" s="159"/>
      <c r="Q10" s="159"/>
      <c r="R10" s="159"/>
      <c r="S10" s="159"/>
      <c r="T10" s="159"/>
      <c r="U10" s="159"/>
      <c r="V10" s="159"/>
      <c r="W10" s="159"/>
      <c r="X10" s="159"/>
      <c r="Y10" s="159"/>
      <c r="Z10" s="159"/>
    </row>
    <row r="11" spans="1:26" ht="27.6" x14ac:dyDescent="0.3">
      <c r="A11" s="52" t="s">
        <v>129</v>
      </c>
      <c r="B11" s="52" t="s">
        <v>130</v>
      </c>
      <c r="C11" s="52" t="s">
        <v>131</v>
      </c>
      <c r="D11" s="53" t="s">
        <v>132</v>
      </c>
      <c r="E11" s="53" t="s">
        <v>133</v>
      </c>
      <c r="F11" s="53" t="s">
        <v>134</v>
      </c>
      <c r="G11" s="53" t="s">
        <v>135</v>
      </c>
      <c r="H11" s="53" t="s">
        <v>136</v>
      </c>
      <c r="I11" s="53" t="s">
        <v>137</v>
      </c>
      <c r="J11" s="53" t="s">
        <v>138</v>
      </c>
      <c r="K11" s="53" t="s">
        <v>139</v>
      </c>
      <c r="L11" s="53" t="s">
        <v>140</v>
      </c>
      <c r="M11" s="53" t="s">
        <v>141</v>
      </c>
      <c r="N11" s="159"/>
      <c r="O11" s="159"/>
      <c r="P11" s="159"/>
      <c r="Q11" s="159"/>
      <c r="R11" s="159"/>
      <c r="S11" s="159"/>
      <c r="T11" s="159"/>
      <c r="U11" s="159"/>
      <c r="V11" s="159"/>
      <c r="W11" s="159"/>
      <c r="X11" s="159"/>
      <c r="Y11" s="159"/>
      <c r="Z11" s="159"/>
    </row>
    <row r="12" spans="1:26" ht="110.4" x14ac:dyDescent="0.3">
      <c r="A12" s="54" t="s">
        <v>142</v>
      </c>
      <c r="B12" s="55" t="s">
        <v>143</v>
      </c>
      <c r="C12" s="55" t="s">
        <v>144</v>
      </c>
      <c r="D12" s="55" t="s">
        <v>145</v>
      </c>
      <c r="E12" s="55" t="s">
        <v>146</v>
      </c>
      <c r="F12" s="55" t="s">
        <v>147</v>
      </c>
      <c r="G12" s="55" t="s">
        <v>148</v>
      </c>
      <c r="H12" s="55" t="s">
        <v>149</v>
      </c>
      <c r="I12" s="55" t="s">
        <v>150</v>
      </c>
      <c r="J12" s="55" t="s">
        <v>151</v>
      </c>
      <c r="K12" s="55" t="s">
        <v>152</v>
      </c>
      <c r="L12" s="55" t="s">
        <v>153</v>
      </c>
      <c r="M12" s="55" t="s">
        <v>154</v>
      </c>
      <c r="N12" s="159"/>
      <c r="O12" s="159"/>
      <c r="P12" s="159"/>
      <c r="Q12" s="159"/>
      <c r="R12" s="159"/>
      <c r="S12" s="159"/>
      <c r="T12" s="159"/>
      <c r="U12" s="159"/>
      <c r="V12" s="159"/>
      <c r="W12" s="159"/>
      <c r="X12" s="159"/>
      <c r="Y12" s="159"/>
      <c r="Z12" s="159"/>
    </row>
    <row r="13" spans="1:26" ht="96.6" x14ac:dyDescent="0.3">
      <c r="A13" s="54" t="s">
        <v>155</v>
      </c>
      <c r="B13" s="55" t="s">
        <v>156</v>
      </c>
      <c r="C13" s="55" t="s">
        <v>157</v>
      </c>
      <c r="D13" s="55" t="s">
        <v>158</v>
      </c>
      <c r="E13" s="55" t="s">
        <v>159</v>
      </c>
      <c r="F13" s="55" t="s">
        <v>160</v>
      </c>
      <c r="G13" s="55" t="s">
        <v>161</v>
      </c>
      <c r="H13" s="55" t="s">
        <v>162</v>
      </c>
      <c r="I13" s="55" t="s">
        <v>163</v>
      </c>
      <c r="J13" s="55" t="s">
        <v>164</v>
      </c>
      <c r="K13" s="55" t="s">
        <v>165</v>
      </c>
      <c r="L13" s="55" t="s">
        <v>166</v>
      </c>
      <c r="M13" s="55" t="s">
        <v>167</v>
      </c>
      <c r="N13" s="159"/>
      <c r="O13" s="159"/>
      <c r="P13" s="159"/>
      <c r="Q13" s="159"/>
      <c r="R13" s="159"/>
      <c r="S13" s="159"/>
      <c r="T13" s="159"/>
      <c r="U13" s="159"/>
      <c r="V13" s="159"/>
      <c r="W13" s="159"/>
      <c r="X13" s="159"/>
      <c r="Y13" s="159"/>
      <c r="Z13" s="159"/>
    </row>
    <row r="14" spans="1:26" ht="96.6" x14ac:dyDescent="0.3">
      <c r="A14" s="54" t="s">
        <v>168</v>
      </c>
      <c r="B14" s="55" t="s">
        <v>169</v>
      </c>
      <c r="C14" s="55" t="s">
        <v>170</v>
      </c>
      <c r="D14" s="55" t="s">
        <v>171</v>
      </c>
      <c r="E14" s="55" t="s">
        <v>172</v>
      </c>
      <c r="F14" s="55" t="s">
        <v>173</v>
      </c>
      <c r="G14" s="55" t="s">
        <v>174</v>
      </c>
      <c r="H14" s="55" t="s">
        <v>175</v>
      </c>
      <c r="I14" s="55" t="s">
        <v>176</v>
      </c>
      <c r="J14" s="55" t="s">
        <v>177</v>
      </c>
      <c r="K14" s="55" t="s">
        <v>178</v>
      </c>
      <c r="L14" s="55" t="s">
        <v>179</v>
      </c>
      <c r="M14" s="55" t="s">
        <v>180</v>
      </c>
      <c r="N14" s="159"/>
      <c r="O14" s="159"/>
      <c r="P14" s="159"/>
      <c r="Q14" s="159"/>
      <c r="R14" s="159"/>
      <c r="S14" s="159"/>
      <c r="T14" s="159"/>
      <c r="U14" s="159"/>
      <c r="V14" s="159"/>
      <c r="W14" s="159"/>
      <c r="X14" s="159"/>
      <c r="Y14" s="159"/>
      <c r="Z14" s="159"/>
    </row>
    <row r="15" spans="1:26" ht="82.8" x14ac:dyDescent="0.3">
      <c r="A15" s="54" t="s">
        <v>181</v>
      </c>
      <c r="B15" s="55" t="s">
        <v>182</v>
      </c>
      <c r="C15" s="55" t="s">
        <v>183</v>
      </c>
      <c r="D15" s="55" t="s">
        <v>184</v>
      </c>
      <c r="E15" s="55" t="s">
        <v>185</v>
      </c>
      <c r="F15" s="55" t="s">
        <v>186</v>
      </c>
      <c r="G15" s="55" t="s">
        <v>187</v>
      </c>
      <c r="H15" s="55" t="s">
        <v>188</v>
      </c>
      <c r="I15" s="55" t="s">
        <v>189</v>
      </c>
      <c r="J15" s="55" t="s">
        <v>190</v>
      </c>
      <c r="K15" s="55" t="s">
        <v>191</v>
      </c>
      <c r="L15" s="55" t="s">
        <v>192</v>
      </c>
      <c r="M15" s="55" t="s">
        <v>193</v>
      </c>
      <c r="N15" s="159"/>
      <c r="O15" s="159"/>
      <c r="P15" s="159"/>
      <c r="Q15" s="159"/>
      <c r="R15" s="159"/>
      <c r="S15" s="159"/>
      <c r="T15" s="159"/>
      <c r="U15" s="159"/>
      <c r="V15" s="159"/>
      <c r="W15" s="159"/>
      <c r="X15" s="159"/>
      <c r="Y15" s="159"/>
      <c r="Z15" s="159"/>
    </row>
    <row r="16" spans="1:26" ht="96.6" x14ac:dyDescent="0.3">
      <c r="A16" s="54" t="s">
        <v>194</v>
      </c>
      <c r="B16" s="55" t="s">
        <v>195</v>
      </c>
      <c r="C16" s="55" t="s">
        <v>196</v>
      </c>
      <c r="D16" s="55" t="s">
        <v>197</v>
      </c>
      <c r="E16" s="55" t="s">
        <v>198</v>
      </c>
      <c r="F16" s="55" t="s">
        <v>199</v>
      </c>
      <c r="G16" s="55" t="s">
        <v>200</v>
      </c>
      <c r="H16" s="55" t="s">
        <v>201</v>
      </c>
      <c r="I16" s="55" t="s">
        <v>202</v>
      </c>
      <c r="J16" s="55" t="s">
        <v>203</v>
      </c>
      <c r="K16" s="55" t="s">
        <v>204</v>
      </c>
      <c r="L16" s="55" t="s">
        <v>166</v>
      </c>
      <c r="M16" s="55" t="s">
        <v>205</v>
      </c>
      <c r="N16" s="159"/>
      <c r="O16" s="159"/>
      <c r="P16" s="159"/>
      <c r="Q16" s="159"/>
      <c r="R16" s="159"/>
      <c r="S16" s="159"/>
      <c r="T16" s="159"/>
      <c r="U16" s="159"/>
      <c r="V16" s="159"/>
      <c r="W16" s="159"/>
      <c r="X16" s="159"/>
      <c r="Y16" s="159"/>
      <c r="Z16" s="159"/>
    </row>
    <row r="17" spans="1:26" ht="82.8" x14ac:dyDescent="0.3">
      <c r="A17" s="55" t="s">
        <v>206</v>
      </c>
      <c r="B17" s="55" t="s">
        <v>207</v>
      </c>
      <c r="C17" s="55" t="s">
        <v>208</v>
      </c>
      <c r="D17" s="55" t="s">
        <v>209</v>
      </c>
      <c r="E17" s="55" t="s">
        <v>210</v>
      </c>
      <c r="F17" s="55" t="s">
        <v>211</v>
      </c>
      <c r="G17" s="55" t="s">
        <v>212</v>
      </c>
      <c r="H17" s="55" t="s">
        <v>213</v>
      </c>
      <c r="I17" s="55" t="s">
        <v>214</v>
      </c>
      <c r="J17" s="55" t="s">
        <v>215</v>
      </c>
      <c r="K17" s="55" t="s">
        <v>216</v>
      </c>
      <c r="L17" s="55" t="s">
        <v>217</v>
      </c>
      <c r="M17" s="55" t="s">
        <v>218</v>
      </c>
      <c r="N17" s="159"/>
      <c r="O17" s="159"/>
      <c r="P17" s="159"/>
      <c r="Q17" s="159"/>
      <c r="R17" s="159"/>
      <c r="S17" s="159"/>
      <c r="T17" s="159"/>
      <c r="U17" s="159"/>
      <c r="V17" s="159"/>
      <c r="W17" s="159"/>
      <c r="X17" s="159"/>
      <c r="Y17" s="159"/>
      <c r="Z17" s="159"/>
    </row>
    <row r="18" spans="1:26" s="160" customFormat="1" ht="13.8" x14ac:dyDescent="0.3">
      <c r="A18" s="159"/>
      <c r="B18" s="159"/>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spans="1:26" s="160" customFormat="1" ht="13.8" x14ac:dyDescent="0.3">
      <c r="A19" s="159"/>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spans="1:26" s="160" customFormat="1" ht="13.8" x14ac:dyDescent="0.3">
      <c r="A20" s="15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spans="1:26" s="160" customFormat="1" ht="13.8" x14ac:dyDescent="0.3">
      <c r="A21" s="159"/>
      <c r="B21" s="159"/>
      <c r="C21" s="159"/>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spans="1:26" s="160" customFormat="1" ht="13.8" x14ac:dyDescent="0.3">
      <c r="A22" s="159"/>
      <c r="B22" s="159"/>
      <c r="C22" s="159"/>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spans="1:26" s="160" customFormat="1" ht="13.8" x14ac:dyDescent="0.3">
      <c r="A23" s="159"/>
      <c r="B23" s="159"/>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spans="1:26" s="160" customFormat="1" ht="13.8" x14ac:dyDescent="0.3">
      <c r="A24" s="159"/>
      <c r="B24" s="159"/>
      <c r="C24" s="159"/>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spans="1:26" s="160" customFormat="1" ht="13.8" x14ac:dyDescent="0.3">
      <c r="A25" s="159"/>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s="160" customFormat="1" ht="13.8" x14ac:dyDescent="0.3">
      <c r="A26" s="159"/>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s="160" customFormat="1" ht="13.8" x14ac:dyDescent="0.3">
      <c r="A27" s="159"/>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s="160" customFormat="1" ht="13.8" x14ac:dyDescent="0.3">
      <c r="A28" s="159"/>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s="160" customFormat="1" ht="13.8" x14ac:dyDescent="0.3">
      <c r="A29" s="159"/>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s="160" customFormat="1" ht="13.8" x14ac:dyDescent="0.3">
      <c r="A30" s="159"/>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s="160" customFormat="1" ht="13.8" x14ac:dyDescent="0.3">
      <c r="A31" s="159"/>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s="160" customFormat="1" ht="13.8" x14ac:dyDescent="0.3">
      <c r="A32" s="159"/>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s="160" customFormat="1" ht="13.8" x14ac:dyDescent="0.3">
      <c r="A33" s="159"/>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s="160" customFormat="1" ht="13.8" x14ac:dyDescent="0.3">
      <c r="A34" s="159"/>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s="160" customFormat="1" ht="13.8" x14ac:dyDescent="0.3">
      <c r="A35" s="159"/>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s="160" customFormat="1" ht="13.8" x14ac:dyDescent="0.3">
      <c r="A36" s="159"/>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s="160" customFormat="1" ht="13.8" x14ac:dyDescent="0.3">
      <c r="A37" s="159"/>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s="160" customFormat="1" ht="13.8" x14ac:dyDescent="0.3">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s="160" customFormat="1" ht="13.8" x14ac:dyDescent="0.3">
      <c r="A39" s="159"/>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s="160" customFormat="1" ht="13.8" x14ac:dyDescent="0.3">
      <c r="A40" s="159"/>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s="160" customFormat="1" ht="13.8" x14ac:dyDescent="0.3">
      <c r="A41" s="159"/>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s="160" customFormat="1" ht="13.8" x14ac:dyDescent="0.3">
      <c r="A42" s="159"/>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s="160" customFormat="1" ht="13.8" x14ac:dyDescent="0.3">
      <c r="A43" s="159"/>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s="160" customFormat="1" ht="13.8" x14ac:dyDescent="0.3">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s="160" customFormat="1" ht="13.8" x14ac:dyDescent="0.3">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s="160" customFormat="1" ht="13.8" x14ac:dyDescent="0.3">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s="160" customFormat="1" ht="13.8" x14ac:dyDescent="0.3">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s="160" customFormat="1" ht="13.8" x14ac:dyDescent="0.3">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s="160" customFormat="1" ht="13.8" x14ac:dyDescent="0.3">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s="160" customFormat="1" ht="13.8" x14ac:dyDescent="0.3">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s="160" customFormat="1" ht="13.8" x14ac:dyDescent="0.3">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s="160" customFormat="1" ht="13.8" x14ac:dyDescent="0.3">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s="160" customFormat="1" ht="13.8" x14ac:dyDescent="0.3">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s="160" customFormat="1" ht="13.8" x14ac:dyDescent="0.3">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s="160" customFormat="1" ht="13.8" x14ac:dyDescent="0.3">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s="160" customFormat="1" ht="13.8" x14ac:dyDescent="0.3">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s="160" customFormat="1" ht="13.8" x14ac:dyDescent="0.3">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s="160" customFormat="1" ht="13.8" x14ac:dyDescent="0.3">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s="160" customFormat="1" ht="13.8" x14ac:dyDescent="0.3">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s="160" customFormat="1" ht="13.8" x14ac:dyDescent="0.3">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s="160" customFormat="1" ht="13.8" x14ac:dyDescent="0.3">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s="160" customFormat="1" ht="13.8" x14ac:dyDescent="0.3">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s="160" customFormat="1" ht="13.8" x14ac:dyDescent="0.3">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s="160" customFormat="1" ht="13.8" x14ac:dyDescent="0.3">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s="160" customFormat="1" ht="13.8" x14ac:dyDescent="0.3">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s="160" customFormat="1" ht="13.8" x14ac:dyDescent="0.3">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s="160" customFormat="1" ht="13.8" x14ac:dyDescent="0.3">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s="160" customFormat="1" ht="13.8" x14ac:dyDescent="0.3">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s="160" customFormat="1" ht="13.8" x14ac:dyDescent="0.3">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s="160" customFormat="1" ht="13.8" x14ac:dyDescent="0.3">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s="160" customFormat="1" ht="13.8" x14ac:dyDescent="0.3">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s="160" customFormat="1" ht="13.8" x14ac:dyDescent="0.3">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s="160" customFormat="1" ht="13.8" x14ac:dyDescent="0.3">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s="160" customFormat="1" ht="13.8" x14ac:dyDescent="0.3">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s="160" customFormat="1" ht="13.8" x14ac:dyDescent="0.3">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s="160" customFormat="1" ht="13.8" x14ac:dyDescent="0.3">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s="160" customFormat="1" ht="13.8" x14ac:dyDescent="0.3">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s="160" customFormat="1" ht="13.8" x14ac:dyDescent="0.3">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s="160" customFormat="1" ht="13.8" x14ac:dyDescent="0.3">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s="160" customFormat="1" ht="13.8" x14ac:dyDescent="0.3">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s="160" customFormat="1" ht="13.8" x14ac:dyDescent="0.3">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s="160" customFormat="1" ht="13.8" x14ac:dyDescent="0.3">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s="160" customFormat="1" ht="13.8" x14ac:dyDescent="0.3">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s="160" customFormat="1" ht="13.8" x14ac:dyDescent="0.3">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s="160" customFormat="1" ht="13.8" x14ac:dyDescent="0.3">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s="160" customFormat="1" ht="13.8" x14ac:dyDescent="0.3">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s="160" customFormat="1" ht="13.8" x14ac:dyDescent="0.3">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s="160" customFormat="1" ht="13.8" x14ac:dyDescent="0.3">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s="160" customFormat="1" ht="13.8" x14ac:dyDescent="0.3">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s="160" customFormat="1" ht="13.8" x14ac:dyDescent="0.3">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s="160" customFormat="1" ht="13.8" x14ac:dyDescent="0.3">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s="160" customFormat="1" ht="13.8" x14ac:dyDescent="0.3">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s="160" customFormat="1" ht="13.8" x14ac:dyDescent="0.3">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s="160" customFormat="1" ht="13.8" x14ac:dyDescent="0.3">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s="160" customFormat="1" ht="13.8" x14ac:dyDescent="0.3">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s="160" customFormat="1" ht="13.8" x14ac:dyDescent="0.3">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s="160" customFormat="1" ht="13.8" x14ac:dyDescent="0.3">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s="160" customFormat="1" ht="13.8" x14ac:dyDescent="0.3">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s="160" customFormat="1" ht="13.8" x14ac:dyDescent="0.3">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s="160" customFormat="1" ht="13.8" x14ac:dyDescent="0.3">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s="160" customFormat="1" ht="13.8" x14ac:dyDescent="0.3">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s="160" customFormat="1" ht="13.8" x14ac:dyDescent="0.3">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s="160" customFormat="1" ht="13.8" x14ac:dyDescent="0.3">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s="160" customFormat="1" ht="13.8" x14ac:dyDescent="0.3">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s="160" customFormat="1" ht="13.8" x14ac:dyDescent="0.3">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s="160" customFormat="1" ht="13.8" x14ac:dyDescent="0.3">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s="160" customFormat="1" ht="13.8" x14ac:dyDescent="0.3">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s="160" customFormat="1" ht="13.8" x14ac:dyDescent="0.3">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s="160" customFormat="1" ht="13.8" x14ac:dyDescent="0.3">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s="160" customFormat="1" ht="13.8" x14ac:dyDescent="0.3">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s="160" customFormat="1" ht="13.8" x14ac:dyDescent="0.3">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s="160" customFormat="1" ht="13.8" x14ac:dyDescent="0.3">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s="160" customFormat="1" ht="13.8" x14ac:dyDescent="0.3">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s="160" customFormat="1" ht="13.8" x14ac:dyDescent="0.3">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s="160" customFormat="1" ht="13.8" x14ac:dyDescent="0.3">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s="160" customFormat="1" ht="13.8" x14ac:dyDescent="0.3">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s="160" customFormat="1" ht="13.8" x14ac:dyDescent="0.3">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s="160" customFormat="1" ht="13.8" x14ac:dyDescent="0.3">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s="160" customFormat="1" ht="13.8" x14ac:dyDescent="0.3">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s="160" customFormat="1" ht="13.8" x14ac:dyDescent="0.3">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s="160" customFormat="1" ht="13.8" x14ac:dyDescent="0.3">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s="160" customFormat="1" ht="13.8" x14ac:dyDescent="0.3">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s="160" customFormat="1" ht="13.8" x14ac:dyDescent="0.3">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s="160" customFormat="1" ht="13.8" x14ac:dyDescent="0.3">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s="160" customFormat="1" ht="13.8" x14ac:dyDescent="0.3">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s="160" customFormat="1" ht="13.8" x14ac:dyDescent="0.3">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s="160" customFormat="1" ht="13.8" x14ac:dyDescent="0.3">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s="160" customFormat="1" ht="13.8" x14ac:dyDescent="0.3">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s="160" customFormat="1" ht="13.8" x14ac:dyDescent="0.3">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s="160" customFormat="1" ht="13.8" x14ac:dyDescent="0.3">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s="160" customFormat="1" ht="13.8" x14ac:dyDescent="0.3">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s="160" customFormat="1" ht="13.8" x14ac:dyDescent="0.3">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s="160" customFormat="1" ht="13.8" x14ac:dyDescent="0.3">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s="160" customFormat="1" ht="13.8" x14ac:dyDescent="0.3">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s="160" customFormat="1" ht="13.8" x14ac:dyDescent="0.3">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s="160" customFormat="1" ht="13.8" x14ac:dyDescent="0.3">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s="160" customFormat="1" ht="13.8" x14ac:dyDescent="0.3">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s="160" customFormat="1" ht="13.8" x14ac:dyDescent="0.3">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s="160" customFormat="1" ht="13.8" x14ac:dyDescent="0.3">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s="160" customFormat="1" ht="13.8" x14ac:dyDescent="0.3">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s="160" customFormat="1" ht="13.8" x14ac:dyDescent="0.3">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s="160" customFormat="1" ht="13.8" x14ac:dyDescent="0.3">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s="160" customFormat="1" ht="13.8" x14ac:dyDescent="0.3">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s="160" customFormat="1" ht="13.8" x14ac:dyDescent="0.3">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s="160" customFormat="1" ht="13.8" x14ac:dyDescent="0.3">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s="160" customFormat="1" ht="13.8" x14ac:dyDescent="0.3">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s="160" customFormat="1" ht="13.8" x14ac:dyDescent="0.3">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s="160" customFormat="1" ht="13.8" x14ac:dyDescent="0.3">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s="160" customFormat="1" ht="13.8" x14ac:dyDescent="0.3">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s="160" customFormat="1" ht="13.8" x14ac:dyDescent="0.3">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s="160" customFormat="1" ht="13.8" x14ac:dyDescent="0.3">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s="160" customFormat="1" ht="13.8" x14ac:dyDescent="0.3">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s="160" customFormat="1" ht="13.8" x14ac:dyDescent="0.3">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s="160" customFormat="1" ht="13.8" x14ac:dyDescent="0.3">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s="160" customFormat="1" ht="13.8" x14ac:dyDescent="0.3">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s="160" customFormat="1" ht="13.8" x14ac:dyDescent="0.3">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s="160" customFormat="1" ht="13.8" x14ac:dyDescent="0.3">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s="160" customFormat="1" ht="13.8" x14ac:dyDescent="0.3">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s="160" customFormat="1" ht="13.8" x14ac:dyDescent="0.3">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s="160" customFormat="1" ht="13.8" x14ac:dyDescent="0.3">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s="160" customFormat="1" ht="13.8" x14ac:dyDescent="0.3">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s="160" customFormat="1" ht="13.8" x14ac:dyDescent="0.3">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s="160" customFormat="1" ht="13.8" x14ac:dyDescent="0.3">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s="160" customFormat="1" ht="13.8" x14ac:dyDescent="0.3">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s="160" customFormat="1" ht="13.8" x14ac:dyDescent="0.3">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s="160" customFormat="1" ht="13.8" x14ac:dyDescent="0.3">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s="160" customFormat="1" ht="13.8" x14ac:dyDescent="0.3">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s="160" customFormat="1" ht="13.8" x14ac:dyDescent="0.3">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s="160" customFormat="1" ht="13.8" x14ac:dyDescent="0.3">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s="160" customFormat="1" ht="13.8" x14ac:dyDescent="0.3">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s="160" customFormat="1" ht="13.8" x14ac:dyDescent="0.3">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s="160" customFormat="1" ht="13.8" x14ac:dyDescent="0.3">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s="160" customFormat="1" ht="13.8" x14ac:dyDescent="0.3">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s="160" customFormat="1" ht="13.8" x14ac:dyDescent="0.3">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s="160" customFormat="1" ht="13.8" x14ac:dyDescent="0.3">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s="160" customFormat="1" ht="13.8" x14ac:dyDescent="0.3">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s="160" customFormat="1" ht="13.8" x14ac:dyDescent="0.3">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s="160" customFormat="1" ht="13.8" x14ac:dyDescent="0.3">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s="160" customFormat="1" ht="13.8" x14ac:dyDescent="0.3">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s="160" customFormat="1" ht="13.8" x14ac:dyDescent="0.3">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s="160" customFormat="1" ht="13.8" x14ac:dyDescent="0.3">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s="160" customFormat="1" ht="13.8" x14ac:dyDescent="0.3">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s="160" customFormat="1" ht="13.8" x14ac:dyDescent="0.3">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s="160" customFormat="1" ht="13.8" x14ac:dyDescent="0.3">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s="160" customFormat="1" ht="13.8" x14ac:dyDescent="0.3">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s="160" customFormat="1" ht="13.8" x14ac:dyDescent="0.3">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s="160" customFormat="1" ht="13.8" x14ac:dyDescent="0.3">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s="160" customFormat="1" ht="13.8" x14ac:dyDescent="0.3">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s="160" customFormat="1" ht="13.8" x14ac:dyDescent="0.3">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s="160" customFormat="1" ht="13.8" x14ac:dyDescent="0.3">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s="160" customFormat="1" ht="13.8" x14ac:dyDescent="0.3">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s="160" customFormat="1" ht="13.8" x14ac:dyDescent="0.3">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s="160" customFormat="1" ht="13.8" x14ac:dyDescent="0.3">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s="160" customFormat="1" ht="13.8" x14ac:dyDescent="0.3">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s="160" customFormat="1" ht="13.8" x14ac:dyDescent="0.3">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s="160" customFormat="1" ht="13.8" x14ac:dyDescent="0.3">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s="160" customFormat="1" ht="13.8" x14ac:dyDescent="0.3">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s="160" customFormat="1" ht="13.8" x14ac:dyDescent="0.3">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s="160" customFormat="1" ht="13.8" x14ac:dyDescent="0.3">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s="160" customFormat="1" ht="13.8" x14ac:dyDescent="0.3">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s="160" customFormat="1" ht="13.8" x14ac:dyDescent="0.3">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s="160" customFormat="1" ht="13.8" x14ac:dyDescent="0.3">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s="160" customFormat="1" ht="13.8" x14ac:dyDescent="0.3">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s="160" customFormat="1" ht="13.8" x14ac:dyDescent="0.3">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3.8" x14ac:dyDescent="0.3">
      <c r="A205" s="51"/>
      <c r="B205" s="51"/>
      <c r="C205" s="51"/>
      <c r="D205" s="51"/>
      <c r="E205" s="51"/>
      <c r="F205" s="51"/>
      <c r="G205" s="51"/>
      <c r="H205" s="51"/>
      <c r="I205" s="51"/>
      <c r="J205" s="51"/>
      <c r="K205" s="51"/>
      <c r="L205" s="51"/>
      <c r="M205" s="51"/>
      <c r="N205" s="159"/>
      <c r="O205" s="159"/>
      <c r="P205" s="159"/>
      <c r="Q205" s="159"/>
      <c r="R205" s="159"/>
      <c r="S205" s="159"/>
      <c r="T205" s="159"/>
      <c r="U205" s="159"/>
      <c r="V205" s="159"/>
      <c r="W205" s="159"/>
      <c r="X205" s="159"/>
      <c r="Y205" s="159"/>
      <c r="Z205" s="159"/>
    </row>
    <row r="206" spans="1:26" ht="13.8" x14ac:dyDescent="0.3">
      <c r="A206" s="51"/>
      <c r="B206" s="51"/>
      <c r="C206" s="51"/>
      <c r="D206" s="51"/>
      <c r="E206" s="51"/>
      <c r="F206" s="51"/>
      <c r="G206" s="51"/>
      <c r="H206" s="51"/>
      <c r="I206" s="51"/>
      <c r="J206" s="51"/>
      <c r="K206" s="51"/>
      <c r="L206" s="51"/>
      <c r="M206" s="51"/>
      <c r="N206" s="159"/>
      <c r="O206" s="159"/>
      <c r="P206" s="159"/>
      <c r="Q206" s="159"/>
      <c r="R206" s="159"/>
      <c r="S206" s="159"/>
      <c r="T206" s="159"/>
      <c r="U206" s="159"/>
      <c r="V206" s="159"/>
      <c r="W206" s="159"/>
      <c r="X206" s="159"/>
      <c r="Y206" s="159"/>
      <c r="Z206" s="159"/>
    </row>
    <row r="207" spans="1:26" ht="13.8" x14ac:dyDescent="0.3">
      <c r="A207" s="51"/>
      <c r="B207" s="51"/>
      <c r="C207" s="51"/>
      <c r="D207" s="51"/>
      <c r="E207" s="51"/>
      <c r="F207" s="51"/>
      <c r="G207" s="51"/>
      <c r="H207" s="51"/>
      <c r="I207" s="51"/>
      <c r="J207" s="51"/>
      <c r="K207" s="51"/>
      <c r="L207" s="51"/>
      <c r="M207" s="51"/>
      <c r="N207" s="159"/>
      <c r="O207" s="159"/>
      <c r="P207" s="159"/>
      <c r="Q207" s="159"/>
      <c r="R207" s="159"/>
      <c r="S207" s="159"/>
      <c r="T207" s="159"/>
      <c r="U207" s="159"/>
      <c r="V207" s="159"/>
      <c r="W207" s="159"/>
      <c r="X207" s="159"/>
      <c r="Y207" s="159"/>
      <c r="Z207" s="159"/>
    </row>
    <row r="208" spans="1:26" ht="13.8" x14ac:dyDescent="0.3">
      <c r="A208" s="51"/>
      <c r="B208" s="51"/>
      <c r="C208" s="51"/>
      <c r="D208" s="51"/>
      <c r="E208" s="51"/>
      <c r="F208" s="51"/>
      <c r="G208" s="51"/>
      <c r="H208" s="51"/>
      <c r="I208" s="51"/>
      <c r="J208" s="51"/>
      <c r="K208" s="51"/>
      <c r="L208" s="51"/>
      <c r="M208" s="51"/>
      <c r="N208" s="159"/>
      <c r="O208" s="159"/>
      <c r="P208" s="159"/>
      <c r="Q208" s="159"/>
      <c r="R208" s="159"/>
      <c r="S208" s="159"/>
      <c r="T208" s="159"/>
      <c r="U208" s="159"/>
      <c r="V208" s="159"/>
      <c r="W208" s="159"/>
      <c r="X208" s="159"/>
      <c r="Y208" s="159"/>
      <c r="Z208" s="159"/>
    </row>
    <row r="209" spans="1:26" ht="13.8" x14ac:dyDescent="0.3">
      <c r="A209" s="51"/>
      <c r="B209" s="51"/>
      <c r="C209" s="51"/>
      <c r="D209" s="51"/>
      <c r="E209" s="51"/>
      <c r="F209" s="51"/>
      <c r="G209" s="51"/>
      <c r="H209" s="51"/>
      <c r="I209" s="51"/>
      <c r="J209" s="51"/>
      <c r="K209" s="51"/>
      <c r="L209" s="51"/>
      <c r="M209" s="51"/>
      <c r="N209" s="159"/>
      <c r="O209" s="159"/>
      <c r="P209" s="159"/>
      <c r="Q209" s="159"/>
      <c r="R209" s="159"/>
      <c r="S209" s="159"/>
      <c r="T209" s="159"/>
      <c r="U209" s="159"/>
      <c r="V209" s="159"/>
      <c r="W209" s="159"/>
      <c r="X209" s="159"/>
      <c r="Y209" s="159"/>
      <c r="Z209" s="159"/>
    </row>
    <row r="210" spans="1:26" ht="13.8" x14ac:dyDescent="0.3">
      <c r="A210" s="51"/>
      <c r="B210" s="51"/>
      <c r="C210" s="51"/>
      <c r="D210" s="51"/>
      <c r="E210" s="51"/>
      <c r="F210" s="51"/>
      <c r="G210" s="51"/>
      <c r="H210" s="51"/>
      <c r="I210" s="51"/>
      <c r="J210" s="51"/>
      <c r="K210" s="51"/>
      <c r="L210" s="51"/>
      <c r="M210" s="51"/>
      <c r="N210" s="159"/>
      <c r="O210" s="159"/>
      <c r="P210" s="159"/>
      <c r="Q210" s="159"/>
      <c r="R210" s="159"/>
      <c r="S210" s="159"/>
      <c r="T210" s="159"/>
      <c r="U210" s="159"/>
      <c r="V210" s="159"/>
      <c r="W210" s="159"/>
      <c r="X210" s="159"/>
      <c r="Y210" s="159"/>
      <c r="Z210" s="159"/>
    </row>
    <row r="211" spans="1:26" ht="13.8" x14ac:dyDescent="0.3">
      <c r="A211" s="51"/>
      <c r="B211" s="51"/>
      <c r="C211" s="51"/>
      <c r="D211" s="51"/>
      <c r="E211" s="51"/>
      <c r="F211" s="51"/>
      <c r="G211" s="51"/>
      <c r="H211" s="51"/>
      <c r="I211" s="51"/>
      <c r="J211" s="51"/>
      <c r="K211" s="51"/>
      <c r="L211" s="51"/>
      <c r="M211" s="51"/>
      <c r="N211" s="159"/>
      <c r="O211" s="159"/>
      <c r="P211" s="159"/>
      <c r="Q211" s="159"/>
      <c r="R211" s="159"/>
      <c r="S211" s="159"/>
      <c r="T211" s="159"/>
      <c r="U211" s="159"/>
      <c r="V211" s="159"/>
      <c r="W211" s="159"/>
      <c r="X211" s="159"/>
      <c r="Y211" s="159"/>
      <c r="Z211" s="159"/>
    </row>
    <row r="212" spans="1:26" ht="13.8" x14ac:dyDescent="0.3">
      <c r="A212" s="51"/>
      <c r="B212" s="51"/>
      <c r="C212" s="51"/>
      <c r="D212" s="51"/>
      <c r="E212" s="51"/>
      <c r="F212" s="51"/>
      <c r="G212" s="51"/>
      <c r="H212" s="51"/>
      <c r="I212" s="51"/>
      <c r="J212" s="51"/>
      <c r="K212" s="51"/>
      <c r="L212" s="51"/>
      <c r="M212" s="51"/>
      <c r="N212" s="159"/>
      <c r="O212" s="159"/>
      <c r="P212" s="159"/>
      <c r="Q212" s="159"/>
      <c r="R212" s="159"/>
      <c r="S212" s="159"/>
      <c r="T212" s="159"/>
      <c r="U212" s="159"/>
      <c r="V212" s="159"/>
      <c r="W212" s="159"/>
      <c r="X212" s="159"/>
      <c r="Y212" s="159"/>
      <c r="Z212" s="159"/>
    </row>
    <row r="213" spans="1:26" ht="13.8" x14ac:dyDescent="0.3">
      <c r="A213" s="51"/>
      <c r="B213" s="51"/>
      <c r="C213" s="51"/>
      <c r="D213" s="51"/>
      <c r="E213" s="51"/>
      <c r="F213" s="51"/>
      <c r="G213" s="51"/>
      <c r="H213" s="51"/>
      <c r="I213" s="51"/>
      <c r="J213" s="51"/>
      <c r="K213" s="51"/>
      <c r="L213" s="51"/>
      <c r="M213" s="51"/>
      <c r="N213" s="159"/>
      <c r="O213" s="159"/>
      <c r="P213" s="159"/>
      <c r="Q213" s="159"/>
      <c r="R213" s="159"/>
      <c r="S213" s="159"/>
      <c r="T213" s="159"/>
      <c r="U213" s="159"/>
      <c r="V213" s="159"/>
      <c r="W213" s="159"/>
      <c r="X213" s="159"/>
      <c r="Y213" s="159"/>
      <c r="Z213" s="159"/>
    </row>
    <row r="214" spans="1:26" ht="13.8" x14ac:dyDescent="0.3">
      <c r="A214" s="51"/>
      <c r="B214" s="51"/>
      <c r="C214" s="51"/>
      <c r="D214" s="51"/>
      <c r="E214" s="51"/>
      <c r="F214" s="51"/>
      <c r="G214" s="51"/>
      <c r="H214" s="51"/>
      <c r="I214" s="51"/>
      <c r="J214" s="51"/>
      <c r="K214" s="51"/>
      <c r="L214" s="51"/>
      <c r="M214" s="51"/>
      <c r="N214" s="159"/>
      <c r="O214" s="159"/>
      <c r="P214" s="159"/>
      <c r="Q214" s="159"/>
      <c r="R214" s="159"/>
      <c r="S214" s="159"/>
      <c r="T214" s="159"/>
      <c r="U214" s="159"/>
      <c r="V214" s="159"/>
      <c r="W214" s="159"/>
      <c r="X214" s="159"/>
      <c r="Y214" s="159"/>
      <c r="Z214" s="159"/>
    </row>
    <row r="215" spans="1:26" ht="13.8" x14ac:dyDescent="0.3">
      <c r="A215" s="51"/>
      <c r="B215" s="51"/>
      <c r="C215" s="51"/>
      <c r="D215" s="51"/>
      <c r="E215" s="51"/>
      <c r="F215" s="51"/>
      <c r="G215" s="51"/>
      <c r="H215" s="51"/>
      <c r="I215" s="51"/>
      <c r="J215" s="51"/>
      <c r="K215" s="51"/>
      <c r="L215" s="51"/>
      <c r="M215" s="51"/>
      <c r="N215" s="159"/>
      <c r="O215" s="159"/>
      <c r="P215" s="159"/>
      <c r="Q215" s="159"/>
      <c r="R215" s="159"/>
      <c r="S215" s="159"/>
      <c r="T215" s="159"/>
      <c r="U215" s="159"/>
      <c r="V215" s="159"/>
      <c r="W215" s="159"/>
      <c r="X215" s="159"/>
      <c r="Y215" s="159"/>
      <c r="Z215" s="159"/>
    </row>
    <row r="216" spans="1:26" ht="13.8" x14ac:dyDescent="0.3">
      <c r="A216" s="51"/>
      <c r="B216" s="51"/>
      <c r="C216" s="51"/>
      <c r="D216" s="51"/>
      <c r="E216" s="51"/>
      <c r="F216" s="51"/>
      <c r="G216" s="51"/>
      <c r="H216" s="51"/>
      <c r="I216" s="51"/>
      <c r="J216" s="51"/>
      <c r="K216" s="51"/>
      <c r="L216" s="51"/>
      <c r="M216" s="51"/>
      <c r="N216" s="159"/>
      <c r="O216" s="159"/>
      <c r="P216" s="159"/>
      <c r="Q216" s="159"/>
      <c r="R216" s="159"/>
      <c r="S216" s="159"/>
      <c r="T216" s="159"/>
      <c r="U216" s="159"/>
      <c r="V216" s="159"/>
      <c r="W216" s="159"/>
      <c r="X216" s="159"/>
      <c r="Y216" s="159"/>
      <c r="Z216" s="159"/>
    </row>
    <row r="217" spans="1:26" ht="13.8" x14ac:dyDescent="0.3">
      <c r="A217" s="51"/>
      <c r="B217" s="51"/>
      <c r="C217" s="51"/>
      <c r="D217" s="51"/>
      <c r="E217" s="51"/>
      <c r="F217" s="51"/>
      <c r="G217" s="51"/>
      <c r="H217" s="51"/>
      <c r="I217" s="51"/>
      <c r="J217" s="51"/>
      <c r="K217" s="51"/>
      <c r="L217" s="51"/>
      <c r="M217" s="51"/>
      <c r="N217" s="159"/>
      <c r="O217" s="159"/>
      <c r="P217" s="159"/>
      <c r="Q217" s="159"/>
      <c r="R217" s="159"/>
      <c r="S217" s="159"/>
      <c r="T217" s="159"/>
      <c r="U217" s="159"/>
      <c r="V217" s="159"/>
      <c r="W217" s="159"/>
      <c r="X217" s="159"/>
      <c r="Y217" s="159"/>
      <c r="Z217" s="159"/>
    </row>
    <row r="218" spans="1:26" ht="13.8" x14ac:dyDescent="0.3">
      <c r="A218" s="51"/>
      <c r="B218" s="51"/>
      <c r="C218" s="51"/>
      <c r="D218" s="51"/>
      <c r="E218" s="51"/>
      <c r="F218" s="51"/>
      <c r="G218" s="51"/>
      <c r="H218" s="51"/>
      <c r="I218" s="51"/>
      <c r="J218" s="51"/>
      <c r="K218" s="51"/>
      <c r="L218" s="51"/>
      <c r="M218" s="51"/>
      <c r="N218" s="159"/>
      <c r="O218" s="159"/>
      <c r="P218" s="159"/>
      <c r="Q218" s="159"/>
      <c r="R218" s="159"/>
      <c r="S218" s="159"/>
      <c r="T218" s="159"/>
      <c r="U218" s="159"/>
      <c r="V218" s="159"/>
      <c r="W218" s="159"/>
      <c r="X218" s="159"/>
      <c r="Y218" s="159"/>
      <c r="Z218" s="159"/>
    </row>
    <row r="219" spans="1:26" ht="13.8" x14ac:dyDescent="0.3">
      <c r="A219" s="51"/>
      <c r="B219" s="51"/>
      <c r="C219" s="51"/>
      <c r="D219" s="51"/>
      <c r="E219" s="51"/>
      <c r="F219" s="51"/>
      <c r="G219" s="51"/>
      <c r="H219" s="51"/>
      <c r="I219" s="51"/>
      <c r="J219" s="51"/>
      <c r="K219" s="51"/>
      <c r="L219" s="51"/>
      <c r="M219" s="51"/>
      <c r="N219" s="159"/>
      <c r="O219" s="159"/>
      <c r="P219" s="159"/>
      <c r="Q219" s="159"/>
      <c r="R219" s="159"/>
      <c r="S219" s="159"/>
      <c r="T219" s="159"/>
      <c r="U219" s="159"/>
      <c r="V219" s="159"/>
      <c r="W219" s="159"/>
      <c r="X219" s="159"/>
      <c r="Y219" s="159"/>
      <c r="Z219" s="159"/>
    </row>
    <row r="220" spans="1:26" ht="13.8" x14ac:dyDescent="0.3">
      <c r="A220" s="51"/>
      <c r="B220" s="51"/>
      <c r="C220" s="51"/>
      <c r="D220" s="51"/>
      <c r="E220" s="51"/>
      <c r="F220" s="51"/>
      <c r="G220" s="51"/>
      <c r="H220" s="51"/>
      <c r="I220" s="51"/>
      <c r="J220" s="51"/>
      <c r="K220" s="51"/>
      <c r="L220" s="51"/>
      <c r="M220" s="51"/>
      <c r="N220" s="159"/>
      <c r="O220" s="159"/>
      <c r="P220" s="159"/>
      <c r="Q220" s="159"/>
      <c r="R220" s="159"/>
      <c r="S220" s="159"/>
      <c r="T220" s="159"/>
      <c r="U220" s="159"/>
      <c r="V220" s="159"/>
      <c r="W220" s="159"/>
      <c r="X220" s="159"/>
      <c r="Y220" s="159"/>
      <c r="Z220" s="159"/>
    </row>
    <row r="221" spans="1:26" ht="13.8" x14ac:dyDescent="0.3">
      <c r="A221" s="51"/>
      <c r="B221" s="51"/>
      <c r="C221" s="51"/>
      <c r="D221" s="51"/>
      <c r="E221" s="51"/>
      <c r="F221" s="51"/>
      <c r="G221" s="51"/>
      <c r="H221" s="51"/>
      <c r="I221" s="51"/>
      <c r="J221" s="51"/>
      <c r="K221" s="51"/>
      <c r="L221" s="51"/>
      <c r="M221" s="51"/>
      <c r="N221" s="159"/>
      <c r="O221" s="159"/>
      <c r="P221" s="159"/>
      <c r="Q221" s="159"/>
      <c r="R221" s="159"/>
      <c r="S221" s="159"/>
      <c r="T221" s="159"/>
      <c r="U221" s="159"/>
      <c r="V221" s="159"/>
      <c r="W221" s="159"/>
      <c r="X221" s="159"/>
      <c r="Y221" s="159"/>
      <c r="Z221" s="159"/>
    </row>
    <row r="222" spans="1:26" ht="13.8" x14ac:dyDescent="0.3">
      <c r="A222" s="51"/>
      <c r="B222" s="51"/>
      <c r="C222" s="51"/>
      <c r="D222" s="51"/>
      <c r="E222" s="51"/>
      <c r="F222" s="51"/>
      <c r="G222" s="51"/>
      <c r="H222" s="51"/>
      <c r="I222" s="51"/>
      <c r="J222" s="51"/>
      <c r="K222" s="51"/>
      <c r="L222" s="51"/>
      <c r="M222" s="51"/>
      <c r="N222" s="159"/>
      <c r="O222" s="159"/>
      <c r="P222" s="159"/>
      <c r="Q222" s="159"/>
      <c r="R222" s="159"/>
      <c r="S222" s="159"/>
      <c r="T222" s="159"/>
      <c r="U222" s="159"/>
      <c r="V222" s="159"/>
      <c r="W222" s="159"/>
      <c r="X222" s="159"/>
      <c r="Y222" s="159"/>
      <c r="Z222" s="159"/>
    </row>
    <row r="223" spans="1:26" ht="13.8" x14ac:dyDescent="0.3">
      <c r="A223" s="51"/>
      <c r="B223" s="51"/>
      <c r="C223" s="51"/>
      <c r="D223" s="51"/>
      <c r="E223" s="51"/>
      <c r="F223" s="51"/>
      <c r="G223" s="51"/>
      <c r="H223" s="51"/>
      <c r="I223" s="51"/>
      <c r="J223" s="51"/>
      <c r="K223" s="51"/>
      <c r="L223" s="51"/>
      <c r="M223" s="51"/>
      <c r="N223" s="159"/>
      <c r="O223" s="159"/>
      <c r="P223" s="159"/>
      <c r="Q223" s="159"/>
      <c r="R223" s="159"/>
      <c r="S223" s="159"/>
      <c r="T223" s="159"/>
      <c r="U223" s="159"/>
      <c r="V223" s="159"/>
      <c r="W223" s="159"/>
      <c r="X223" s="159"/>
      <c r="Y223" s="159"/>
      <c r="Z223" s="159"/>
    </row>
    <row r="224" spans="1:26" ht="13.8" x14ac:dyDescent="0.3">
      <c r="A224" s="51"/>
      <c r="B224" s="51"/>
      <c r="C224" s="51"/>
      <c r="D224" s="51"/>
      <c r="E224" s="51"/>
      <c r="F224" s="51"/>
      <c r="G224" s="51"/>
      <c r="H224" s="51"/>
      <c r="I224" s="51"/>
      <c r="J224" s="51"/>
      <c r="K224" s="51"/>
      <c r="L224" s="51"/>
      <c r="M224" s="51"/>
      <c r="N224" s="159"/>
      <c r="O224" s="159"/>
      <c r="P224" s="159"/>
      <c r="Q224" s="159"/>
      <c r="R224" s="159"/>
      <c r="S224" s="159"/>
      <c r="T224" s="159"/>
      <c r="U224" s="159"/>
      <c r="V224" s="159"/>
      <c r="W224" s="159"/>
      <c r="X224" s="159"/>
      <c r="Y224" s="159"/>
      <c r="Z224" s="159"/>
    </row>
    <row r="225" spans="1:26" ht="13.8" x14ac:dyDescent="0.3">
      <c r="A225" s="51"/>
      <c r="B225" s="51"/>
      <c r="C225" s="51"/>
      <c r="D225" s="51"/>
      <c r="E225" s="51"/>
      <c r="F225" s="51"/>
      <c r="G225" s="51"/>
      <c r="H225" s="51"/>
      <c r="I225" s="51"/>
      <c r="J225" s="51"/>
      <c r="K225" s="51"/>
      <c r="L225" s="51"/>
      <c r="M225" s="51"/>
      <c r="N225" s="159"/>
      <c r="O225" s="159"/>
      <c r="P225" s="159"/>
      <c r="Q225" s="159"/>
      <c r="R225" s="159"/>
      <c r="S225" s="159"/>
      <c r="T225" s="159"/>
      <c r="U225" s="159"/>
      <c r="V225" s="159"/>
      <c r="W225" s="159"/>
      <c r="X225" s="159"/>
      <c r="Y225" s="159"/>
      <c r="Z225" s="159"/>
    </row>
    <row r="226" spans="1:26" ht="13.8" x14ac:dyDescent="0.3">
      <c r="A226" s="51"/>
      <c r="B226" s="51"/>
      <c r="C226" s="51"/>
      <c r="D226" s="51"/>
      <c r="E226" s="51"/>
      <c r="F226" s="51"/>
      <c r="G226" s="51"/>
      <c r="H226" s="51"/>
      <c r="I226" s="51"/>
      <c r="J226" s="51"/>
      <c r="K226" s="51"/>
      <c r="L226" s="51"/>
      <c r="M226" s="51"/>
      <c r="N226" s="159"/>
      <c r="O226" s="159"/>
      <c r="P226" s="159"/>
      <c r="Q226" s="159"/>
      <c r="R226" s="159"/>
      <c r="S226" s="159"/>
      <c r="T226" s="159"/>
      <c r="U226" s="159"/>
      <c r="V226" s="159"/>
      <c r="W226" s="159"/>
      <c r="X226" s="159"/>
      <c r="Y226" s="159"/>
      <c r="Z226" s="159"/>
    </row>
    <row r="227" spans="1:26" ht="13.8" x14ac:dyDescent="0.3">
      <c r="A227" s="51"/>
      <c r="B227" s="51"/>
      <c r="C227" s="51"/>
      <c r="D227" s="51"/>
      <c r="E227" s="51"/>
      <c r="F227" s="51"/>
      <c r="G227" s="51"/>
      <c r="H227" s="51"/>
      <c r="I227" s="51"/>
      <c r="J227" s="51"/>
      <c r="K227" s="51"/>
      <c r="L227" s="51"/>
      <c r="M227" s="51"/>
      <c r="N227" s="159"/>
      <c r="O227" s="159"/>
      <c r="P227" s="159"/>
      <c r="Q227" s="159"/>
      <c r="R227" s="159"/>
      <c r="S227" s="159"/>
      <c r="T227" s="159"/>
      <c r="U227" s="159"/>
      <c r="V227" s="159"/>
      <c r="W227" s="159"/>
      <c r="X227" s="159"/>
      <c r="Y227" s="159"/>
      <c r="Z227" s="159"/>
    </row>
    <row r="228" spans="1:26" ht="13.8" x14ac:dyDescent="0.3">
      <c r="A228" s="51"/>
      <c r="B228" s="51"/>
      <c r="C228" s="51"/>
      <c r="D228" s="51"/>
      <c r="E228" s="51"/>
      <c r="F228" s="51"/>
      <c r="G228" s="51"/>
      <c r="H228" s="51"/>
      <c r="I228" s="51"/>
      <c r="J228" s="51"/>
      <c r="K228" s="51"/>
      <c r="L228" s="51"/>
      <c r="M228" s="51"/>
      <c r="N228" s="159"/>
      <c r="O228" s="159"/>
      <c r="P228" s="159"/>
      <c r="Q228" s="159"/>
      <c r="R228" s="159"/>
      <c r="S228" s="159"/>
      <c r="T228" s="159"/>
      <c r="U228" s="159"/>
      <c r="V228" s="159"/>
      <c r="W228" s="159"/>
      <c r="X228" s="159"/>
      <c r="Y228" s="159"/>
      <c r="Z228" s="159"/>
    </row>
    <row r="229" spans="1:26" ht="13.8" x14ac:dyDescent="0.3">
      <c r="A229" s="51"/>
      <c r="B229" s="51"/>
      <c r="C229" s="51"/>
      <c r="D229" s="51"/>
      <c r="E229" s="51"/>
      <c r="F229" s="51"/>
      <c r="G229" s="51"/>
      <c r="H229" s="51"/>
      <c r="I229" s="51"/>
      <c r="J229" s="51"/>
      <c r="K229" s="51"/>
      <c r="L229" s="51"/>
      <c r="M229" s="51"/>
      <c r="N229" s="159"/>
      <c r="O229" s="159"/>
      <c r="P229" s="159"/>
      <c r="Q229" s="159"/>
      <c r="R229" s="159"/>
      <c r="S229" s="159"/>
      <c r="T229" s="159"/>
      <c r="U229" s="159"/>
      <c r="V229" s="159"/>
      <c r="W229" s="159"/>
      <c r="X229" s="159"/>
      <c r="Y229" s="159"/>
      <c r="Z229" s="159"/>
    </row>
    <row r="230" spans="1:26" ht="13.8" x14ac:dyDescent="0.3">
      <c r="A230" s="51"/>
      <c r="B230" s="51"/>
      <c r="C230" s="51"/>
      <c r="D230" s="51"/>
      <c r="E230" s="51"/>
      <c r="F230" s="51"/>
      <c r="G230" s="51"/>
      <c r="H230" s="51"/>
      <c r="I230" s="51"/>
      <c r="J230" s="51"/>
      <c r="K230" s="51"/>
      <c r="L230" s="51"/>
      <c r="M230" s="51"/>
      <c r="N230" s="159"/>
      <c r="O230" s="159"/>
      <c r="P230" s="159"/>
      <c r="Q230" s="159"/>
      <c r="R230" s="159"/>
      <c r="S230" s="159"/>
      <c r="T230" s="159"/>
      <c r="U230" s="159"/>
      <c r="V230" s="159"/>
      <c r="W230" s="159"/>
      <c r="X230" s="159"/>
      <c r="Y230" s="159"/>
      <c r="Z230" s="159"/>
    </row>
    <row r="231" spans="1:26" ht="13.8" x14ac:dyDescent="0.3">
      <c r="A231" s="51"/>
      <c r="B231" s="51"/>
      <c r="C231" s="51"/>
      <c r="D231" s="51"/>
      <c r="E231" s="51"/>
      <c r="F231" s="51"/>
      <c r="G231" s="51"/>
      <c r="H231" s="51"/>
      <c r="I231" s="51"/>
      <c r="J231" s="51"/>
      <c r="K231" s="51"/>
      <c r="L231" s="51"/>
      <c r="M231" s="51"/>
      <c r="N231" s="159"/>
      <c r="O231" s="159"/>
      <c r="P231" s="159"/>
      <c r="Q231" s="159"/>
      <c r="R231" s="159"/>
      <c r="S231" s="159"/>
      <c r="T231" s="159"/>
      <c r="U231" s="159"/>
      <c r="V231" s="159"/>
      <c r="W231" s="159"/>
      <c r="X231" s="159"/>
      <c r="Y231" s="159"/>
      <c r="Z231" s="159"/>
    </row>
    <row r="232" spans="1:26" ht="13.8" x14ac:dyDescent="0.3">
      <c r="A232" s="51"/>
      <c r="B232" s="51"/>
      <c r="C232" s="51"/>
      <c r="D232" s="51"/>
      <c r="E232" s="51"/>
      <c r="F232" s="51"/>
      <c r="G232" s="51"/>
      <c r="H232" s="51"/>
      <c r="I232" s="51"/>
      <c r="J232" s="51"/>
      <c r="K232" s="51"/>
      <c r="L232" s="51"/>
      <c r="M232" s="51"/>
      <c r="N232" s="159"/>
      <c r="O232" s="159"/>
      <c r="P232" s="159"/>
      <c r="Q232" s="159"/>
      <c r="R232" s="159"/>
      <c r="S232" s="159"/>
      <c r="T232" s="159"/>
      <c r="U232" s="159"/>
      <c r="V232" s="159"/>
      <c r="W232" s="159"/>
      <c r="X232" s="159"/>
      <c r="Y232" s="159"/>
      <c r="Z232" s="159"/>
    </row>
    <row r="233" spans="1:26" ht="13.8" x14ac:dyDescent="0.3">
      <c r="A233" s="51"/>
      <c r="B233" s="51"/>
      <c r="C233" s="51"/>
      <c r="D233" s="51"/>
      <c r="E233" s="51"/>
      <c r="F233" s="51"/>
      <c r="G233" s="51"/>
      <c r="H233" s="51"/>
      <c r="I233" s="51"/>
      <c r="J233" s="51"/>
      <c r="K233" s="51"/>
      <c r="L233" s="51"/>
      <c r="M233" s="51"/>
      <c r="N233" s="159"/>
      <c r="O233" s="159"/>
      <c r="P233" s="159"/>
      <c r="Q233" s="159"/>
      <c r="R233" s="159"/>
      <c r="S233" s="159"/>
      <c r="T233" s="159"/>
      <c r="U233" s="159"/>
      <c r="V233" s="159"/>
      <c r="W233" s="159"/>
      <c r="X233" s="159"/>
      <c r="Y233" s="159"/>
      <c r="Z233" s="159"/>
    </row>
    <row r="234" spans="1:26" ht="13.8" x14ac:dyDescent="0.3">
      <c r="A234" s="51"/>
      <c r="B234" s="51"/>
      <c r="C234" s="51"/>
      <c r="D234" s="51"/>
      <c r="E234" s="51"/>
      <c r="F234" s="51"/>
      <c r="G234" s="51"/>
      <c r="H234" s="51"/>
      <c r="I234" s="51"/>
      <c r="J234" s="51"/>
      <c r="K234" s="51"/>
      <c r="L234" s="51"/>
      <c r="M234" s="51"/>
      <c r="N234" s="159"/>
      <c r="O234" s="159"/>
      <c r="P234" s="159"/>
      <c r="Q234" s="159"/>
      <c r="R234" s="159"/>
      <c r="S234" s="159"/>
      <c r="T234" s="159"/>
      <c r="U234" s="159"/>
      <c r="V234" s="159"/>
      <c r="W234" s="159"/>
      <c r="X234" s="159"/>
      <c r="Y234" s="159"/>
      <c r="Z234" s="159"/>
    </row>
    <row r="235" spans="1:26" ht="13.8" x14ac:dyDescent="0.3">
      <c r="A235" s="51"/>
      <c r="B235" s="51"/>
      <c r="C235" s="51"/>
      <c r="D235" s="51"/>
      <c r="E235" s="51"/>
      <c r="F235" s="51"/>
      <c r="G235" s="51"/>
      <c r="H235" s="51"/>
      <c r="I235" s="51"/>
      <c r="J235" s="51"/>
      <c r="K235" s="51"/>
      <c r="L235" s="51"/>
      <c r="M235" s="51"/>
      <c r="N235" s="159"/>
      <c r="O235" s="159"/>
      <c r="P235" s="159"/>
      <c r="Q235" s="159"/>
      <c r="R235" s="159"/>
      <c r="S235" s="159"/>
      <c r="T235" s="159"/>
      <c r="U235" s="159"/>
      <c r="V235" s="159"/>
      <c r="W235" s="159"/>
      <c r="X235" s="159"/>
      <c r="Y235" s="159"/>
      <c r="Z235" s="159"/>
    </row>
    <row r="236" spans="1:26" ht="13.8" x14ac:dyDescent="0.3">
      <c r="A236" s="51"/>
      <c r="B236" s="51"/>
      <c r="C236" s="51"/>
      <c r="D236" s="51"/>
      <c r="E236" s="51"/>
      <c r="F236" s="51"/>
      <c r="G236" s="51"/>
      <c r="H236" s="51"/>
      <c r="I236" s="51"/>
      <c r="J236" s="51"/>
      <c r="K236" s="51"/>
      <c r="L236" s="51"/>
      <c r="M236" s="51"/>
      <c r="N236" s="159"/>
      <c r="O236" s="159"/>
      <c r="P236" s="159"/>
      <c r="Q236" s="159"/>
      <c r="R236" s="159"/>
      <c r="S236" s="159"/>
      <c r="T236" s="159"/>
      <c r="U236" s="159"/>
      <c r="V236" s="159"/>
      <c r="W236" s="159"/>
      <c r="X236" s="159"/>
      <c r="Y236" s="159"/>
      <c r="Z236" s="159"/>
    </row>
    <row r="237" spans="1:26" ht="13.8" x14ac:dyDescent="0.3">
      <c r="A237" s="51"/>
      <c r="B237" s="51"/>
      <c r="C237" s="51"/>
      <c r="D237" s="51"/>
      <c r="E237" s="51"/>
      <c r="F237" s="51"/>
      <c r="G237" s="51"/>
      <c r="H237" s="51"/>
      <c r="I237" s="51"/>
      <c r="J237" s="51"/>
      <c r="K237" s="51"/>
      <c r="L237" s="51"/>
      <c r="M237" s="51"/>
      <c r="N237" s="159"/>
      <c r="O237" s="159"/>
      <c r="P237" s="159"/>
      <c r="Q237" s="159"/>
      <c r="R237" s="159"/>
      <c r="S237" s="159"/>
      <c r="T237" s="159"/>
      <c r="U237" s="159"/>
      <c r="V237" s="159"/>
      <c r="W237" s="159"/>
      <c r="X237" s="159"/>
      <c r="Y237" s="159"/>
      <c r="Z237" s="159"/>
    </row>
    <row r="238" spans="1:26" ht="13.8" x14ac:dyDescent="0.3">
      <c r="A238" s="51"/>
      <c r="B238" s="51"/>
      <c r="C238" s="51"/>
      <c r="D238" s="51"/>
      <c r="E238" s="51"/>
      <c r="F238" s="51"/>
      <c r="G238" s="51"/>
      <c r="H238" s="51"/>
      <c r="I238" s="51"/>
      <c r="J238" s="51"/>
      <c r="K238" s="51"/>
      <c r="L238" s="51"/>
      <c r="M238" s="51"/>
      <c r="N238" s="159"/>
      <c r="O238" s="159"/>
      <c r="P238" s="159"/>
      <c r="Q238" s="159"/>
      <c r="R238" s="159"/>
      <c r="S238" s="159"/>
      <c r="T238" s="159"/>
      <c r="U238" s="159"/>
      <c r="V238" s="159"/>
      <c r="W238" s="159"/>
      <c r="X238" s="159"/>
      <c r="Y238" s="159"/>
      <c r="Z238" s="159"/>
    </row>
    <row r="239" spans="1:26" ht="13.8" x14ac:dyDescent="0.3">
      <c r="A239" s="51"/>
      <c r="B239" s="51"/>
      <c r="C239" s="51"/>
      <c r="D239" s="51"/>
      <c r="E239" s="51"/>
      <c r="F239" s="51"/>
      <c r="G239" s="51"/>
      <c r="H239" s="51"/>
      <c r="I239" s="51"/>
      <c r="J239" s="51"/>
      <c r="K239" s="51"/>
      <c r="L239" s="51"/>
      <c r="M239" s="51"/>
      <c r="N239" s="159"/>
      <c r="O239" s="159"/>
      <c r="P239" s="159"/>
      <c r="Q239" s="159"/>
      <c r="R239" s="159"/>
      <c r="S239" s="159"/>
      <c r="T239" s="159"/>
      <c r="U239" s="159"/>
      <c r="V239" s="159"/>
      <c r="W239" s="159"/>
      <c r="X239" s="159"/>
      <c r="Y239" s="159"/>
      <c r="Z239" s="159"/>
    </row>
    <row r="240" spans="1:26" ht="13.8" x14ac:dyDescent="0.3">
      <c r="A240" s="51"/>
      <c r="B240" s="51"/>
      <c r="C240" s="51"/>
      <c r="D240" s="51"/>
      <c r="E240" s="51"/>
      <c r="F240" s="51"/>
      <c r="G240" s="51"/>
      <c r="H240" s="51"/>
      <c r="I240" s="51"/>
      <c r="J240" s="51"/>
      <c r="K240" s="51"/>
      <c r="L240" s="51"/>
      <c r="M240" s="51"/>
      <c r="N240" s="159"/>
      <c r="O240" s="159"/>
      <c r="P240" s="159"/>
      <c r="Q240" s="159"/>
      <c r="R240" s="159"/>
      <c r="S240" s="159"/>
      <c r="T240" s="159"/>
      <c r="U240" s="159"/>
      <c r="V240" s="159"/>
      <c r="W240" s="159"/>
      <c r="X240" s="159"/>
      <c r="Y240" s="159"/>
      <c r="Z240" s="159"/>
    </row>
    <row r="241" spans="1:26" ht="13.8" x14ac:dyDescent="0.3">
      <c r="A241" s="51"/>
      <c r="B241" s="51"/>
      <c r="C241" s="51"/>
      <c r="D241" s="51"/>
      <c r="E241" s="51"/>
      <c r="F241" s="51"/>
      <c r="G241" s="51"/>
      <c r="H241" s="51"/>
      <c r="I241" s="51"/>
      <c r="J241" s="51"/>
      <c r="K241" s="51"/>
      <c r="L241" s="51"/>
      <c r="M241" s="51"/>
      <c r="N241" s="159"/>
      <c r="O241" s="159"/>
      <c r="P241" s="159"/>
      <c r="Q241" s="159"/>
      <c r="R241" s="159"/>
      <c r="S241" s="159"/>
      <c r="T241" s="159"/>
      <c r="U241" s="159"/>
      <c r="V241" s="159"/>
      <c r="W241" s="159"/>
      <c r="X241" s="159"/>
      <c r="Y241" s="159"/>
      <c r="Z241" s="159"/>
    </row>
    <row r="242" spans="1:26" ht="13.8" x14ac:dyDescent="0.3">
      <c r="A242" s="51"/>
      <c r="B242" s="51"/>
      <c r="C242" s="51"/>
      <c r="D242" s="51"/>
      <c r="E242" s="51"/>
      <c r="F242" s="51"/>
      <c r="G242" s="51"/>
      <c r="H242" s="51"/>
      <c r="I242" s="51"/>
      <c r="J242" s="51"/>
      <c r="K242" s="51"/>
      <c r="L242" s="51"/>
      <c r="M242" s="51"/>
      <c r="N242" s="159"/>
      <c r="O242" s="159"/>
      <c r="P242" s="159"/>
      <c r="Q242" s="159"/>
      <c r="R242" s="159"/>
      <c r="S242" s="159"/>
      <c r="T242" s="159"/>
      <c r="U242" s="159"/>
      <c r="V242" s="159"/>
      <c r="W242" s="159"/>
      <c r="X242" s="159"/>
      <c r="Y242" s="159"/>
      <c r="Z242" s="159"/>
    </row>
    <row r="243" spans="1:26" ht="13.8" x14ac:dyDescent="0.3">
      <c r="A243" s="51"/>
      <c r="B243" s="51"/>
      <c r="C243" s="51"/>
      <c r="D243" s="51"/>
      <c r="E243" s="51"/>
      <c r="F243" s="51"/>
      <c r="G243" s="51"/>
      <c r="H243" s="51"/>
      <c r="I243" s="51"/>
      <c r="J243" s="51"/>
      <c r="K243" s="51"/>
      <c r="L243" s="51"/>
      <c r="M243" s="51"/>
      <c r="N243" s="159"/>
      <c r="O243" s="159"/>
      <c r="P243" s="159"/>
      <c r="Q243" s="159"/>
      <c r="R243" s="159"/>
      <c r="S243" s="159"/>
      <c r="T243" s="159"/>
      <c r="U243" s="159"/>
      <c r="V243" s="159"/>
      <c r="W243" s="159"/>
      <c r="X243" s="159"/>
      <c r="Y243" s="159"/>
      <c r="Z243" s="159"/>
    </row>
    <row r="244" spans="1:26" ht="13.8" x14ac:dyDescent="0.3">
      <c r="A244" s="51"/>
      <c r="B244" s="51"/>
      <c r="C244" s="51"/>
      <c r="D244" s="51"/>
      <c r="E244" s="51"/>
      <c r="F244" s="51"/>
      <c r="G244" s="51"/>
      <c r="H244" s="51"/>
      <c r="I244" s="51"/>
      <c r="J244" s="51"/>
      <c r="K244" s="51"/>
      <c r="L244" s="51"/>
      <c r="M244" s="51"/>
      <c r="N244" s="159"/>
      <c r="O244" s="159"/>
      <c r="P244" s="159"/>
      <c r="Q244" s="159"/>
      <c r="R244" s="159"/>
      <c r="S244" s="159"/>
      <c r="T244" s="159"/>
      <c r="U244" s="159"/>
      <c r="V244" s="159"/>
      <c r="W244" s="159"/>
      <c r="X244" s="159"/>
      <c r="Y244" s="159"/>
      <c r="Z244" s="159"/>
    </row>
    <row r="245" spans="1:26" ht="13.8" x14ac:dyDescent="0.3">
      <c r="A245" s="51"/>
      <c r="B245" s="51"/>
      <c r="C245" s="51"/>
      <c r="D245" s="51"/>
      <c r="E245" s="51"/>
      <c r="F245" s="51"/>
      <c r="G245" s="51"/>
      <c r="H245" s="51"/>
      <c r="I245" s="51"/>
      <c r="J245" s="51"/>
      <c r="K245" s="51"/>
      <c r="L245" s="51"/>
      <c r="M245" s="51"/>
      <c r="N245" s="159"/>
      <c r="O245" s="159"/>
      <c r="P245" s="159"/>
      <c r="Q245" s="159"/>
      <c r="R245" s="159"/>
      <c r="S245" s="159"/>
      <c r="T245" s="159"/>
      <c r="U245" s="159"/>
      <c r="V245" s="159"/>
      <c r="W245" s="159"/>
      <c r="X245" s="159"/>
      <c r="Y245" s="159"/>
      <c r="Z245" s="159"/>
    </row>
    <row r="246" spans="1:26" ht="13.8" x14ac:dyDescent="0.3">
      <c r="A246" s="51"/>
      <c r="B246" s="51"/>
      <c r="C246" s="51"/>
      <c r="D246" s="51"/>
      <c r="E246" s="51"/>
      <c r="F246" s="51"/>
      <c r="G246" s="51"/>
      <c r="H246" s="51"/>
      <c r="I246" s="51"/>
      <c r="J246" s="51"/>
      <c r="K246" s="51"/>
      <c r="L246" s="51"/>
      <c r="M246" s="51"/>
      <c r="N246" s="159"/>
      <c r="O246" s="159"/>
      <c r="P246" s="159"/>
      <c r="Q246" s="159"/>
      <c r="R246" s="159"/>
      <c r="S246" s="159"/>
      <c r="T246" s="159"/>
      <c r="U246" s="159"/>
      <c r="V246" s="159"/>
      <c r="W246" s="159"/>
      <c r="X246" s="159"/>
      <c r="Y246" s="159"/>
      <c r="Z246" s="159"/>
    </row>
    <row r="247" spans="1:26" ht="13.8" x14ac:dyDescent="0.3">
      <c r="A247" s="51"/>
      <c r="B247" s="51"/>
      <c r="C247" s="51"/>
      <c r="D247" s="51"/>
      <c r="E247" s="51"/>
      <c r="F247" s="51"/>
      <c r="G247" s="51"/>
      <c r="H247" s="51"/>
      <c r="I247" s="51"/>
      <c r="J247" s="51"/>
      <c r="K247" s="51"/>
      <c r="L247" s="51"/>
      <c r="M247" s="51"/>
      <c r="N247" s="159"/>
      <c r="O247" s="159"/>
      <c r="P247" s="159"/>
      <c r="Q247" s="159"/>
      <c r="R247" s="159"/>
      <c r="S247" s="159"/>
      <c r="T247" s="159"/>
      <c r="U247" s="159"/>
      <c r="V247" s="159"/>
      <c r="W247" s="159"/>
      <c r="X247" s="159"/>
      <c r="Y247" s="159"/>
      <c r="Z247" s="159"/>
    </row>
    <row r="248" spans="1:26" ht="13.8" x14ac:dyDescent="0.3">
      <c r="A248" s="51"/>
      <c r="B248" s="51"/>
      <c r="C248" s="51"/>
      <c r="D248" s="51"/>
      <c r="E248" s="51"/>
      <c r="F248" s="51"/>
      <c r="G248" s="51"/>
      <c r="H248" s="51"/>
      <c r="I248" s="51"/>
      <c r="J248" s="51"/>
      <c r="K248" s="51"/>
      <c r="L248" s="51"/>
      <c r="M248" s="51"/>
      <c r="N248" s="159"/>
      <c r="O248" s="159"/>
      <c r="P248" s="159"/>
      <c r="Q248" s="159"/>
      <c r="R248" s="159"/>
      <c r="S248" s="159"/>
      <c r="T248" s="159"/>
      <c r="U248" s="159"/>
      <c r="V248" s="159"/>
      <c r="W248" s="159"/>
      <c r="X248" s="159"/>
      <c r="Y248" s="159"/>
      <c r="Z248" s="159"/>
    </row>
    <row r="249" spans="1:26" ht="13.8" x14ac:dyDescent="0.3">
      <c r="A249" s="51"/>
      <c r="B249" s="51"/>
      <c r="C249" s="51"/>
      <c r="D249" s="51"/>
      <c r="E249" s="51"/>
      <c r="F249" s="51"/>
      <c r="G249" s="51"/>
      <c r="H249" s="51"/>
      <c r="I249" s="51"/>
      <c r="J249" s="51"/>
      <c r="K249" s="51"/>
      <c r="L249" s="51"/>
      <c r="M249" s="51"/>
      <c r="N249" s="159"/>
      <c r="O249" s="159"/>
      <c r="P249" s="159"/>
      <c r="Q249" s="159"/>
      <c r="R249" s="159"/>
      <c r="S249" s="159"/>
      <c r="T249" s="159"/>
      <c r="U249" s="159"/>
      <c r="V249" s="159"/>
      <c r="W249" s="159"/>
      <c r="X249" s="159"/>
      <c r="Y249" s="159"/>
      <c r="Z249" s="159"/>
    </row>
    <row r="250" spans="1:26" ht="13.8" x14ac:dyDescent="0.3">
      <c r="A250" s="51"/>
      <c r="B250" s="51"/>
      <c r="C250" s="51"/>
      <c r="D250" s="51"/>
      <c r="E250" s="51"/>
      <c r="F250" s="51"/>
      <c r="G250" s="51"/>
      <c r="H250" s="51"/>
      <c r="I250" s="51"/>
      <c r="J250" s="51"/>
      <c r="K250" s="51"/>
      <c r="L250" s="51"/>
      <c r="M250" s="51"/>
      <c r="N250" s="159"/>
      <c r="O250" s="159"/>
      <c r="P250" s="159"/>
      <c r="Q250" s="159"/>
      <c r="R250" s="159"/>
      <c r="S250" s="159"/>
      <c r="T250" s="159"/>
      <c r="U250" s="159"/>
      <c r="V250" s="159"/>
      <c r="W250" s="159"/>
      <c r="X250" s="159"/>
      <c r="Y250" s="159"/>
      <c r="Z250" s="159"/>
    </row>
    <row r="251" spans="1:26" ht="13.8" x14ac:dyDescent="0.3">
      <c r="A251" s="51"/>
      <c r="B251" s="51"/>
      <c r="C251" s="51"/>
      <c r="D251" s="51"/>
      <c r="E251" s="51"/>
      <c r="F251" s="51"/>
      <c r="G251" s="51"/>
      <c r="H251" s="51"/>
      <c r="I251" s="51"/>
      <c r="J251" s="51"/>
      <c r="K251" s="51"/>
      <c r="L251" s="51"/>
      <c r="M251" s="51"/>
      <c r="N251" s="159"/>
      <c r="O251" s="159"/>
      <c r="P251" s="159"/>
      <c r="Q251" s="159"/>
      <c r="R251" s="159"/>
      <c r="S251" s="159"/>
      <c r="T251" s="159"/>
      <c r="U251" s="159"/>
      <c r="V251" s="159"/>
      <c r="W251" s="159"/>
      <c r="X251" s="159"/>
      <c r="Y251" s="159"/>
      <c r="Z251" s="159"/>
    </row>
    <row r="252" spans="1:26" ht="13.8" x14ac:dyDescent="0.3">
      <c r="A252" s="51"/>
      <c r="B252" s="51"/>
      <c r="C252" s="51"/>
      <c r="D252" s="51"/>
      <c r="E252" s="51"/>
      <c r="F252" s="51"/>
      <c r="G252" s="51"/>
      <c r="H252" s="51"/>
      <c r="I252" s="51"/>
      <c r="J252" s="51"/>
      <c r="K252" s="51"/>
      <c r="L252" s="51"/>
      <c r="M252" s="51"/>
      <c r="N252" s="159"/>
      <c r="O252" s="159"/>
      <c r="P252" s="159"/>
      <c r="Q252" s="159"/>
      <c r="R252" s="159"/>
      <c r="S252" s="159"/>
      <c r="T252" s="159"/>
      <c r="U252" s="159"/>
      <c r="V252" s="159"/>
      <c r="W252" s="159"/>
      <c r="X252" s="159"/>
      <c r="Y252" s="159"/>
      <c r="Z252" s="159"/>
    </row>
    <row r="253" spans="1:26" ht="13.8" x14ac:dyDescent="0.3">
      <c r="A253" s="51"/>
      <c r="B253" s="51"/>
      <c r="C253" s="51"/>
      <c r="D253" s="51"/>
      <c r="E253" s="51"/>
      <c r="F253" s="51"/>
      <c r="G253" s="51"/>
      <c r="H253" s="51"/>
      <c r="I253" s="51"/>
      <c r="J253" s="51"/>
      <c r="K253" s="51"/>
      <c r="L253" s="51"/>
      <c r="M253" s="51"/>
      <c r="N253" s="159"/>
      <c r="O253" s="159"/>
      <c r="P253" s="159"/>
      <c r="Q253" s="159"/>
      <c r="R253" s="159"/>
      <c r="S253" s="159"/>
      <c r="T253" s="159"/>
      <c r="U253" s="159"/>
      <c r="V253" s="159"/>
      <c r="W253" s="159"/>
      <c r="X253" s="159"/>
      <c r="Y253" s="159"/>
      <c r="Z253" s="159"/>
    </row>
    <row r="254" spans="1:26" ht="13.8" x14ac:dyDescent="0.3">
      <c r="A254" s="51"/>
      <c r="B254" s="51"/>
      <c r="C254" s="51"/>
      <c r="D254" s="51"/>
      <c r="E254" s="51"/>
      <c r="F254" s="51"/>
      <c r="G254" s="51"/>
      <c r="H254" s="51"/>
      <c r="I254" s="51"/>
      <c r="J254" s="51"/>
      <c r="K254" s="51"/>
      <c r="L254" s="51"/>
      <c r="M254" s="51"/>
      <c r="N254" s="159"/>
      <c r="O254" s="159"/>
      <c r="P254" s="159"/>
      <c r="Q254" s="159"/>
      <c r="R254" s="159"/>
      <c r="S254" s="159"/>
      <c r="T254" s="159"/>
      <c r="U254" s="159"/>
      <c r="V254" s="159"/>
      <c r="W254" s="159"/>
      <c r="X254" s="159"/>
      <c r="Y254" s="159"/>
      <c r="Z254" s="159"/>
    </row>
    <row r="255" spans="1:26" ht="13.8" x14ac:dyDescent="0.3">
      <c r="A255" s="51"/>
      <c r="B255" s="51"/>
      <c r="C255" s="51"/>
      <c r="D255" s="51"/>
      <c r="E255" s="51"/>
      <c r="F255" s="51"/>
      <c r="G255" s="51"/>
      <c r="H255" s="51"/>
      <c r="I255" s="51"/>
      <c r="J255" s="51"/>
      <c r="K255" s="51"/>
      <c r="L255" s="51"/>
      <c r="M255" s="51"/>
      <c r="N255" s="159"/>
      <c r="O255" s="159"/>
      <c r="P255" s="159"/>
      <c r="Q255" s="159"/>
      <c r="R255" s="159"/>
      <c r="S255" s="159"/>
      <c r="T255" s="159"/>
      <c r="U255" s="159"/>
      <c r="V255" s="159"/>
      <c r="W255" s="159"/>
      <c r="X255" s="159"/>
      <c r="Y255" s="159"/>
      <c r="Z255" s="159"/>
    </row>
    <row r="256" spans="1:26" ht="13.8" x14ac:dyDescent="0.3">
      <c r="A256" s="51"/>
      <c r="B256" s="51"/>
      <c r="C256" s="51"/>
      <c r="D256" s="51"/>
      <c r="E256" s="51"/>
      <c r="F256" s="51"/>
      <c r="G256" s="51"/>
      <c r="H256" s="51"/>
      <c r="I256" s="51"/>
      <c r="J256" s="51"/>
      <c r="K256" s="51"/>
      <c r="L256" s="51"/>
      <c r="M256" s="51"/>
      <c r="N256" s="159"/>
      <c r="O256" s="159"/>
      <c r="P256" s="159"/>
      <c r="Q256" s="159"/>
      <c r="R256" s="159"/>
      <c r="S256" s="159"/>
      <c r="T256" s="159"/>
      <c r="U256" s="159"/>
      <c r="V256" s="159"/>
      <c r="W256" s="159"/>
      <c r="X256" s="159"/>
      <c r="Y256" s="159"/>
      <c r="Z256" s="159"/>
    </row>
    <row r="257" spans="1:26" ht="13.8" x14ac:dyDescent="0.3">
      <c r="A257" s="51"/>
      <c r="B257" s="51"/>
      <c r="C257" s="51"/>
      <c r="D257" s="51"/>
      <c r="E257" s="51"/>
      <c r="F257" s="51"/>
      <c r="G257" s="51"/>
      <c r="H257" s="51"/>
      <c r="I257" s="51"/>
      <c r="J257" s="51"/>
      <c r="K257" s="51"/>
      <c r="L257" s="51"/>
      <c r="M257" s="51"/>
      <c r="N257" s="159"/>
      <c r="O257" s="159"/>
      <c r="P257" s="159"/>
      <c r="Q257" s="159"/>
      <c r="R257" s="159"/>
      <c r="S257" s="159"/>
      <c r="T257" s="159"/>
      <c r="U257" s="159"/>
      <c r="V257" s="159"/>
      <c r="W257" s="159"/>
      <c r="X257" s="159"/>
      <c r="Y257" s="159"/>
      <c r="Z257" s="159"/>
    </row>
    <row r="258" spans="1:26" ht="13.8" x14ac:dyDescent="0.3">
      <c r="A258" s="51"/>
      <c r="B258" s="51"/>
      <c r="C258" s="51"/>
      <c r="D258" s="51"/>
      <c r="E258" s="51"/>
      <c r="F258" s="51"/>
      <c r="G258" s="51"/>
      <c r="H258" s="51"/>
      <c r="I258" s="51"/>
      <c r="J258" s="51"/>
      <c r="K258" s="51"/>
      <c r="L258" s="51"/>
      <c r="M258" s="51"/>
      <c r="N258" s="159"/>
      <c r="O258" s="159"/>
      <c r="P258" s="159"/>
      <c r="Q258" s="159"/>
      <c r="R258" s="159"/>
      <c r="S258" s="159"/>
      <c r="T258" s="159"/>
      <c r="U258" s="159"/>
      <c r="V258" s="159"/>
      <c r="W258" s="159"/>
      <c r="X258" s="159"/>
      <c r="Y258" s="159"/>
      <c r="Z258" s="159"/>
    </row>
    <row r="259" spans="1:26" ht="13.8" x14ac:dyDescent="0.3">
      <c r="A259" s="51"/>
      <c r="B259" s="51"/>
      <c r="C259" s="51"/>
      <c r="D259" s="51"/>
      <c r="E259" s="51"/>
      <c r="F259" s="51"/>
      <c r="G259" s="51"/>
      <c r="H259" s="51"/>
      <c r="I259" s="51"/>
      <c r="J259" s="51"/>
      <c r="K259" s="51"/>
      <c r="L259" s="51"/>
      <c r="M259" s="51"/>
      <c r="N259" s="159"/>
      <c r="O259" s="159"/>
      <c r="P259" s="159"/>
      <c r="Q259" s="159"/>
      <c r="R259" s="159"/>
      <c r="S259" s="159"/>
      <c r="T259" s="159"/>
      <c r="U259" s="159"/>
      <c r="V259" s="159"/>
      <c r="W259" s="159"/>
      <c r="X259" s="159"/>
      <c r="Y259" s="159"/>
      <c r="Z259" s="159"/>
    </row>
    <row r="260" spans="1:26" ht="13.8" x14ac:dyDescent="0.3">
      <c r="A260" s="51"/>
      <c r="B260" s="51"/>
      <c r="C260" s="51"/>
      <c r="D260" s="51"/>
      <c r="E260" s="51"/>
      <c r="F260" s="51"/>
      <c r="G260" s="51"/>
      <c r="H260" s="51"/>
      <c r="I260" s="51"/>
      <c r="J260" s="51"/>
      <c r="K260" s="51"/>
      <c r="L260" s="51"/>
      <c r="M260" s="51"/>
      <c r="N260" s="159"/>
      <c r="O260" s="159"/>
      <c r="P260" s="159"/>
      <c r="Q260" s="159"/>
      <c r="R260" s="159"/>
      <c r="S260" s="159"/>
      <c r="T260" s="159"/>
      <c r="U260" s="159"/>
      <c r="V260" s="159"/>
      <c r="W260" s="159"/>
      <c r="X260" s="159"/>
      <c r="Y260" s="159"/>
      <c r="Z260" s="159"/>
    </row>
    <row r="261" spans="1:26" ht="13.8" x14ac:dyDescent="0.3">
      <c r="A261" s="51"/>
      <c r="B261" s="51"/>
      <c r="C261" s="51"/>
      <c r="D261" s="51"/>
      <c r="E261" s="51"/>
      <c r="F261" s="51"/>
      <c r="G261" s="51"/>
      <c r="H261" s="51"/>
      <c r="I261" s="51"/>
      <c r="J261" s="51"/>
      <c r="K261" s="51"/>
      <c r="L261" s="51"/>
      <c r="M261" s="51"/>
      <c r="N261" s="159"/>
      <c r="O261" s="159"/>
      <c r="P261" s="159"/>
      <c r="Q261" s="159"/>
      <c r="R261" s="159"/>
      <c r="S261" s="159"/>
      <c r="T261" s="159"/>
      <c r="U261" s="159"/>
      <c r="V261" s="159"/>
      <c r="W261" s="159"/>
      <c r="X261" s="159"/>
      <c r="Y261" s="159"/>
      <c r="Z261" s="159"/>
    </row>
    <row r="262" spans="1:26" ht="13.8" x14ac:dyDescent="0.3">
      <c r="A262" s="51"/>
      <c r="B262" s="51"/>
      <c r="C262" s="51"/>
      <c r="D262" s="51"/>
      <c r="E262" s="51"/>
      <c r="F262" s="51"/>
      <c r="G262" s="51"/>
      <c r="H262" s="51"/>
      <c r="I262" s="51"/>
      <c r="J262" s="51"/>
      <c r="K262" s="51"/>
      <c r="L262" s="51"/>
      <c r="M262" s="51"/>
      <c r="N262" s="159"/>
      <c r="O262" s="159"/>
      <c r="P262" s="159"/>
      <c r="Q262" s="159"/>
      <c r="R262" s="159"/>
      <c r="S262" s="159"/>
      <c r="T262" s="159"/>
      <c r="U262" s="159"/>
      <c r="V262" s="159"/>
      <c r="W262" s="159"/>
      <c r="X262" s="159"/>
      <c r="Y262" s="159"/>
      <c r="Z262" s="159"/>
    </row>
    <row r="263" spans="1:26" ht="13.8" x14ac:dyDescent="0.3">
      <c r="A263" s="51"/>
      <c r="B263" s="51"/>
      <c r="C263" s="51"/>
      <c r="D263" s="51"/>
      <c r="E263" s="51"/>
      <c r="F263" s="51"/>
      <c r="G263" s="51"/>
      <c r="H263" s="51"/>
      <c r="I263" s="51"/>
      <c r="J263" s="51"/>
      <c r="K263" s="51"/>
      <c r="L263" s="51"/>
      <c r="M263" s="51"/>
      <c r="N263" s="159"/>
      <c r="O263" s="159"/>
      <c r="P263" s="159"/>
      <c r="Q263" s="159"/>
      <c r="R263" s="159"/>
      <c r="S263" s="159"/>
      <c r="T263" s="159"/>
      <c r="U263" s="159"/>
      <c r="V263" s="159"/>
      <c r="W263" s="159"/>
      <c r="X263" s="159"/>
      <c r="Y263" s="159"/>
      <c r="Z263" s="159"/>
    </row>
    <row r="264" spans="1:26" ht="13.8" x14ac:dyDescent="0.3">
      <c r="A264" s="51"/>
      <c r="B264" s="51"/>
      <c r="C264" s="51"/>
      <c r="D264" s="51"/>
      <c r="E264" s="51"/>
      <c r="F264" s="51"/>
      <c r="G264" s="51"/>
      <c r="H264" s="51"/>
      <c r="I264" s="51"/>
      <c r="J264" s="51"/>
      <c r="K264" s="51"/>
      <c r="L264" s="51"/>
      <c r="M264" s="51"/>
      <c r="N264" s="159"/>
      <c r="O264" s="159"/>
      <c r="P264" s="159"/>
      <c r="Q264" s="159"/>
      <c r="R264" s="159"/>
      <c r="S264" s="159"/>
      <c r="T264" s="159"/>
      <c r="U264" s="159"/>
      <c r="V264" s="159"/>
      <c r="W264" s="159"/>
      <c r="X264" s="159"/>
      <c r="Y264" s="159"/>
      <c r="Z264" s="159"/>
    </row>
    <row r="265" spans="1:26" ht="13.8" x14ac:dyDescent="0.3">
      <c r="A265" s="51"/>
      <c r="B265" s="51"/>
      <c r="C265" s="51"/>
      <c r="D265" s="51"/>
      <c r="E265" s="51"/>
      <c r="F265" s="51"/>
      <c r="G265" s="51"/>
      <c r="H265" s="51"/>
      <c r="I265" s="51"/>
      <c r="J265" s="51"/>
      <c r="K265" s="51"/>
      <c r="L265" s="51"/>
      <c r="M265" s="51"/>
      <c r="N265" s="159"/>
      <c r="O265" s="159"/>
      <c r="P265" s="159"/>
      <c r="Q265" s="159"/>
      <c r="R265" s="159"/>
      <c r="S265" s="159"/>
      <c r="T265" s="159"/>
      <c r="U265" s="159"/>
      <c r="V265" s="159"/>
      <c r="W265" s="159"/>
      <c r="X265" s="159"/>
      <c r="Y265" s="159"/>
      <c r="Z265" s="159"/>
    </row>
    <row r="266" spans="1:26" ht="13.8" x14ac:dyDescent="0.3">
      <c r="A266" s="51"/>
      <c r="B266" s="51"/>
      <c r="C266" s="51"/>
      <c r="D266" s="51"/>
      <c r="E266" s="51"/>
      <c r="F266" s="51"/>
      <c r="G266" s="51"/>
      <c r="H266" s="51"/>
      <c r="I266" s="51"/>
      <c r="J266" s="51"/>
      <c r="K266" s="51"/>
      <c r="L266" s="51"/>
      <c r="M266" s="51"/>
      <c r="N266" s="159"/>
      <c r="O266" s="159"/>
      <c r="P266" s="159"/>
      <c r="Q266" s="159"/>
      <c r="R266" s="159"/>
      <c r="S266" s="159"/>
      <c r="T266" s="159"/>
      <c r="U266" s="159"/>
      <c r="V266" s="159"/>
      <c r="W266" s="159"/>
      <c r="X266" s="159"/>
      <c r="Y266" s="159"/>
      <c r="Z266" s="159"/>
    </row>
    <row r="267" spans="1:26" ht="13.8" x14ac:dyDescent="0.3">
      <c r="A267" s="51"/>
      <c r="B267" s="51"/>
      <c r="C267" s="51"/>
      <c r="D267" s="51"/>
      <c r="E267" s="51"/>
      <c r="F267" s="51"/>
      <c r="G267" s="51"/>
      <c r="H267" s="51"/>
      <c r="I267" s="51"/>
      <c r="J267" s="51"/>
      <c r="K267" s="51"/>
      <c r="L267" s="51"/>
      <c r="M267" s="51"/>
      <c r="N267" s="159"/>
      <c r="O267" s="159"/>
      <c r="P267" s="159"/>
      <c r="Q267" s="159"/>
      <c r="R267" s="159"/>
      <c r="S267" s="159"/>
      <c r="T267" s="159"/>
      <c r="U267" s="159"/>
      <c r="V267" s="159"/>
      <c r="W267" s="159"/>
      <c r="X267" s="159"/>
      <c r="Y267" s="159"/>
      <c r="Z267" s="159"/>
    </row>
    <row r="268" spans="1:26" ht="13.8" x14ac:dyDescent="0.3">
      <c r="A268" s="51"/>
      <c r="B268" s="51"/>
      <c r="C268" s="51"/>
      <c r="D268" s="51"/>
      <c r="E268" s="51"/>
      <c r="F268" s="51"/>
      <c r="G268" s="51"/>
      <c r="H268" s="51"/>
      <c r="I268" s="51"/>
      <c r="J268" s="51"/>
      <c r="K268" s="51"/>
      <c r="L268" s="51"/>
      <c r="M268" s="51"/>
      <c r="N268" s="159"/>
      <c r="O268" s="159"/>
      <c r="P268" s="159"/>
      <c r="Q268" s="159"/>
      <c r="R268" s="159"/>
      <c r="S268" s="159"/>
      <c r="T268" s="159"/>
      <c r="U268" s="159"/>
      <c r="V268" s="159"/>
      <c r="W268" s="159"/>
      <c r="X268" s="159"/>
      <c r="Y268" s="159"/>
      <c r="Z268" s="159"/>
    </row>
    <row r="269" spans="1:26" ht="13.8" x14ac:dyDescent="0.3">
      <c r="A269" s="51"/>
      <c r="B269" s="51"/>
      <c r="C269" s="51"/>
      <c r="D269" s="51"/>
      <c r="E269" s="51"/>
      <c r="F269" s="51"/>
      <c r="G269" s="51"/>
      <c r="H269" s="51"/>
      <c r="I269" s="51"/>
      <c r="J269" s="51"/>
      <c r="K269" s="51"/>
      <c r="L269" s="51"/>
      <c r="M269" s="51"/>
      <c r="N269" s="159"/>
      <c r="O269" s="159"/>
      <c r="P269" s="159"/>
      <c r="Q269" s="159"/>
      <c r="R269" s="159"/>
      <c r="S269" s="159"/>
      <c r="T269" s="159"/>
      <c r="U269" s="159"/>
      <c r="V269" s="159"/>
      <c r="W269" s="159"/>
      <c r="X269" s="159"/>
      <c r="Y269" s="159"/>
      <c r="Z269" s="159"/>
    </row>
    <row r="270" spans="1:26" ht="13.8" x14ac:dyDescent="0.3">
      <c r="A270" s="51"/>
      <c r="B270" s="51"/>
      <c r="C270" s="51"/>
      <c r="D270" s="51"/>
      <c r="E270" s="51"/>
      <c r="F270" s="51"/>
      <c r="G270" s="51"/>
      <c r="H270" s="51"/>
      <c r="I270" s="51"/>
      <c r="J270" s="51"/>
      <c r="K270" s="51"/>
      <c r="L270" s="51"/>
      <c r="M270" s="51"/>
      <c r="N270" s="159"/>
      <c r="O270" s="159"/>
      <c r="P270" s="159"/>
      <c r="Q270" s="159"/>
      <c r="R270" s="159"/>
      <c r="S270" s="159"/>
      <c r="T270" s="159"/>
      <c r="U270" s="159"/>
      <c r="V270" s="159"/>
      <c r="W270" s="159"/>
      <c r="X270" s="159"/>
      <c r="Y270" s="159"/>
      <c r="Z270" s="159"/>
    </row>
    <row r="271" spans="1:26" ht="13.8" x14ac:dyDescent="0.3">
      <c r="A271" s="51"/>
      <c r="B271" s="51"/>
      <c r="C271" s="51"/>
      <c r="D271" s="51"/>
      <c r="E271" s="51"/>
      <c r="F271" s="51"/>
      <c r="G271" s="51"/>
      <c r="H271" s="51"/>
      <c r="I271" s="51"/>
      <c r="J271" s="51"/>
      <c r="K271" s="51"/>
      <c r="L271" s="51"/>
      <c r="M271" s="51"/>
      <c r="N271" s="159"/>
      <c r="O271" s="159"/>
      <c r="P271" s="159"/>
      <c r="Q271" s="159"/>
      <c r="R271" s="159"/>
      <c r="S271" s="159"/>
      <c r="T271" s="159"/>
      <c r="U271" s="159"/>
      <c r="V271" s="159"/>
      <c r="W271" s="159"/>
      <c r="X271" s="159"/>
      <c r="Y271" s="159"/>
      <c r="Z271" s="159"/>
    </row>
    <row r="272" spans="1:26" ht="13.8" x14ac:dyDescent="0.3">
      <c r="A272" s="51"/>
      <c r="B272" s="51"/>
      <c r="C272" s="51"/>
      <c r="D272" s="51"/>
      <c r="E272" s="51"/>
      <c r="F272" s="51"/>
      <c r="G272" s="51"/>
      <c r="H272" s="51"/>
      <c r="I272" s="51"/>
      <c r="J272" s="51"/>
      <c r="K272" s="51"/>
      <c r="L272" s="51"/>
      <c r="M272" s="51"/>
      <c r="N272" s="159"/>
      <c r="O272" s="159"/>
      <c r="P272" s="159"/>
      <c r="Q272" s="159"/>
      <c r="R272" s="159"/>
      <c r="S272" s="159"/>
      <c r="T272" s="159"/>
      <c r="U272" s="159"/>
      <c r="V272" s="159"/>
      <c r="W272" s="159"/>
      <c r="X272" s="159"/>
      <c r="Y272" s="159"/>
      <c r="Z272" s="159"/>
    </row>
    <row r="273" spans="1:26" ht="13.8" x14ac:dyDescent="0.3">
      <c r="A273" s="51"/>
      <c r="B273" s="51"/>
      <c r="C273" s="51"/>
      <c r="D273" s="51"/>
      <c r="E273" s="51"/>
      <c r="F273" s="51"/>
      <c r="G273" s="51"/>
      <c r="H273" s="51"/>
      <c r="I273" s="51"/>
      <c r="J273" s="51"/>
      <c r="K273" s="51"/>
      <c r="L273" s="51"/>
      <c r="M273" s="51"/>
      <c r="N273" s="159"/>
      <c r="O273" s="159"/>
      <c r="P273" s="159"/>
      <c r="Q273" s="159"/>
      <c r="R273" s="159"/>
      <c r="S273" s="159"/>
      <c r="T273" s="159"/>
      <c r="U273" s="159"/>
      <c r="V273" s="159"/>
      <c r="W273" s="159"/>
      <c r="X273" s="159"/>
      <c r="Y273" s="159"/>
      <c r="Z273" s="159"/>
    </row>
    <row r="274" spans="1:26" ht="13.8" x14ac:dyDescent="0.3">
      <c r="A274" s="51"/>
      <c r="B274" s="51"/>
      <c r="C274" s="51"/>
      <c r="D274" s="51"/>
      <c r="E274" s="51"/>
      <c r="F274" s="51"/>
      <c r="G274" s="51"/>
      <c r="H274" s="51"/>
      <c r="I274" s="51"/>
      <c r="J274" s="51"/>
      <c r="K274" s="51"/>
      <c r="L274" s="51"/>
      <c r="M274" s="51"/>
      <c r="N274" s="159"/>
      <c r="O274" s="159"/>
      <c r="P274" s="159"/>
      <c r="Q274" s="159"/>
      <c r="R274" s="159"/>
      <c r="S274" s="159"/>
      <c r="T274" s="159"/>
      <c r="U274" s="159"/>
      <c r="V274" s="159"/>
      <c r="W274" s="159"/>
      <c r="X274" s="159"/>
      <c r="Y274" s="159"/>
      <c r="Z274" s="159"/>
    </row>
    <row r="275" spans="1:26" ht="13.8" x14ac:dyDescent="0.3">
      <c r="A275" s="51"/>
      <c r="B275" s="51"/>
      <c r="C275" s="51"/>
      <c r="D275" s="51"/>
      <c r="E275" s="51"/>
      <c r="F275" s="51"/>
      <c r="G275" s="51"/>
      <c r="H275" s="51"/>
      <c r="I275" s="51"/>
      <c r="J275" s="51"/>
      <c r="K275" s="51"/>
      <c r="L275" s="51"/>
      <c r="M275" s="51"/>
      <c r="N275" s="159"/>
      <c r="O275" s="159"/>
      <c r="P275" s="159"/>
      <c r="Q275" s="159"/>
      <c r="R275" s="159"/>
      <c r="S275" s="159"/>
      <c r="T275" s="159"/>
      <c r="U275" s="159"/>
      <c r="V275" s="159"/>
      <c r="W275" s="159"/>
      <c r="X275" s="159"/>
      <c r="Y275" s="159"/>
      <c r="Z275" s="159"/>
    </row>
    <row r="276" spans="1:26" ht="13.8" x14ac:dyDescent="0.3">
      <c r="A276" s="51"/>
      <c r="B276" s="51"/>
      <c r="C276" s="51"/>
      <c r="D276" s="51"/>
      <c r="E276" s="51"/>
      <c r="F276" s="51"/>
      <c r="G276" s="51"/>
      <c r="H276" s="51"/>
      <c r="I276" s="51"/>
      <c r="J276" s="51"/>
      <c r="K276" s="51"/>
      <c r="L276" s="51"/>
      <c r="M276" s="51"/>
      <c r="N276" s="159"/>
      <c r="O276" s="159"/>
      <c r="P276" s="159"/>
      <c r="Q276" s="159"/>
      <c r="R276" s="159"/>
      <c r="S276" s="159"/>
      <c r="T276" s="159"/>
      <c r="U276" s="159"/>
      <c r="V276" s="159"/>
      <c r="W276" s="159"/>
      <c r="X276" s="159"/>
      <c r="Y276" s="159"/>
      <c r="Z276" s="159"/>
    </row>
    <row r="277" spans="1:26" ht="13.8" x14ac:dyDescent="0.3">
      <c r="A277" s="51"/>
      <c r="B277" s="51"/>
      <c r="C277" s="51"/>
      <c r="D277" s="51"/>
      <c r="E277" s="51"/>
      <c r="F277" s="51"/>
      <c r="G277" s="51"/>
      <c r="H277" s="51"/>
      <c r="I277" s="51"/>
      <c r="J277" s="51"/>
      <c r="K277" s="51"/>
      <c r="L277" s="51"/>
      <c r="M277" s="51"/>
      <c r="N277" s="159"/>
      <c r="O277" s="159"/>
      <c r="P277" s="159"/>
      <c r="Q277" s="159"/>
      <c r="R277" s="159"/>
      <c r="S277" s="159"/>
      <c r="T277" s="159"/>
      <c r="U277" s="159"/>
      <c r="V277" s="159"/>
      <c r="W277" s="159"/>
      <c r="X277" s="159"/>
      <c r="Y277" s="159"/>
      <c r="Z277" s="159"/>
    </row>
    <row r="278" spans="1:26" ht="13.8" x14ac:dyDescent="0.3">
      <c r="A278" s="51"/>
      <c r="B278" s="51"/>
      <c r="C278" s="51"/>
      <c r="D278" s="51"/>
      <c r="E278" s="51"/>
      <c r="F278" s="51"/>
      <c r="G278" s="51"/>
      <c r="H278" s="51"/>
      <c r="I278" s="51"/>
      <c r="J278" s="51"/>
      <c r="K278" s="51"/>
      <c r="L278" s="51"/>
      <c r="M278" s="51"/>
      <c r="N278" s="159"/>
      <c r="O278" s="159"/>
      <c r="P278" s="159"/>
      <c r="Q278" s="159"/>
      <c r="R278" s="159"/>
      <c r="S278" s="159"/>
      <c r="T278" s="159"/>
      <c r="U278" s="159"/>
      <c r="V278" s="159"/>
      <c r="W278" s="159"/>
      <c r="X278" s="159"/>
      <c r="Y278" s="159"/>
      <c r="Z278" s="159"/>
    </row>
    <row r="279" spans="1:26" ht="13.8" x14ac:dyDescent="0.3">
      <c r="A279" s="51"/>
      <c r="B279" s="51"/>
      <c r="C279" s="51"/>
      <c r="D279" s="51"/>
      <c r="E279" s="51"/>
      <c r="F279" s="51"/>
      <c r="G279" s="51"/>
      <c r="H279" s="51"/>
      <c r="I279" s="51"/>
      <c r="J279" s="51"/>
      <c r="K279" s="51"/>
      <c r="L279" s="51"/>
      <c r="M279" s="51"/>
      <c r="N279" s="159"/>
      <c r="O279" s="159"/>
      <c r="P279" s="159"/>
      <c r="Q279" s="159"/>
      <c r="R279" s="159"/>
      <c r="S279" s="159"/>
      <c r="T279" s="159"/>
      <c r="U279" s="159"/>
      <c r="V279" s="159"/>
      <c r="W279" s="159"/>
      <c r="X279" s="159"/>
      <c r="Y279" s="159"/>
      <c r="Z279" s="159"/>
    </row>
    <row r="280" spans="1:26" ht="13.8" x14ac:dyDescent="0.3">
      <c r="A280" s="51"/>
      <c r="B280" s="51"/>
      <c r="C280" s="51"/>
      <c r="D280" s="51"/>
      <c r="E280" s="51"/>
      <c r="F280" s="51"/>
      <c r="G280" s="51"/>
      <c r="H280" s="51"/>
      <c r="I280" s="51"/>
      <c r="J280" s="51"/>
      <c r="K280" s="51"/>
      <c r="L280" s="51"/>
      <c r="M280" s="51"/>
      <c r="N280" s="159"/>
      <c r="O280" s="159"/>
      <c r="P280" s="159"/>
      <c r="Q280" s="159"/>
      <c r="R280" s="159"/>
      <c r="S280" s="159"/>
      <c r="T280" s="159"/>
      <c r="U280" s="159"/>
      <c r="V280" s="159"/>
      <c r="W280" s="159"/>
      <c r="X280" s="159"/>
      <c r="Y280" s="159"/>
      <c r="Z280" s="159"/>
    </row>
    <row r="281" spans="1:26" ht="13.8" x14ac:dyDescent="0.3">
      <c r="A281" s="51"/>
      <c r="B281" s="51"/>
      <c r="C281" s="51"/>
      <c r="D281" s="51"/>
      <c r="E281" s="51"/>
      <c r="F281" s="51"/>
      <c r="G281" s="51"/>
      <c r="H281" s="51"/>
      <c r="I281" s="51"/>
      <c r="J281" s="51"/>
      <c r="K281" s="51"/>
      <c r="L281" s="51"/>
      <c r="M281" s="51"/>
      <c r="N281" s="159"/>
      <c r="O281" s="159"/>
      <c r="P281" s="159"/>
      <c r="Q281" s="159"/>
      <c r="R281" s="159"/>
      <c r="S281" s="159"/>
      <c r="T281" s="159"/>
      <c r="U281" s="159"/>
      <c r="V281" s="159"/>
      <c r="W281" s="159"/>
      <c r="X281" s="159"/>
      <c r="Y281" s="159"/>
      <c r="Z281" s="159"/>
    </row>
    <row r="282" spans="1:26" ht="13.8" x14ac:dyDescent="0.3">
      <c r="A282" s="51"/>
      <c r="B282" s="51"/>
      <c r="C282" s="51"/>
      <c r="D282" s="51"/>
      <c r="E282" s="51"/>
      <c r="F282" s="51"/>
      <c r="G282" s="51"/>
      <c r="H282" s="51"/>
      <c r="I282" s="51"/>
      <c r="J282" s="51"/>
      <c r="K282" s="51"/>
      <c r="L282" s="51"/>
      <c r="M282" s="51"/>
      <c r="N282" s="159"/>
      <c r="O282" s="159"/>
      <c r="P282" s="159"/>
      <c r="Q282" s="159"/>
      <c r="R282" s="159"/>
      <c r="S282" s="159"/>
      <c r="T282" s="159"/>
      <c r="U282" s="159"/>
      <c r="V282" s="159"/>
      <c r="W282" s="159"/>
      <c r="X282" s="159"/>
      <c r="Y282" s="159"/>
      <c r="Z282" s="159"/>
    </row>
    <row r="283" spans="1:26" ht="13.8" x14ac:dyDescent="0.3">
      <c r="A283" s="51"/>
      <c r="B283" s="51"/>
      <c r="C283" s="51"/>
      <c r="D283" s="51"/>
      <c r="E283" s="51"/>
      <c r="F283" s="51"/>
      <c r="G283" s="51"/>
      <c r="H283" s="51"/>
      <c r="I283" s="51"/>
      <c r="J283" s="51"/>
      <c r="K283" s="51"/>
      <c r="L283" s="51"/>
      <c r="M283" s="51"/>
      <c r="N283" s="159"/>
      <c r="O283" s="159"/>
      <c r="P283" s="159"/>
      <c r="Q283" s="159"/>
      <c r="R283" s="159"/>
      <c r="S283" s="159"/>
      <c r="T283" s="159"/>
      <c r="U283" s="159"/>
      <c r="V283" s="159"/>
      <c r="W283" s="159"/>
      <c r="X283" s="159"/>
      <c r="Y283" s="159"/>
      <c r="Z283" s="159"/>
    </row>
    <row r="284" spans="1:26" ht="13.8" x14ac:dyDescent="0.3">
      <c r="A284" s="51"/>
      <c r="B284" s="51"/>
      <c r="C284" s="51"/>
      <c r="D284" s="51"/>
      <c r="E284" s="51"/>
      <c r="F284" s="51"/>
      <c r="G284" s="51"/>
      <c r="H284" s="51"/>
      <c r="I284" s="51"/>
      <c r="J284" s="51"/>
      <c r="K284" s="51"/>
      <c r="L284" s="51"/>
      <c r="M284" s="51"/>
      <c r="N284" s="159"/>
      <c r="O284" s="159"/>
      <c r="P284" s="159"/>
      <c r="Q284" s="159"/>
      <c r="R284" s="159"/>
      <c r="S284" s="159"/>
      <c r="T284" s="159"/>
      <c r="U284" s="159"/>
      <c r="V284" s="159"/>
      <c r="W284" s="159"/>
      <c r="X284" s="159"/>
      <c r="Y284" s="159"/>
      <c r="Z284" s="159"/>
    </row>
    <row r="285" spans="1:26" ht="13.8" x14ac:dyDescent="0.3">
      <c r="A285" s="51"/>
      <c r="B285" s="51"/>
      <c r="C285" s="51"/>
      <c r="D285" s="51"/>
      <c r="E285" s="51"/>
      <c r="F285" s="51"/>
      <c r="G285" s="51"/>
      <c r="H285" s="51"/>
      <c r="I285" s="51"/>
      <c r="J285" s="51"/>
      <c r="K285" s="51"/>
      <c r="L285" s="51"/>
      <c r="M285" s="51"/>
      <c r="N285" s="159"/>
      <c r="O285" s="159"/>
      <c r="P285" s="159"/>
      <c r="Q285" s="159"/>
      <c r="R285" s="159"/>
      <c r="S285" s="159"/>
      <c r="T285" s="159"/>
      <c r="U285" s="159"/>
      <c r="V285" s="159"/>
      <c r="W285" s="159"/>
      <c r="X285" s="159"/>
      <c r="Y285" s="159"/>
      <c r="Z285" s="159"/>
    </row>
    <row r="286" spans="1:26" ht="13.8" x14ac:dyDescent="0.3">
      <c r="A286" s="51"/>
      <c r="B286" s="51"/>
      <c r="C286" s="51"/>
      <c r="D286" s="51"/>
      <c r="E286" s="51"/>
      <c r="F286" s="51"/>
      <c r="G286" s="51"/>
      <c r="H286" s="51"/>
      <c r="I286" s="51"/>
      <c r="J286" s="51"/>
      <c r="K286" s="51"/>
      <c r="L286" s="51"/>
      <c r="M286" s="51"/>
      <c r="N286" s="159"/>
      <c r="O286" s="159"/>
      <c r="P286" s="159"/>
      <c r="Q286" s="159"/>
      <c r="R286" s="159"/>
      <c r="S286" s="159"/>
      <c r="T286" s="159"/>
      <c r="U286" s="159"/>
      <c r="V286" s="159"/>
      <c r="W286" s="159"/>
      <c r="X286" s="159"/>
      <c r="Y286" s="159"/>
      <c r="Z286" s="159"/>
    </row>
    <row r="287" spans="1:26" ht="13.8" x14ac:dyDescent="0.3">
      <c r="A287" s="51"/>
      <c r="B287" s="51"/>
      <c r="C287" s="51"/>
      <c r="D287" s="51"/>
      <c r="E287" s="51"/>
      <c r="F287" s="51"/>
      <c r="G287" s="51"/>
      <c r="H287" s="51"/>
      <c r="I287" s="51"/>
      <c r="J287" s="51"/>
      <c r="K287" s="51"/>
      <c r="L287" s="51"/>
      <c r="M287" s="51"/>
      <c r="N287" s="159"/>
      <c r="O287" s="159"/>
      <c r="P287" s="159"/>
      <c r="Q287" s="159"/>
      <c r="R287" s="159"/>
      <c r="S287" s="159"/>
      <c r="T287" s="159"/>
      <c r="U287" s="159"/>
      <c r="V287" s="159"/>
      <c r="W287" s="159"/>
      <c r="X287" s="159"/>
      <c r="Y287" s="159"/>
      <c r="Z287" s="159"/>
    </row>
    <row r="288" spans="1:26" ht="13.8" x14ac:dyDescent="0.3">
      <c r="A288" s="51"/>
      <c r="B288" s="51"/>
      <c r="C288" s="51"/>
      <c r="D288" s="51"/>
      <c r="E288" s="51"/>
      <c r="F288" s="51"/>
      <c r="G288" s="51"/>
      <c r="H288" s="51"/>
      <c r="I288" s="51"/>
      <c r="J288" s="51"/>
      <c r="K288" s="51"/>
      <c r="L288" s="51"/>
      <c r="M288" s="51"/>
      <c r="N288" s="159"/>
      <c r="O288" s="159"/>
      <c r="P288" s="159"/>
      <c r="Q288" s="159"/>
      <c r="R288" s="159"/>
      <c r="S288" s="159"/>
      <c r="T288" s="159"/>
      <c r="U288" s="159"/>
      <c r="V288" s="159"/>
      <c r="W288" s="159"/>
      <c r="X288" s="159"/>
      <c r="Y288" s="159"/>
      <c r="Z288" s="159"/>
    </row>
    <row r="289" spans="1:26" ht="13.8" x14ac:dyDescent="0.3">
      <c r="A289" s="51"/>
      <c r="B289" s="51"/>
      <c r="C289" s="51"/>
      <c r="D289" s="51"/>
      <c r="E289" s="51"/>
      <c r="F289" s="51"/>
      <c r="G289" s="51"/>
      <c r="H289" s="51"/>
      <c r="I289" s="51"/>
      <c r="J289" s="51"/>
      <c r="K289" s="51"/>
      <c r="L289" s="51"/>
      <c r="M289" s="51"/>
      <c r="N289" s="159"/>
      <c r="O289" s="159"/>
      <c r="P289" s="159"/>
      <c r="Q289" s="159"/>
      <c r="R289" s="159"/>
      <c r="S289" s="159"/>
      <c r="T289" s="159"/>
      <c r="U289" s="159"/>
      <c r="V289" s="159"/>
      <c r="W289" s="159"/>
      <c r="X289" s="159"/>
      <c r="Y289" s="159"/>
      <c r="Z289" s="159"/>
    </row>
    <row r="290" spans="1:26" ht="13.8" x14ac:dyDescent="0.3">
      <c r="A290" s="51"/>
      <c r="B290" s="51"/>
      <c r="C290" s="51"/>
      <c r="D290" s="51"/>
      <c r="E290" s="51"/>
      <c r="F290" s="51"/>
      <c r="G290" s="51"/>
      <c r="H290" s="51"/>
      <c r="I290" s="51"/>
      <c r="J290" s="51"/>
      <c r="K290" s="51"/>
      <c r="L290" s="51"/>
      <c r="M290" s="51"/>
      <c r="N290" s="159"/>
      <c r="O290" s="159"/>
      <c r="P290" s="159"/>
      <c r="Q290" s="159"/>
      <c r="R290" s="159"/>
      <c r="S290" s="159"/>
      <c r="T290" s="159"/>
      <c r="U290" s="159"/>
      <c r="V290" s="159"/>
      <c r="W290" s="159"/>
      <c r="X290" s="159"/>
      <c r="Y290" s="159"/>
      <c r="Z290" s="159"/>
    </row>
    <row r="291" spans="1:26" ht="13.8" x14ac:dyDescent="0.3">
      <c r="A291" s="51"/>
      <c r="B291" s="51"/>
      <c r="C291" s="51"/>
      <c r="D291" s="51"/>
      <c r="E291" s="51"/>
      <c r="F291" s="51"/>
      <c r="G291" s="51"/>
      <c r="H291" s="51"/>
      <c r="I291" s="51"/>
      <c r="J291" s="51"/>
      <c r="K291" s="51"/>
      <c r="L291" s="51"/>
      <c r="M291" s="51"/>
      <c r="N291" s="159"/>
      <c r="O291" s="159"/>
      <c r="P291" s="159"/>
      <c r="Q291" s="159"/>
      <c r="R291" s="159"/>
      <c r="S291" s="159"/>
      <c r="T291" s="159"/>
      <c r="U291" s="159"/>
      <c r="V291" s="159"/>
      <c r="W291" s="159"/>
      <c r="X291" s="159"/>
      <c r="Y291" s="159"/>
      <c r="Z291" s="159"/>
    </row>
    <row r="292" spans="1:26" ht="13.8" x14ac:dyDescent="0.3">
      <c r="A292" s="51"/>
      <c r="B292" s="51"/>
      <c r="C292" s="51"/>
      <c r="D292" s="51"/>
      <c r="E292" s="51"/>
      <c r="F292" s="51"/>
      <c r="G292" s="51"/>
      <c r="H292" s="51"/>
      <c r="I292" s="51"/>
      <c r="J292" s="51"/>
      <c r="K292" s="51"/>
      <c r="L292" s="51"/>
      <c r="M292" s="51"/>
      <c r="N292" s="159"/>
      <c r="O292" s="159"/>
      <c r="P292" s="159"/>
      <c r="Q292" s="159"/>
      <c r="R292" s="159"/>
      <c r="S292" s="159"/>
      <c r="T292" s="159"/>
      <c r="U292" s="159"/>
      <c r="V292" s="159"/>
      <c r="W292" s="159"/>
      <c r="X292" s="159"/>
      <c r="Y292" s="159"/>
      <c r="Z292" s="159"/>
    </row>
    <row r="293" spans="1:26" ht="13.8" x14ac:dyDescent="0.3">
      <c r="A293" s="51"/>
      <c r="B293" s="51"/>
      <c r="C293" s="51"/>
      <c r="D293" s="51"/>
      <c r="E293" s="51"/>
      <c r="F293" s="51"/>
      <c r="G293" s="51"/>
      <c r="H293" s="51"/>
      <c r="I293" s="51"/>
      <c r="J293" s="51"/>
      <c r="K293" s="51"/>
      <c r="L293" s="51"/>
      <c r="M293" s="51"/>
      <c r="N293" s="159"/>
      <c r="O293" s="159"/>
      <c r="P293" s="159"/>
      <c r="Q293" s="159"/>
      <c r="R293" s="159"/>
      <c r="S293" s="159"/>
      <c r="T293" s="159"/>
      <c r="U293" s="159"/>
      <c r="V293" s="159"/>
      <c r="W293" s="159"/>
      <c r="X293" s="159"/>
      <c r="Y293" s="159"/>
      <c r="Z293" s="159"/>
    </row>
    <row r="294" spans="1:26" ht="13.8" x14ac:dyDescent="0.3">
      <c r="A294" s="51"/>
      <c r="B294" s="51"/>
      <c r="C294" s="51"/>
      <c r="D294" s="51"/>
      <c r="E294" s="51"/>
      <c r="F294" s="51"/>
      <c r="G294" s="51"/>
      <c r="H294" s="51"/>
      <c r="I294" s="51"/>
      <c r="J294" s="51"/>
      <c r="K294" s="51"/>
      <c r="L294" s="51"/>
      <c r="M294" s="51"/>
      <c r="N294" s="159"/>
      <c r="O294" s="159"/>
      <c r="P294" s="159"/>
      <c r="Q294" s="159"/>
      <c r="R294" s="159"/>
      <c r="S294" s="159"/>
      <c r="T294" s="159"/>
      <c r="U294" s="159"/>
      <c r="V294" s="159"/>
      <c r="W294" s="159"/>
      <c r="X294" s="159"/>
      <c r="Y294" s="159"/>
      <c r="Z294" s="159"/>
    </row>
    <row r="295" spans="1:26" ht="13.8" x14ac:dyDescent="0.3">
      <c r="A295" s="51"/>
      <c r="B295" s="51"/>
      <c r="C295" s="51"/>
      <c r="D295" s="51"/>
      <c r="E295" s="51"/>
      <c r="F295" s="51"/>
      <c r="G295" s="51"/>
      <c r="H295" s="51"/>
      <c r="I295" s="51"/>
      <c r="J295" s="51"/>
      <c r="K295" s="51"/>
      <c r="L295" s="51"/>
      <c r="M295" s="51"/>
      <c r="N295" s="159"/>
      <c r="O295" s="159"/>
      <c r="P295" s="159"/>
      <c r="Q295" s="159"/>
      <c r="R295" s="159"/>
      <c r="S295" s="159"/>
      <c r="T295" s="159"/>
      <c r="U295" s="159"/>
      <c r="V295" s="159"/>
      <c r="W295" s="159"/>
      <c r="X295" s="159"/>
      <c r="Y295" s="159"/>
      <c r="Z295" s="159"/>
    </row>
    <row r="296" spans="1:26" ht="13.8" x14ac:dyDescent="0.3">
      <c r="A296" s="51"/>
      <c r="B296" s="51"/>
      <c r="C296" s="51"/>
      <c r="D296" s="51"/>
      <c r="E296" s="51"/>
      <c r="F296" s="51"/>
      <c r="G296" s="51"/>
      <c r="H296" s="51"/>
      <c r="I296" s="51"/>
      <c r="J296" s="51"/>
      <c r="K296" s="51"/>
      <c r="L296" s="51"/>
      <c r="M296" s="51"/>
      <c r="N296" s="159"/>
      <c r="O296" s="159"/>
      <c r="P296" s="159"/>
      <c r="Q296" s="159"/>
      <c r="R296" s="159"/>
      <c r="S296" s="159"/>
      <c r="T296" s="159"/>
      <c r="U296" s="159"/>
      <c r="V296" s="159"/>
      <c r="W296" s="159"/>
      <c r="X296" s="159"/>
      <c r="Y296" s="159"/>
      <c r="Z296" s="159"/>
    </row>
    <row r="297" spans="1:26" ht="13.8" x14ac:dyDescent="0.3">
      <c r="A297" s="51"/>
      <c r="B297" s="51"/>
      <c r="C297" s="51"/>
      <c r="D297" s="51"/>
      <c r="E297" s="51"/>
      <c r="F297" s="51"/>
      <c r="G297" s="51"/>
      <c r="H297" s="51"/>
      <c r="I297" s="51"/>
      <c r="J297" s="51"/>
      <c r="K297" s="51"/>
      <c r="L297" s="51"/>
      <c r="M297" s="51"/>
      <c r="N297" s="159"/>
      <c r="O297" s="159"/>
      <c r="P297" s="159"/>
      <c r="Q297" s="159"/>
      <c r="R297" s="159"/>
      <c r="S297" s="159"/>
      <c r="T297" s="159"/>
      <c r="U297" s="159"/>
      <c r="V297" s="159"/>
      <c r="W297" s="159"/>
      <c r="X297" s="159"/>
      <c r="Y297" s="159"/>
      <c r="Z297" s="159"/>
    </row>
    <row r="298" spans="1:26" ht="13.8" x14ac:dyDescent="0.3">
      <c r="A298" s="51"/>
      <c r="B298" s="51"/>
      <c r="C298" s="51"/>
      <c r="D298" s="51"/>
      <c r="E298" s="51"/>
      <c r="F298" s="51"/>
      <c r="G298" s="51"/>
      <c r="H298" s="51"/>
      <c r="I298" s="51"/>
      <c r="J298" s="51"/>
      <c r="K298" s="51"/>
      <c r="L298" s="51"/>
      <c r="M298" s="51"/>
      <c r="N298" s="159"/>
      <c r="O298" s="159"/>
      <c r="P298" s="159"/>
      <c r="Q298" s="159"/>
      <c r="R298" s="159"/>
      <c r="S298" s="159"/>
      <c r="T298" s="159"/>
      <c r="U298" s="159"/>
      <c r="V298" s="159"/>
      <c r="W298" s="159"/>
      <c r="X298" s="159"/>
      <c r="Y298" s="159"/>
      <c r="Z298" s="159"/>
    </row>
    <row r="299" spans="1:26" ht="13.8" x14ac:dyDescent="0.3">
      <c r="A299" s="51"/>
      <c r="B299" s="51"/>
      <c r="C299" s="51"/>
      <c r="D299" s="51"/>
      <c r="E299" s="51"/>
      <c r="F299" s="51"/>
      <c r="G299" s="51"/>
      <c r="H299" s="51"/>
      <c r="I299" s="51"/>
      <c r="J299" s="51"/>
      <c r="K299" s="51"/>
      <c r="L299" s="51"/>
      <c r="M299" s="51"/>
      <c r="N299" s="159"/>
      <c r="O299" s="159"/>
      <c r="P299" s="159"/>
      <c r="Q299" s="159"/>
      <c r="R299" s="159"/>
      <c r="S299" s="159"/>
      <c r="T299" s="159"/>
      <c r="U299" s="159"/>
      <c r="V299" s="159"/>
      <c r="W299" s="159"/>
      <c r="X299" s="159"/>
      <c r="Y299" s="159"/>
      <c r="Z299" s="159"/>
    </row>
    <row r="300" spans="1:26" ht="13.8" x14ac:dyDescent="0.3">
      <c r="A300" s="51"/>
      <c r="B300" s="51"/>
      <c r="C300" s="51"/>
      <c r="D300" s="51"/>
      <c r="E300" s="51"/>
      <c r="F300" s="51"/>
      <c r="G300" s="51"/>
      <c r="H300" s="51"/>
      <c r="I300" s="51"/>
      <c r="J300" s="51"/>
      <c r="K300" s="51"/>
      <c r="L300" s="51"/>
      <c r="M300" s="51"/>
      <c r="N300" s="159"/>
      <c r="O300" s="159"/>
      <c r="P300" s="159"/>
      <c r="Q300" s="159"/>
      <c r="R300" s="159"/>
      <c r="S300" s="159"/>
      <c r="T300" s="159"/>
      <c r="U300" s="159"/>
      <c r="V300" s="159"/>
      <c r="W300" s="159"/>
      <c r="X300" s="159"/>
      <c r="Y300" s="159"/>
      <c r="Z300" s="159"/>
    </row>
    <row r="301" spans="1:26" ht="13.8" x14ac:dyDescent="0.3">
      <c r="A301" s="51"/>
      <c r="B301" s="51"/>
      <c r="C301" s="51"/>
      <c r="D301" s="51"/>
      <c r="E301" s="51"/>
      <c r="F301" s="51"/>
      <c r="G301" s="51"/>
      <c r="H301" s="51"/>
      <c r="I301" s="51"/>
      <c r="J301" s="51"/>
      <c r="K301" s="51"/>
      <c r="L301" s="51"/>
      <c r="M301" s="51"/>
      <c r="N301" s="159"/>
      <c r="O301" s="159"/>
      <c r="P301" s="159"/>
      <c r="Q301" s="159"/>
      <c r="R301" s="159"/>
      <c r="S301" s="159"/>
      <c r="T301" s="159"/>
      <c r="U301" s="159"/>
      <c r="V301" s="159"/>
      <c r="W301" s="159"/>
      <c r="X301" s="159"/>
      <c r="Y301" s="159"/>
      <c r="Z301" s="159"/>
    </row>
    <row r="302" spans="1:26" ht="13.8" x14ac:dyDescent="0.3">
      <c r="A302" s="51"/>
      <c r="B302" s="51"/>
      <c r="C302" s="51"/>
      <c r="D302" s="51"/>
      <c r="E302" s="51"/>
      <c r="F302" s="51"/>
      <c r="G302" s="51"/>
      <c r="H302" s="51"/>
      <c r="I302" s="51"/>
      <c r="J302" s="51"/>
      <c r="K302" s="51"/>
      <c r="L302" s="51"/>
      <c r="M302" s="51"/>
      <c r="N302" s="159"/>
      <c r="O302" s="159"/>
      <c r="P302" s="159"/>
      <c r="Q302" s="159"/>
      <c r="R302" s="159"/>
      <c r="S302" s="159"/>
      <c r="T302" s="159"/>
      <c r="U302" s="159"/>
      <c r="V302" s="159"/>
      <c r="W302" s="159"/>
      <c r="X302" s="159"/>
      <c r="Y302" s="159"/>
      <c r="Z302" s="159"/>
    </row>
    <row r="303" spans="1:26" ht="13.8" x14ac:dyDescent="0.3">
      <c r="A303" s="51"/>
      <c r="B303" s="51"/>
      <c r="C303" s="51"/>
      <c r="D303" s="51"/>
      <c r="E303" s="51"/>
      <c r="F303" s="51"/>
      <c r="G303" s="51"/>
      <c r="H303" s="51"/>
      <c r="I303" s="51"/>
      <c r="J303" s="51"/>
      <c r="K303" s="51"/>
      <c r="L303" s="51"/>
      <c r="M303" s="51"/>
      <c r="N303" s="159"/>
      <c r="O303" s="159"/>
      <c r="P303" s="159"/>
      <c r="Q303" s="159"/>
      <c r="R303" s="159"/>
      <c r="S303" s="159"/>
      <c r="T303" s="159"/>
      <c r="U303" s="159"/>
      <c r="V303" s="159"/>
      <c r="W303" s="159"/>
      <c r="X303" s="159"/>
      <c r="Y303" s="159"/>
      <c r="Z303" s="159"/>
    </row>
    <row r="304" spans="1:26" ht="13.8" x14ac:dyDescent="0.3">
      <c r="A304" s="51"/>
      <c r="B304" s="51"/>
      <c r="C304" s="51"/>
      <c r="D304" s="51"/>
      <c r="E304" s="51"/>
      <c r="F304" s="51"/>
      <c r="G304" s="51"/>
      <c r="H304" s="51"/>
      <c r="I304" s="51"/>
      <c r="J304" s="51"/>
      <c r="K304" s="51"/>
      <c r="L304" s="51"/>
      <c r="M304" s="51"/>
      <c r="N304" s="159"/>
      <c r="O304" s="159"/>
      <c r="P304" s="159"/>
      <c r="Q304" s="159"/>
      <c r="R304" s="159"/>
      <c r="S304" s="159"/>
      <c r="T304" s="159"/>
      <c r="U304" s="159"/>
      <c r="V304" s="159"/>
      <c r="W304" s="159"/>
      <c r="X304" s="159"/>
      <c r="Y304" s="159"/>
      <c r="Z304" s="159"/>
    </row>
    <row r="305" spans="1:26" ht="13.8" x14ac:dyDescent="0.3">
      <c r="A305" s="51"/>
      <c r="B305" s="51"/>
      <c r="C305" s="51"/>
      <c r="D305" s="51"/>
      <c r="E305" s="51"/>
      <c r="F305" s="51"/>
      <c r="G305" s="51"/>
      <c r="H305" s="51"/>
      <c r="I305" s="51"/>
      <c r="J305" s="51"/>
      <c r="K305" s="51"/>
      <c r="L305" s="51"/>
      <c r="M305" s="51"/>
      <c r="N305" s="159"/>
      <c r="O305" s="159"/>
      <c r="P305" s="159"/>
      <c r="Q305" s="159"/>
      <c r="R305" s="159"/>
      <c r="S305" s="159"/>
      <c r="T305" s="159"/>
      <c r="U305" s="159"/>
      <c r="V305" s="159"/>
      <c r="W305" s="159"/>
      <c r="X305" s="159"/>
      <c r="Y305" s="159"/>
      <c r="Z305" s="159"/>
    </row>
    <row r="306" spans="1:26" ht="13.8" x14ac:dyDescent="0.3">
      <c r="A306" s="51"/>
      <c r="B306" s="51"/>
      <c r="C306" s="51"/>
      <c r="D306" s="51"/>
      <c r="E306" s="51"/>
      <c r="F306" s="51"/>
      <c r="G306" s="51"/>
      <c r="H306" s="51"/>
      <c r="I306" s="51"/>
      <c r="J306" s="51"/>
      <c r="K306" s="51"/>
      <c r="L306" s="51"/>
      <c r="M306" s="51"/>
      <c r="N306" s="159"/>
      <c r="O306" s="159"/>
      <c r="P306" s="159"/>
      <c r="Q306" s="159"/>
      <c r="R306" s="159"/>
      <c r="S306" s="159"/>
      <c r="T306" s="159"/>
      <c r="U306" s="159"/>
      <c r="V306" s="159"/>
      <c r="W306" s="159"/>
      <c r="X306" s="159"/>
      <c r="Y306" s="159"/>
      <c r="Z306" s="159"/>
    </row>
    <row r="307" spans="1:26" ht="13.8" x14ac:dyDescent="0.3">
      <c r="A307" s="51"/>
      <c r="B307" s="51"/>
      <c r="C307" s="51"/>
      <c r="D307" s="51"/>
      <c r="E307" s="51"/>
      <c r="F307" s="51"/>
      <c r="G307" s="51"/>
      <c r="H307" s="51"/>
      <c r="I307" s="51"/>
      <c r="J307" s="51"/>
      <c r="K307" s="51"/>
      <c r="L307" s="51"/>
      <c r="M307" s="51"/>
      <c r="N307" s="159"/>
      <c r="O307" s="159"/>
      <c r="P307" s="159"/>
      <c r="Q307" s="159"/>
      <c r="R307" s="159"/>
      <c r="S307" s="159"/>
      <c r="T307" s="159"/>
      <c r="U307" s="159"/>
      <c r="V307" s="159"/>
      <c r="W307" s="159"/>
      <c r="X307" s="159"/>
      <c r="Y307" s="159"/>
      <c r="Z307" s="159"/>
    </row>
    <row r="308" spans="1:26" ht="13.8" x14ac:dyDescent="0.3">
      <c r="A308" s="51"/>
      <c r="B308" s="51"/>
      <c r="C308" s="51"/>
      <c r="D308" s="51"/>
      <c r="E308" s="51"/>
      <c r="F308" s="51"/>
      <c r="G308" s="51"/>
      <c r="H308" s="51"/>
      <c r="I308" s="51"/>
      <c r="J308" s="51"/>
      <c r="K308" s="51"/>
      <c r="L308" s="51"/>
      <c r="M308" s="51"/>
      <c r="N308" s="159"/>
      <c r="O308" s="159"/>
      <c r="P308" s="159"/>
      <c r="Q308" s="159"/>
      <c r="R308" s="159"/>
      <c r="S308" s="159"/>
      <c r="T308" s="159"/>
      <c r="U308" s="159"/>
      <c r="V308" s="159"/>
      <c r="W308" s="159"/>
      <c r="X308" s="159"/>
      <c r="Y308" s="159"/>
      <c r="Z308" s="159"/>
    </row>
    <row r="309" spans="1:26" ht="13.8" x14ac:dyDescent="0.3">
      <c r="A309" s="51"/>
      <c r="B309" s="51"/>
      <c r="C309" s="51"/>
      <c r="D309" s="51"/>
      <c r="E309" s="51"/>
      <c r="F309" s="51"/>
      <c r="G309" s="51"/>
      <c r="H309" s="51"/>
      <c r="I309" s="51"/>
      <c r="J309" s="51"/>
      <c r="K309" s="51"/>
      <c r="L309" s="51"/>
      <c r="M309" s="51"/>
      <c r="N309" s="159"/>
      <c r="O309" s="159"/>
      <c r="P309" s="159"/>
      <c r="Q309" s="159"/>
      <c r="R309" s="159"/>
      <c r="S309" s="159"/>
      <c r="T309" s="159"/>
      <c r="U309" s="159"/>
      <c r="V309" s="159"/>
      <c r="W309" s="159"/>
      <c r="X309" s="159"/>
      <c r="Y309" s="159"/>
      <c r="Z309" s="159"/>
    </row>
    <row r="310" spans="1:26" ht="13.8" x14ac:dyDescent="0.3">
      <c r="A310" s="51"/>
      <c r="B310" s="51"/>
      <c r="C310" s="51"/>
      <c r="D310" s="51"/>
      <c r="E310" s="51"/>
      <c r="F310" s="51"/>
      <c r="G310" s="51"/>
      <c r="H310" s="51"/>
      <c r="I310" s="51"/>
      <c r="J310" s="51"/>
      <c r="K310" s="51"/>
      <c r="L310" s="51"/>
      <c r="M310" s="51"/>
      <c r="N310" s="159"/>
      <c r="O310" s="159"/>
      <c r="P310" s="159"/>
      <c r="Q310" s="159"/>
      <c r="R310" s="159"/>
      <c r="S310" s="159"/>
      <c r="T310" s="159"/>
      <c r="U310" s="159"/>
      <c r="V310" s="159"/>
      <c r="W310" s="159"/>
      <c r="X310" s="159"/>
      <c r="Y310" s="159"/>
      <c r="Z310" s="159"/>
    </row>
    <row r="311" spans="1:26" ht="13.8" x14ac:dyDescent="0.3">
      <c r="A311" s="51"/>
      <c r="B311" s="51"/>
      <c r="C311" s="51"/>
      <c r="D311" s="51"/>
      <c r="E311" s="51"/>
      <c r="F311" s="51"/>
      <c r="G311" s="51"/>
      <c r="H311" s="51"/>
      <c r="I311" s="51"/>
      <c r="J311" s="51"/>
      <c r="K311" s="51"/>
      <c r="L311" s="51"/>
      <c r="M311" s="51"/>
      <c r="N311" s="159"/>
      <c r="O311" s="159"/>
      <c r="P311" s="159"/>
      <c r="Q311" s="159"/>
      <c r="R311" s="159"/>
      <c r="S311" s="159"/>
      <c r="T311" s="159"/>
      <c r="U311" s="159"/>
      <c r="V311" s="159"/>
      <c r="W311" s="159"/>
      <c r="X311" s="159"/>
      <c r="Y311" s="159"/>
      <c r="Z311" s="159"/>
    </row>
    <row r="312" spans="1:26" ht="13.8" x14ac:dyDescent="0.3">
      <c r="A312" s="51"/>
      <c r="B312" s="51"/>
      <c r="C312" s="51"/>
      <c r="D312" s="51"/>
      <c r="E312" s="51"/>
      <c r="F312" s="51"/>
      <c r="G312" s="51"/>
      <c r="H312" s="51"/>
      <c r="I312" s="51"/>
      <c r="J312" s="51"/>
      <c r="K312" s="51"/>
      <c r="L312" s="51"/>
      <c r="M312" s="51"/>
      <c r="N312" s="159"/>
      <c r="O312" s="159"/>
      <c r="P312" s="159"/>
      <c r="Q312" s="159"/>
      <c r="R312" s="159"/>
      <c r="S312" s="159"/>
      <c r="T312" s="159"/>
      <c r="U312" s="159"/>
      <c r="V312" s="159"/>
      <c r="W312" s="159"/>
      <c r="X312" s="159"/>
      <c r="Y312" s="159"/>
      <c r="Z312" s="159"/>
    </row>
    <row r="313" spans="1:26" ht="13.8" x14ac:dyDescent="0.3">
      <c r="A313" s="51"/>
      <c r="B313" s="51"/>
      <c r="C313" s="51"/>
      <c r="D313" s="51"/>
      <c r="E313" s="51"/>
      <c r="F313" s="51"/>
      <c r="G313" s="51"/>
      <c r="H313" s="51"/>
      <c r="I313" s="51"/>
      <c r="J313" s="51"/>
      <c r="K313" s="51"/>
      <c r="L313" s="51"/>
      <c r="M313" s="51"/>
      <c r="N313" s="159"/>
      <c r="O313" s="159"/>
      <c r="P313" s="159"/>
      <c r="Q313" s="159"/>
      <c r="R313" s="159"/>
      <c r="S313" s="159"/>
      <c r="T313" s="159"/>
      <c r="U313" s="159"/>
      <c r="V313" s="159"/>
      <c r="W313" s="159"/>
      <c r="X313" s="159"/>
      <c r="Y313" s="159"/>
      <c r="Z313" s="159"/>
    </row>
    <row r="314" spans="1:26" ht="13.8" x14ac:dyDescent="0.3">
      <c r="A314" s="51"/>
      <c r="B314" s="51"/>
      <c r="C314" s="51"/>
      <c r="D314" s="51"/>
      <c r="E314" s="51"/>
      <c r="F314" s="51"/>
      <c r="G314" s="51"/>
      <c r="H314" s="51"/>
      <c r="I314" s="51"/>
      <c r="J314" s="51"/>
      <c r="K314" s="51"/>
      <c r="L314" s="51"/>
      <c r="M314" s="51"/>
      <c r="N314" s="159"/>
      <c r="O314" s="159"/>
      <c r="P314" s="159"/>
      <c r="Q314" s="159"/>
      <c r="R314" s="159"/>
      <c r="S314" s="159"/>
      <c r="T314" s="159"/>
      <c r="U314" s="159"/>
      <c r="V314" s="159"/>
      <c r="W314" s="159"/>
      <c r="X314" s="159"/>
      <c r="Y314" s="159"/>
      <c r="Z314" s="159"/>
    </row>
    <row r="315" spans="1:26" ht="13.8" x14ac:dyDescent="0.3">
      <c r="A315" s="51"/>
      <c r="B315" s="51"/>
      <c r="C315" s="51"/>
      <c r="D315" s="51"/>
      <c r="E315" s="51"/>
      <c r="F315" s="51"/>
      <c r="G315" s="51"/>
      <c r="H315" s="51"/>
      <c r="I315" s="51"/>
      <c r="J315" s="51"/>
      <c r="K315" s="51"/>
      <c r="L315" s="51"/>
      <c r="M315" s="51"/>
      <c r="N315" s="159"/>
      <c r="O315" s="159"/>
      <c r="P315" s="159"/>
      <c r="Q315" s="159"/>
      <c r="R315" s="159"/>
      <c r="S315" s="159"/>
      <c r="T315" s="159"/>
      <c r="U315" s="159"/>
      <c r="V315" s="159"/>
      <c r="W315" s="159"/>
      <c r="X315" s="159"/>
      <c r="Y315" s="159"/>
      <c r="Z315" s="159"/>
    </row>
    <row r="316" spans="1:26" ht="13.8" x14ac:dyDescent="0.3">
      <c r="A316" s="51"/>
      <c r="B316" s="51"/>
      <c r="C316" s="51"/>
      <c r="D316" s="51"/>
      <c r="E316" s="51"/>
      <c r="F316" s="51"/>
      <c r="G316" s="51"/>
      <c r="H316" s="51"/>
      <c r="I316" s="51"/>
      <c r="J316" s="51"/>
      <c r="K316" s="51"/>
      <c r="L316" s="51"/>
      <c r="M316" s="51"/>
      <c r="N316" s="159"/>
      <c r="O316" s="159"/>
      <c r="P316" s="159"/>
      <c r="Q316" s="159"/>
      <c r="R316" s="159"/>
      <c r="S316" s="159"/>
      <c r="T316" s="159"/>
      <c r="U316" s="159"/>
      <c r="V316" s="159"/>
      <c r="W316" s="159"/>
      <c r="X316" s="159"/>
      <c r="Y316" s="159"/>
      <c r="Z316" s="159"/>
    </row>
    <row r="317" spans="1:26" ht="13.8" x14ac:dyDescent="0.3">
      <c r="A317" s="51"/>
      <c r="B317" s="51"/>
      <c r="C317" s="51"/>
      <c r="D317" s="51"/>
      <c r="E317" s="51"/>
      <c r="F317" s="51"/>
      <c r="G317" s="51"/>
      <c r="H317" s="51"/>
      <c r="I317" s="51"/>
      <c r="J317" s="51"/>
      <c r="K317" s="51"/>
      <c r="L317" s="51"/>
      <c r="M317" s="51"/>
      <c r="N317" s="159"/>
      <c r="O317" s="159"/>
      <c r="P317" s="159"/>
      <c r="Q317" s="159"/>
      <c r="R317" s="159"/>
      <c r="S317" s="159"/>
      <c r="T317" s="159"/>
      <c r="U317" s="159"/>
      <c r="V317" s="159"/>
      <c r="W317" s="159"/>
      <c r="X317" s="159"/>
      <c r="Y317" s="159"/>
      <c r="Z317" s="159"/>
    </row>
    <row r="318" spans="1:26" ht="13.8" x14ac:dyDescent="0.3">
      <c r="A318" s="51"/>
      <c r="B318" s="51"/>
      <c r="C318" s="51"/>
      <c r="D318" s="51"/>
      <c r="E318" s="51"/>
      <c r="F318" s="51"/>
      <c r="G318" s="51"/>
      <c r="H318" s="51"/>
      <c r="I318" s="51"/>
      <c r="J318" s="51"/>
      <c r="K318" s="51"/>
      <c r="L318" s="51"/>
      <c r="M318" s="51"/>
      <c r="N318" s="159"/>
      <c r="O318" s="159"/>
      <c r="P318" s="159"/>
      <c r="Q318" s="159"/>
      <c r="R318" s="159"/>
      <c r="S318" s="159"/>
      <c r="T318" s="159"/>
      <c r="U318" s="159"/>
      <c r="V318" s="159"/>
      <c r="W318" s="159"/>
      <c r="X318" s="159"/>
      <c r="Y318" s="159"/>
      <c r="Z318" s="159"/>
    </row>
    <row r="319" spans="1:26" ht="13.8" x14ac:dyDescent="0.3">
      <c r="A319" s="51"/>
      <c r="B319" s="51"/>
      <c r="C319" s="51"/>
      <c r="D319" s="51"/>
      <c r="E319" s="51"/>
      <c r="F319" s="51"/>
      <c r="G319" s="51"/>
      <c r="H319" s="51"/>
      <c r="I319" s="51"/>
      <c r="J319" s="51"/>
      <c r="K319" s="51"/>
      <c r="L319" s="51"/>
      <c r="M319" s="51"/>
      <c r="N319" s="159"/>
      <c r="O319" s="159"/>
      <c r="P319" s="159"/>
      <c r="Q319" s="159"/>
      <c r="R319" s="159"/>
      <c r="S319" s="159"/>
      <c r="T319" s="159"/>
      <c r="U319" s="159"/>
      <c r="V319" s="159"/>
      <c r="W319" s="159"/>
      <c r="X319" s="159"/>
      <c r="Y319" s="159"/>
      <c r="Z319" s="159"/>
    </row>
    <row r="320" spans="1:26" ht="13.8" x14ac:dyDescent="0.3">
      <c r="A320" s="51"/>
      <c r="B320" s="51"/>
      <c r="C320" s="51"/>
      <c r="D320" s="51"/>
      <c r="E320" s="51"/>
      <c r="F320" s="51"/>
      <c r="G320" s="51"/>
      <c r="H320" s="51"/>
      <c r="I320" s="51"/>
      <c r="J320" s="51"/>
      <c r="K320" s="51"/>
      <c r="L320" s="51"/>
      <c r="M320" s="51"/>
      <c r="N320" s="159"/>
      <c r="O320" s="159"/>
      <c r="P320" s="159"/>
      <c r="Q320" s="159"/>
      <c r="R320" s="159"/>
      <c r="S320" s="159"/>
      <c r="T320" s="159"/>
      <c r="U320" s="159"/>
      <c r="V320" s="159"/>
      <c r="W320" s="159"/>
      <c r="X320" s="159"/>
      <c r="Y320" s="159"/>
      <c r="Z320" s="159"/>
    </row>
    <row r="321" spans="1:26" ht="13.8" x14ac:dyDescent="0.3">
      <c r="A321" s="51"/>
      <c r="B321" s="51"/>
      <c r="C321" s="51"/>
      <c r="D321" s="51"/>
      <c r="E321" s="51"/>
      <c r="F321" s="51"/>
      <c r="G321" s="51"/>
      <c r="H321" s="51"/>
      <c r="I321" s="51"/>
      <c r="J321" s="51"/>
      <c r="K321" s="51"/>
      <c r="L321" s="51"/>
      <c r="M321" s="51"/>
      <c r="N321" s="159"/>
      <c r="O321" s="159"/>
      <c r="P321" s="159"/>
      <c r="Q321" s="159"/>
      <c r="R321" s="159"/>
      <c r="S321" s="159"/>
      <c r="T321" s="159"/>
      <c r="U321" s="159"/>
      <c r="V321" s="159"/>
      <c r="W321" s="159"/>
      <c r="X321" s="159"/>
      <c r="Y321" s="159"/>
      <c r="Z321" s="159"/>
    </row>
    <row r="322" spans="1:26" ht="13.8" x14ac:dyDescent="0.3">
      <c r="A322" s="51"/>
      <c r="B322" s="51"/>
      <c r="C322" s="51"/>
      <c r="D322" s="51"/>
      <c r="E322" s="51"/>
      <c r="F322" s="51"/>
      <c r="G322" s="51"/>
      <c r="H322" s="51"/>
      <c r="I322" s="51"/>
      <c r="J322" s="51"/>
      <c r="K322" s="51"/>
      <c r="L322" s="51"/>
      <c r="M322" s="51"/>
      <c r="N322" s="159"/>
      <c r="O322" s="159"/>
      <c r="P322" s="159"/>
      <c r="Q322" s="159"/>
      <c r="R322" s="159"/>
      <c r="S322" s="159"/>
      <c r="T322" s="159"/>
      <c r="U322" s="159"/>
      <c r="V322" s="159"/>
      <c r="W322" s="159"/>
      <c r="X322" s="159"/>
      <c r="Y322" s="159"/>
      <c r="Z322" s="159"/>
    </row>
    <row r="323" spans="1:26" ht="13.8" x14ac:dyDescent="0.3">
      <c r="A323" s="51"/>
      <c r="B323" s="51"/>
      <c r="C323" s="51"/>
      <c r="D323" s="51"/>
      <c r="E323" s="51"/>
      <c r="F323" s="51"/>
      <c r="G323" s="51"/>
      <c r="H323" s="51"/>
      <c r="I323" s="51"/>
      <c r="J323" s="51"/>
      <c r="K323" s="51"/>
      <c r="L323" s="51"/>
      <c r="M323" s="51"/>
      <c r="N323" s="159"/>
      <c r="O323" s="159"/>
      <c r="P323" s="159"/>
      <c r="Q323" s="159"/>
      <c r="R323" s="159"/>
      <c r="S323" s="159"/>
      <c r="T323" s="159"/>
      <c r="U323" s="159"/>
      <c r="V323" s="159"/>
      <c r="W323" s="159"/>
      <c r="X323" s="159"/>
      <c r="Y323" s="159"/>
      <c r="Z323" s="159"/>
    </row>
    <row r="324" spans="1:26" ht="13.8" x14ac:dyDescent="0.3">
      <c r="A324" s="51"/>
      <c r="B324" s="51"/>
      <c r="C324" s="51"/>
      <c r="D324" s="51"/>
      <c r="E324" s="51"/>
      <c r="F324" s="51"/>
      <c r="G324" s="51"/>
      <c r="H324" s="51"/>
      <c r="I324" s="51"/>
      <c r="J324" s="51"/>
      <c r="K324" s="51"/>
      <c r="L324" s="51"/>
      <c r="M324" s="51"/>
      <c r="N324" s="159"/>
      <c r="O324" s="159"/>
      <c r="P324" s="159"/>
      <c r="Q324" s="159"/>
      <c r="R324" s="159"/>
      <c r="S324" s="159"/>
      <c r="T324" s="159"/>
      <c r="U324" s="159"/>
      <c r="V324" s="159"/>
      <c r="W324" s="159"/>
      <c r="X324" s="159"/>
      <c r="Y324" s="159"/>
      <c r="Z324" s="159"/>
    </row>
    <row r="325" spans="1:26" ht="13.8" x14ac:dyDescent="0.3">
      <c r="A325" s="51"/>
      <c r="B325" s="51"/>
      <c r="C325" s="51"/>
      <c r="D325" s="51"/>
      <c r="E325" s="51"/>
      <c r="F325" s="51"/>
      <c r="G325" s="51"/>
      <c r="H325" s="51"/>
      <c r="I325" s="51"/>
      <c r="J325" s="51"/>
      <c r="K325" s="51"/>
      <c r="L325" s="51"/>
      <c r="M325" s="51"/>
      <c r="N325" s="159"/>
      <c r="O325" s="159"/>
      <c r="P325" s="159"/>
      <c r="Q325" s="159"/>
      <c r="R325" s="159"/>
      <c r="S325" s="159"/>
      <c r="T325" s="159"/>
      <c r="U325" s="159"/>
      <c r="V325" s="159"/>
      <c r="W325" s="159"/>
      <c r="X325" s="159"/>
      <c r="Y325" s="159"/>
      <c r="Z325" s="159"/>
    </row>
    <row r="326" spans="1:26" ht="13.8" x14ac:dyDescent="0.3">
      <c r="A326" s="51"/>
      <c r="B326" s="51"/>
      <c r="C326" s="51"/>
      <c r="D326" s="51"/>
      <c r="E326" s="51"/>
      <c r="F326" s="51"/>
      <c r="G326" s="51"/>
      <c r="H326" s="51"/>
      <c r="I326" s="51"/>
      <c r="J326" s="51"/>
      <c r="K326" s="51"/>
      <c r="L326" s="51"/>
      <c r="M326" s="51"/>
      <c r="N326" s="159"/>
      <c r="O326" s="159"/>
      <c r="P326" s="159"/>
      <c r="Q326" s="159"/>
      <c r="R326" s="159"/>
      <c r="S326" s="159"/>
      <c r="T326" s="159"/>
      <c r="U326" s="159"/>
      <c r="V326" s="159"/>
      <c r="W326" s="159"/>
      <c r="X326" s="159"/>
      <c r="Y326" s="159"/>
      <c r="Z326" s="159"/>
    </row>
    <row r="327" spans="1:26" ht="13.8" x14ac:dyDescent="0.3">
      <c r="A327" s="51"/>
      <c r="B327" s="51"/>
      <c r="C327" s="51"/>
      <c r="D327" s="51"/>
      <c r="E327" s="51"/>
      <c r="F327" s="51"/>
      <c r="G327" s="51"/>
      <c r="H327" s="51"/>
      <c r="I327" s="51"/>
      <c r="J327" s="51"/>
      <c r="K327" s="51"/>
      <c r="L327" s="51"/>
      <c r="M327" s="51"/>
      <c r="N327" s="159"/>
      <c r="O327" s="159"/>
      <c r="P327" s="159"/>
      <c r="Q327" s="159"/>
      <c r="R327" s="159"/>
      <c r="S327" s="159"/>
      <c r="T327" s="159"/>
      <c r="U327" s="159"/>
      <c r="V327" s="159"/>
      <c r="W327" s="159"/>
      <c r="X327" s="159"/>
      <c r="Y327" s="159"/>
      <c r="Z327" s="159"/>
    </row>
    <row r="328" spans="1:26" ht="13.8" x14ac:dyDescent="0.3">
      <c r="A328" s="51"/>
      <c r="B328" s="51"/>
      <c r="C328" s="51"/>
      <c r="D328" s="51"/>
      <c r="E328" s="51"/>
      <c r="F328" s="51"/>
      <c r="G328" s="51"/>
      <c r="H328" s="51"/>
      <c r="I328" s="51"/>
      <c r="J328" s="51"/>
      <c r="K328" s="51"/>
      <c r="L328" s="51"/>
      <c r="M328" s="51"/>
      <c r="N328" s="159"/>
      <c r="O328" s="159"/>
      <c r="P328" s="159"/>
      <c r="Q328" s="159"/>
      <c r="R328" s="159"/>
      <c r="S328" s="159"/>
      <c r="T328" s="159"/>
      <c r="U328" s="159"/>
      <c r="V328" s="159"/>
      <c r="W328" s="159"/>
      <c r="X328" s="159"/>
      <c r="Y328" s="159"/>
      <c r="Z328" s="159"/>
    </row>
    <row r="329" spans="1:26" ht="13.8" x14ac:dyDescent="0.3">
      <c r="A329" s="51"/>
      <c r="B329" s="51"/>
      <c r="C329" s="51"/>
      <c r="D329" s="51"/>
      <c r="E329" s="51"/>
      <c r="F329" s="51"/>
      <c r="G329" s="51"/>
      <c r="H329" s="51"/>
      <c r="I329" s="51"/>
      <c r="J329" s="51"/>
      <c r="K329" s="51"/>
      <c r="L329" s="51"/>
      <c r="M329" s="51"/>
      <c r="N329" s="159"/>
      <c r="O329" s="159"/>
      <c r="P329" s="159"/>
      <c r="Q329" s="159"/>
      <c r="R329" s="159"/>
      <c r="S329" s="159"/>
      <c r="T329" s="159"/>
      <c r="U329" s="159"/>
      <c r="V329" s="159"/>
      <c r="W329" s="159"/>
      <c r="X329" s="159"/>
      <c r="Y329" s="159"/>
      <c r="Z329" s="159"/>
    </row>
    <row r="330" spans="1:26" ht="13.8" x14ac:dyDescent="0.3">
      <c r="A330" s="51"/>
      <c r="B330" s="51"/>
      <c r="C330" s="51"/>
      <c r="D330" s="51"/>
      <c r="E330" s="51"/>
      <c r="F330" s="51"/>
      <c r="G330" s="51"/>
      <c r="H330" s="51"/>
      <c r="I330" s="51"/>
      <c r="J330" s="51"/>
      <c r="K330" s="51"/>
      <c r="L330" s="51"/>
      <c r="M330" s="51"/>
      <c r="N330" s="159"/>
      <c r="O330" s="159"/>
      <c r="P330" s="159"/>
      <c r="Q330" s="159"/>
      <c r="R330" s="159"/>
      <c r="S330" s="159"/>
      <c r="T330" s="159"/>
      <c r="U330" s="159"/>
      <c r="V330" s="159"/>
      <c r="W330" s="159"/>
      <c r="X330" s="159"/>
      <c r="Y330" s="159"/>
      <c r="Z330" s="159"/>
    </row>
    <row r="331" spans="1:26" ht="13.8" x14ac:dyDescent="0.3">
      <c r="A331" s="51"/>
      <c r="B331" s="51"/>
      <c r="C331" s="51"/>
      <c r="D331" s="51"/>
      <c r="E331" s="51"/>
      <c r="F331" s="51"/>
      <c r="G331" s="51"/>
      <c r="H331" s="51"/>
      <c r="I331" s="51"/>
      <c r="J331" s="51"/>
      <c r="K331" s="51"/>
      <c r="L331" s="51"/>
      <c r="M331" s="51"/>
      <c r="N331" s="159"/>
      <c r="O331" s="159"/>
      <c r="P331" s="159"/>
      <c r="Q331" s="159"/>
      <c r="R331" s="159"/>
      <c r="S331" s="159"/>
      <c r="T331" s="159"/>
      <c r="U331" s="159"/>
      <c r="V331" s="159"/>
      <c r="W331" s="159"/>
      <c r="X331" s="159"/>
      <c r="Y331" s="159"/>
      <c r="Z331" s="159"/>
    </row>
    <row r="332" spans="1:26" ht="13.8" x14ac:dyDescent="0.3">
      <c r="A332" s="51"/>
      <c r="B332" s="51"/>
      <c r="C332" s="51"/>
      <c r="D332" s="51"/>
      <c r="E332" s="51"/>
      <c r="F332" s="51"/>
      <c r="G332" s="51"/>
      <c r="H332" s="51"/>
      <c r="I332" s="51"/>
      <c r="J332" s="51"/>
      <c r="K332" s="51"/>
      <c r="L332" s="51"/>
      <c r="M332" s="51"/>
      <c r="N332" s="159"/>
      <c r="O332" s="159"/>
      <c r="P332" s="159"/>
      <c r="Q332" s="159"/>
      <c r="R332" s="159"/>
      <c r="S332" s="159"/>
      <c r="T332" s="159"/>
      <c r="U332" s="159"/>
      <c r="V332" s="159"/>
      <c r="W332" s="159"/>
      <c r="X332" s="159"/>
      <c r="Y332" s="159"/>
      <c r="Z332" s="159"/>
    </row>
    <row r="333" spans="1:26" ht="13.8" x14ac:dyDescent="0.3">
      <c r="A333" s="51"/>
      <c r="B333" s="51"/>
      <c r="C333" s="51"/>
      <c r="D333" s="51"/>
      <c r="E333" s="51"/>
      <c r="F333" s="51"/>
      <c r="G333" s="51"/>
      <c r="H333" s="51"/>
      <c r="I333" s="51"/>
      <c r="J333" s="51"/>
      <c r="K333" s="51"/>
      <c r="L333" s="51"/>
      <c r="M333" s="51"/>
      <c r="N333" s="159"/>
      <c r="O333" s="159"/>
      <c r="P333" s="159"/>
      <c r="Q333" s="159"/>
      <c r="R333" s="159"/>
      <c r="S333" s="159"/>
      <c r="T333" s="159"/>
      <c r="U333" s="159"/>
      <c r="V333" s="159"/>
      <c r="W333" s="159"/>
      <c r="X333" s="159"/>
      <c r="Y333" s="159"/>
      <c r="Z333" s="159"/>
    </row>
    <row r="334" spans="1:26" ht="13.8" x14ac:dyDescent="0.3">
      <c r="A334" s="51"/>
      <c r="B334" s="51"/>
      <c r="C334" s="51"/>
      <c r="D334" s="51"/>
      <c r="E334" s="51"/>
      <c r="F334" s="51"/>
      <c r="G334" s="51"/>
      <c r="H334" s="51"/>
      <c r="I334" s="51"/>
      <c r="J334" s="51"/>
      <c r="K334" s="51"/>
      <c r="L334" s="51"/>
      <c r="M334" s="51"/>
      <c r="N334" s="159"/>
      <c r="O334" s="159"/>
      <c r="P334" s="159"/>
      <c r="Q334" s="159"/>
      <c r="R334" s="159"/>
      <c r="S334" s="159"/>
      <c r="T334" s="159"/>
      <c r="U334" s="159"/>
      <c r="V334" s="159"/>
      <c r="W334" s="159"/>
      <c r="X334" s="159"/>
      <c r="Y334" s="159"/>
      <c r="Z334" s="159"/>
    </row>
    <row r="335" spans="1:26" ht="13.8" x14ac:dyDescent="0.3">
      <c r="A335" s="51"/>
      <c r="B335" s="51"/>
      <c r="C335" s="51"/>
      <c r="D335" s="51"/>
      <c r="E335" s="51"/>
      <c r="F335" s="51"/>
      <c r="G335" s="51"/>
      <c r="H335" s="51"/>
      <c r="I335" s="51"/>
      <c r="J335" s="51"/>
      <c r="K335" s="51"/>
      <c r="L335" s="51"/>
      <c r="M335" s="51"/>
      <c r="N335" s="159"/>
      <c r="O335" s="159"/>
      <c r="P335" s="159"/>
      <c r="Q335" s="159"/>
      <c r="R335" s="159"/>
      <c r="S335" s="159"/>
      <c r="T335" s="159"/>
      <c r="U335" s="159"/>
      <c r="V335" s="159"/>
      <c r="W335" s="159"/>
      <c r="X335" s="159"/>
      <c r="Y335" s="159"/>
      <c r="Z335" s="159"/>
    </row>
    <row r="336" spans="1:26" ht="13.8" x14ac:dyDescent="0.3">
      <c r="A336" s="51"/>
      <c r="B336" s="51"/>
      <c r="C336" s="51"/>
      <c r="D336" s="51"/>
      <c r="E336" s="51"/>
      <c r="F336" s="51"/>
      <c r="G336" s="51"/>
      <c r="H336" s="51"/>
      <c r="I336" s="51"/>
      <c r="J336" s="51"/>
      <c r="K336" s="51"/>
      <c r="L336" s="51"/>
      <c r="M336" s="51"/>
      <c r="N336" s="159"/>
      <c r="O336" s="159"/>
      <c r="P336" s="159"/>
      <c r="Q336" s="159"/>
      <c r="R336" s="159"/>
      <c r="S336" s="159"/>
      <c r="T336" s="159"/>
      <c r="U336" s="159"/>
      <c r="V336" s="159"/>
      <c r="W336" s="159"/>
      <c r="X336" s="159"/>
      <c r="Y336" s="159"/>
      <c r="Z336" s="159"/>
    </row>
    <row r="337" spans="1:26" ht="13.8" x14ac:dyDescent="0.3">
      <c r="A337" s="51"/>
      <c r="B337" s="51"/>
      <c r="C337" s="51"/>
      <c r="D337" s="51"/>
      <c r="E337" s="51"/>
      <c r="F337" s="51"/>
      <c r="G337" s="51"/>
      <c r="H337" s="51"/>
      <c r="I337" s="51"/>
      <c r="J337" s="51"/>
      <c r="K337" s="51"/>
      <c r="L337" s="51"/>
      <c r="M337" s="51"/>
      <c r="N337" s="159"/>
      <c r="O337" s="159"/>
      <c r="P337" s="159"/>
      <c r="Q337" s="159"/>
      <c r="R337" s="159"/>
      <c r="S337" s="159"/>
      <c r="T337" s="159"/>
      <c r="U337" s="159"/>
      <c r="V337" s="159"/>
      <c r="W337" s="159"/>
      <c r="X337" s="159"/>
      <c r="Y337" s="159"/>
      <c r="Z337" s="159"/>
    </row>
    <row r="338" spans="1:26" ht="13.8" x14ac:dyDescent="0.3">
      <c r="A338" s="51"/>
      <c r="B338" s="51"/>
      <c r="C338" s="51"/>
      <c r="D338" s="51"/>
      <c r="E338" s="51"/>
      <c r="F338" s="51"/>
      <c r="G338" s="51"/>
      <c r="H338" s="51"/>
      <c r="I338" s="51"/>
      <c r="J338" s="51"/>
      <c r="K338" s="51"/>
      <c r="L338" s="51"/>
      <c r="M338" s="51"/>
      <c r="N338" s="159"/>
      <c r="O338" s="159"/>
      <c r="P338" s="159"/>
      <c r="Q338" s="159"/>
      <c r="R338" s="159"/>
      <c r="S338" s="159"/>
      <c r="T338" s="159"/>
      <c r="U338" s="159"/>
      <c r="V338" s="159"/>
      <c r="W338" s="159"/>
      <c r="X338" s="159"/>
      <c r="Y338" s="159"/>
      <c r="Z338" s="159"/>
    </row>
    <row r="339" spans="1:26" ht="13.8" x14ac:dyDescent="0.3">
      <c r="A339" s="51"/>
      <c r="B339" s="51"/>
      <c r="C339" s="51"/>
      <c r="D339" s="51"/>
      <c r="E339" s="51"/>
      <c r="F339" s="51"/>
      <c r="G339" s="51"/>
      <c r="H339" s="51"/>
      <c r="I339" s="51"/>
      <c r="J339" s="51"/>
      <c r="K339" s="51"/>
      <c r="L339" s="51"/>
      <c r="M339" s="51"/>
      <c r="N339" s="159"/>
      <c r="O339" s="159"/>
      <c r="P339" s="159"/>
      <c r="Q339" s="159"/>
      <c r="R339" s="159"/>
      <c r="S339" s="159"/>
      <c r="T339" s="159"/>
      <c r="U339" s="159"/>
      <c r="V339" s="159"/>
      <c r="W339" s="159"/>
      <c r="X339" s="159"/>
      <c r="Y339" s="159"/>
      <c r="Z339" s="159"/>
    </row>
    <row r="340" spans="1:26" ht="13.8" x14ac:dyDescent="0.3">
      <c r="A340" s="51"/>
      <c r="B340" s="51"/>
      <c r="C340" s="51"/>
      <c r="D340" s="51"/>
      <c r="E340" s="51"/>
      <c r="F340" s="51"/>
      <c r="G340" s="51"/>
      <c r="H340" s="51"/>
      <c r="I340" s="51"/>
      <c r="J340" s="51"/>
      <c r="K340" s="51"/>
      <c r="L340" s="51"/>
      <c r="M340" s="51"/>
      <c r="N340" s="159"/>
      <c r="O340" s="159"/>
      <c r="P340" s="159"/>
      <c r="Q340" s="159"/>
      <c r="R340" s="159"/>
      <c r="S340" s="159"/>
      <c r="T340" s="159"/>
      <c r="U340" s="159"/>
      <c r="V340" s="159"/>
      <c r="W340" s="159"/>
      <c r="X340" s="159"/>
      <c r="Y340" s="159"/>
      <c r="Z340" s="159"/>
    </row>
    <row r="341" spans="1:26" ht="13.8" x14ac:dyDescent="0.3">
      <c r="A341" s="51"/>
      <c r="B341" s="51"/>
      <c r="C341" s="51"/>
      <c r="D341" s="51"/>
      <c r="E341" s="51"/>
      <c r="F341" s="51"/>
      <c r="G341" s="51"/>
      <c r="H341" s="51"/>
      <c r="I341" s="51"/>
      <c r="J341" s="51"/>
      <c r="K341" s="51"/>
      <c r="L341" s="51"/>
      <c r="M341" s="51"/>
      <c r="N341" s="159"/>
      <c r="O341" s="159"/>
      <c r="P341" s="159"/>
      <c r="Q341" s="159"/>
      <c r="R341" s="159"/>
      <c r="S341" s="159"/>
      <c r="T341" s="159"/>
      <c r="U341" s="159"/>
      <c r="V341" s="159"/>
      <c r="W341" s="159"/>
      <c r="X341" s="159"/>
      <c r="Y341" s="159"/>
      <c r="Z341" s="159"/>
    </row>
    <row r="342" spans="1:26" ht="13.8" x14ac:dyDescent="0.3">
      <c r="A342" s="51"/>
      <c r="B342" s="51"/>
      <c r="C342" s="51"/>
      <c r="D342" s="51"/>
      <c r="E342" s="51"/>
      <c r="F342" s="51"/>
      <c r="G342" s="51"/>
      <c r="H342" s="51"/>
      <c r="I342" s="51"/>
      <c r="J342" s="51"/>
      <c r="K342" s="51"/>
      <c r="L342" s="51"/>
      <c r="M342" s="51"/>
      <c r="N342" s="159"/>
      <c r="O342" s="159"/>
      <c r="P342" s="159"/>
      <c r="Q342" s="159"/>
      <c r="R342" s="159"/>
      <c r="S342" s="159"/>
      <c r="T342" s="159"/>
      <c r="U342" s="159"/>
      <c r="V342" s="159"/>
      <c r="W342" s="159"/>
      <c r="X342" s="159"/>
      <c r="Y342" s="159"/>
      <c r="Z342" s="159"/>
    </row>
    <row r="343" spans="1:26" ht="13.8" x14ac:dyDescent="0.3">
      <c r="A343" s="51"/>
      <c r="B343" s="51"/>
      <c r="C343" s="51"/>
      <c r="D343" s="51"/>
      <c r="E343" s="51"/>
      <c r="F343" s="51"/>
      <c r="G343" s="51"/>
      <c r="H343" s="51"/>
      <c r="I343" s="51"/>
      <c r="J343" s="51"/>
      <c r="K343" s="51"/>
      <c r="L343" s="51"/>
      <c r="M343" s="51"/>
      <c r="N343" s="159"/>
      <c r="O343" s="159"/>
      <c r="P343" s="159"/>
      <c r="Q343" s="159"/>
      <c r="R343" s="159"/>
      <c r="S343" s="159"/>
      <c r="T343" s="159"/>
      <c r="U343" s="159"/>
      <c r="V343" s="159"/>
      <c r="W343" s="159"/>
      <c r="X343" s="159"/>
      <c r="Y343" s="159"/>
      <c r="Z343" s="159"/>
    </row>
    <row r="344" spans="1:26" ht="13.8" x14ac:dyDescent="0.3">
      <c r="A344" s="51"/>
      <c r="B344" s="51"/>
      <c r="C344" s="51"/>
      <c r="D344" s="51"/>
      <c r="E344" s="51"/>
      <c r="F344" s="51"/>
      <c r="G344" s="51"/>
      <c r="H344" s="51"/>
      <c r="I344" s="51"/>
      <c r="J344" s="51"/>
      <c r="K344" s="51"/>
      <c r="L344" s="51"/>
      <c r="M344" s="51"/>
      <c r="N344" s="159"/>
      <c r="O344" s="159"/>
      <c r="P344" s="159"/>
      <c r="Q344" s="159"/>
      <c r="R344" s="159"/>
      <c r="S344" s="159"/>
      <c r="T344" s="159"/>
      <c r="U344" s="159"/>
      <c r="V344" s="159"/>
      <c r="W344" s="159"/>
      <c r="X344" s="159"/>
      <c r="Y344" s="159"/>
      <c r="Z344" s="159"/>
    </row>
    <row r="345" spans="1:26" ht="13.8" x14ac:dyDescent="0.3">
      <c r="A345" s="51"/>
      <c r="B345" s="51"/>
      <c r="C345" s="51"/>
      <c r="D345" s="51"/>
      <c r="E345" s="51"/>
      <c r="F345" s="51"/>
      <c r="G345" s="51"/>
      <c r="H345" s="51"/>
      <c r="I345" s="51"/>
      <c r="J345" s="51"/>
      <c r="K345" s="51"/>
      <c r="L345" s="51"/>
      <c r="M345" s="51"/>
      <c r="N345" s="159"/>
      <c r="O345" s="159"/>
      <c r="P345" s="159"/>
      <c r="Q345" s="159"/>
      <c r="R345" s="159"/>
      <c r="S345" s="159"/>
      <c r="T345" s="159"/>
      <c r="U345" s="159"/>
      <c r="V345" s="159"/>
      <c r="W345" s="159"/>
      <c r="X345" s="159"/>
      <c r="Y345" s="159"/>
      <c r="Z345" s="159"/>
    </row>
    <row r="346" spans="1:26" ht="13.8" x14ac:dyDescent="0.3">
      <c r="A346" s="51"/>
      <c r="B346" s="51"/>
      <c r="C346" s="51"/>
      <c r="D346" s="51"/>
      <c r="E346" s="51"/>
      <c r="F346" s="51"/>
      <c r="G346" s="51"/>
      <c r="H346" s="51"/>
      <c r="I346" s="51"/>
      <c r="J346" s="51"/>
      <c r="K346" s="51"/>
      <c r="L346" s="51"/>
      <c r="M346" s="51"/>
      <c r="N346" s="159"/>
      <c r="O346" s="159"/>
      <c r="P346" s="159"/>
      <c r="Q346" s="159"/>
      <c r="R346" s="159"/>
      <c r="S346" s="159"/>
      <c r="T346" s="159"/>
      <c r="U346" s="159"/>
      <c r="V346" s="159"/>
      <c r="W346" s="159"/>
      <c r="X346" s="159"/>
      <c r="Y346" s="159"/>
      <c r="Z346" s="159"/>
    </row>
    <row r="347" spans="1:26" ht="13.8" x14ac:dyDescent="0.3">
      <c r="A347" s="51"/>
      <c r="B347" s="51"/>
      <c r="C347" s="51"/>
      <c r="D347" s="51"/>
      <c r="E347" s="51"/>
      <c r="F347" s="51"/>
      <c r="G347" s="51"/>
      <c r="H347" s="51"/>
      <c r="I347" s="51"/>
      <c r="J347" s="51"/>
      <c r="K347" s="51"/>
      <c r="L347" s="51"/>
      <c r="M347" s="51"/>
      <c r="N347" s="159"/>
      <c r="O347" s="159"/>
      <c r="P347" s="159"/>
      <c r="Q347" s="159"/>
      <c r="R347" s="159"/>
      <c r="S347" s="159"/>
      <c r="T347" s="159"/>
      <c r="U347" s="159"/>
      <c r="V347" s="159"/>
      <c r="W347" s="159"/>
      <c r="X347" s="159"/>
      <c r="Y347" s="159"/>
      <c r="Z347" s="159"/>
    </row>
    <row r="348" spans="1:26" ht="13.8" x14ac:dyDescent="0.3">
      <c r="A348" s="51"/>
      <c r="B348" s="51"/>
      <c r="C348" s="51"/>
      <c r="D348" s="51"/>
      <c r="E348" s="51"/>
      <c r="F348" s="51"/>
      <c r="G348" s="51"/>
      <c r="H348" s="51"/>
      <c r="I348" s="51"/>
      <c r="J348" s="51"/>
      <c r="K348" s="51"/>
      <c r="L348" s="51"/>
      <c r="M348" s="51"/>
      <c r="N348" s="159"/>
      <c r="O348" s="159"/>
      <c r="P348" s="159"/>
      <c r="Q348" s="159"/>
      <c r="R348" s="159"/>
      <c r="S348" s="159"/>
      <c r="T348" s="159"/>
      <c r="U348" s="159"/>
      <c r="V348" s="159"/>
      <c r="W348" s="159"/>
      <c r="X348" s="159"/>
      <c r="Y348" s="159"/>
      <c r="Z348" s="159"/>
    </row>
    <row r="349" spans="1:26" ht="13.8" x14ac:dyDescent="0.3">
      <c r="A349" s="51"/>
      <c r="B349" s="51"/>
      <c r="C349" s="51"/>
      <c r="D349" s="51"/>
      <c r="E349" s="51"/>
      <c r="F349" s="51"/>
      <c r="G349" s="51"/>
      <c r="H349" s="51"/>
      <c r="I349" s="51"/>
      <c r="J349" s="51"/>
      <c r="K349" s="51"/>
      <c r="L349" s="51"/>
      <c r="M349" s="51"/>
      <c r="N349" s="159"/>
      <c r="O349" s="159"/>
      <c r="P349" s="159"/>
      <c r="Q349" s="159"/>
      <c r="R349" s="159"/>
      <c r="S349" s="159"/>
      <c r="T349" s="159"/>
      <c r="U349" s="159"/>
      <c r="V349" s="159"/>
      <c r="W349" s="159"/>
      <c r="X349" s="159"/>
      <c r="Y349" s="159"/>
      <c r="Z349" s="159"/>
    </row>
    <row r="350" spans="1:26" ht="13.8" x14ac:dyDescent="0.3">
      <c r="A350" s="51"/>
      <c r="B350" s="51"/>
      <c r="C350" s="51"/>
      <c r="D350" s="51"/>
      <c r="E350" s="51"/>
      <c r="F350" s="51"/>
      <c r="G350" s="51"/>
      <c r="H350" s="51"/>
      <c r="I350" s="51"/>
      <c r="J350" s="51"/>
      <c r="K350" s="51"/>
      <c r="L350" s="51"/>
      <c r="M350" s="51"/>
      <c r="N350" s="159"/>
      <c r="O350" s="159"/>
      <c r="P350" s="159"/>
      <c r="Q350" s="159"/>
      <c r="R350" s="159"/>
      <c r="S350" s="159"/>
      <c r="T350" s="159"/>
      <c r="U350" s="159"/>
      <c r="V350" s="159"/>
      <c r="W350" s="159"/>
      <c r="X350" s="159"/>
      <c r="Y350" s="159"/>
      <c r="Z350" s="159"/>
    </row>
    <row r="351" spans="1:26" ht="13.8" x14ac:dyDescent="0.3">
      <c r="A351" s="51"/>
      <c r="B351" s="51"/>
      <c r="C351" s="51"/>
      <c r="D351" s="51"/>
      <c r="E351" s="51"/>
      <c r="F351" s="51"/>
      <c r="G351" s="51"/>
      <c r="H351" s="51"/>
      <c r="I351" s="51"/>
      <c r="J351" s="51"/>
      <c r="K351" s="51"/>
      <c r="L351" s="51"/>
      <c r="M351" s="51"/>
      <c r="N351" s="159"/>
      <c r="O351" s="159"/>
      <c r="P351" s="159"/>
      <c r="Q351" s="159"/>
      <c r="R351" s="159"/>
      <c r="S351" s="159"/>
      <c r="T351" s="159"/>
      <c r="U351" s="159"/>
      <c r="V351" s="159"/>
      <c r="W351" s="159"/>
      <c r="X351" s="159"/>
      <c r="Y351" s="159"/>
      <c r="Z351" s="159"/>
    </row>
    <row r="352" spans="1:26" ht="13.8" x14ac:dyDescent="0.3">
      <c r="A352" s="51"/>
      <c r="B352" s="51"/>
      <c r="C352" s="51"/>
      <c r="D352" s="51"/>
      <c r="E352" s="51"/>
      <c r="F352" s="51"/>
      <c r="G352" s="51"/>
      <c r="H352" s="51"/>
      <c r="I352" s="51"/>
      <c r="J352" s="51"/>
      <c r="K352" s="51"/>
      <c r="L352" s="51"/>
      <c r="M352" s="51"/>
      <c r="N352" s="159"/>
      <c r="O352" s="159"/>
      <c r="P352" s="159"/>
      <c r="Q352" s="159"/>
      <c r="R352" s="159"/>
      <c r="S352" s="159"/>
      <c r="T352" s="159"/>
      <c r="U352" s="159"/>
      <c r="V352" s="159"/>
      <c r="W352" s="159"/>
      <c r="X352" s="159"/>
      <c r="Y352" s="159"/>
      <c r="Z352" s="159"/>
    </row>
    <row r="353" spans="1:26" ht="13.8" x14ac:dyDescent="0.3">
      <c r="A353" s="51"/>
      <c r="B353" s="51"/>
      <c r="C353" s="51"/>
      <c r="D353" s="51"/>
      <c r="E353" s="51"/>
      <c r="F353" s="51"/>
      <c r="G353" s="51"/>
      <c r="H353" s="51"/>
      <c r="I353" s="51"/>
      <c r="J353" s="51"/>
      <c r="K353" s="51"/>
      <c r="L353" s="51"/>
      <c r="M353" s="51"/>
      <c r="N353" s="159"/>
      <c r="O353" s="159"/>
      <c r="P353" s="159"/>
      <c r="Q353" s="159"/>
      <c r="R353" s="159"/>
      <c r="S353" s="159"/>
      <c r="T353" s="159"/>
      <c r="U353" s="159"/>
      <c r="V353" s="159"/>
      <c r="W353" s="159"/>
      <c r="X353" s="159"/>
      <c r="Y353" s="159"/>
      <c r="Z353" s="159"/>
    </row>
    <row r="354" spans="1:26" ht="13.8" x14ac:dyDescent="0.3">
      <c r="A354" s="51"/>
      <c r="B354" s="51"/>
      <c r="C354" s="51"/>
      <c r="D354" s="51"/>
      <c r="E354" s="51"/>
      <c r="F354" s="51"/>
      <c r="G354" s="51"/>
      <c r="H354" s="51"/>
      <c r="I354" s="51"/>
      <c r="J354" s="51"/>
      <c r="K354" s="51"/>
      <c r="L354" s="51"/>
      <c r="M354" s="51"/>
      <c r="N354" s="159"/>
      <c r="O354" s="159"/>
      <c r="P354" s="159"/>
      <c r="Q354" s="159"/>
      <c r="R354" s="159"/>
      <c r="S354" s="159"/>
      <c r="T354" s="159"/>
      <c r="U354" s="159"/>
      <c r="V354" s="159"/>
      <c r="W354" s="159"/>
      <c r="X354" s="159"/>
      <c r="Y354" s="159"/>
      <c r="Z354" s="159"/>
    </row>
    <row r="355" spans="1:26" ht="13.8" x14ac:dyDescent="0.3">
      <c r="A355" s="51"/>
      <c r="B355" s="51"/>
      <c r="C355" s="51"/>
      <c r="D355" s="51"/>
      <c r="E355" s="51"/>
      <c r="F355" s="51"/>
      <c r="G355" s="51"/>
      <c r="H355" s="51"/>
      <c r="I355" s="51"/>
      <c r="J355" s="51"/>
      <c r="K355" s="51"/>
      <c r="L355" s="51"/>
      <c r="M355" s="51"/>
      <c r="N355" s="159"/>
      <c r="O355" s="159"/>
      <c r="P355" s="159"/>
      <c r="Q355" s="159"/>
      <c r="R355" s="159"/>
      <c r="S355" s="159"/>
      <c r="T355" s="159"/>
      <c r="U355" s="159"/>
      <c r="V355" s="159"/>
      <c r="W355" s="159"/>
      <c r="X355" s="159"/>
      <c r="Y355" s="159"/>
      <c r="Z355" s="159"/>
    </row>
    <row r="356" spans="1:26" ht="13.8" x14ac:dyDescent="0.3">
      <c r="A356" s="51"/>
      <c r="B356" s="51"/>
      <c r="C356" s="51"/>
      <c r="D356" s="51"/>
      <c r="E356" s="51"/>
      <c r="F356" s="51"/>
      <c r="G356" s="51"/>
      <c r="H356" s="51"/>
      <c r="I356" s="51"/>
      <c r="J356" s="51"/>
      <c r="K356" s="51"/>
      <c r="L356" s="51"/>
      <c r="M356" s="51"/>
      <c r="N356" s="159"/>
      <c r="O356" s="159"/>
      <c r="P356" s="159"/>
      <c r="Q356" s="159"/>
      <c r="R356" s="159"/>
      <c r="S356" s="159"/>
      <c r="T356" s="159"/>
      <c r="U356" s="159"/>
      <c r="V356" s="159"/>
      <c r="W356" s="159"/>
      <c r="X356" s="159"/>
      <c r="Y356" s="159"/>
      <c r="Z356" s="159"/>
    </row>
    <row r="357" spans="1:26" ht="13.8" x14ac:dyDescent="0.3">
      <c r="A357" s="51"/>
      <c r="B357" s="51"/>
      <c r="C357" s="51"/>
      <c r="D357" s="51"/>
      <c r="E357" s="51"/>
      <c r="F357" s="51"/>
      <c r="G357" s="51"/>
      <c r="H357" s="51"/>
      <c r="I357" s="51"/>
      <c r="J357" s="51"/>
      <c r="K357" s="51"/>
      <c r="L357" s="51"/>
      <c r="M357" s="51"/>
      <c r="N357" s="159"/>
      <c r="O357" s="159"/>
      <c r="P357" s="159"/>
      <c r="Q357" s="159"/>
      <c r="R357" s="159"/>
      <c r="S357" s="159"/>
      <c r="T357" s="159"/>
      <c r="U357" s="159"/>
      <c r="V357" s="159"/>
      <c r="W357" s="159"/>
      <c r="X357" s="159"/>
      <c r="Y357" s="159"/>
      <c r="Z357" s="159"/>
    </row>
    <row r="358" spans="1:26" ht="13.8" x14ac:dyDescent="0.3">
      <c r="A358" s="51"/>
      <c r="B358" s="51"/>
      <c r="C358" s="51"/>
      <c r="D358" s="51"/>
      <c r="E358" s="51"/>
      <c r="F358" s="51"/>
      <c r="G358" s="51"/>
      <c r="H358" s="51"/>
      <c r="I358" s="51"/>
      <c r="J358" s="51"/>
      <c r="K358" s="51"/>
      <c r="L358" s="51"/>
      <c r="M358" s="51"/>
      <c r="N358" s="159"/>
      <c r="O358" s="159"/>
      <c r="P358" s="159"/>
      <c r="Q358" s="159"/>
      <c r="R358" s="159"/>
      <c r="S358" s="159"/>
      <c r="T358" s="159"/>
      <c r="U358" s="159"/>
      <c r="V358" s="159"/>
      <c r="W358" s="159"/>
      <c r="X358" s="159"/>
      <c r="Y358" s="159"/>
      <c r="Z358" s="159"/>
    </row>
    <row r="359" spans="1:26" ht="13.8" x14ac:dyDescent="0.3">
      <c r="A359" s="51"/>
      <c r="B359" s="51"/>
      <c r="C359" s="51"/>
      <c r="D359" s="51"/>
      <c r="E359" s="51"/>
      <c r="F359" s="51"/>
      <c r="G359" s="51"/>
      <c r="H359" s="51"/>
      <c r="I359" s="51"/>
      <c r="J359" s="51"/>
      <c r="K359" s="51"/>
      <c r="L359" s="51"/>
      <c r="M359" s="51"/>
      <c r="N359" s="159"/>
      <c r="O359" s="159"/>
      <c r="P359" s="159"/>
      <c r="Q359" s="159"/>
      <c r="R359" s="159"/>
      <c r="S359" s="159"/>
      <c r="T359" s="159"/>
      <c r="U359" s="159"/>
      <c r="V359" s="159"/>
      <c r="W359" s="159"/>
      <c r="X359" s="159"/>
      <c r="Y359" s="159"/>
      <c r="Z359" s="159"/>
    </row>
    <row r="360" spans="1:26" ht="13.8" x14ac:dyDescent="0.3">
      <c r="A360" s="51"/>
      <c r="B360" s="51"/>
      <c r="C360" s="51"/>
      <c r="D360" s="51"/>
      <c r="E360" s="51"/>
      <c r="F360" s="51"/>
      <c r="G360" s="51"/>
      <c r="H360" s="51"/>
      <c r="I360" s="51"/>
      <c r="J360" s="51"/>
      <c r="K360" s="51"/>
      <c r="L360" s="51"/>
      <c r="M360" s="51"/>
      <c r="N360" s="159"/>
      <c r="O360" s="159"/>
      <c r="P360" s="159"/>
      <c r="Q360" s="159"/>
      <c r="R360" s="159"/>
      <c r="S360" s="159"/>
      <c r="T360" s="159"/>
      <c r="U360" s="159"/>
      <c r="V360" s="159"/>
      <c r="W360" s="159"/>
      <c r="X360" s="159"/>
      <c r="Y360" s="159"/>
      <c r="Z360" s="159"/>
    </row>
    <row r="361" spans="1:26" ht="13.8" x14ac:dyDescent="0.3">
      <c r="A361" s="51"/>
      <c r="B361" s="51"/>
      <c r="C361" s="51"/>
      <c r="D361" s="51"/>
      <c r="E361" s="51"/>
      <c r="F361" s="51"/>
      <c r="G361" s="51"/>
      <c r="H361" s="51"/>
      <c r="I361" s="51"/>
      <c r="J361" s="51"/>
      <c r="K361" s="51"/>
      <c r="L361" s="51"/>
      <c r="M361" s="51"/>
      <c r="N361" s="159"/>
      <c r="O361" s="159"/>
      <c r="P361" s="159"/>
      <c r="Q361" s="159"/>
      <c r="R361" s="159"/>
      <c r="S361" s="159"/>
      <c r="T361" s="159"/>
      <c r="U361" s="159"/>
      <c r="V361" s="159"/>
      <c r="W361" s="159"/>
      <c r="X361" s="159"/>
      <c r="Y361" s="159"/>
      <c r="Z361" s="159"/>
    </row>
    <row r="362" spans="1:26" ht="13.8" x14ac:dyDescent="0.3">
      <c r="A362" s="51"/>
      <c r="B362" s="51"/>
      <c r="C362" s="51"/>
      <c r="D362" s="51"/>
      <c r="E362" s="51"/>
      <c r="F362" s="51"/>
      <c r="G362" s="51"/>
      <c r="H362" s="51"/>
      <c r="I362" s="51"/>
      <c r="J362" s="51"/>
      <c r="K362" s="51"/>
      <c r="L362" s="51"/>
      <c r="M362" s="51"/>
      <c r="N362" s="159"/>
      <c r="O362" s="159"/>
      <c r="P362" s="159"/>
      <c r="Q362" s="159"/>
      <c r="R362" s="159"/>
      <c r="S362" s="159"/>
      <c r="T362" s="159"/>
      <c r="U362" s="159"/>
      <c r="V362" s="159"/>
      <c r="W362" s="159"/>
      <c r="X362" s="159"/>
      <c r="Y362" s="159"/>
      <c r="Z362" s="159"/>
    </row>
    <row r="363" spans="1:26" ht="13.8" x14ac:dyDescent="0.3">
      <c r="A363" s="51"/>
      <c r="B363" s="51"/>
      <c r="C363" s="51"/>
      <c r="D363" s="51"/>
      <c r="E363" s="51"/>
      <c r="F363" s="51"/>
      <c r="G363" s="51"/>
      <c r="H363" s="51"/>
      <c r="I363" s="51"/>
      <c r="J363" s="51"/>
      <c r="K363" s="51"/>
      <c r="L363" s="51"/>
      <c r="M363" s="51"/>
      <c r="N363" s="159"/>
      <c r="O363" s="159"/>
      <c r="P363" s="159"/>
      <c r="Q363" s="159"/>
      <c r="R363" s="159"/>
      <c r="S363" s="159"/>
      <c r="T363" s="159"/>
      <c r="U363" s="159"/>
      <c r="V363" s="159"/>
      <c r="W363" s="159"/>
      <c r="X363" s="159"/>
      <c r="Y363" s="159"/>
      <c r="Z363" s="159"/>
    </row>
    <row r="364" spans="1:26" ht="13.8" x14ac:dyDescent="0.3">
      <c r="A364" s="51"/>
      <c r="B364" s="51"/>
      <c r="C364" s="51"/>
      <c r="D364" s="51"/>
      <c r="E364" s="51"/>
      <c r="F364" s="51"/>
      <c r="G364" s="51"/>
      <c r="H364" s="51"/>
      <c r="I364" s="51"/>
      <c r="J364" s="51"/>
      <c r="K364" s="51"/>
      <c r="L364" s="51"/>
      <c r="M364" s="51"/>
      <c r="N364" s="159"/>
      <c r="O364" s="159"/>
      <c r="P364" s="159"/>
      <c r="Q364" s="159"/>
      <c r="R364" s="159"/>
      <c r="S364" s="159"/>
      <c r="T364" s="159"/>
      <c r="U364" s="159"/>
      <c r="V364" s="159"/>
      <c r="W364" s="159"/>
      <c r="X364" s="159"/>
      <c r="Y364" s="159"/>
      <c r="Z364" s="159"/>
    </row>
    <row r="365" spans="1:26" ht="13.8" x14ac:dyDescent="0.3">
      <c r="A365" s="51"/>
      <c r="B365" s="51"/>
      <c r="C365" s="51"/>
      <c r="D365" s="51"/>
      <c r="E365" s="51"/>
      <c r="F365" s="51"/>
      <c r="G365" s="51"/>
      <c r="H365" s="51"/>
      <c r="I365" s="51"/>
      <c r="J365" s="51"/>
      <c r="K365" s="51"/>
      <c r="L365" s="51"/>
      <c r="M365" s="51"/>
      <c r="N365" s="159"/>
      <c r="O365" s="159"/>
      <c r="P365" s="159"/>
      <c r="Q365" s="159"/>
      <c r="R365" s="159"/>
      <c r="S365" s="159"/>
      <c r="T365" s="159"/>
      <c r="U365" s="159"/>
      <c r="V365" s="159"/>
      <c r="W365" s="159"/>
      <c r="X365" s="159"/>
      <c r="Y365" s="159"/>
      <c r="Z365" s="159"/>
    </row>
    <row r="366" spans="1:26" ht="13.8" x14ac:dyDescent="0.3">
      <c r="A366" s="51"/>
      <c r="B366" s="51"/>
      <c r="C366" s="51"/>
      <c r="D366" s="51"/>
      <c r="E366" s="51"/>
      <c r="F366" s="51"/>
      <c r="G366" s="51"/>
      <c r="H366" s="51"/>
      <c r="I366" s="51"/>
      <c r="J366" s="51"/>
      <c r="K366" s="51"/>
      <c r="L366" s="51"/>
      <c r="M366" s="51"/>
      <c r="N366" s="159"/>
      <c r="O366" s="159"/>
      <c r="P366" s="159"/>
      <c r="Q366" s="159"/>
      <c r="R366" s="159"/>
      <c r="S366" s="159"/>
      <c r="T366" s="159"/>
      <c r="U366" s="159"/>
      <c r="V366" s="159"/>
      <c r="W366" s="159"/>
      <c r="X366" s="159"/>
      <c r="Y366" s="159"/>
      <c r="Z366" s="159"/>
    </row>
    <row r="367" spans="1:26" ht="13.8" x14ac:dyDescent="0.3">
      <c r="A367" s="51"/>
      <c r="B367" s="51"/>
      <c r="C367" s="51"/>
      <c r="D367" s="51"/>
      <c r="E367" s="51"/>
      <c r="F367" s="51"/>
      <c r="G367" s="51"/>
      <c r="H367" s="51"/>
      <c r="I367" s="51"/>
      <c r="J367" s="51"/>
      <c r="K367" s="51"/>
      <c r="L367" s="51"/>
      <c r="M367" s="51"/>
      <c r="N367" s="159"/>
      <c r="O367" s="159"/>
      <c r="P367" s="159"/>
      <c r="Q367" s="159"/>
      <c r="R367" s="159"/>
      <c r="S367" s="159"/>
      <c r="T367" s="159"/>
      <c r="U367" s="159"/>
      <c r="V367" s="159"/>
      <c r="W367" s="159"/>
      <c r="X367" s="159"/>
      <c r="Y367" s="159"/>
      <c r="Z367" s="159"/>
    </row>
    <row r="368" spans="1:26" ht="13.8" x14ac:dyDescent="0.3">
      <c r="A368" s="51"/>
      <c r="B368" s="51"/>
      <c r="C368" s="51"/>
      <c r="D368" s="51"/>
      <c r="E368" s="51"/>
      <c r="F368" s="51"/>
      <c r="G368" s="51"/>
      <c r="H368" s="51"/>
      <c r="I368" s="51"/>
      <c r="J368" s="51"/>
      <c r="K368" s="51"/>
      <c r="L368" s="51"/>
      <c r="M368" s="51"/>
      <c r="N368" s="159"/>
      <c r="O368" s="159"/>
      <c r="P368" s="159"/>
      <c r="Q368" s="159"/>
      <c r="R368" s="159"/>
      <c r="S368" s="159"/>
      <c r="T368" s="159"/>
      <c r="U368" s="159"/>
      <c r="V368" s="159"/>
      <c r="W368" s="159"/>
      <c r="X368" s="159"/>
      <c r="Y368" s="159"/>
      <c r="Z368" s="159"/>
    </row>
    <row r="369" spans="1:26" ht="13.8" x14ac:dyDescent="0.3">
      <c r="A369" s="51"/>
      <c r="B369" s="51"/>
      <c r="C369" s="51"/>
      <c r="D369" s="51"/>
      <c r="E369" s="51"/>
      <c r="F369" s="51"/>
      <c r="G369" s="51"/>
      <c r="H369" s="51"/>
      <c r="I369" s="51"/>
      <c r="J369" s="51"/>
      <c r="K369" s="51"/>
      <c r="L369" s="51"/>
      <c r="M369" s="51"/>
      <c r="N369" s="159"/>
      <c r="O369" s="159"/>
      <c r="P369" s="159"/>
      <c r="Q369" s="159"/>
      <c r="R369" s="159"/>
      <c r="S369" s="159"/>
      <c r="T369" s="159"/>
      <c r="U369" s="159"/>
      <c r="V369" s="159"/>
      <c r="W369" s="159"/>
      <c r="X369" s="159"/>
      <c r="Y369" s="159"/>
      <c r="Z369" s="159"/>
    </row>
    <row r="370" spans="1:26" ht="13.8" x14ac:dyDescent="0.3">
      <c r="A370" s="51"/>
      <c r="B370" s="51"/>
      <c r="C370" s="51"/>
      <c r="D370" s="51"/>
      <c r="E370" s="51"/>
      <c r="F370" s="51"/>
      <c r="G370" s="51"/>
      <c r="H370" s="51"/>
      <c r="I370" s="51"/>
      <c r="J370" s="51"/>
      <c r="K370" s="51"/>
      <c r="L370" s="51"/>
      <c r="M370" s="51"/>
      <c r="N370" s="159"/>
      <c r="O370" s="159"/>
      <c r="P370" s="159"/>
      <c r="Q370" s="159"/>
      <c r="R370" s="159"/>
      <c r="S370" s="159"/>
      <c r="T370" s="159"/>
      <c r="U370" s="159"/>
      <c r="V370" s="159"/>
      <c r="W370" s="159"/>
      <c r="X370" s="159"/>
      <c r="Y370" s="159"/>
      <c r="Z370" s="159"/>
    </row>
    <row r="371" spans="1:26" ht="13.8" x14ac:dyDescent="0.3">
      <c r="A371" s="51"/>
      <c r="B371" s="51"/>
      <c r="C371" s="51"/>
      <c r="D371" s="51"/>
      <c r="E371" s="51"/>
      <c r="F371" s="51"/>
      <c r="G371" s="51"/>
      <c r="H371" s="51"/>
      <c r="I371" s="51"/>
      <c r="J371" s="51"/>
      <c r="K371" s="51"/>
      <c r="L371" s="51"/>
      <c r="M371" s="51"/>
      <c r="N371" s="159"/>
      <c r="O371" s="159"/>
      <c r="P371" s="159"/>
      <c r="Q371" s="159"/>
      <c r="R371" s="159"/>
      <c r="S371" s="159"/>
      <c r="T371" s="159"/>
      <c r="U371" s="159"/>
      <c r="V371" s="159"/>
      <c r="W371" s="159"/>
      <c r="X371" s="159"/>
      <c r="Y371" s="159"/>
      <c r="Z371" s="159"/>
    </row>
    <row r="372" spans="1:26" ht="13.8" x14ac:dyDescent="0.3">
      <c r="A372" s="51"/>
      <c r="B372" s="51"/>
      <c r="C372" s="51"/>
      <c r="D372" s="51"/>
      <c r="E372" s="51"/>
      <c r="F372" s="51"/>
      <c r="G372" s="51"/>
      <c r="H372" s="51"/>
      <c r="I372" s="51"/>
      <c r="J372" s="51"/>
      <c r="K372" s="51"/>
      <c r="L372" s="51"/>
      <c r="M372" s="51"/>
      <c r="N372" s="159"/>
      <c r="O372" s="159"/>
      <c r="P372" s="159"/>
      <c r="Q372" s="159"/>
      <c r="R372" s="159"/>
      <c r="S372" s="159"/>
      <c r="T372" s="159"/>
      <c r="U372" s="159"/>
      <c r="V372" s="159"/>
      <c r="W372" s="159"/>
      <c r="X372" s="159"/>
      <c r="Y372" s="159"/>
      <c r="Z372" s="159"/>
    </row>
    <row r="373" spans="1:26" ht="13.8" x14ac:dyDescent="0.3">
      <c r="A373" s="51"/>
      <c r="B373" s="51"/>
      <c r="C373" s="51"/>
      <c r="D373" s="51"/>
      <c r="E373" s="51"/>
      <c r="F373" s="51"/>
      <c r="G373" s="51"/>
      <c r="H373" s="51"/>
      <c r="I373" s="51"/>
      <c r="J373" s="51"/>
      <c r="K373" s="51"/>
      <c r="L373" s="51"/>
      <c r="M373" s="51"/>
      <c r="N373" s="159"/>
      <c r="O373" s="159"/>
      <c r="P373" s="159"/>
      <c r="Q373" s="159"/>
      <c r="R373" s="159"/>
      <c r="S373" s="159"/>
      <c r="T373" s="159"/>
      <c r="U373" s="159"/>
      <c r="V373" s="159"/>
      <c r="W373" s="159"/>
      <c r="X373" s="159"/>
      <c r="Y373" s="159"/>
      <c r="Z373" s="159"/>
    </row>
    <row r="374" spans="1:26" ht="13.8" x14ac:dyDescent="0.3">
      <c r="A374" s="51"/>
      <c r="B374" s="51"/>
      <c r="C374" s="51"/>
      <c r="D374" s="51"/>
      <c r="E374" s="51"/>
      <c r="F374" s="51"/>
      <c r="G374" s="51"/>
      <c r="H374" s="51"/>
      <c r="I374" s="51"/>
      <c r="J374" s="51"/>
      <c r="K374" s="51"/>
      <c r="L374" s="51"/>
      <c r="M374" s="51"/>
      <c r="N374" s="159"/>
      <c r="O374" s="159"/>
      <c r="P374" s="159"/>
      <c r="Q374" s="159"/>
      <c r="R374" s="159"/>
      <c r="S374" s="159"/>
      <c r="T374" s="159"/>
      <c r="U374" s="159"/>
      <c r="V374" s="159"/>
      <c r="W374" s="159"/>
      <c r="X374" s="159"/>
      <c r="Y374" s="159"/>
      <c r="Z374" s="159"/>
    </row>
    <row r="375" spans="1:26" ht="13.8" x14ac:dyDescent="0.3">
      <c r="A375" s="51"/>
      <c r="B375" s="51"/>
      <c r="C375" s="51"/>
      <c r="D375" s="51"/>
      <c r="E375" s="51"/>
      <c r="F375" s="51"/>
      <c r="G375" s="51"/>
      <c r="H375" s="51"/>
      <c r="I375" s="51"/>
      <c r="J375" s="51"/>
      <c r="K375" s="51"/>
      <c r="L375" s="51"/>
      <c r="M375" s="51"/>
      <c r="N375" s="159"/>
      <c r="O375" s="159"/>
      <c r="P375" s="159"/>
      <c r="Q375" s="159"/>
      <c r="R375" s="159"/>
      <c r="S375" s="159"/>
      <c r="T375" s="159"/>
      <c r="U375" s="159"/>
      <c r="V375" s="159"/>
      <c r="W375" s="159"/>
      <c r="X375" s="159"/>
      <c r="Y375" s="159"/>
      <c r="Z375" s="159"/>
    </row>
    <row r="376" spans="1:26" ht="13.8" x14ac:dyDescent="0.3">
      <c r="A376" s="51"/>
      <c r="B376" s="51"/>
      <c r="C376" s="51"/>
      <c r="D376" s="51"/>
      <c r="E376" s="51"/>
      <c r="F376" s="51"/>
      <c r="G376" s="51"/>
      <c r="H376" s="51"/>
      <c r="I376" s="51"/>
      <c r="J376" s="51"/>
      <c r="K376" s="51"/>
      <c r="L376" s="51"/>
      <c r="M376" s="51"/>
      <c r="N376" s="159"/>
      <c r="O376" s="159"/>
      <c r="P376" s="159"/>
      <c r="Q376" s="159"/>
      <c r="R376" s="159"/>
      <c r="S376" s="159"/>
      <c r="T376" s="159"/>
      <c r="U376" s="159"/>
      <c r="V376" s="159"/>
      <c r="W376" s="159"/>
      <c r="X376" s="159"/>
      <c r="Y376" s="159"/>
      <c r="Z376" s="159"/>
    </row>
    <row r="377" spans="1:26" ht="13.8" x14ac:dyDescent="0.3">
      <c r="A377" s="51"/>
      <c r="B377" s="51"/>
      <c r="C377" s="51"/>
      <c r="D377" s="51"/>
      <c r="E377" s="51"/>
      <c r="F377" s="51"/>
      <c r="G377" s="51"/>
      <c r="H377" s="51"/>
      <c r="I377" s="51"/>
      <c r="J377" s="51"/>
      <c r="K377" s="51"/>
      <c r="L377" s="51"/>
      <c r="M377" s="51"/>
      <c r="N377" s="159"/>
      <c r="O377" s="159"/>
      <c r="P377" s="159"/>
      <c r="Q377" s="159"/>
      <c r="R377" s="159"/>
      <c r="S377" s="159"/>
      <c r="T377" s="159"/>
      <c r="U377" s="159"/>
      <c r="V377" s="159"/>
      <c r="W377" s="159"/>
      <c r="X377" s="159"/>
      <c r="Y377" s="159"/>
      <c r="Z377" s="159"/>
    </row>
    <row r="378" spans="1:26" ht="13.8" x14ac:dyDescent="0.3">
      <c r="A378" s="51"/>
      <c r="B378" s="51"/>
      <c r="C378" s="51"/>
      <c r="D378" s="51"/>
      <c r="E378" s="51"/>
      <c r="F378" s="51"/>
      <c r="G378" s="51"/>
      <c r="H378" s="51"/>
      <c r="I378" s="51"/>
      <c r="J378" s="51"/>
      <c r="K378" s="51"/>
      <c r="L378" s="51"/>
      <c r="M378" s="51"/>
      <c r="N378" s="159"/>
      <c r="O378" s="159"/>
      <c r="P378" s="159"/>
      <c r="Q378" s="159"/>
      <c r="R378" s="159"/>
      <c r="S378" s="159"/>
      <c r="T378" s="159"/>
      <c r="U378" s="159"/>
      <c r="V378" s="159"/>
      <c r="W378" s="159"/>
      <c r="X378" s="159"/>
      <c r="Y378" s="159"/>
      <c r="Z378" s="159"/>
    </row>
    <row r="379" spans="1:26" ht="13.8" x14ac:dyDescent="0.3">
      <c r="A379" s="51"/>
      <c r="B379" s="51"/>
      <c r="C379" s="51"/>
      <c r="D379" s="51"/>
      <c r="E379" s="51"/>
      <c r="F379" s="51"/>
      <c r="G379" s="51"/>
      <c r="H379" s="51"/>
      <c r="I379" s="51"/>
      <c r="J379" s="51"/>
      <c r="K379" s="51"/>
      <c r="L379" s="51"/>
      <c r="M379" s="51"/>
      <c r="N379" s="159"/>
      <c r="O379" s="159"/>
      <c r="P379" s="159"/>
      <c r="Q379" s="159"/>
      <c r="R379" s="159"/>
      <c r="S379" s="159"/>
      <c r="T379" s="159"/>
      <c r="U379" s="159"/>
      <c r="V379" s="159"/>
      <c r="W379" s="159"/>
      <c r="X379" s="159"/>
      <c r="Y379" s="159"/>
      <c r="Z379" s="159"/>
    </row>
    <row r="380" spans="1:26" ht="13.8" x14ac:dyDescent="0.3">
      <c r="A380" s="51"/>
      <c r="B380" s="51"/>
      <c r="C380" s="51"/>
      <c r="D380" s="51"/>
      <c r="E380" s="51"/>
      <c r="F380" s="51"/>
      <c r="G380" s="51"/>
      <c r="H380" s="51"/>
      <c r="I380" s="51"/>
      <c r="J380" s="51"/>
      <c r="K380" s="51"/>
      <c r="L380" s="51"/>
      <c r="M380" s="51"/>
      <c r="N380" s="159"/>
      <c r="O380" s="159"/>
      <c r="P380" s="159"/>
      <c r="Q380" s="159"/>
      <c r="R380" s="159"/>
      <c r="S380" s="159"/>
      <c r="T380" s="159"/>
      <c r="U380" s="159"/>
      <c r="V380" s="159"/>
      <c r="W380" s="159"/>
      <c r="X380" s="159"/>
      <c r="Y380" s="159"/>
      <c r="Z380" s="159"/>
    </row>
    <row r="381" spans="1:26" ht="13.8" x14ac:dyDescent="0.3">
      <c r="A381" s="51"/>
      <c r="B381" s="51"/>
      <c r="C381" s="51"/>
      <c r="D381" s="51"/>
      <c r="E381" s="51"/>
      <c r="F381" s="51"/>
      <c r="G381" s="51"/>
      <c r="H381" s="51"/>
      <c r="I381" s="51"/>
      <c r="J381" s="51"/>
      <c r="K381" s="51"/>
      <c r="L381" s="51"/>
      <c r="M381" s="51"/>
      <c r="N381" s="159"/>
      <c r="O381" s="159"/>
      <c r="P381" s="159"/>
      <c r="Q381" s="159"/>
      <c r="R381" s="159"/>
      <c r="S381" s="159"/>
      <c r="T381" s="159"/>
      <c r="U381" s="159"/>
      <c r="V381" s="159"/>
      <c r="W381" s="159"/>
      <c r="X381" s="159"/>
      <c r="Y381" s="159"/>
      <c r="Z381" s="159"/>
    </row>
    <row r="382" spans="1:26" ht="13.8" x14ac:dyDescent="0.3">
      <c r="A382" s="51"/>
      <c r="B382" s="51"/>
      <c r="C382" s="51"/>
      <c r="D382" s="51"/>
      <c r="E382" s="51"/>
      <c r="F382" s="51"/>
      <c r="G382" s="51"/>
      <c r="H382" s="51"/>
      <c r="I382" s="51"/>
      <c r="J382" s="51"/>
      <c r="K382" s="51"/>
      <c r="L382" s="51"/>
      <c r="M382" s="51"/>
      <c r="N382" s="159"/>
      <c r="O382" s="159"/>
      <c r="P382" s="159"/>
      <c r="Q382" s="159"/>
      <c r="R382" s="159"/>
      <c r="S382" s="159"/>
      <c r="T382" s="159"/>
      <c r="U382" s="159"/>
      <c r="V382" s="159"/>
      <c r="W382" s="159"/>
      <c r="X382" s="159"/>
      <c r="Y382" s="159"/>
      <c r="Z382" s="159"/>
    </row>
    <row r="383" spans="1:26" ht="13.8" x14ac:dyDescent="0.3">
      <c r="A383" s="51"/>
      <c r="B383" s="51"/>
      <c r="C383" s="51"/>
      <c r="D383" s="51"/>
      <c r="E383" s="51"/>
      <c r="F383" s="51"/>
      <c r="G383" s="51"/>
      <c r="H383" s="51"/>
      <c r="I383" s="51"/>
      <c r="J383" s="51"/>
      <c r="K383" s="51"/>
      <c r="L383" s="51"/>
      <c r="M383" s="51"/>
      <c r="N383" s="159"/>
      <c r="O383" s="159"/>
      <c r="P383" s="159"/>
      <c r="Q383" s="159"/>
      <c r="R383" s="159"/>
      <c r="S383" s="159"/>
      <c r="T383" s="159"/>
      <c r="U383" s="159"/>
      <c r="V383" s="159"/>
      <c r="W383" s="159"/>
      <c r="X383" s="159"/>
      <c r="Y383" s="159"/>
      <c r="Z383" s="159"/>
    </row>
    <row r="384" spans="1:26" ht="13.8" x14ac:dyDescent="0.3">
      <c r="A384" s="51"/>
      <c r="B384" s="51"/>
      <c r="C384" s="51"/>
      <c r="D384" s="51"/>
      <c r="E384" s="51"/>
      <c r="F384" s="51"/>
      <c r="G384" s="51"/>
      <c r="H384" s="51"/>
      <c r="I384" s="51"/>
      <c r="J384" s="51"/>
      <c r="K384" s="51"/>
      <c r="L384" s="51"/>
      <c r="M384" s="51"/>
      <c r="N384" s="159"/>
      <c r="O384" s="159"/>
      <c r="P384" s="159"/>
      <c r="Q384" s="159"/>
      <c r="R384" s="159"/>
      <c r="S384" s="159"/>
      <c r="T384" s="159"/>
      <c r="U384" s="159"/>
      <c r="V384" s="159"/>
      <c r="W384" s="159"/>
      <c r="X384" s="159"/>
      <c r="Y384" s="159"/>
      <c r="Z384" s="159"/>
    </row>
    <row r="385" spans="1:26" ht="13.8" x14ac:dyDescent="0.3">
      <c r="A385" s="51"/>
      <c r="B385" s="51"/>
      <c r="C385" s="51"/>
      <c r="D385" s="51"/>
      <c r="E385" s="51"/>
      <c r="F385" s="51"/>
      <c r="G385" s="51"/>
      <c r="H385" s="51"/>
      <c r="I385" s="51"/>
      <c r="J385" s="51"/>
      <c r="K385" s="51"/>
      <c r="L385" s="51"/>
      <c r="M385" s="51"/>
      <c r="N385" s="159"/>
      <c r="O385" s="159"/>
      <c r="P385" s="159"/>
      <c r="Q385" s="159"/>
      <c r="R385" s="159"/>
      <c r="S385" s="159"/>
      <c r="T385" s="159"/>
      <c r="U385" s="159"/>
      <c r="V385" s="159"/>
      <c r="W385" s="159"/>
      <c r="X385" s="159"/>
      <c r="Y385" s="159"/>
      <c r="Z385" s="159"/>
    </row>
    <row r="386" spans="1:26" ht="13.8" x14ac:dyDescent="0.3">
      <c r="A386" s="51"/>
      <c r="B386" s="51"/>
      <c r="C386" s="51"/>
      <c r="D386" s="51"/>
      <c r="E386" s="51"/>
      <c r="F386" s="51"/>
      <c r="G386" s="51"/>
      <c r="H386" s="51"/>
      <c r="I386" s="51"/>
      <c r="J386" s="51"/>
      <c r="K386" s="51"/>
      <c r="L386" s="51"/>
      <c r="M386" s="51"/>
      <c r="N386" s="159"/>
      <c r="O386" s="159"/>
      <c r="P386" s="159"/>
      <c r="Q386" s="159"/>
      <c r="R386" s="159"/>
      <c r="S386" s="159"/>
      <c r="T386" s="159"/>
      <c r="U386" s="159"/>
      <c r="V386" s="159"/>
      <c r="W386" s="159"/>
      <c r="X386" s="159"/>
      <c r="Y386" s="159"/>
      <c r="Z386" s="159"/>
    </row>
    <row r="387" spans="1:26" ht="13.8" x14ac:dyDescent="0.3">
      <c r="A387" s="51"/>
      <c r="B387" s="51"/>
      <c r="C387" s="51"/>
      <c r="D387" s="51"/>
      <c r="E387" s="51"/>
      <c r="F387" s="51"/>
      <c r="G387" s="51"/>
      <c r="H387" s="51"/>
      <c r="I387" s="51"/>
      <c r="J387" s="51"/>
      <c r="K387" s="51"/>
      <c r="L387" s="51"/>
      <c r="M387" s="51"/>
      <c r="N387" s="159"/>
      <c r="O387" s="159"/>
      <c r="P387" s="159"/>
      <c r="Q387" s="159"/>
      <c r="R387" s="159"/>
      <c r="S387" s="159"/>
      <c r="T387" s="159"/>
      <c r="U387" s="159"/>
      <c r="V387" s="159"/>
      <c r="W387" s="159"/>
      <c r="X387" s="159"/>
      <c r="Y387" s="159"/>
      <c r="Z387" s="159"/>
    </row>
    <row r="388" spans="1:26" ht="13.8" x14ac:dyDescent="0.3">
      <c r="A388" s="51"/>
      <c r="B388" s="51"/>
      <c r="C388" s="51"/>
      <c r="D388" s="51"/>
      <c r="E388" s="51"/>
      <c r="F388" s="51"/>
      <c r="G388" s="51"/>
      <c r="H388" s="51"/>
      <c r="I388" s="51"/>
      <c r="J388" s="51"/>
      <c r="K388" s="51"/>
      <c r="L388" s="51"/>
      <c r="M388" s="51"/>
      <c r="N388" s="159"/>
      <c r="O388" s="159"/>
      <c r="P388" s="159"/>
      <c r="Q388" s="159"/>
      <c r="R388" s="159"/>
      <c r="S388" s="159"/>
      <c r="T388" s="159"/>
      <c r="U388" s="159"/>
      <c r="V388" s="159"/>
      <c r="W388" s="159"/>
      <c r="X388" s="159"/>
      <c r="Y388" s="159"/>
      <c r="Z388" s="159"/>
    </row>
    <row r="389" spans="1:26" ht="13.8" x14ac:dyDescent="0.3">
      <c r="A389" s="51"/>
      <c r="B389" s="51"/>
      <c r="C389" s="51"/>
      <c r="D389" s="51"/>
      <c r="E389" s="51"/>
      <c r="F389" s="51"/>
      <c r="G389" s="51"/>
      <c r="H389" s="51"/>
      <c r="I389" s="51"/>
      <c r="J389" s="51"/>
      <c r="K389" s="51"/>
      <c r="L389" s="51"/>
      <c r="M389" s="51"/>
      <c r="N389" s="159"/>
      <c r="O389" s="159"/>
      <c r="P389" s="159"/>
      <c r="Q389" s="159"/>
      <c r="R389" s="159"/>
      <c r="S389" s="159"/>
      <c r="T389" s="159"/>
      <c r="U389" s="159"/>
      <c r="V389" s="159"/>
      <c r="W389" s="159"/>
      <c r="X389" s="159"/>
      <c r="Y389" s="159"/>
      <c r="Z389" s="159"/>
    </row>
    <row r="390" spans="1:26" ht="13.8" x14ac:dyDescent="0.3">
      <c r="A390" s="51"/>
      <c r="B390" s="51"/>
      <c r="C390" s="51"/>
      <c r="D390" s="51"/>
      <c r="E390" s="51"/>
      <c r="F390" s="51"/>
      <c r="G390" s="51"/>
      <c r="H390" s="51"/>
      <c r="I390" s="51"/>
      <c r="J390" s="51"/>
      <c r="K390" s="51"/>
      <c r="L390" s="51"/>
      <c r="M390" s="51"/>
      <c r="N390" s="159"/>
      <c r="O390" s="159"/>
      <c r="P390" s="159"/>
      <c r="Q390" s="159"/>
      <c r="R390" s="159"/>
      <c r="S390" s="159"/>
      <c r="T390" s="159"/>
      <c r="U390" s="159"/>
      <c r="V390" s="159"/>
      <c r="W390" s="159"/>
      <c r="X390" s="159"/>
      <c r="Y390" s="159"/>
      <c r="Z390" s="159"/>
    </row>
    <row r="391" spans="1:26" ht="13.8" x14ac:dyDescent="0.3">
      <c r="A391" s="51"/>
      <c r="B391" s="51"/>
      <c r="C391" s="51"/>
      <c r="D391" s="51"/>
      <c r="E391" s="51"/>
      <c r="F391" s="51"/>
      <c r="G391" s="51"/>
      <c r="H391" s="51"/>
      <c r="I391" s="51"/>
      <c r="J391" s="51"/>
      <c r="K391" s="51"/>
      <c r="L391" s="51"/>
      <c r="M391" s="51"/>
      <c r="N391" s="159"/>
      <c r="O391" s="159"/>
      <c r="P391" s="159"/>
      <c r="Q391" s="159"/>
      <c r="R391" s="159"/>
      <c r="S391" s="159"/>
      <c r="T391" s="159"/>
      <c r="U391" s="159"/>
      <c r="V391" s="159"/>
      <c r="W391" s="159"/>
      <c r="X391" s="159"/>
      <c r="Y391" s="159"/>
      <c r="Z391" s="159"/>
    </row>
    <row r="392" spans="1:26" ht="13.8" x14ac:dyDescent="0.3">
      <c r="A392" s="51"/>
      <c r="B392" s="51"/>
      <c r="C392" s="51"/>
      <c r="D392" s="51"/>
      <c r="E392" s="51"/>
      <c r="F392" s="51"/>
      <c r="G392" s="51"/>
      <c r="H392" s="51"/>
      <c r="I392" s="51"/>
      <c r="J392" s="51"/>
      <c r="K392" s="51"/>
      <c r="L392" s="51"/>
      <c r="M392" s="51"/>
      <c r="N392" s="159"/>
      <c r="O392" s="159"/>
      <c r="P392" s="159"/>
      <c r="Q392" s="159"/>
      <c r="R392" s="159"/>
      <c r="S392" s="159"/>
      <c r="T392" s="159"/>
      <c r="U392" s="159"/>
      <c r="V392" s="159"/>
      <c r="W392" s="159"/>
      <c r="X392" s="159"/>
      <c r="Y392" s="159"/>
      <c r="Z392" s="159"/>
    </row>
    <row r="393" spans="1:26" ht="13.8" x14ac:dyDescent="0.3">
      <c r="A393" s="51"/>
      <c r="B393" s="51"/>
      <c r="C393" s="51"/>
      <c r="D393" s="51"/>
      <c r="E393" s="51"/>
      <c r="F393" s="51"/>
      <c r="G393" s="51"/>
      <c r="H393" s="51"/>
      <c r="I393" s="51"/>
      <c r="J393" s="51"/>
      <c r="K393" s="51"/>
      <c r="L393" s="51"/>
      <c r="M393" s="51"/>
      <c r="N393" s="159"/>
      <c r="O393" s="159"/>
      <c r="P393" s="159"/>
      <c r="Q393" s="159"/>
      <c r="R393" s="159"/>
      <c r="S393" s="159"/>
      <c r="T393" s="159"/>
      <c r="U393" s="159"/>
      <c r="V393" s="159"/>
      <c r="W393" s="159"/>
      <c r="X393" s="159"/>
      <c r="Y393" s="159"/>
      <c r="Z393" s="159"/>
    </row>
    <row r="394" spans="1:26" ht="13.8" x14ac:dyDescent="0.3">
      <c r="A394" s="51"/>
      <c r="B394" s="51"/>
      <c r="C394" s="51"/>
      <c r="D394" s="51"/>
      <c r="E394" s="51"/>
      <c r="F394" s="51"/>
      <c r="G394" s="51"/>
      <c r="H394" s="51"/>
      <c r="I394" s="51"/>
      <c r="J394" s="51"/>
      <c r="K394" s="51"/>
      <c r="L394" s="51"/>
      <c r="M394" s="51"/>
      <c r="N394" s="159"/>
      <c r="O394" s="159"/>
      <c r="P394" s="159"/>
      <c r="Q394" s="159"/>
      <c r="R394" s="159"/>
      <c r="S394" s="159"/>
      <c r="T394" s="159"/>
      <c r="U394" s="159"/>
      <c r="V394" s="159"/>
      <c r="W394" s="159"/>
      <c r="X394" s="159"/>
      <c r="Y394" s="159"/>
      <c r="Z394" s="159"/>
    </row>
    <row r="395" spans="1:26" ht="13.8" x14ac:dyDescent="0.3">
      <c r="A395" s="51"/>
      <c r="B395" s="51"/>
      <c r="C395" s="51"/>
      <c r="D395" s="51"/>
      <c r="E395" s="51"/>
      <c r="F395" s="51"/>
      <c r="G395" s="51"/>
      <c r="H395" s="51"/>
      <c r="I395" s="51"/>
      <c r="J395" s="51"/>
      <c r="K395" s="51"/>
      <c r="L395" s="51"/>
      <c r="M395" s="51"/>
      <c r="N395" s="159"/>
      <c r="O395" s="159"/>
      <c r="P395" s="159"/>
      <c r="Q395" s="159"/>
      <c r="R395" s="159"/>
      <c r="S395" s="159"/>
      <c r="T395" s="159"/>
      <c r="U395" s="159"/>
      <c r="V395" s="159"/>
      <c r="W395" s="159"/>
      <c r="X395" s="159"/>
      <c r="Y395" s="159"/>
      <c r="Z395" s="159"/>
    </row>
    <row r="396" spans="1:26" ht="13.8" x14ac:dyDescent="0.3">
      <c r="A396" s="51"/>
      <c r="B396" s="51"/>
      <c r="C396" s="51"/>
      <c r="D396" s="51"/>
      <c r="E396" s="51"/>
      <c r="F396" s="51"/>
      <c r="G396" s="51"/>
      <c r="H396" s="51"/>
      <c r="I396" s="51"/>
      <c r="J396" s="51"/>
      <c r="K396" s="51"/>
      <c r="L396" s="51"/>
      <c r="M396" s="51"/>
      <c r="N396" s="159"/>
      <c r="O396" s="159"/>
      <c r="P396" s="159"/>
      <c r="Q396" s="159"/>
      <c r="R396" s="159"/>
      <c r="S396" s="159"/>
      <c r="T396" s="159"/>
      <c r="U396" s="159"/>
      <c r="V396" s="159"/>
      <c r="W396" s="159"/>
      <c r="X396" s="159"/>
      <c r="Y396" s="159"/>
      <c r="Z396" s="159"/>
    </row>
    <row r="397" spans="1:26" ht="13.8" x14ac:dyDescent="0.3">
      <c r="A397" s="51"/>
      <c r="B397" s="51"/>
      <c r="C397" s="51"/>
      <c r="D397" s="51"/>
      <c r="E397" s="51"/>
      <c r="F397" s="51"/>
      <c r="G397" s="51"/>
      <c r="H397" s="51"/>
      <c r="I397" s="51"/>
      <c r="J397" s="51"/>
      <c r="K397" s="51"/>
      <c r="L397" s="51"/>
      <c r="M397" s="51"/>
      <c r="N397" s="159"/>
      <c r="O397" s="159"/>
      <c r="P397" s="159"/>
      <c r="Q397" s="159"/>
      <c r="R397" s="159"/>
      <c r="S397" s="159"/>
      <c r="T397" s="159"/>
      <c r="U397" s="159"/>
      <c r="V397" s="159"/>
      <c r="W397" s="159"/>
      <c r="X397" s="159"/>
      <c r="Y397" s="159"/>
      <c r="Z397" s="159"/>
    </row>
    <row r="398" spans="1:26" ht="13.8" x14ac:dyDescent="0.3">
      <c r="A398" s="51"/>
      <c r="B398" s="51"/>
      <c r="C398" s="51"/>
      <c r="D398" s="51"/>
      <c r="E398" s="51"/>
      <c r="F398" s="51"/>
      <c r="G398" s="51"/>
      <c r="H398" s="51"/>
      <c r="I398" s="51"/>
      <c r="J398" s="51"/>
      <c r="K398" s="51"/>
      <c r="L398" s="51"/>
      <c r="M398" s="51"/>
      <c r="N398" s="159"/>
      <c r="O398" s="159"/>
      <c r="P398" s="159"/>
      <c r="Q398" s="159"/>
      <c r="R398" s="159"/>
      <c r="S398" s="159"/>
      <c r="T398" s="159"/>
      <c r="U398" s="159"/>
      <c r="V398" s="159"/>
      <c r="W398" s="159"/>
      <c r="X398" s="159"/>
      <c r="Y398" s="159"/>
      <c r="Z398" s="159"/>
    </row>
    <row r="399" spans="1:26" ht="13.8" x14ac:dyDescent="0.3">
      <c r="A399" s="51"/>
      <c r="B399" s="51"/>
      <c r="C399" s="51"/>
      <c r="D399" s="51"/>
      <c r="E399" s="51"/>
      <c r="F399" s="51"/>
      <c r="G399" s="51"/>
      <c r="H399" s="51"/>
      <c r="I399" s="51"/>
      <c r="J399" s="51"/>
      <c r="K399" s="51"/>
      <c r="L399" s="51"/>
      <c r="M399" s="51"/>
      <c r="N399" s="159"/>
      <c r="O399" s="159"/>
      <c r="P399" s="159"/>
      <c r="Q399" s="159"/>
      <c r="R399" s="159"/>
      <c r="S399" s="159"/>
      <c r="T399" s="159"/>
      <c r="U399" s="159"/>
      <c r="V399" s="159"/>
      <c r="W399" s="159"/>
      <c r="X399" s="159"/>
      <c r="Y399" s="159"/>
      <c r="Z399" s="159"/>
    </row>
    <row r="400" spans="1:26" ht="13.8" x14ac:dyDescent="0.3">
      <c r="A400" s="51"/>
      <c r="B400" s="51"/>
      <c r="C400" s="51"/>
      <c r="D400" s="51"/>
      <c r="E400" s="51"/>
      <c r="F400" s="51"/>
      <c r="G400" s="51"/>
      <c r="H400" s="51"/>
      <c r="I400" s="51"/>
      <c r="J400" s="51"/>
      <c r="K400" s="51"/>
      <c r="L400" s="51"/>
      <c r="M400" s="51"/>
      <c r="N400" s="159"/>
      <c r="O400" s="159"/>
      <c r="P400" s="159"/>
      <c r="Q400" s="159"/>
      <c r="R400" s="159"/>
      <c r="S400" s="159"/>
      <c r="T400" s="159"/>
      <c r="U400" s="159"/>
      <c r="V400" s="159"/>
      <c r="W400" s="159"/>
      <c r="X400" s="159"/>
      <c r="Y400" s="159"/>
      <c r="Z400" s="159"/>
    </row>
    <row r="401" spans="1:26" ht="13.8" x14ac:dyDescent="0.3">
      <c r="A401" s="51"/>
      <c r="B401" s="51"/>
      <c r="C401" s="51"/>
      <c r="D401" s="51"/>
      <c r="E401" s="51"/>
      <c r="F401" s="51"/>
      <c r="G401" s="51"/>
      <c r="H401" s="51"/>
      <c r="I401" s="51"/>
      <c r="J401" s="51"/>
      <c r="K401" s="51"/>
      <c r="L401" s="51"/>
      <c r="M401" s="51"/>
      <c r="N401" s="159"/>
      <c r="O401" s="159"/>
      <c r="P401" s="159"/>
      <c r="Q401" s="159"/>
      <c r="R401" s="159"/>
      <c r="S401" s="159"/>
      <c r="T401" s="159"/>
      <c r="U401" s="159"/>
      <c r="V401" s="159"/>
      <c r="W401" s="159"/>
      <c r="X401" s="159"/>
      <c r="Y401" s="159"/>
      <c r="Z401" s="159"/>
    </row>
    <row r="402" spans="1:26" ht="13.8" x14ac:dyDescent="0.3">
      <c r="A402" s="51"/>
      <c r="B402" s="51"/>
      <c r="C402" s="51"/>
      <c r="D402" s="51"/>
      <c r="E402" s="51"/>
      <c r="F402" s="51"/>
      <c r="G402" s="51"/>
      <c r="H402" s="51"/>
      <c r="I402" s="51"/>
      <c r="J402" s="51"/>
      <c r="K402" s="51"/>
      <c r="L402" s="51"/>
      <c r="M402" s="51"/>
      <c r="N402" s="159"/>
      <c r="O402" s="159"/>
      <c r="P402" s="159"/>
      <c r="Q402" s="159"/>
      <c r="R402" s="159"/>
      <c r="S402" s="159"/>
      <c r="T402" s="159"/>
      <c r="U402" s="159"/>
      <c r="V402" s="159"/>
      <c r="W402" s="159"/>
      <c r="X402" s="159"/>
      <c r="Y402" s="159"/>
      <c r="Z402" s="159"/>
    </row>
    <row r="403" spans="1:26" ht="13.8" x14ac:dyDescent="0.3">
      <c r="A403" s="51"/>
      <c r="B403" s="51"/>
      <c r="C403" s="51"/>
      <c r="D403" s="51"/>
      <c r="E403" s="51"/>
      <c r="F403" s="51"/>
      <c r="G403" s="51"/>
      <c r="H403" s="51"/>
      <c r="I403" s="51"/>
      <c r="J403" s="51"/>
      <c r="K403" s="51"/>
      <c r="L403" s="51"/>
      <c r="M403" s="51"/>
      <c r="N403" s="159"/>
      <c r="O403" s="159"/>
      <c r="P403" s="159"/>
      <c r="Q403" s="159"/>
      <c r="R403" s="159"/>
      <c r="S403" s="159"/>
      <c r="T403" s="159"/>
      <c r="U403" s="159"/>
      <c r="V403" s="159"/>
      <c r="W403" s="159"/>
      <c r="X403" s="159"/>
      <c r="Y403" s="159"/>
      <c r="Z403" s="159"/>
    </row>
    <row r="404" spans="1:26" ht="13.8" x14ac:dyDescent="0.3">
      <c r="A404" s="51"/>
      <c r="B404" s="51"/>
      <c r="C404" s="51"/>
      <c r="D404" s="51"/>
      <c r="E404" s="51"/>
      <c r="F404" s="51"/>
      <c r="G404" s="51"/>
      <c r="H404" s="51"/>
      <c r="I404" s="51"/>
      <c r="J404" s="51"/>
      <c r="K404" s="51"/>
      <c r="L404" s="51"/>
      <c r="M404" s="51"/>
      <c r="N404" s="159"/>
      <c r="O404" s="159"/>
      <c r="P404" s="159"/>
      <c r="Q404" s="159"/>
      <c r="R404" s="159"/>
      <c r="S404" s="159"/>
      <c r="T404" s="159"/>
      <c r="U404" s="159"/>
      <c r="V404" s="159"/>
      <c r="W404" s="159"/>
      <c r="X404" s="159"/>
      <c r="Y404" s="159"/>
      <c r="Z404" s="159"/>
    </row>
    <row r="405" spans="1:26" ht="13.8" x14ac:dyDescent="0.3">
      <c r="A405" s="51"/>
      <c r="B405" s="51"/>
      <c r="C405" s="51"/>
      <c r="D405" s="51"/>
      <c r="E405" s="51"/>
      <c r="F405" s="51"/>
      <c r="G405" s="51"/>
      <c r="H405" s="51"/>
      <c r="I405" s="51"/>
      <c r="J405" s="51"/>
      <c r="K405" s="51"/>
      <c r="L405" s="51"/>
      <c r="M405" s="51"/>
      <c r="N405" s="159"/>
      <c r="O405" s="159"/>
      <c r="P405" s="159"/>
      <c r="Q405" s="159"/>
      <c r="R405" s="159"/>
      <c r="S405" s="159"/>
      <c r="T405" s="159"/>
      <c r="U405" s="159"/>
      <c r="V405" s="159"/>
      <c r="W405" s="159"/>
      <c r="X405" s="159"/>
      <c r="Y405" s="159"/>
      <c r="Z405" s="159"/>
    </row>
    <row r="406" spans="1:26" ht="13.8" x14ac:dyDescent="0.3">
      <c r="A406" s="51"/>
      <c r="B406" s="51"/>
      <c r="C406" s="51"/>
      <c r="D406" s="51"/>
      <c r="E406" s="51"/>
      <c r="F406" s="51"/>
      <c r="G406" s="51"/>
      <c r="H406" s="51"/>
      <c r="I406" s="51"/>
      <c r="J406" s="51"/>
      <c r="K406" s="51"/>
      <c r="L406" s="51"/>
      <c r="M406" s="51"/>
      <c r="N406" s="159"/>
      <c r="O406" s="159"/>
      <c r="P406" s="159"/>
      <c r="Q406" s="159"/>
      <c r="R406" s="159"/>
      <c r="S406" s="159"/>
      <c r="T406" s="159"/>
      <c r="U406" s="159"/>
      <c r="V406" s="159"/>
      <c r="W406" s="159"/>
      <c r="X406" s="159"/>
      <c r="Y406" s="159"/>
      <c r="Z406" s="159"/>
    </row>
    <row r="407" spans="1:26" ht="13.8" x14ac:dyDescent="0.3">
      <c r="A407" s="51"/>
      <c r="B407" s="51"/>
      <c r="C407" s="51"/>
      <c r="D407" s="51"/>
      <c r="E407" s="51"/>
      <c r="F407" s="51"/>
      <c r="G407" s="51"/>
      <c r="H407" s="51"/>
      <c r="I407" s="51"/>
      <c r="J407" s="51"/>
      <c r="K407" s="51"/>
      <c r="L407" s="51"/>
      <c r="M407" s="51"/>
      <c r="N407" s="159"/>
      <c r="O407" s="159"/>
      <c r="P407" s="159"/>
      <c r="Q407" s="159"/>
      <c r="R407" s="159"/>
      <c r="S407" s="159"/>
      <c r="T407" s="159"/>
      <c r="U407" s="159"/>
      <c r="V407" s="159"/>
      <c r="W407" s="159"/>
      <c r="X407" s="159"/>
      <c r="Y407" s="159"/>
      <c r="Z407" s="159"/>
    </row>
    <row r="408" spans="1:26" ht="13.8" x14ac:dyDescent="0.3">
      <c r="A408" s="51"/>
      <c r="B408" s="51"/>
      <c r="C408" s="51"/>
      <c r="D408" s="51"/>
      <c r="E408" s="51"/>
      <c r="F408" s="51"/>
      <c r="G408" s="51"/>
      <c r="H408" s="51"/>
      <c r="I408" s="51"/>
      <c r="J408" s="51"/>
      <c r="K408" s="51"/>
      <c r="L408" s="51"/>
      <c r="M408" s="51"/>
      <c r="N408" s="159"/>
      <c r="O408" s="159"/>
      <c r="P408" s="159"/>
      <c r="Q408" s="159"/>
      <c r="R408" s="159"/>
      <c r="S408" s="159"/>
      <c r="T408" s="159"/>
      <c r="U408" s="159"/>
      <c r="V408" s="159"/>
      <c r="W408" s="159"/>
      <c r="X408" s="159"/>
      <c r="Y408" s="159"/>
      <c r="Z408" s="159"/>
    </row>
    <row r="409" spans="1:26" ht="13.8" x14ac:dyDescent="0.3">
      <c r="A409" s="51"/>
      <c r="B409" s="51"/>
      <c r="C409" s="51"/>
      <c r="D409" s="51"/>
      <c r="E409" s="51"/>
      <c r="F409" s="51"/>
      <c r="G409" s="51"/>
      <c r="H409" s="51"/>
      <c r="I409" s="51"/>
      <c r="J409" s="51"/>
      <c r="K409" s="51"/>
      <c r="L409" s="51"/>
      <c r="M409" s="51"/>
      <c r="N409" s="159"/>
      <c r="O409" s="159"/>
      <c r="P409" s="159"/>
      <c r="Q409" s="159"/>
      <c r="R409" s="159"/>
      <c r="S409" s="159"/>
      <c r="T409" s="159"/>
      <c r="U409" s="159"/>
      <c r="V409" s="159"/>
      <c r="W409" s="159"/>
      <c r="X409" s="159"/>
      <c r="Y409" s="159"/>
      <c r="Z409" s="159"/>
    </row>
    <row r="410" spans="1:26" ht="13.8" x14ac:dyDescent="0.3">
      <c r="A410" s="51"/>
      <c r="B410" s="51"/>
      <c r="C410" s="51"/>
      <c r="D410" s="51"/>
      <c r="E410" s="51"/>
      <c r="F410" s="51"/>
      <c r="G410" s="51"/>
      <c r="H410" s="51"/>
      <c r="I410" s="51"/>
      <c r="J410" s="51"/>
      <c r="K410" s="51"/>
      <c r="L410" s="51"/>
      <c r="M410" s="51"/>
      <c r="N410" s="159"/>
      <c r="O410" s="159"/>
      <c r="P410" s="159"/>
      <c r="Q410" s="159"/>
      <c r="R410" s="159"/>
      <c r="S410" s="159"/>
      <c r="T410" s="159"/>
      <c r="U410" s="159"/>
      <c r="V410" s="159"/>
      <c r="W410" s="159"/>
      <c r="X410" s="159"/>
      <c r="Y410" s="159"/>
      <c r="Z410" s="159"/>
    </row>
    <row r="411" spans="1:26" ht="13.8" x14ac:dyDescent="0.3">
      <c r="A411" s="51"/>
      <c r="B411" s="51"/>
      <c r="C411" s="51"/>
      <c r="D411" s="51"/>
      <c r="E411" s="51"/>
      <c r="F411" s="51"/>
      <c r="G411" s="51"/>
      <c r="H411" s="51"/>
      <c r="I411" s="51"/>
      <c r="J411" s="51"/>
      <c r="K411" s="51"/>
      <c r="L411" s="51"/>
      <c r="M411" s="51"/>
      <c r="N411" s="159"/>
      <c r="O411" s="159"/>
      <c r="P411" s="159"/>
      <c r="Q411" s="159"/>
      <c r="R411" s="159"/>
      <c r="S411" s="159"/>
      <c r="T411" s="159"/>
      <c r="U411" s="159"/>
      <c r="V411" s="159"/>
      <c r="W411" s="159"/>
      <c r="X411" s="159"/>
      <c r="Y411" s="159"/>
      <c r="Z411" s="159"/>
    </row>
    <row r="412" spans="1:26" ht="13.8" x14ac:dyDescent="0.3">
      <c r="A412" s="51"/>
      <c r="B412" s="51"/>
      <c r="C412" s="51"/>
      <c r="D412" s="51"/>
      <c r="E412" s="51"/>
      <c r="F412" s="51"/>
      <c r="G412" s="51"/>
      <c r="H412" s="51"/>
      <c r="I412" s="51"/>
      <c r="J412" s="51"/>
      <c r="K412" s="51"/>
      <c r="L412" s="51"/>
      <c r="M412" s="51"/>
      <c r="N412" s="159"/>
      <c r="O412" s="159"/>
      <c r="P412" s="159"/>
      <c r="Q412" s="159"/>
      <c r="R412" s="159"/>
      <c r="S412" s="159"/>
      <c r="T412" s="159"/>
      <c r="U412" s="159"/>
      <c r="V412" s="159"/>
      <c r="W412" s="159"/>
      <c r="X412" s="159"/>
      <c r="Y412" s="159"/>
      <c r="Z412" s="159"/>
    </row>
    <row r="413" spans="1:26" ht="13.8" x14ac:dyDescent="0.3">
      <c r="A413" s="51"/>
      <c r="B413" s="51"/>
      <c r="C413" s="51"/>
      <c r="D413" s="51"/>
      <c r="E413" s="51"/>
      <c r="F413" s="51"/>
      <c r="G413" s="51"/>
      <c r="H413" s="51"/>
      <c r="I413" s="51"/>
      <c r="J413" s="51"/>
      <c r="K413" s="51"/>
      <c r="L413" s="51"/>
      <c r="M413" s="51"/>
      <c r="N413" s="159"/>
      <c r="O413" s="159"/>
      <c r="P413" s="159"/>
      <c r="Q413" s="159"/>
      <c r="R413" s="159"/>
      <c r="S413" s="159"/>
      <c r="T413" s="159"/>
      <c r="U413" s="159"/>
      <c r="V413" s="159"/>
      <c r="W413" s="159"/>
      <c r="X413" s="159"/>
      <c r="Y413" s="159"/>
      <c r="Z413" s="159"/>
    </row>
    <row r="414" spans="1:26" ht="13.8" x14ac:dyDescent="0.3">
      <c r="A414" s="51"/>
      <c r="B414" s="51"/>
      <c r="C414" s="51"/>
      <c r="D414" s="51"/>
      <c r="E414" s="51"/>
      <c r="F414" s="51"/>
      <c r="G414" s="51"/>
      <c r="H414" s="51"/>
      <c r="I414" s="51"/>
      <c r="J414" s="51"/>
      <c r="K414" s="51"/>
      <c r="L414" s="51"/>
      <c r="M414" s="51"/>
      <c r="N414" s="159"/>
      <c r="O414" s="159"/>
      <c r="P414" s="159"/>
      <c r="Q414" s="159"/>
      <c r="R414" s="159"/>
      <c r="S414" s="159"/>
      <c r="T414" s="159"/>
      <c r="U414" s="159"/>
      <c r="V414" s="159"/>
      <c r="W414" s="159"/>
      <c r="X414" s="159"/>
      <c r="Y414" s="159"/>
      <c r="Z414" s="159"/>
    </row>
    <row r="415" spans="1:26" ht="13.8" x14ac:dyDescent="0.3">
      <c r="A415" s="51"/>
      <c r="B415" s="51"/>
      <c r="C415" s="51"/>
      <c r="D415" s="51"/>
      <c r="E415" s="51"/>
      <c r="F415" s="51"/>
      <c r="G415" s="51"/>
      <c r="H415" s="51"/>
      <c r="I415" s="51"/>
      <c r="J415" s="51"/>
      <c r="K415" s="51"/>
      <c r="L415" s="51"/>
      <c r="M415" s="51"/>
      <c r="N415" s="159"/>
      <c r="O415" s="159"/>
      <c r="P415" s="159"/>
      <c r="Q415" s="159"/>
      <c r="R415" s="159"/>
      <c r="S415" s="159"/>
      <c r="T415" s="159"/>
      <c r="U415" s="159"/>
      <c r="V415" s="159"/>
      <c r="W415" s="159"/>
      <c r="X415" s="159"/>
      <c r="Y415" s="159"/>
      <c r="Z415" s="159"/>
    </row>
    <row r="416" spans="1:26" ht="13.8" x14ac:dyDescent="0.3">
      <c r="A416" s="51"/>
      <c r="B416" s="51"/>
      <c r="C416" s="51"/>
      <c r="D416" s="51"/>
      <c r="E416" s="51"/>
      <c r="F416" s="51"/>
      <c r="G416" s="51"/>
      <c r="H416" s="51"/>
      <c r="I416" s="51"/>
      <c r="J416" s="51"/>
      <c r="K416" s="51"/>
      <c r="L416" s="51"/>
      <c r="M416" s="51"/>
      <c r="N416" s="159"/>
      <c r="O416" s="159"/>
      <c r="P416" s="159"/>
      <c r="Q416" s="159"/>
      <c r="R416" s="159"/>
      <c r="S416" s="159"/>
      <c r="T416" s="159"/>
      <c r="U416" s="159"/>
      <c r="V416" s="159"/>
      <c r="W416" s="159"/>
      <c r="X416" s="159"/>
      <c r="Y416" s="159"/>
      <c r="Z416" s="159"/>
    </row>
    <row r="417" spans="1:26" ht="13.8" x14ac:dyDescent="0.3">
      <c r="A417" s="51"/>
      <c r="B417" s="51"/>
      <c r="C417" s="51"/>
      <c r="D417" s="51"/>
      <c r="E417" s="51"/>
      <c r="F417" s="51"/>
      <c r="G417" s="51"/>
      <c r="H417" s="51"/>
      <c r="I417" s="51"/>
      <c r="J417" s="51"/>
      <c r="K417" s="51"/>
      <c r="L417" s="51"/>
      <c r="M417" s="51"/>
      <c r="N417" s="159"/>
      <c r="O417" s="159"/>
      <c r="P417" s="159"/>
      <c r="Q417" s="159"/>
      <c r="R417" s="159"/>
      <c r="S417" s="159"/>
      <c r="T417" s="159"/>
      <c r="U417" s="159"/>
      <c r="V417" s="159"/>
      <c r="W417" s="159"/>
      <c r="X417" s="159"/>
      <c r="Y417" s="159"/>
      <c r="Z417" s="159"/>
    </row>
    <row r="418" spans="1:26" ht="13.8" x14ac:dyDescent="0.3">
      <c r="A418" s="51"/>
      <c r="B418" s="51"/>
      <c r="C418" s="51"/>
      <c r="D418" s="51"/>
      <c r="E418" s="51"/>
      <c r="F418" s="51"/>
      <c r="G418" s="51"/>
      <c r="H418" s="51"/>
      <c r="I418" s="51"/>
      <c r="J418" s="51"/>
      <c r="K418" s="51"/>
      <c r="L418" s="51"/>
      <c r="M418" s="51"/>
      <c r="N418" s="159"/>
      <c r="O418" s="159"/>
      <c r="P418" s="159"/>
      <c r="Q418" s="159"/>
      <c r="R418" s="159"/>
      <c r="S418" s="159"/>
      <c r="T418" s="159"/>
      <c r="U418" s="159"/>
      <c r="V418" s="159"/>
      <c r="W418" s="159"/>
      <c r="X418" s="159"/>
      <c r="Y418" s="159"/>
      <c r="Z418" s="159"/>
    </row>
    <row r="419" spans="1:26" ht="13.8" x14ac:dyDescent="0.3">
      <c r="A419" s="51"/>
      <c r="B419" s="51"/>
      <c r="C419" s="51"/>
      <c r="D419" s="51"/>
      <c r="E419" s="51"/>
      <c r="F419" s="51"/>
      <c r="G419" s="51"/>
      <c r="H419" s="51"/>
      <c r="I419" s="51"/>
      <c r="J419" s="51"/>
      <c r="K419" s="51"/>
      <c r="L419" s="51"/>
      <c r="M419" s="51"/>
      <c r="N419" s="159"/>
      <c r="O419" s="159"/>
      <c r="P419" s="159"/>
      <c r="Q419" s="159"/>
      <c r="R419" s="159"/>
      <c r="S419" s="159"/>
      <c r="T419" s="159"/>
      <c r="U419" s="159"/>
      <c r="V419" s="159"/>
      <c r="W419" s="159"/>
      <c r="X419" s="159"/>
      <c r="Y419" s="159"/>
      <c r="Z419" s="159"/>
    </row>
    <row r="420" spans="1:26" ht="13.8" x14ac:dyDescent="0.3">
      <c r="A420" s="51"/>
      <c r="B420" s="51"/>
      <c r="C420" s="51"/>
      <c r="D420" s="51"/>
      <c r="E420" s="51"/>
      <c r="F420" s="51"/>
      <c r="G420" s="51"/>
      <c r="H420" s="51"/>
      <c r="I420" s="51"/>
      <c r="J420" s="51"/>
      <c r="K420" s="51"/>
      <c r="L420" s="51"/>
      <c r="M420" s="51"/>
      <c r="N420" s="159"/>
      <c r="O420" s="159"/>
      <c r="P420" s="159"/>
      <c r="Q420" s="159"/>
      <c r="R420" s="159"/>
      <c r="S420" s="159"/>
      <c r="T420" s="159"/>
      <c r="U420" s="159"/>
      <c r="V420" s="159"/>
      <c r="W420" s="159"/>
      <c r="X420" s="159"/>
      <c r="Y420" s="159"/>
      <c r="Z420" s="159"/>
    </row>
    <row r="421" spans="1:26" ht="13.8" x14ac:dyDescent="0.3">
      <c r="A421" s="51"/>
      <c r="B421" s="51"/>
      <c r="C421" s="51"/>
      <c r="D421" s="51"/>
      <c r="E421" s="51"/>
      <c r="F421" s="51"/>
      <c r="G421" s="51"/>
      <c r="H421" s="51"/>
      <c r="I421" s="51"/>
      <c r="J421" s="51"/>
      <c r="K421" s="51"/>
      <c r="L421" s="51"/>
      <c r="M421" s="51"/>
      <c r="N421" s="159"/>
      <c r="O421" s="159"/>
      <c r="P421" s="159"/>
      <c r="Q421" s="159"/>
      <c r="R421" s="159"/>
      <c r="S421" s="159"/>
      <c r="T421" s="159"/>
      <c r="U421" s="159"/>
      <c r="V421" s="159"/>
      <c r="W421" s="159"/>
      <c r="X421" s="159"/>
      <c r="Y421" s="159"/>
      <c r="Z421" s="159"/>
    </row>
    <row r="422" spans="1:26" ht="13.8" x14ac:dyDescent="0.3">
      <c r="A422" s="51"/>
      <c r="B422" s="51"/>
      <c r="C422" s="51"/>
      <c r="D422" s="51"/>
      <c r="E422" s="51"/>
      <c r="F422" s="51"/>
      <c r="G422" s="51"/>
      <c r="H422" s="51"/>
      <c r="I422" s="51"/>
      <c r="J422" s="51"/>
      <c r="K422" s="51"/>
      <c r="L422" s="51"/>
      <c r="M422" s="51"/>
      <c r="N422" s="159"/>
      <c r="O422" s="159"/>
      <c r="P422" s="159"/>
      <c r="Q422" s="159"/>
      <c r="R422" s="159"/>
      <c r="S422" s="159"/>
      <c r="T422" s="159"/>
      <c r="U422" s="159"/>
      <c r="V422" s="159"/>
      <c r="W422" s="159"/>
      <c r="X422" s="159"/>
      <c r="Y422" s="159"/>
      <c r="Z422" s="159"/>
    </row>
    <row r="423" spans="1:26" ht="13.8" x14ac:dyDescent="0.3">
      <c r="A423" s="51"/>
      <c r="B423" s="51"/>
      <c r="C423" s="51"/>
      <c r="D423" s="51"/>
      <c r="E423" s="51"/>
      <c r="F423" s="51"/>
      <c r="G423" s="51"/>
      <c r="H423" s="51"/>
      <c r="I423" s="51"/>
      <c r="J423" s="51"/>
      <c r="K423" s="51"/>
      <c r="L423" s="51"/>
      <c r="M423" s="51"/>
      <c r="N423" s="159"/>
      <c r="O423" s="159"/>
      <c r="P423" s="159"/>
      <c r="Q423" s="159"/>
      <c r="R423" s="159"/>
      <c r="S423" s="159"/>
      <c r="T423" s="159"/>
      <c r="U423" s="159"/>
      <c r="V423" s="159"/>
      <c r="W423" s="159"/>
      <c r="X423" s="159"/>
      <c r="Y423" s="159"/>
      <c r="Z423" s="159"/>
    </row>
    <row r="424" spans="1:26" ht="13.8" x14ac:dyDescent="0.3">
      <c r="A424" s="51"/>
      <c r="B424" s="51"/>
      <c r="C424" s="51"/>
      <c r="D424" s="51"/>
      <c r="E424" s="51"/>
      <c r="F424" s="51"/>
      <c r="G424" s="51"/>
      <c r="H424" s="51"/>
      <c r="I424" s="51"/>
      <c r="J424" s="51"/>
      <c r="K424" s="51"/>
      <c r="L424" s="51"/>
      <c r="M424" s="51"/>
      <c r="N424" s="159"/>
      <c r="O424" s="159"/>
      <c r="P424" s="159"/>
      <c r="Q424" s="159"/>
      <c r="R424" s="159"/>
      <c r="S424" s="159"/>
      <c r="T424" s="159"/>
      <c r="U424" s="159"/>
      <c r="V424" s="159"/>
      <c r="W424" s="159"/>
      <c r="X424" s="159"/>
      <c r="Y424" s="159"/>
      <c r="Z424" s="159"/>
    </row>
    <row r="425" spans="1:26" ht="13.8" x14ac:dyDescent="0.3">
      <c r="A425" s="51"/>
      <c r="B425" s="51"/>
      <c r="C425" s="51"/>
      <c r="D425" s="51"/>
      <c r="E425" s="51"/>
      <c r="F425" s="51"/>
      <c r="G425" s="51"/>
      <c r="H425" s="51"/>
      <c r="I425" s="51"/>
      <c r="J425" s="51"/>
      <c r="K425" s="51"/>
      <c r="L425" s="51"/>
      <c r="M425" s="51"/>
      <c r="N425" s="159"/>
      <c r="O425" s="159"/>
      <c r="P425" s="159"/>
      <c r="Q425" s="159"/>
      <c r="R425" s="159"/>
      <c r="S425" s="159"/>
      <c r="T425" s="159"/>
      <c r="U425" s="159"/>
      <c r="V425" s="159"/>
      <c r="W425" s="159"/>
      <c r="X425" s="159"/>
      <c r="Y425" s="159"/>
      <c r="Z425" s="159"/>
    </row>
    <row r="426" spans="1:26" ht="13.8" x14ac:dyDescent="0.3">
      <c r="A426" s="51"/>
      <c r="B426" s="51"/>
      <c r="C426" s="51"/>
      <c r="D426" s="51"/>
      <c r="E426" s="51"/>
      <c r="F426" s="51"/>
      <c r="G426" s="51"/>
      <c r="H426" s="51"/>
      <c r="I426" s="51"/>
      <c r="J426" s="51"/>
      <c r="K426" s="51"/>
      <c r="L426" s="51"/>
      <c r="M426" s="51"/>
      <c r="N426" s="159"/>
      <c r="O426" s="159"/>
      <c r="P426" s="159"/>
      <c r="Q426" s="159"/>
      <c r="R426" s="159"/>
      <c r="S426" s="159"/>
      <c r="T426" s="159"/>
      <c r="U426" s="159"/>
      <c r="V426" s="159"/>
      <c r="W426" s="159"/>
      <c r="X426" s="159"/>
      <c r="Y426" s="159"/>
      <c r="Z426" s="159"/>
    </row>
    <row r="427" spans="1:26" ht="13.8" x14ac:dyDescent="0.3">
      <c r="A427" s="51"/>
      <c r="B427" s="51"/>
      <c r="C427" s="51"/>
      <c r="D427" s="51"/>
      <c r="E427" s="51"/>
      <c r="F427" s="51"/>
      <c r="G427" s="51"/>
      <c r="H427" s="51"/>
      <c r="I427" s="51"/>
      <c r="J427" s="51"/>
      <c r="K427" s="51"/>
      <c r="L427" s="51"/>
      <c r="M427" s="51"/>
      <c r="N427" s="159"/>
      <c r="O427" s="159"/>
      <c r="P427" s="159"/>
      <c r="Q427" s="159"/>
      <c r="R427" s="159"/>
      <c r="S427" s="159"/>
      <c r="T427" s="159"/>
      <c r="U427" s="159"/>
      <c r="V427" s="159"/>
      <c r="W427" s="159"/>
      <c r="X427" s="159"/>
      <c r="Y427" s="159"/>
      <c r="Z427" s="159"/>
    </row>
    <row r="428" spans="1:26" ht="13.8" x14ac:dyDescent="0.3">
      <c r="A428" s="51"/>
      <c r="B428" s="51"/>
      <c r="C428" s="51"/>
      <c r="D428" s="51"/>
      <c r="E428" s="51"/>
      <c r="F428" s="51"/>
      <c r="G428" s="51"/>
      <c r="H428" s="51"/>
      <c r="I428" s="51"/>
      <c r="J428" s="51"/>
      <c r="K428" s="51"/>
      <c r="L428" s="51"/>
      <c r="M428" s="51"/>
      <c r="N428" s="159"/>
      <c r="O428" s="159"/>
      <c r="P428" s="159"/>
      <c r="Q428" s="159"/>
      <c r="R428" s="159"/>
      <c r="S428" s="159"/>
      <c r="T428" s="159"/>
      <c r="U428" s="159"/>
      <c r="V428" s="159"/>
      <c r="W428" s="159"/>
      <c r="X428" s="159"/>
      <c r="Y428" s="159"/>
      <c r="Z428" s="159"/>
    </row>
    <row r="429" spans="1:26" ht="13.8" x14ac:dyDescent="0.3">
      <c r="A429" s="51"/>
      <c r="B429" s="51"/>
      <c r="C429" s="51"/>
      <c r="D429" s="51"/>
      <c r="E429" s="51"/>
      <c r="F429" s="51"/>
      <c r="G429" s="51"/>
      <c r="H429" s="51"/>
      <c r="I429" s="51"/>
      <c r="J429" s="51"/>
      <c r="K429" s="51"/>
      <c r="L429" s="51"/>
      <c r="M429" s="51"/>
      <c r="N429" s="159"/>
      <c r="O429" s="159"/>
      <c r="P429" s="159"/>
      <c r="Q429" s="159"/>
      <c r="R429" s="159"/>
      <c r="S429" s="159"/>
      <c r="T429" s="159"/>
      <c r="U429" s="159"/>
      <c r="V429" s="159"/>
      <c r="W429" s="159"/>
      <c r="X429" s="159"/>
      <c r="Y429" s="159"/>
      <c r="Z429" s="159"/>
    </row>
    <row r="430" spans="1:26" ht="13.8" x14ac:dyDescent="0.3">
      <c r="A430" s="51"/>
      <c r="B430" s="51"/>
      <c r="C430" s="51"/>
      <c r="D430" s="51"/>
      <c r="E430" s="51"/>
      <c r="F430" s="51"/>
      <c r="G430" s="51"/>
      <c r="H430" s="51"/>
      <c r="I430" s="51"/>
      <c r="J430" s="51"/>
      <c r="K430" s="51"/>
      <c r="L430" s="51"/>
      <c r="M430" s="51"/>
      <c r="N430" s="159"/>
      <c r="O430" s="159"/>
      <c r="P430" s="159"/>
      <c r="Q430" s="159"/>
      <c r="R430" s="159"/>
      <c r="S430" s="159"/>
      <c r="T430" s="159"/>
      <c r="U430" s="159"/>
      <c r="V430" s="159"/>
      <c r="W430" s="159"/>
      <c r="X430" s="159"/>
      <c r="Y430" s="159"/>
      <c r="Z430" s="159"/>
    </row>
    <row r="431" spans="1:26" ht="13.8" x14ac:dyDescent="0.3">
      <c r="A431" s="51"/>
      <c r="B431" s="51"/>
      <c r="C431" s="51"/>
      <c r="D431" s="51"/>
      <c r="E431" s="51"/>
      <c r="F431" s="51"/>
      <c r="G431" s="51"/>
      <c r="H431" s="51"/>
      <c r="I431" s="51"/>
      <c r="J431" s="51"/>
      <c r="K431" s="51"/>
      <c r="L431" s="51"/>
      <c r="M431" s="51"/>
      <c r="N431" s="159"/>
      <c r="O431" s="159"/>
      <c r="P431" s="159"/>
      <c r="Q431" s="159"/>
      <c r="R431" s="159"/>
      <c r="S431" s="159"/>
      <c r="T431" s="159"/>
      <c r="U431" s="159"/>
      <c r="V431" s="159"/>
      <c r="W431" s="159"/>
      <c r="X431" s="159"/>
      <c r="Y431" s="159"/>
      <c r="Z431" s="159"/>
    </row>
    <row r="432" spans="1:26" ht="13.8" x14ac:dyDescent="0.3">
      <c r="A432" s="51"/>
      <c r="B432" s="51"/>
      <c r="C432" s="51"/>
      <c r="D432" s="51"/>
      <c r="E432" s="51"/>
      <c r="F432" s="51"/>
      <c r="G432" s="51"/>
      <c r="H432" s="51"/>
      <c r="I432" s="51"/>
      <c r="J432" s="51"/>
      <c r="K432" s="51"/>
      <c r="L432" s="51"/>
      <c r="M432" s="51"/>
      <c r="N432" s="159"/>
      <c r="O432" s="159"/>
      <c r="P432" s="159"/>
      <c r="Q432" s="159"/>
      <c r="R432" s="159"/>
      <c r="S432" s="159"/>
      <c r="T432" s="159"/>
      <c r="U432" s="159"/>
      <c r="V432" s="159"/>
      <c r="W432" s="159"/>
      <c r="X432" s="159"/>
      <c r="Y432" s="159"/>
      <c r="Z432" s="159"/>
    </row>
    <row r="433" spans="1:26" ht="13.8" x14ac:dyDescent="0.3">
      <c r="A433" s="51"/>
      <c r="B433" s="51"/>
      <c r="C433" s="51"/>
      <c r="D433" s="51"/>
      <c r="E433" s="51"/>
      <c r="F433" s="51"/>
      <c r="G433" s="51"/>
      <c r="H433" s="51"/>
      <c r="I433" s="51"/>
      <c r="J433" s="51"/>
      <c r="K433" s="51"/>
      <c r="L433" s="51"/>
      <c r="M433" s="51"/>
      <c r="N433" s="159"/>
      <c r="O433" s="159"/>
      <c r="P433" s="159"/>
      <c r="Q433" s="159"/>
      <c r="R433" s="159"/>
      <c r="S433" s="159"/>
      <c r="T433" s="159"/>
      <c r="U433" s="159"/>
      <c r="V433" s="159"/>
      <c r="W433" s="159"/>
      <c r="X433" s="159"/>
      <c r="Y433" s="159"/>
      <c r="Z433" s="159"/>
    </row>
    <row r="434" spans="1:26" ht="13.8" x14ac:dyDescent="0.3">
      <c r="A434" s="51"/>
      <c r="B434" s="51"/>
      <c r="C434" s="51"/>
      <c r="D434" s="51"/>
      <c r="E434" s="51"/>
      <c r="F434" s="51"/>
      <c r="G434" s="51"/>
      <c r="H434" s="51"/>
      <c r="I434" s="51"/>
      <c r="J434" s="51"/>
      <c r="K434" s="51"/>
      <c r="L434" s="51"/>
      <c r="M434" s="51"/>
      <c r="N434" s="159"/>
      <c r="O434" s="159"/>
      <c r="P434" s="159"/>
      <c r="Q434" s="159"/>
      <c r="R434" s="159"/>
      <c r="S434" s="159"/>
      <c r="T434" s="159"/>
      <c r="U434" s="159"/>
      <c r="V434" s="159"/>
      <c r="W434" s="159"/>
      <c r="X434" s="159"/>
      <c r="Y434" s="159"/>
      <c r="Z434" s="159"/>
    </row>
    <row r="435" spans="1:26" ht="13.8" x14ac:dyDescent="0.3">
      <c r="A435" s="51"/>
      <c r="B435" s="51"/>
      <c r="C435" s="51"/>
      <c r="D435" s="51"/>
      <c r="E435" s="51"/>
      <c r="F435" s="51"/>
      <c r="G435" s="51"/>
      <c r="H435" s="51"/>
      <c r="I435" s="51"/>
      <c r="J435" s="51"/>
      <c r="K435" s="51"/>
      <c r="L435" s="51"/>
      <c r="M435" s="51"/>
      <c r="N435" s="159"/>
      <c r="O435" s="159"/>
      <c r="P435" s="159"/>
      <c r="Q435" s="159"/>
      <c r="R435" s="159"/>
      <c r="S435" s="159"/>
      <c r="T435" s="159"/>
      <c r="U435" s="159"/>
      <c r="V435" s="159"/>
      <c r="W435" s="159"/>
      <c r="X435" s="159"/>
      <c r="Y435" s="159"/>
      <c r="Z435" s="159"/>
    </row>
    <row r="436" spans="1:26" ht="13.8" x14ac:dyDescent="0.3">
      <c r="A436" s="51"/>
      <c r="B436" s="51"/>
      <c r="C436" s="51"/>
      <c r="D436" s="51"/>
      <c r="E436" s="51"/>
      <c r="F436" s="51"/>
      <c r="G436" s="51"/>
      <c r="H436" s="51"/>
      <c r="I436" s="51"/>
      <c r="J436" s="51"/>
      <c r="K436" s="51"/>
      <c r="L436" s="51"/>
      <c r="M436" s="51"/>
      <c r="N436" s="159"/>
      <c r="O436" s="159"/>
      <c r="P436" s="159"/>
      <c r="Q436" s="159"/>
      <c r="R436" s="159"/>
      <c r="S436" s="159"/>
      <c r="T436" s="159"/>
      <c r="U436" s="159"/>
      <c r="V436" s="159"/>
      <c r="W436" s="159"/>
      <c r="X436" s="159"/>
      <c r="Y436" s="159"/>
      <c r="Z436" s="159"/>
    </row>
    <row r="437" spans="1:26" ht="13.8" x14ac:dyDescent="0.3">
      <c r="A437" s="51"/>
      <c r="B437" s="51"/>
      <c r="C437" s="51"/>
      <c r="D437" s="51"/>
      <c r="E437" s="51"/>
      <c r="F437" s="51"/>
      <c r="G437" s="51"/>
      <c r="H437" s="51"/>
      <c r="I437" s="51"/>
      <c r="J437" s="51"/>
      <c r="K437" s="51"/>
      <c r="L437" s="51"/>
      <c r="M437" s="51"/>
      <c r="N437" s="159"/>
      <c r="O437" s="159"/>
      <c r="P437" s="159"/>
      <c r="Q437" s="159"/>
      <c r="R437" s="159"/>
      <c r="S437" s="159"/>
      <c r="T437" s="159"/>
      <c r="U437" s="159"/>
      <c r="V437" s="159"/>
      <c r="W437" s="159"/>
      <c r="X437" s="159"/>
      <c r="Y437" s="159"/>
      <c r="Z437" s="159"/>
    </row>
    <row r="438" spans="1:26" ht="13.8" x14ac:dyDescent="0.3">
      <c r="A438" s="51"/>
      <c r="B438" s="51"/>
      <c r="C438" s="51"/>
      <c r="D438" s="51"/>
      <c r="E438" s="51"/>
      <c r="F438" s="51"/>
      <c r="G438" s="51"/>
      <c r="H438" s="51"/>
      <c r="I438" s="51"/>
      <c r="J438" s="51"/>
      <c r="K438" s="51"/>
      <c r="L438" s="51"/>
      <c r="M438" s="51"/>
      <c r="N438" s="159"/>
      <c r="O438" s="159"/>
      <c r="P438" s="159"/>
      <c r="Q438" s="159"/>
      <c r="R438" s="159"/>
      <c r="S438" s="159"/>
      <c r="T438" s="159"/>
      <c r="U438" s="159"/>
      <c r="V438" s="159"/>
      <c r="W438" s="159"/>
      <c r="X438" s="159"/>
      <c r="Y438" s="159"/>
      <c r="Z438" s="159"/>
    </row>
    <row r="439" spans="1:26" ht="13.8" x14ac:dyDescent="0.3">
      <c r="A439" s="51"/>
      <c r="B439" s="51"/>
      <c r="C439" s="51"/>
      <c r="D439" s="51"/>
      <c r="E439" s="51"/>
      <c r="F439" s="51"/>
      <c r="G439" s="51"/>
      <c r="H439" s="51"/>
      <c r="I439" s="51"/>
      <c r="J439" s="51"/>
      <c r="K439" s="51"/>
      <c r="L439" s="51"/>
      <c r="M439" s="51"/>
      <c r="N439" s="159"/>
      <c r="O439" s="159"/>
      <c r="P439" s="159"/>
      <c r="Q439" s="159"/>
      <c r="R439" s="159"/>
      <c r="S439" s="159"/>
      <c r="T439" s="159"/>
      <c r="U439" s="159"/>
      <c r="V439" s="159"/>
      <c r="W439" s="159"/>
      <c r="X439" s="159"/>
      <c r="Y439" s="159"/>
      <c r="Z439" s="159"/>
    </row>
    <row r="440" spans="1:26" ht="13.8" x14ac:dyDescent="0.3">
      <c r="A440" s="51"/>
      <c r="B440" s="51"/>
      <c r="C440" s="51"/>
      <c r="D440" s="51"/>
      <c r="E440" s="51"/>
      <c r="F440" s="51"/>
      <c r="G440" s="51"/>
      <c r="H440" s="51"/>
      <c r="I440" s="51"/>
      <c r="J440" s="51"/>
      <c r="K440" s="51"/>
      <c r="L440" s="51"/>
      <c r="M440" s="51"/>
      <c r="N440" s="159"/>
      <c r="O440" s="159"/>
      <c r="P440" s="159"/>
      <c r="Q440" s="159"/>
      <c r="R440" s="159"/>
      <c r="S440" s="159"/>
      <c r="T440" s="159"/>
      <c r="U440" s="159"/>
      <c r="V440" s="159"/>
      <c r="W440" s="159"/>
      <c r="X440" s="159"/>
      <c r="Y440" s="159"/>
      <c r="Z440" s="159"/>
    </row>
    <row r="441" spans="1:26" ht="13.8" x14ac:dyDescent="0.3">
      <c r="A441" s="51"/>
      <c r="B441" s="51"/>
      <c r="C441" s="51"/>
      <c r="D441" s="51"/>
      <c r="E441" s="51"/>
      <c r="F441" s="51"/>
      <c r="G441" s="51"/>
      <c r="H441" s="51"/>
      <c r="I441" s="51"/>
      <c r="J441" s="51"/>
      <c r="K441" s="51"/>
      <c r="L441" s="51"/>
      <c r="M441" s="51"/>
      <c r="N441" s="159"/>
      <c r="O441" s="159"/>
      <c r="P441" s="159"/>
      <c r="Q441" s="159"/>
      <c r="R441" s="159"/>
      <c r="S441" s="159"/>
      <c r="T441" s="159"/>
      <c r="U441" s="159"/>
      <c r="V441" s="159"/>
      <c r="W441" s="159"/>
      <c r="X441" s="159"/>
      <c r="Y441" s="159"/>
      <c r="Z441" s="159"/>
    </row>
    <row r="442" spans="1:26" ht="13.8" x14ac:dyDescent="0.3">
      <c r="A442" s="51"/>
      <c r="B442" s="51"/>
      <c r="C442" s="51"/>
      <c r="D442" s="51"/>
      <c r="E442" s="51"/>
      <c r="F442" s="51"/>
      <c r="G442" s="51"/>
      <c r="H442" s="51"/>
      <c r="I442" s="51"/>
      <c r="J442" s="51"/>
      <c r="K442" s="51"/>
      <c r="L442" s="51"/>
      <c r="M442" s="51"/>
      <c r="N442" s="159"/>
      <c r="O442" s="159"/>
      <c r="P442" s="159"/>
      <c r="Q442" s="159"/>
      <c r="R442" s="159"/>
      <c r="S442" s="159"/>
      <c r="T442" s="159"/>
      <c r="U442" s="159"/>
      <c r="V442" s="159"/>
      <c r="W442" s="159"/>
      <c r="X442" s="159"/>
      <c r="Y442" s="159"/>
      <c r="Z442" s="159"/>
    </row>
    <row r="443" spans="1:26" ht="13.8" x14ac:dyDescent="0.3">
      <c r="A443" s="51"/>
      <c r="B443" s="51"/>
      <c r="C443" s="51"/>
      <c r="D443" s="51"/>
      <c r="E443" s="51"/>
      <c r="F443" s="51"/>
      <c r="G443" s="51"/>
      <c r="H443" s="51"/>
      <c r="I443" s="51"/>
      <c r="J443" s="51"/>
      <c r="K443" s="51"/>
      <c r="L443" s="51"/>
      <c r="M443" s="51"/>
      <c r="N443" s="159"/>
      <c r="O443" s="159"/>
      <c r="P443" s="159"/>
      <c r="Q443" s="159"/>
      <c r="R443" s="159"/>
      <c r="S443" s="159"/>
      <c r="T443" s="159"/>
      <c r="U443" s="159"/>
      <c r="V443" s="159"/>
      <c r="W443" s="159"/>
      <c r="X443" s="159"/>
      <c r="Y443" s="159"/>
      <c r="Z443" s="159"/>
    </row>
    <row r="444" spans="1:26" ht="13.8" x14ac:dyDescent="0.3">
      <c r="A444" s="51"/>
      <c r="B444" s="51"/>
      <c r="C444" s="51"/>
      <c r="D444" s="51"/>
      <c r="E444" s="51"/>
      <c r="F444" s="51"/>
      <c r="G444" s="51"/>
      <c r="H444" s="51"/>
      <c r="I444" s="51"/>
      <c r="J444" s="51"/>
      <c r="K444" s="51"/>
      <c r="L444" s="51"/>
      <c r="M444" s="51"/>
      <c r="N444" s="159"/>
      <c r="O444" s="159"/>
      <c r="P444" s="159"/>
      <c r="Q444" s="159"/>
      <c r="R444" s="159"/>
      <c r="S444" s="159"/>
      <c r="T444" s="159"/>
      <c r="U444" s="159"/>
      <c r="V444" s="159"/>
      <c r="W444" s="159"/>
      <c r="X444" s="159"/>
      <c r="Y444" s="159"/>
      <c r="Z444" s="159"/>
    </row>
    <row r="445" spans="1:26" ht="13.8" x14ac:dyDescent="0.3">
      <c r="A445" s="51"/>
      <c r="B445" s="51"/>
      <c r="C445" s="51"/>
      <c r="D445" s="51"/>
      <c r="E445" s="51"/>
      <c r="F445" s="51"/>
      <c r="G445" s="51"/>
      <c r="H445" s="51"/>
      <c r="I445" s="51"/>
      <c r="J445" s="51"/>
      <c r="K445" s="51"/>
      <c r="L445" s="51"/>
      <c r="M445" s="51"/>
      <c r="N445" s="159"/>
      <c r="O445" s="159"/>
      <c r="P445" s="159"/>
      <c r="Q445" s="159"/>
      <c r="R445" s="159"/>
      <c r="S445" s="159"/>
      <c r="T445" s="159"/>
      <c r="U445" s="159"/>
      <c r="V445" s="159"/>
      <c r="W445" s="159"/>
      <c r="X445" s="159"/>
      <c r="Y445" s="159"/>
      <c r="Z445" s="159"/>
    </row>
    <row r="446" spans="1:26" ht="13.8" x14ac:dyDescent="0.3">
      <c r="A446" s="51"/>
      <c r="B446" s="51"/>
      <c r="C446" s="51"/>
      <c r="D446" s="51"/>
      <c r="E446" s="51"/>
      <c r="F446" s="51"/>
      <c r="G446" s="51"/>
      <c r="H446" s="51"/>
      <c r="I446" s="51"/>
      <c r="J446" s="51"/>
      <c r="K446" s="51"/>
      <c r="L446" s="51"/>
      <c r="M446" s="51"/>
      <c r="N446" s="159"/>
      <c r="O446" s="159"/>
      <c r="P446" s="159"/>
      <c r="Q446" s="159"/>
      <c r="R446" s="159"/>
      <c r="S446" s="159"/>
      <c r="T446" s="159"/>
      <c r="U446" s="159"/>
      <c r="V446" s="159"/>
      <c r="W446" s="159"/>
      <c r="X446" s="159"/>
      <c r="Y446" s="159"/>
      <c r="Z446" s="159"/>
    </row>
    <row r="447" spans="1:26" ht="13.8" x14ac:dyDescent="0.3">
      <c r="A447" s="51"/>
      <c r="B447" s="51"/>
      <c r="C447" s="51"/>
      <c r="D447" s="51"/>
      <c r="E447" s="51"/>
      <c r="F447" s="51"/>
      <c r="G447" s="51"/>
      <c r="H447" s="51"/>
      <c r="I447" s="51"/>
      <c r="J447" s="51"/>
      <c r="K447" s="51"/>
      <c r="L447" s="51"/>
      <c r="M447" s="51"/>
      <c r="N447" s="159"/>
      <c r="O447" s="159"/>
      <c r="P447" s="159"/>
      <c r="Q447" s="159"/>
      <c r="R447" s="159"/>
      <c r="S447" s="159"/>
      <c r="T447" s="159"/>
      <c r="U447" s="159"/>
      <c r="V447" s="159"/>
      <c r="W447" s="159"/>
      <c r="X447" s="159"/>
      <c r="Y447" s="159"/>
      <c r="Z447" s="159"/>
    </row>
    <row r="448" spans="1:26" ht="13.8" x14ac:dyDescent="0.3">
      <c r="A448" s="51"/>
      <c r="B448" s="51"/>
      <c r="C448" s="51"/>
      <c r="D448" s="51"/>
      <c r="E448" s="51"/>
      <c r="F448" s="51"/>
      <c r="G448" s="51"/>
      <c r="H448" s="51"/>
      <c r="I448" s="51"/>
      <c r="J448" s="51"/>
      <c r="K448" s="51"/>
      <c r="L448" s="51"/>
      <c r="M448" s="51"/>
      <c r="N448" s="159"/>
      <c r="O448" s="159"/>
      <c r="P448" s="159"/>
      <c r="Q448" s="159"/>
      <c r="R448" s="159"/>
      <c r="S448" s="159"/>
      <c r="T448" s="159"/>
      <c r="U448" s="159"/>
      <c r="V448" s="159"/>
      <c r="W448" s="159"/>
      <c r="X448" s="159"/>
      <c r="Y448" s="159"/>
      <c r="Z448" s="159"/>
    </row>
    <row r="449" spans="1:26" ht="13.8" x14ac:dyDescent="0.3">
      <c r="A449" s="51"/>
      <c r="B449" s="51"/>
      <c r="C449" s="51"/>
      <c r="D449" s="51"/>
      <c r="E449" s="51"/>
      <c r="F449" s="51"/>
      <c r="G449" s="51"/>
      <c r="H449" s="51"/>
      <c r="I449" s="51"/>
      <c r="J449" s="51"/>
      <c r="K449" s="51"/>
      <c r="L449" s="51"/>
      <c r="M449" s="51"/>
      <c r="N449" s="159"/>
      <c r="O449" s="159"/>
      <c r="P449" s="159"/>
      <c r="Q449" s="159"/>
      <c r="R449" s="159"/>
      <c r="S449" s="159"/>
      <c r="T449" s="159"/>
      <c r="U449" s="159"/>
      <c r="V449" s="159"/>
      <c r="W449" s="159"/>
      <c r="X449" s="159"/>
      <c r="Y449" s="159"/>
      <c r="Z449" s="159"/>
    </row>
    <row r="450" spans="1:26" ht="13.8" x14ac:dyDescent="0.3">
      <c r="A450" s="51"/>
      <c r="B450" s="51"/>
      <c r="C450" s="51"/>
      <c r="D450" s="51"/>
      <c r="E450" s="51"/>
      <c r="F450" s="51"/>
      <c r="G450" s="51"/>
      <c r="H450" s="51"/>
      <c r="I450" s="51"/>
      <c r="J450" s="51"/>
      <c r="K450" s="51"/>
      <c r="L450" s="51"/>
      <c r="M450" s="51"/>
      <c r="N450" s="159"/>
      <c r="O450" s="159"/>
      <c r="P450" s="159"/>
      <c r="Q450" s="159"/>
      <c r="R450" s="159"/>
      <c r="S450" s="159"/>
      <c r="T450" s="159"/>
      <c r="U450" s="159"/>
      <c r="V450" s="159"/>
      <c r="W450" s="159"/>
      <c r="X450" s="159"/>
      <c r="Y450" s="159"/>
      <c r="Z450" s="159"/>
    </row>
    <row r="451" spans="1:26" ht="13.8" x14ac:dyDescent="0.3">
      <c r="A451" s="51"/>
      <c r="B451" s="51"/>
      <c r="C451" s="51"/>
      <c r="D451" s="51"/>
      <c r="E451" s="51"/>
      <c r="F451" s="51"/>
      <c r="G451" s="51"/>
      <c r="H451" s="51"/>
      <c r="I451" s="51"/>
      <c r="J451" s="51"/>
      <c r="K451" s="51"/>
      <c r="L451" s="51"/>
      <c r="M451" s="51"/>
      <c r="N451" s="159"/>
      <c r="O451" s="159"/>
      <c r="P451" s="159"/>
      <c r="Q451" s="159"/>
      <c r="R451" s="159"/>
      <c r="S451" s="159"/>
      <c r="T451" s="159"/>
      <c r="U451" s="159"/>
      <c r="V451" s="159"/>
      <c r="W451" s="159"/>
      <c r="X451" s="159"/>
      <c r="Y451" s="159"/>
      <c r="Z451" s="159"/>
    </row>
    <row r="452" spans="1:26" ht="13.8" x14ac:dyDescent="0.3">
      <c r="A452" s="51"/>
      <c r="B452" s="51"/>
      <c r="C452" s="51"/>
      <c r="D452" s="51"/>
      <c r="E452" s="51"/>
      <c r="F452" s="51"/>
      <c r="G452" s="51"/>
      <c r="H452" s="51"/>
      <c r="I452" s="51"/>
      <c r="J452" s="51"/>
      <c r="K452" s="51"/>
      <c r="L452" s="51"/>
      <c r="M452" s="51"/>
      <c r="N452" s="159"/>
      <c r="O452" s="159"/>
      <c r="P452" s="159"/>
      <c r="Q452" s="159"/>
      <c r="R452" s="159"/>
      <c r="S452" s="159"/>
      <c r="T452" s="159"/>
      <c r="U452" s="159"/>
      <c r="V452" s="159"/>
      <c r="W452" s="159"/>
      <c r="X452" s="159"/>
      <c r="Y452" s="159"/>
      <c r="Z452" s="159"/>
    </row>
    <row r="453" spans="1:26" ht="13.8" x14ac:dyDescent="0.3">
      <c r="A453" s="51"/>
      <c r="B453" s="51"/>
      <c r="C453" s="51"/>
      <c r="D453" s="51"/>
      <c r="E453" s="51"/>
      <c r="F453" s="51"/>
      <c r="G453" s="51"/>
      <c r="H453" s="51"/>
      <c r="I453" s="51"/>
      <c r="J453" s="51"/>
      <c r="K453" s="51"/>
      <c r="L453" s="51"/>
      <c r="M453" s="51"/>
      <c r="N453" s="159"/>
      <c r="O453" s="159"/>
      <c r="P453" s="159"/>
      <c r="Q453" s="159"/>
      <c r="R453" s="159"/>
      <c r="S453" s="159"/>
      <c r="T453" s="159"/>
      <c r="U453" s="159"/>
      <c r="V453" s="159"/>
      <c r="W453" s="159"/>
      <c r="X453" s="159"/>
      <c r="Y453" s="159"/>
      <c r="Z453" s="159"/>
    </row>
    <row r="454" spans="1:26" ht="13.8" x14ac:dyDescent="0.3">
      <c r="A454" s="51"/>
      <c r="B454" s="51"/>
      <c r="C454" s="51"/>
      <c r="D454" s="51"/>
      <c r="E454" s="51"/>
      <c r="F454" s="51"/>
      <c r="G454" s="51"/>
      <c r="H454" s="51"/>
      <c r="I454" s="51"/>
      <c r="J454" s="51"/>
      <c r="K454" s="51"/>
      <c r="L454" s="51"/>
      <c r="M454" s="51"/>
      <c r="N454" s="159"/>
      <c r="O454" s="159"/>
      <c r="P454" s="159"/>
      <c r="Q454" s="159"/>
      <c r="R454" s="159"/>
      <c r="S454" s="159"/>
      <c r="T454" s="159"/>
      <c r="U454" s="159"/>
      <c r="V454" s="159"/>
      <c r="W454" s="159"/>
      <c r="X454" s="159"/>
      <c r="Y454" s="159"/>
      <c r="Z454" s="159"/>
    </row>
    <row r="455" spans="1:26" ht="13.8" x14ac:dyDescent="0.3">
      <c r="A455" s="51"/>
      <c r="B455" s="51"/>
      <c r="C455" s="51"/>
      <c r="D455" s="51"/>
      <c r="E455" s="51"/>
      <c r="F455" s="51"/>
      <c r="G455" s="51"/>
      <c r="H455" s="51"/>
      <c r="I455" s="51"/>
      <c r="J455" s="51"/>
      <c r="K455" s="51"/>
      <c r="L455" s="51"/>
      <c r="M455" s="51"/>
      <c r="N455" s="159"/>
      <c r="O455" s="159"/>
      <c r="P455" s="159"/>
      <c r="Q455" s="159"/>
      <c r="R455" s="159"/>
      <c r="S455" s="159"/>
      <c r="T455" s="159"/>
      <c r="U455" s="159"/>
      <c r="V455" s="159"/>
      <c r="W455" s="159"/>
      <c r="X455" s="159"/>
      <c r="Y455" s="159"/>
      <c r="Z455" s="159"/>
    </row>
    <row r="456" spans="1:26" ht="13.8" x14ac:dyDescent="0.3">
      <c r="A456" s="51"/>
      <c r="B456" s="51"/>
      <c r="C456" s="51"/>
      <c r="D456" s="51"/>
      <c r="E456" s="51"/>
      <c r="F456" s="51"/>
      <c r="G456" s="51"/>
      <c r="H456" s="51"/>
      <c r="I456" s="51"/>
      <c r="J456" s="51"/>
      <c r="K456" s="51"/>
      <c r="L456" s="51"/>
      <c r="M456" s="51"/>
      <c r="N456" s="159"/>
      <c r="O456" s="159"/>
      <c r="P456" s="159"/>
      <c r="Q456" s="159"/>
      <c r="R456" s="159"/>
      <c r="S456" s="159"/>
      <c r="T456" s="159"/>
      <c r="U456" s="159"/>
      <c r="V456" s="159"/>
      <c r="W456" s="159"/>
      <c r="X456" s="159"/>
      <c r="Y456" s="159"/>
      <c r="Z456" s="159"/>
    </row>
    <row r="457" spans="1:26" ht="13.8" x14ac:dyDescent="0.3">
      <c r="A457" s="51"/>
      <c r="B457" s="51"/>
      <c r="C457" s="51"/>
      <c r="D457" s="51"/>
      <c r="E457" s="51"/>
      <c r="F457" s="51"/>
      <c r="G457" s="51"/>
      <c r="H457" s="51"/>
      <c r="I457" s="51"/>
      <c r="J457" s="51"/>
      <c r="K457" s="51"/>
      <c r="L457" s="51"/>
      <c r="M457" s="51"/>
      <c r="N457" s="159"/>
      <c r="O457" s="159"/>
      <c r="P457" s="159"/>
      <c r="Q457" s="159"/>
      <c r="R457" s="159"/>
      <c r="S457" s="159"/>
      <c r="T457" s="159"/>
      <c r="U457" s="159"/>
      <c r="V457" s="159"/>
      <c r="W457" s="159"/>
      <c r="X457" s="159"/>
      <c r="Y457" s="159"/>
      <c r="Z457" s="159"/>
    </row>
    <row r="458" spans="1:26" ht="13.8" x14ac:dyDescent="0.3">
      <c r="A458" s="51"/>
      <c r="B458" s="51"/>
      <c r="C458" s="51"/>
      <c r="D458" s="51"/>
      <c r="E458" s="51"/>
      <c r="F458" s="51"/>
      <c r="G458" s="51"/>
      <c r="H458" s="51"/>
      <c r="I458" s="51"/>
      <c r="J458" s="51"/>
      <c r="K458" s="51"/>
      <c r="L458" s="51"/>
      <c r="M458" s="51"/>
      <c r="N458" s="159"/>
      <c r="O458" s="159"/>
      <c r="P458" s="159"/>
      <c r="Q458" s="159"/>
      <c r="R458" s="159"/>
      <c r="S458" s="159"/>
      <c r="T458" s="159"/>
      <c r="U458" s="159"/>
      <c r="V458" s="159"/>
      <c r="W458" s="159"/>
      <c r="X458" s="159"/>
      <c r="Y458" s="159"/>
      <c r="Z458" s="159"/>
    </row>
    <row r="459" spans="1:26" ht="13.8" x14ac:dyDescent="0.3">
      <c r="A459" s="51"/>
      <c r="B459" s="51"/>
      <c r="C459" s="51"/>
      <c r="D459" s="51"/>
      <c r="E459" s="51"/>
      <c r="F459" s="51"/>
      <c r="G459" s="51"/>
      <c r="H459" s="51"/>
      <c r="I459" s="51"/>
      <c r="J459" s="51"/>
      <c r="K459" s="51"/>
      <c r="L459" s="51"/>
      <c r="M459" s="51"/>
      <c r="N459" s="159"/>
      <c r="O459" s="159"/>
      <c r="P459" s="159"/>
      <c r="Q459" s="159"/>
      <c r="R459" s="159"/>
      <c r="S459" s="159"/>
      <c r="T459" s="159"/>
      <c r="U459" s="159"/>
      <c r="V459" s="159"/>
      <c r="W459" s="159"/>
      <c r="X459" s="159"/>
      <c r="Y459" s="159"/>
      <c r="Z459" s="159"/>
    </row>
    <row r="460" spans="1:26" ht="13.8" x14ac:dyDescent="0.3">
      <c r="A460" s="51"/>
      <c r="B460" s="51"/>
      <c r="C460" s="51"/>
      <c r="D460" s="51"/>
      <c r="E460" s="51"/>
      <c r="F460" s="51"/>
      <c r="G460" s="51"/>
      <c r="H460" s="51"/>
      <c r="I460" s="51"/>
      <c r="J460" s="51"/>
      <c r="K460" s="51"/>
      <c r="L460" s="51"/>
      <c r="M460" s="51"/>
      <c r="N460" s="159"/>
      <c r="O460" s="159"/>
      <c r="P460" s="159"/>
      <c r="Q460" s="159"/>
      <c r="R460" s="159"/>
      <c r="S460" s="159"/>
      <c r="T460" s="159"/>
      <c r="U460" s="159"/>
      <c r="V460" s="159"/>
      <c r="W460" s="159"/>
      <c r="X460" s="159"/>
      <c r="Y460" s="159"/>
      <c r="Z460" s="159"/>
    </row>
    <row r="461" spans="1:26" ht="13.8" x14ac:dyDescent="0.3">
      <c r="A461" s="51"/>
      <c r="B461" s="51"/>
      <c r="C461" s="51"/>
      <c r="D461" s="51"/>
      <c r="E461" s="51"/>
      <c r="F461" s="51"/>
      <c r="G461" s="51"/>
      <c r="H461" s="51"/>
      <c r="I461" s="51"/>
      <c r="J461" s="51"/>
      <c r="K461" s="51"/>
      <c r="L461" s="51"/>
      <c r="M461" s="51"/>
      <c r="N461" s="159"/>
      <c r="O461" s="159"/>
      <c r="P461" s="159"/>
      <c r="Q461" s="159"/>
      <c r="R461" s="159"/>
      <c r="S461" s="159"/>
      <c r="T461" s="159"/>
      <c r="U461" s="159"/>
      <c r="V461" s="159"/>
      <c r="W461" s="159"/>
      <c r="X461" s="159"/>
      <c r="Y461" s="159"/>
      <c r="Z461" s="159"/>
    </row>
    <row r="462" spans="1:26" ht="13.8" x14ac:dyDescent="0.3">
      <c r="A462" s="51"/>
      <c r="B462" s="51"/>
      <c r="C462" s="51"/>
      <c r="D462" s="51"/>
      <c r="E462" s="51"/>
      <c r="F462" s="51"/>
      <c r="G462" s="51"/>
      <c r="H462" s="51"/>
      <c r="I462" s="51"/>
      <c r="J462" s="51"/>
      <c r="K462" s="51"/>
      <c r="L462" s="51"/>
      <c r="M462" s="51"/>
      <c r="N462" s="159"/>
      <c r="O462" s="159"/>
      <c r="P462" s="159"/>
      <c r="Q462" s="159"/>
      <c r="R462" s="159"/>
      <c r="S462" s="159"/>
      <c r="T462" s="159"/>
      <c r="U462" s="159"/>
      <c r="V462" s="159"/>
      <c r="W462" s="159"/>
      <c r="X462" s="159"/>
      <c r="Y462" s="159"/>
      <c r="Z462" s="159"/>
    </row>
    <row r="463" spans="1:26" ht="13.8" x14ac:dyDescent="0.3">
      <c r="A463" s="51"/>
      <c r="B463" s="51"/>
      <c r="C463" s="51"/>
      <c r="D463" s="51"/>
      <c r="E463" s="51"/>
      <c r="F463" s="51"/>
      <c r="G463" s="51"/>
      <c r="H463" s="51"/>
      <c r="I463" s="51"/>
      <c r="J463" s="51"/>
      <c r="K463" s="51"/>
      <c r="L463" s="51"/>
      <c r="M463" s="51"/>
      <c r="N463" s="159"/>
      <c r="O463" s="159"/>
      <c r="P463" s="159"/>
      <c r="Q463" s="159"/>
      <c r="R463" s="159"/>
      <c r="S463" s="159"/>
      <c r="T463" s="159"/>
      <c r="U463" s="159"/>
      <c r="V463" s="159"/>
      <c r="W463" s="159"/>
      <c r="X463" s="159"/>
      <c r="Y463" s="159"/>
      <c r="Z463" s="159"/>
    </row>
    <row r="464" spans="1:26" ht="13.8" x14ac:dyDescent="0.3">
      <c r="A464" s="51"/>
      <c r="B464" s="51"/>
      <c r="C464" s="51"/>
      <c r="D464" s="51"/>
      <c r="E464" s="51"/>
      <c r="F464" s="51"/>
      <c r="G464" s="51"/>
      <c r="H464" s="51"/>
      <c r="I464" s="51"/>
      <c r="J464" s="51"/>
      <c r="K464" s="51"/>
      <c r="L464" s="51"/>
      <c r="M464" s="51"/>
      <c r="N464" s="159"/>
      <c r="O464" s="159"/>
      <c r="P464" s="159"/>
      <c r="Q464" s="159"/>
      <c r="R464" s="159"/>
      <c r="S464" s="159"/>
      <c r="T464" s="159"/>
      <c r="U464" s="159"/>
      <c r="V464" s="159"/>
      <c r="W464" s="159"/>
      <c r="X464" s="159"/>
      <c r="Y464" s="159"/>
      <c r="Z464" s="159"/>
    </row>
    <row r="465" spans="1:26" ht="13.8" x14ac:dyDescent="0.3">
      <c r="A465" s="51"/>
      <c r="B465" s="51"/>
      <c r="C465" s="51"/>
      <c r="D465" s="51"/>
      <c r="E465" s="51"/>
      <c r="F465" s="51"/>
      <c r="G465" s="51"/>
      <c r="H465" s="51"/>
      <c r="I465" s="51"/>
      <c r="J465" s="51"/>
      <c r="K465" s="51"/>
      <c r="L465" s="51"/>
      <c r="M465" s="51"/>
      <c r="N465" s="159"/>
      <c r="O465" s="159"/>
      <c r="P465" s="159"/>
      <c r="Q465" s="159"/>
      <c r="R465" s="159"/>
      <c r="S465" s="159"/>
      <c r="T465" s="159"/>
      <c r="U465" s="159"/>
      <c r="V465" s="159"/>
      <c r="W465" s="159"/>
      <c r="X465" s="159"/>
      <c r="Y465" s="159"/>
      <c r="Z465" s="159"/>
    </row>
    <row r="466" spans="1:26" ht="13.8" x14ac:dyDescent="0.3">
      <c r="A466" s="51"/>
      <c r="B466" s="51"/>
      <c r="C466" s="51"/>
      <c r="D466" s="51"/>
      <c r="E466" s="51"/>
      <c r="F466" s="51"/>
      <c r="G466" s="51"/>
      <c r="H466" s="51"/>
      <c r="I466" s="51"/>
      <c r="J466" s="51"/>
      <c r="K466" s="51"/>
      <c r="L466" s="51"/>
      <c r="M466" s="51"/>
      <c r="N466" s="159"/>
      <c r="O466" s="159"/>
      <c r="P466" s="159"/>
      <c r="Q466" s="159"/>
      <c r="R466" s="159"/>
      <c r="S466" s="159"/>
      <c r="T466" s="159"/>
      <c r="U466" s="159"/>
      <c r="V466" s="159"/>
      <c r="W466" s="159"/>
      <c r="X466" s="159"/>
      <c r="Y466" s="159"/>
      <c r="Z466" s="159"/>
    </row>
    <row r="467" spans="1:26" ht="13.8" x14ac:dyDescent="0.3">
      <c r="A467" s="51"/>
      <c r="B467" s="51"/>
      <c r="C467" s="51"/>
      <c r="D467" s="51"/>
      <c r="E467" s="51"/>
      <c r="F467" s="51"/>
      <c r="G467" s="51"/>
      <c r="H467" s="51"/>
      <c r="I467" s="51"/>
      <c r="J467" s="51"/>
      <c r="K467" s="51"/>
      <c r="L467" s="51"/>
      <c r="M467" s="51"/>
      <c r="N467" s="159"/>
      <c r="O467" s="159"/>
      <c r="P467" s="159"/>
      <c r="Q467" s="159"/>
      <c r="R467" s="159"/>
      <c r="S467" s="159"/>
      <c r="T467" s="159"/>
      <c r="U467" s="159"/>
      <c r="V467" s="159"/>
      <c r="W467" s="159"/>
      <c r="X467" s="159"/>
      <c r="Y467" s="159"/>
      <c r="Z467" s="159"/>
    </row>
    <row r="468" spans="1:26" ht="13.8" x14ac:dyDescent="0.3">
      <c r="A468" s="51"/>
      <c r="B468" s="51"/>
      <c r="C468" s="51"/>
      <c r="D468" s="51"/>
      <c r="E468" s="51"/>
      <c r="F468" s="51"/>
      <c r="G468" s="51"/>
      <c r="H468" s="51"/>
      <c r="I468" s="51"/>
      <c r="J468" s="51"/>
      <c r="K468" s="51"/>
      <c r="L468" s="51"/>
      <c r="M468" s="51"/>
      <c r="N468" s="159"/>
      <c r="O468" s="159"/>
      <c r="P468" s="159"/>
      <c r="Q468" s="159"/>
      <c r="R468" s="159"/>
      <c r="S468" s="159"/>
      <c r="T468" s="159"/>
      <c r="U468" s="159"/>
      <c r="V468" s="159"/>
      <c r="W468" s="159"/>
      <c r="X468" s="159"/>
      <c r="Y468" s="159"/>
      <c r="Z468" s="159"/>
    </row>
    <row r="469" spans="1:26" ht="13.8" x14ac:dyDescent="0.3">
      <c r="A469" s="51"/>
      <c r="B469" s="51"/>
      <c r="C469" s="51"/>
      <c r="D469" s="51"/>
      <c r="E469" s="51"/>
      <c r="F469" s="51"/>
      <c r="G469" s="51"/>
      <c r="H469" s="51"/>
      <c r="I469" s="51"/>
      <c r="J469" s="51"/>
      <c r="K469" s="51"/>
      <c r="L469" s="51"/>
      <c r="M469" s="51"/>
      <c r="N469" s="159"/>
      <c r="O469" s="159"/>
      <c r="P469" s="159"/>
      <c r="Q469" s="159"/>
      <c r="R469" s="159"/>
      <c r="S469" s="159"/>
      <c r="T469" s="159"/>
      <c r="U469" s="159"/>
      <c r="V469" s="159"/>
      <c r="W469" s="159"/>
      <c r="X469" s="159"/>
      <c r="Y469" s="159"/>
      <c r="Z469" s="159"/>
    </row>
    <row r="470" spans="1:26" ht="13.8" x14ac:dyDescent="0.3">
      <c r="A470" s="51"/>
      <c r="B470" s="51"/>
      <c r="C470" s="51"/>
      <c r="D470" s="51"/>
      <c r="E470" s="51"/>
      <c r="F470" s="51"/>
      <c r="G470" s="51"/>
      <c r="H470" s="51"/>
      <c r="I470" s="51"/>
      <c r="J470" s="51"/>
      <c r="K470" s="51"/>
      <c r="L470" s="51"/>
      <c r="M470" s="51"/>
      <c r="N470" s="159"/>
      <c r="O470" s="159"/>
      <c r="P470" s="159"/>
      <c r="Q470" s="159"/>
      <c r="R470" s="159"/>
      <c r="S470" s="159"/>
      <c r="T470" s="159"/>
      <c r="U470" s="159"/>
      <c r="V470" s="159"/>
      <c r="W470" s="159"/>
      <c r="X470" s="159"/>
      <c r="Y470" s="159"/>
      <c r="Z470" s="159"/>
    </row>
    <row r="471" spans="1:26" ht="13.8" x14ac:dyDescent="0.3">
      <c r="A471" s="51"/>
      <c r="B471" s="51"/>
      <c r="C471" s="51"/>
      <c r="D471" s="51"/>
      <c r="E471" s="51"/>
      <c r="F471" s="51"/>
      <c r="G471" s="51"/>
      <c r="H471" s="51"/>
      <c r="I471" s="51"/>
      <c r="J471" s="51"/>
      <c r="K471" s="51"/>
      <c r="L471" s="51"/>
      <c r="M471" s="51"/>
      <c r="N471" s="159"/>
      <c r="O471" s="159"/>
      <c r="P471" s="159"/>
      <c r="Q471" s="159"/>
      <c r="R471" s="159"/>
      <c r="S471" s="159"/>
      <c r="T471" s="159"/>
      <c r="U471" s="159"/>
      <c r="V471" s="159"/>
      <c r="W471" s="159"/>
      <c r="X471" s="159"/>
      <c r="Y471" s="159"/>
      <c r="Z471" s="159"/>
    </row>
    <row r="472" spans="1:26" ht="13.8" x14ac:dyDescent="0.3">
      <c r="A472" s="51"/>
      <c r="B472" s="51"/>
      <c r="C472" s="51"/>
      <c r="D472" s="51"/>
      <c r="E472" s="51"/>
      <c r="F472" s="51"/>
      <c r="G472" s="51"/>
      <c r="H472" s="51"/>
      <c r="I472" s="51"/>
      <c r="J472" s="51"/>
      <c r="K472" s="51"/>
      <c r="L472" s="51"/>
      <c r="M472" s="51"/>
      <c r="N472" s="159"/>
      <c r="O472" s="159"/>
      <c r="P472" s="159"/>
      <c r="Q472" s="159"/>
      <c r="R472" s="159"/>
      <c r="S472" s="159"/>
      <c r="T472" s="159"/>
      <c r="U472" s="159"/>
      <c r="V472" s="159"/>
      <c r="W472" s="159"/>
      <c r="X472" s="159"/>
      <c r="Y472" s="159"/>
      <c r="Z472" s="159"/>
    </row>
    <row r="473" spans="1:26" ht="13.8" x14ac:dyDescent="0.3">
      <c r="A473" s="51"/>
      <c r="B473" s="51"/>
      <c r="C473" s="51"/>
      <c r="D473" s="51"/>
      <c r="E473" s="51"/>
      <c r="F473" s="51"/>
      <c r="G473" s="51"/>
      <c r="H473" s="51"/>
      <c r="I473" s="51"/>
      <c r="J473" s="51"/>
      <c r="K473" s="51"/>
      <c r="L473" s="51"/>
      <c r="M473" s="51"/>
      <c r="N473" s="159"/>
      <c r="O473" s="159"/>
      <c r="P473" s="159"/>
      <c r="Q473" s="159"/>
      <c r="R473" s="159"/>
      <c r="S473" s="159"/>
      <c r="T473" s="159"/>
      <c r="U473" s="159"/>
      <c r="V473" s="159"/>
      <c r="W473" s="159"/>
      <c r="X473" s="159"/>
      <c r="Y473" s="159"/>
      <c r="Z473" s="159"/>
    </row>
    <row r="474" spans="1:26" ht="13.8" x14ac:dyDescent="0.3">
      <c r="A474" s="51"/>
      <c r="B474" s="51"/>
      <c r="C474" s="51"/>
      <c r="D474" s="51"/>
      <c r="E474" s="51"/>
      <c r="F474" s="51"/>
      <c r="G474" s="51"/>
      <c r="H474" s="51"/>
      <c r="I474" s="51"/>
      <c r="J474" s="51"/>
      <c r="K474" s="51"/>
      <c r="L474" s="51"/>
      <c r="M474" s="51"/>
      <c r="N474" s="159"/>
      <c r="O474" s="159"/>
      <c r="P474" s="159"/>
      <c r="Q474" s="159"/>
      <c r="R474" s="159"/>
      <c r="S474" s="159"/>
      <c r="T474" s="159"/>
      <c r="U474" s="159"/>
      <c r="V474" s="159"/>
      <c r="W474" s="159"/>
      <c r="X474" s="159"/>
      <c r="Y474" s="159"/>
      <c r="Z474" s="159"/>
    </row>
    <row r="475" spans="1:26" ht="13.8" x14ac:dyDescent="0.3">
      <c r="A475" s="51"/>
      <c r="B475" s="51"/>
      <c r="C475" s="51"/>
      <c r="D475" s="51"/>
      <c r="E475" s="51"/>
      <c r="F475" s="51"/>
      <c r="G475" s="51"/>
      <c r="H475" s="51"/>
      <c r="I475" s="51"/>
      <c r="J475" s="51"/>
      <c r="K475" s="51"/>
      <c r="L475" s="51"/>
      <c r="M475" s="51"/>
      <c r="N475" s="159"/>
      <c r="O475" s="159"/>
      <c r="P475" s="159"/>
      <c r="Q475" s="159"/>
      <c r="R475" s="159"/>
      <c r="S475" s="159"/>
      <c r="T475" s="159"/>
      <c r="U475" s="159"/>
      <c r="V475" s="159"/>
      <c r="W475" s="159"/>
      <c r="X475" s="159"/>
      <c r="Y475" s="159"/>
      <c r="Z475" s="159"/>
    </row>
    <row r="476" spans="1:26" ht="13.8" x14ac:dyDescent="0.3">
      <c r="A476" s="51"/>
      <c r="B476" s="51"/>
      <c r="C476" s="51"/>
      <c r="D476" s="51"/>
      <c r="E476" s="51"/>
      <c r="F476" s="51"/>
      <c r="G476" s="51"/>
      <c r="H476" s="51"/>
      <c r="I476" s="51"/>
      <c r="J476" s="51"/>
      <c r="K476" s="51"/>
      <c r="L476" s="51"/>
      <c r="M476" s="51"/>
      <c r="N476" s="159"/>
      <c r="O476" s="159"/>
      <c r="P476" s="159"/>
      <c r="Q476" s="159"/>
      <c r="R476" s="159"/>
      <c r="S476" s="159"/>
      <c r="T476" s="159"/>
      <c r="U476" s="159"/>
      <c r="V476" s="159"/>
      <c r="W476" s="159"/>
      <c r="X476" s="159"/>
      <c r="Y476" s="159"/>
      <c r="Z476" s="159"/>
    </row>
    <row r="477" spans="1:26" ht="13.8" x14ac:dyDescent="0.3">
      <c r="A477" s="51"/>
      <c r="B477" s="51"/>
      <c r="C477" s="51"/>
      <c r="D477" s="51"/>
      <c r="E477" s="51"/>
      <c r="F477" s="51"/>
      <c r="G477" s="51"/>
      <c r="H477" s="51"/>
      <c r="I477" s="51"/>
      <c r="J477" s="51"/>
      <c r="K477" s="51"/>
      <c r="L477" s="51"/>
      <c r="M477" s="51"/>
      <c r="N477" s="159"/>
      <c r="O477" s="159"/>
      <c r="P477" s="159"/>
      <c r="Q477" s="159"/>
      <c r="R477" s="159"/>
      <c r="S477" s="159"/>
      <c r="T477" s="159"/>
      <c r="U477" s="159"/>
      <c r="V477" s="159"/>
      <c r="W477" s="159"/>
      <c r="X477" s="159"/>
      <c r="Y477" s="159"/>
      <c r="Z477" s="159"/>
    </row>
    <row r="478" spans="1:26" ht="13.8" x14ac:dyDescent="0.3">
      <c r="A478" s="51"/>
      <c r="B478" s="51"/>
      <c r="C478" s="51"/>
      <c r="D478" s="51"/>
      <c r="E478" s="51"/>
      <c r="F478" s="51"/>
      <c r="G478" s="51"/>
      <c r="H478" s="51"/>
      <c r="I478" s="51"/>
      <c r="J478" s="51"/>
      <c r="K478" s="51"/>
      <c r="L478" s="51"/>
      <c r="M478" s="51"/>
      <c r="N478" s="159"/>
      <c r="O478" s="159"/>
      <c r="P478" s="159"/>
      <c r="Q478" s="159"/>
      <c r="R478" s="159"/>
      <c r="S478" s="159"/>
      <c r="T478" s="159"/>
      <c r="U478" s="159"/>
      <c r="V478" s="159"/>
      <c r="W478" s="159"/>
      <c r="X478" s="159"/>
      <c r="Y478" s="159"/>
      <c r="Z478" s="159"/>
    </row>
    <row r="479" spans="1:26" ht="13.8" x14ac:dyDescent="0.3">
      <c r="A479" s="51"/>
      <c r="B479" s="51"/>
      <c r="C479" s="51"/>
      <c r="D479" s="51"/>
      <c r="E479" s="51"/>
      <c r="F479" s="51"/>
      <c r="G479" s="51"/>
      <c r="H479" s="51"/>
      <c r="I479" s="51"/>
      <c r="J479" s="51"/>
      <c r="K479" s="51"/>
      <c r="L479" s="51"/>
      <c r="M479" s="51"/>
      <c r="N479" s="159"/>
      <c r="O479" s="159"/>
      <c r="P479" s="159"/>
      <c r="Q479" s="159"/>
      <c r="R479" s="159"/>
      <c r="S479" s="159"/>
      <c r="T479" s="159"/>
      <c r="U479" s="159"/>
      <c r="V479" s="159"/>
      <c r="W479" s="159"/>
      <c r="X479" s="159"/>
      <c r="Y479" s="159"/>
      <c r="Z479" s="159"/>
    </row>
    <row r="480" spans="1:26" ht="13.8" x14ac:dyDescent="0.3">
      <c r="A480" s="51"/>
      <c r="B480" s="51"/>
      <c r="C480" s="51"/>
      <c r="D480" s="51"/>
      <c r="E480" s="51"/>
      <c r="F480" s="51"/>
      <c r="G480" s="51"/>
      <c r="H480" s="51"/>
      <c r="I480" s="51"/>
      <c r="J480" s="51"/>
      <c r="K480" s="51"/>
      <c r="L480" s="51"/>
      <c r="M480" s="51"/>
      <c r="N480" s="159"/>
      <c r="O480" s="159"/>
      <c r="P480" s="159"/>
      <c r="Q480" s="159"/>
      <c r="R480" s="159"/>
      <c r="S480" s="159"/>
      <c r="T480" s="159"/>
      <c r="U480" s="159"/>
      <c r="V480" s="159"/>
      <c r="W480" s="159"/>
      <c r="X480" s="159"/>
      <c r="Y480" s="159"/>
      <c r="Z480" s="159"/>
    </row>
    <row r="481" spans="1:26" ht="13.8" x14ac:dyDescent="0.3">
      <c r="A481" s="51"/>
      <c r="B481" s="51"/>
      <c r="C481" s="51"/>
      <c r="D481" s="51"/>
      <c r="E481" s="51"/>
      <c r="F481" s="51"/>
      <c r="G481" s="51"/>
      <c r="H481" s="51"/>
      <c r="I481" s="51"/>
      <c r="J481" s="51"/>
      <c r="K481" s="51"/>
      <c r="L481" s="51"/>
      <c r="M481" s="51"/>
      <c r="N481" s="159"/>
      <c r="O481" s="159"/>
      <c r="P481" s="159"/>
      <c r="Q481" s="159"/>
      <c r="R481" s="159"/>
      <c r="S481" s="159"/>
      <c r="T481" s="159"/>
      <c r="U481" s="159"/>
      <c r="V481" s="159"/>
      <c r="W481" s="159"/>
      <c r="X481" s="159"/>
      <c r="Y481" s="159"/>
      <c r="Z481" s="159"/>
    </row>
    <row r="482" spans="1:26" ht="13.8" x14ac:dyDescent="0.3">
      <c r="A482" s="51"/>
      <c r="B482" s="51"/>
      <c r="C482" s="51"/>
      <c r="D482" s="51"/>
      <c r="E482" s="51"/>
      <c r="F482" s="51"/>
      <c r="G482" s="51"/>
      <c r="H482" s="51"/>
      <c r="I482" s="51"/>
      <c r="J482" s="51"/>
      <c r="K482" s="51"/>
      <c r="L482" s="51"/>
      <c r="M482" s="51"/>
      <c r="N482" s="159"/>
      <c r="O482" s="159"/>
      <c r="P482" s="159"/>
      <c r="Q482" s="159"/>
      <c r="R482" s="159"/>
      <c r="S482" s="159"/>
      <c r="T482" s="159"/>
      <c r="U482" s="159"/>
      <c r="V482" s="159"/>
      <c r="W482" s="159"/>
      <c r="X482" s="159"/>
      <c r="Y482" s="159"/>
      <c r="Z482" s="159"/>
    </row>
    <row r="483" spans="1:26" ht="13.8" x14ac:dyDescent="0.3">
      <c r="A483" s="51"/>
      <c r="B483" s="51"/>
      <c r="C483" s="51"/>
      <c r="D483" s="51"/>
      <c r="E483" s="51"/>
      <c r="F483" s="51"/>
      <c r="G483" s="51"/>
      <c r="H483" s="51"/>
      <c r="I483" s="51"/>
      <c r="J483" s="51"/>
      <c r="K483" s="51"/>
      <c r="L483" s="51"/>
      <c r="M483" s="51"/>
      <c r="N483" s="159"/>
      <c r="O483" s="159"/>
      <c r="P483" s="159"/>
      <c r="Q483" s="159"/>
      <c r="R483" s="159"/>
      <c r="S483" s="159"/>
      <c r="T483" s="159"/>
      <c r="U483" s="159"/>
      <c r="V483" s="159"/>
      <c r="W483" s="159"/>
      <c r="X483" s="159"/>
      <c r="Y483" s="159"/>
      <c r="Z483" s="159"/>
    </row>
    <row r="484" spans="1:26" ht="13.8" x14ac:dyDescent="0.3">
      <c r="A484" s="51"/>
      <c r="B484" s="51"/>
      <c r="C484" s="51"/>
      <c r="D484" s="51"/>
      <c r="E484" s="51"/>
      <c r="F484" s="51"/>
      <c r="G484" s="51"/>
      <c r="H484" s="51"/>
      <c r="I484" s="51"/>
      <c r="J484" s="51"/>
      <c r="K484" s="51"/>
      <c r="L484" s="51"/>
      <c r="M484" s="51"/>
      <c r="N484" s="159"/>
      <c r="O484" s="159"/>
      <c r="P484" s="159"/>
      <c r="Q484" s="159"/>
      <c r="R484" s="159"/>
      <c r="S484" s="159"/>
      <c r="T484" s="159"/>
      <c r="U484" s="159"/>
      <c r="V484" s="159"/>
      <c r="W484" s="159"/>
      <c r="X484" s="159"/>
      <c r="Y484" s="159"/>
      <c r="Z484" s="159"/>
    </row>
    <row r="485" spans="1:26" ht="13.8" x14ac:dyDescent="0.3">
      <c r="A485" s="51"/>
      <c r="B485" s="51"/>
      <c r="C485" s="51"/>
      <c r="D485" s="51"/>
      <c r="E485" s="51"/>
      <c r="F485" s="51"/>
      <c r="G485" s="51"/>
      <c r="H485" s="51"/>
      <c r="I485" s="51"/>
      <c r="J485" s="51"/>
      <c r="K485" s="51"/>
      <c r="L485" s="51"/>
      <c r="M485" s="51"/>
      <c r="N485" s="159"/>
      <c r="O485" s="159"/>
      <c r="P485" s="159"/>
      <c r="Q485" s="159"/>
      <c r="R485" s="159"/>
      <c r="S485" s="159"/>
      <c r="T485" s="159"/>
      <c r="U485" s="159"/>
      <c r="V485" s="159"/>
      <c r="W485" s="159"/>
      <c r="X485" s="159"/>
      <c r="Y485" s="159"/>
      <c r="Z485" s="159"/>
    </row>
    <row r="486" spans="1:26" ht="13.8" x14ac:dyDescent="0.3">
      <c r="A486" s="51"/>
      <c r="B486" s="51"/>
      <c r="C486" s="51"/>
      <c r="D486" s="51"/>
      <c r="E486" s="51"/>
      <c r="F486" s="51"/>
      <c r="G486" s="51"/>
      <c r="H486" s="51"/>
      <c r="I486" s="51"/>
      <c r="J486" s="51"/>
      <c r="K486" s="51"/>
      <c r="L486" s="51"/>
      <c r="M486" s="51"/>
      <c r="N486" s="159"/>
      <c r="O486" s="159"/>
      <c r="P486" s="159"/>
      <c r="Q486" s="159"/>
      <c r="R486" s="159"/>
      <c r="S486" s="159"/>
      <c r="T486" s="159"/>
      <c r="U486" s="159"/>
      <c r="V486" s="159"/>
      <c r="W486" s="159"/>
      <c r="X486" s="159"/>
      <c r="Y486" s="159"/>
      <c r="Z486" s="159"/>
    </row>
    <row r="487" spans="1:26" ht="13.8" x14ac:dyDescent="0.3">
      <c r="A487" s="51"/>
      <c r="B487" s="51"/>
      <c r="C487" s="51"/>
      <c r="D487" s="51"/>
      <c r="E487" s="51"/>
      <c r="F487" s="51"/>
      <c r="G487" s="51"/>
      <c r="H487" s="51"/>
      <c r="I487" s="51"/>
      <c r="J487" s="51"/>
      <c r="K487" s="51"/>
      <c r="L487" s="51"/>
      <c r="M487" s="51"/>
      <c r="N487" s="159"/>
      <c r="O487" s="159"/>
      <c r="P487" s="159"/>
      <c r="Q487" s="159"/>
      <c r="R487" s="159"/>
      <c r="S487" s="159"/>
      <c r="T487" s="159"/>
      <c r="U487" s="159"/>
      <c r="V487" s="159"/>
      <c r="W487" s="159"/>
      <c r="X487" s="159"/>
      <c r="Y487" s="159"/>
      <c r="Z487" s="159"/>
    </row>
    <row r="488" spans="1:26" ht="13.8" x14ac:dyDescent="0.3">
      <c r="A488" s="51"/>
      <c r="B488" s="51"/>
      <c r="C488" s="51"/>
      <c r="D488" s="51"/>
      <c r="E488" s="51"/>
      <c r="F488" s="51"/>
      <c r="G488" s="51"/>
      <c r="H488" s="51"/>
      <c r="I488" s="51"/>
      <c r="J488" s="51"/>
      <c r="K488" s="51"/>
      <c r="L488" s="51"/>
      <c r="M488" s="51"/>
      <c r="N488" s="159"/>
      <c r="O488" s="159"/>
      <c r="P488" s="159"/>
      <c r="Q488" s="159"/>
      <c r="R488" s="159"/>
      <c r="S488" s="159"/>
      <c r="T488" s="159"/>
      <c r="U488" s="159"/>
      <c r="V488" s="159"/>
      <c r="W488" s="159"/>
      <c r="X488" s="159"/>
      <c r="Y488" s="159"/>
      <c r="Z488" s="159"/>
    </row>
    <row r="489" spans="1:26" ht="13.8" x14ac:dyDescent="0.3">
      <c r="A489" s="51"/>
      <c r="B489" s="51"/>
      <c r="C489" s="51"/>
      <c r="D489" s="51"/>
      <c r="E489" s="51"/>
      <c r="F489" s="51"/>
      <c r="G489" s="51"/>
      <c r="H489" s="51"/>
      <c r="I489" s="51"/>
      <c r="J489" s="51"/>
      <c r="K489" s="51"/>
      <c r="L489" s="51"/>
      <c r="M489" s="51"/>
      <c r="N489" s="159"/>
      <c r="O489" s="159"/>
      <c r="P489" s="159"/>
      <c r="Q489" s="159"/>
      <c r="R489" s="159"/>
      <c r="S489" s="159"/>
      <c r="T489" s="159"/>
      <c r="U489" s="159"/>
      <c r="V489" s="159"/>
      <c r="W489" s="159"/>
      <c r="X489" s="159"/>
      <c r="Y489" s="159"/>
      <c r="Z489" s="159"/>
    </row>
    <row r="490" spans="1:26" ht="13.8" x14ac:dyDescent="0.3">
      <c r="A490" s="51"/>
      <c r="B490" s="51"/>
      <c r="C490" s="51"/>
      <c r="D490" s="51"/>
      <c r="E490" s="51"/>
      <c r="F490" s="51"/>
      <c r="G490" s="51"/>
      <c r="H490" s="51"/>
      <c r="I490" s="51"/>
      <c r="J490" s="51"/>
      <c r="K490" s="51"/>
      <c r="L490" s="51"/>
      <c r="M490" s="51"/>
      <c r="N490" s="159"/>
      <c r="O490" s="159"/>
      <c r="P490" s="159"/>
      <c r="Q490" s="159"/>
      <c r="R490" s="159"/>
      <c r="S490" s="159"/>
      <c r="T490" s="159"/>
      <c r="U490" s="159"/>
      <c r="V490" s="159"/>
      <c r="W490" s="159"/>
      <c r="X490" s="159"/>
      <c r="Y490" s="159"/>
      <c r="Z490" s="159"/>
    </row>
    <row r="491" spans="1:26" ht="13.8" x14ac:dyDescent="0.3">
      <c r="A491" s="51"/>
      <c r="B491" s="51"/>
      <c r="C491" s="51"/>
      <c r="D491" s="51"/>
      <c r="E491" s="51"/>
      <c r="F491" s="51"/>
      <c r="G491" s="51"/>
      <c r="H491" s="51"/>
      <c r="I491" s="51"/>
      <c r="J491" s="51"/>
      <c r="K491" s="51"/>
      <c r="L491" s="51"/>
      <c r="M491" s="51"/>
      <c r="N491" s="159"/>
      <c r="O491" s="159"/>
      <c r="P491" s="159"/>
      <c r="Q491" s="159"/>
      <c r="R491" s="159"/>
      <c r="S491" s="159"/>
      <c r="T491" s="159"/>
      <c r="U491" s="159"/>
      <c r="V491" s="159"/>
      <c r="W491" s="159"/>
      <c r="X491" s="159"/>
      <c r="Y491" s="159"/>
      <c r="Z491" s="159"/>
    </row>
    <row r="492" spans="1:26" ht="13.8" x14ac:dyDescent="0.3">
      <c r="A492" s="51"/>
      <c r="B492" s="51"/>
      <c r="C492" s="51"/>
      <c r="D492" s="51"/>
      <c r="E492" s="51"/>
      <c r="F492" s="51"/>
      <c r="G492" s="51"/>
      <c r="H492" s="51"/>
      <c r="I492" s="51"/>
      <c r="J492" s="51"/>
      <c r="K492" s="51"/>
      <c r="L492" s="51"/>
      <c r="M492" s="51"/>
      <c r="N492" s="159"/>
      <c r="O492" s="159"/>
      <c r="P492" s="159"/>
      <c r="Q492" s="159"/>
      <c r="R492" s="159"/>
      <c r="S492" s="159"/>
      <c r="T492" s="159"/>
      <c r="U492" s="159"/>
      <c r="V492" s="159"/>
      <c r="W492" s="159"/>
      <c r="X492" s="159"/>
      <c r="Y492" s="159"/>
      <c r="Z492" s="159"/>
    </row>
    <row r="493" spans="1:26" ht="13.8" x14ac:dyDescent="0.3">
      <c r="A493" s="51"/>
      <c r="B493" s="51"/>
      <c r="C493" s="51"/>
      <c r="D493" s="51"/>
      <c r="E493" s="51"/>
      <c r="F493" s="51"/>
      <c r="G493" s="51"/>
      <c r="H493" s="51"/>
      <c r="I493" s="51"/>
      <c r="J493" s="51"/>
      <c r="K493" s="51"/>
      <c r="L493" s="51"/>
      <c r="M493" s="51"/>
      <c r="N493" s="159"/>
      <c r="O493" s="159"/>
      <c r="P493" s="159"/>
      <c r="Q493" s="159"/>
      <c r="R493" s="159"/>
      <c r="S493" s="159"/>
      <c r="T493" s="159"/>
      <c r="U493" s="159"/>
      <c r="V493" s="159"/>
      <c r="W493" s="159"/>
      <c r="X493" s="159"/>
      <c r="Y493" s="159"/>
      <c r="Z493" s="159"/>
    </row>
    <row r="494" spans="1:26" ht="13.8" x14ac:dyDescent="0.3">
      <c r="A494" s="51"/>
      <c r="B494" s="51"/>
      <c r="C494" s="51"/>
      <c r="D494" s="51"/>
      <c r="E494" s="51"/>
      <c r="F494" s="51"/>
      <c r="G494" s="51"/>
      <c r="H494" s="51"/>
      <c r="I494" s="51"/>
      <c r="J494" s="51"/>
      <c r="K494" s="51"/>
      <c r="L494" s="51"/>
      <c r="M494" s="51"/>
      <c r="N494" s="159"/>
      <c r="O494" s="159"/>
      <c r="P494" s="159"/>
      <c r="Q494" s="159"/>
      <c r="R494" s="159"/>
      <c r="S494" s="159"/>
      <c r="T494" s="159"/>
      <c r="U494" s="159"/>
      <c r="V494" s="159"/>
      <c r="W494" s="159"/>
      <c r="X494" s="159"/>
      <c r="Y494" s="159"/>
      <c r="Z494" s="159"/>
    </row>
    <row r="495" spans="1:26" ht="13.8" x14ac:dyDescent="0.3">
      <c r="A495" s="51"/>
      <c r="B495" s="51"/>
      <c r="C495" s="51"/>
      <c r="D495" s="51"/>
      <c r="E495" s="51"/>
      <c r="F495" s="51"/>
      <c r="G495" s="51"/>
      <c r="H495" s="51"/>
      <c r="I495" s="51"/>
      <c r="J495" s="51"/>
      <c r="K495" s="51"/>
      <c r="L495" s="51"/>
      <c r="M495" s="51"/>
      <c r="N495" s="159"/>
      <c r="O495" s="159"/>
      <c r="P495" s="159"/>
      <c r="Q495" s="159"/>
      <c r="R495" s="159"/>
      <c r="S495" s="159"/>
      <c r="T495" s="159"/>
      <c r="U495" s="159"/>
      <c r="V495" s="159"/>
      <c r="W495" s="159"/>
      <c r="X495" s="159"/>
      <c r="Y495" s="159"/>
      <c r="Z495" s="159"/>
    </row>
    <row r="496" spans="1:26" ht="13.8" x14ac:dyDescent="0.3">
      <c r="A496" s="51"/>
      <c r="B496" s="51"/>
      <c r="C496" s="51"/>
      <c r="D496" s="51"/>
      <c r="E496" s="51"/>
      <c r="F496" s="51"/>
      <c r="G496" s="51"/>
      <c r="H496" s="51"/>
      <c r="I496" s="51"/>
      <c r="J496" s="51"/>
      <c r="K496" s="51"/>
      <c r="L496" s="51"/>
      <c r="M496" s="51"/>
      <c r="N496" s="159"/>
      <c r="O496" s="159"/>
      <c r="P496" s="159"/>
      <c r="Q496" s="159"/>
      <c r="R496" s="159"/>
      <c r="S496" s="159"/>
      <c r="T496" s="159"/>
      <c r="U496" s="159"/>
      <c r="V496" s="159"/>
      <c r="W496" s="159"/>
      <c r="X496" s="159"/>
      <c r="Y496" s="159"/>
      <c r="Z496" s="159"/>
    </row>
    <row r="497" spans="1:26" ht="13.8" x14ac:dyDescent="0.3">
      <c r="A497" s="51"/>
      <c r="B497" s="51"/>
      <c r="C497" s="51"/>
      <c r="D497" s="51"/>
      <c r="E497" s="51"/>
      <c r="F497" s="51"/>
      <c r="G497" s="51"/>
      <c r="H497" s="51"/>
      <c r="I497" s="51"/>
      <c r="J497" s="51"/>
      <c r="K497" s="51"/>
      <c r="L497" s="51"/>
      <c r="M497" s="51"/>
      <c r="N497" s="159"/>
      <c r="O497" s="159"/>
      <c r="P497" s="159"/>
      <c r="Q497" s="159"/>
      <c r="R497" s="159"/>
      <c r="S497" s="159"/>
      <c r="T497" s="159"/>
      <c r="U497" s="159"/>
      <c r="V497" s="159"/>
      <c r="W497" s="159"/>
      <c r="X497" s="159"/>
      <c r="Y497" s="159"/>
      <c r="Z497" s="159"/>
    </row>
    <row r="498" spans="1:26" ht="13.8" x14ac:dyDescent="0.3">
      <c r="A498" s="51"/>
      <c r="B498" s="51"/>
      <c r="C498" s="51"/>
      <c r="D498" s="51"/>
      <c r="E498" s="51"/>
      <c r="F498" s="51"/>
      <c r="G498" s="51"/>
      <c r="H498" s="51"/>
      <c r="I498" s="51"/>
      <c r="J498" s="51"/>
      <c r="K498" s="51"/>
      <c r="L498" s="51"/>
      <c r="M498" s="51"/>
      <c r="N498" s="159"/>
      <c r="O498" s="159"/>
      <c r="P498" s="159"/>
      <c r="Q498" s="159"/>
      <c r="R498" s="159"/>
      <c r="S498" s="159"/>
      <c r="T498" s="159"/>
      <c r="U498" s="159"/>
      <c r="V498" s="159"/>
      <c r="W498" s="159"/>
      <c r="X498" s="159"/>
      <c r="Y498" s="159"/>
      <c r="Z498" s="159"/>
    </row>
    <row r="499" spans="1:26" ht="13.8" x14ac:dyDescent="0.3">
      <c r="A499" s="51"/>
      <c r="B499" s="51"/>
      <c r="C499" s="51"/>
      <c r="D499" s="51"/>
      <c r="E499" s="51"/>
      <c r="F499" s="51"/>
      <c r="G499" s="51"/>
      <c r="H499" s="51"/>
      <c r="I499" s="51"/>
      <c r="J499" s="51"/>
      <c r="K499" s="51"/>
      <c r="L499" s="51"/>
      <c r="M499" s="51"/>
      <c r="N499" s="159"/>
      <c r="O499" s="159"/>
      <c r="P499" s="159"/>
      <c r="Q499" s="159"/>
      <c r="R499" s="159"/>
      <c r="S499" s="159"/>
      <c r="T499" s="159"/>
      <c r="U499" s="159"/>
      <c r="V499" s="159"/>
      <c r="W499" s="159"/>
      <c r="X499" s="159"/>
      <c r="Y499" s="159"/>
      <c r="Z499" s="159"/>
    </row>
    <row r="500" spans="1:26" ht="13.8" x14ac:dyDescent="0.3">
      <c r="A500" s="51"/>
      <c r="B500" s="51"/>
      <c r="C500" s="51"/>
      <c r="D500" s="51"/>
      <c r="E500" s="51"/>
      <c r="F500" s="51"/>
      <c r="G500" s="51"/>
      <c r="H500" s="51"/>
      <c r="I500" s="51"/>
      <c r="J500" s="51"/>
      <c r="K500" s="51"/>
      <c r="L500" s="51"/>
      <c r="M500" s="51"/>
      <c r="N500" s="159"/>
      <c r="O500" s="159"/>
      <c r="P500" s="159"/>
      <c r="Q500" s="159"/>
      <c r="R500" s="159"/>
      <c r="S500" s="159"/>
      <c r="T500" s="159"/>
      <c r="U500" s="159"/>
      <c r="V500" s="159"/>
      <c r="W500" s="159"/>
      <c r="X500" s="159"/>
      <c r="Y500" s="159"/>
      <c r="Z500" s="159"/>
    </row>
    <row r="501" spans="1:26" ht="13.8" x14ac:dyDescent="0.3">
      <c r="A501" s="51"/>
      <c r="B501" s="51"/>
      <c r="C501" s="51"/>
      <c r="D501" s="51"/>
      <c r="E501" s="51"/>
      <c r="F501" s="51"/>
      <c r="G501" s="51"/>
      <c r="H501" s="51"/>
      <c r="I501" s="51"/>
      <c r="J501" s="51"/>
      <c r="K501" s="51"/>
      <c r="L501" s="51"/>
      <c r="M501" s="51"/>
      <c r="N501" s="159"/>
      <c r="O501" s="159"/>
      <c r="P501" s="159"/>
      <c r="Q501" s="159"/>
      <c r="R501" s="159"/>
      <c r="S501" s="159"/>
      <c r="T501" s="159"/>
      <c r="U501" s="159"/>
      <c r="V501" s="159"/>
      <c r="W501" s="159"/>
      <c r="X501" s="159"/>
      <c r="Y501" s="159"/>
      <c r="Z501" s="159"/>
    </row>
    <row r="502" spans="1:26" ht="13.8" x14ac:dyDescent="0.3">
      <c r="A502" s="51"/>
      <c r="B502" s="51"/>
      <c r="C502" s="51"/>
      <c r="D502" s="51"/>
      <c r="E502" s="51"/>
      <c r="F502" s="51"/>
      <c r="G502" s="51"/>
      <c r="H502" s="51"/>
      <c r="I502" s="51"/>
      <c r="J502" s="51"/>
      <c r="K502" s="51"/>
      <c r="L502" s="51"/>
      <c r="M502" s="51"/>
      <c r="N502" s="159"/>
      <c r="O502" s="159"/>
      <c r="P502" s="159"/>
      <c r="Q502" s="159"/>
      <c r="R502" s="159"/>
      <c r="S502" s="159"/>
      <c r="T502" s="159"/>
      <c r="U502" s="159"/>
      <c r="V502" s="159"/>
      <c r="W502" s="159"/>
      <c r="X502" s="159"/>
      <c r="Y502" s="159"/>
      <c r="Z502" s="159"/>
    </row>
    <row r="503" spans="1:26" ht="13.8" x14ac:dyDescent="0.3">
      <c r="A503" s="51"/>
      <c r="B503" s="51"/>
      <c r="C503" s="51"/>
      <c r="D503" s="51"/>
      <c r="E503" s="51"/>
      <c r="F503" s="51"/>
      <c r="G503" s="51"/>
      <c r="H503" s="51"/>
      <c r="I503" s="51"/>
      <c r="J503" s="51"/>
      <c r="K503" s="51"/>
      <c r="L503" s="51"/>
      <c r="M503" s="51"/>
      <c r="N503" s="159"/>
      <c r="O503" s="159"/>
      <c r="P503" s="159"/>
      <c r="Q503" s="159"/>
      <c r="R503" s="159"/>
      <c r="S503" s="159"/>
      <c r="T503" s="159"/>
      <c r="U503" s="159"/>
      <c r="V503" s="159"/>
      <c r="W503" s="159"/>
      <c r="X503" s="159"/>
      <c r="Y503" s="159"/>
      <c r="Z503" s="159"/>
    </row>
    <row r="504" spans="1:26" ht="13.8" x14ac:dyDescent="0.3">
      <c r="A504" s="51"/>
      <c r="B504" s="51"/>
      <c r="C504" s="51"/>
      <c r="D504" s="51"/>
      <c r="E504" s="51"/>
      <c r="F504" s="51"/>
      <c r="G504" s="51"/>
      <c r="H504" s="51"/>
      <c r="I504" s="51"/>
      <c r="J504" s="51"/>
      <c r="K504" s="51"/>
      <c r="L504" s="51"/>
      <c r="M504" s="51"/>
      <c r="N504" s="159"/>
      <c r="O504" s="159"/>
      <c r="P504" s="159"/>
      <c r="Q504" s="159"/>
      <c r="R504" s="159"/>
      <c r="S504" s="159"/>
      <c r="T504" s="159"/>
      <c r="U504" s="159"/>
      <c r="V504" s="159"/>
      <c r="W504" s="159"/>
      <c r="X504" s="159"/>
      <c r="Y504" s="159"/>
      <c r="Z504" s="159"/>
    </row>
    <row r="505" spans="1:26" ht="13.8" x14ac:dyDescent="0.3">
      <c r="A505" s="51"/>
      <c r="B505" s="51"/>
      <c r="C505" s="51"/>
      <c r="D505" s="51"/>
      <c r="E505" s="51"/>
      <c r="F505" s="51"/>
      <c r="G505" s="51"/>
      <c r="H505" s="51"/>
      <c r="I505" s="51"/>
      <c r="J505" s="51"/>
      <c r="K505" s="51"/>
      <c r="L505" s="51"/>
      <c r="M505" s="51"/>
      <c r="N505" s="159"/>
      <c r="O505" s="159"/>
      <c r="P505" s="159"/>
      <c r="Q505" s="159"/>
      <c r="R505" s="159"/>
      <c r="S505" s="159"/>
      <c r="T505" s="159"/>
      <c r="U505" s="159"/>
      <c r="V505" s="159"/>
      <c r="W505" s="159"/>
      <c r="X505" s="159"/>
      <c r="Y505" s="159"/>
      <c r="Z505" s="159"/>
    </row>
    <row r="506" spans="1:26" ht="13.8" x14ac:dyDescent="0.3">
      <c r="A506" s="51"/>
      <c r="B506" s="51"/>
      <c r="C506" s="51"/>
      <c r="D506" s="51"/>
      <c r="E506" s="51"/>
      <c r="F506" s="51"/>
      <c r="G506" s="51"/>
      <c r="H506" s="51"/>
      <c r="I506" s="51"/>
      <c r="J506" s="51"/>
      <c r="K506" s="51"/>
      <c r="L506" s="51"/>
      <c r="M506" s="51"/>
      <c r="N506" s="159"/>
      <c r="O506" s="159"/>
      <c r="P506" s="159"/>
      <c r="Q506" s="159"/>
      <c r="R506" s="159"/>
      <c r="S506" s="159"/>
      <c r="T506" s="159"/>
      <c r="U506" s="159"/>
      <c r="V506" s="159"/>
      <c r="W506" s="159"/>
      <c r="X506" s="159"/>
      <c r="Y506" s="159"/>
      <c r="Z506" s="159"/>
    </row>
    <row r="507" spans="1:26" ht="13.8" x14ac:dyDescent="0.3">
      <c r="A507" s="51"/>
      <c r="B507" s="51"/>
      <c r="C507" s="51"/>
      <c r="D507" s="51"/>
      <c r="E507" s="51"/>
      <c r="F507" s="51"/>
      <c r="G507" s="51"/>
      <c r="H507" s="51"/>
      <c r="I507" s="51"/>
      <c r="J507" s="51"/>
      <c r="K507" s="51"/>
      <c r="L507" s="51"/>
      <c r="M507" s="51"/>
      <c r="N507" s="159"/>
      <c r="O507" s="159"/>
      <c r="P507" s="159"/>
      <c r="Q507" s="159"/>
      <c r="R507" s="159"/>
      <c r="S507" s="159"/>
      <c r="T507" s="159"/>
      <c r="U507" s="159"/>
      <c r="V507" s="159"/>
      <c r="W507" s="159"/>
      <c r="X507" s="159"/>
      <c r="Y507" s="159"/>
      <c r="Z507" s="159"/>
    </row>
    <row r="508" spans="1:26" ht="13.8" x14ac:dyDescent="0.3">
      <c r="A508" s="51"/>
      <c r="B508" s="51"/>
      <c r="C508" s="51"/>
      <c r="D508" s="51"/>
      <c r="E508" s="51"/>
      <c r="F508" s="51"/>
      <c r="G508" s="51"/>
      <c r="H508" s="51"/>
      <c r="I508" s="51"/>
      <c r="J508" s="51"/>
      <c r="K508" s="51"/>
      <c r="L508" s="51"/>
      <c r="M508" s="51"/>
      <c r="N508" s="159"/>
      <c r="O508" s="159"/>
      <c r="P508" s="159"/>
      <c r="Q508" s="159"/>
      <c r="R508" s="159"/>
      <c r="S508" s="159"/>
      <c r="T508" s="159"/>
      <c r="U508" s="159"/>
      <c r="V508" s="159"/>
      <c r="W508" s="159"/>
      <c r="X508" s="159"/>
      <c r="Y508" s="159"/>
      <c r="Z508" s="159"/>
    </row>
    <row r="509" spans="1:26" ht="13.8" x14ac:dyDescent="0.3">
      <c r="A509" s="51"/>
      <c r="B509" s="51"/>
      <c r="C509" s="51"/>
      <c r="D509" s="51"/>
      <c r="E509" s="51"/>
      <c r="F509" s="51"/>
      <c r="G509" s="51"/>
      <c r="H509" s="51"/>
      <c r="I509" s="51"/>
      <c r="J509" s="51"/>
      <c r="K509" s="51"/>
      <c r="L509" s="51"/>
      <c r="M509" s="51"/>
      <c r="N509" s="159"/>
      <c r="O509" s="159"/>
      <c r="P509" s="159"/>
      <c r="Q509" s="159"/>
      <c r="R509" s="159"/>
      <c r="S509" s="159"/>
      <c r="T509" s="159"/>
      <c r="U509" s="159"/>
      <c r="V509" s="159"/>
      <c r="W509" s="159"/>
      <c r="X509" s="159"/>
      <c r="Y509" s="159"/>
      <c r="Z509" s="159"/>
    </row>
    <row r="510" spans="1:26" ht="13.8" x14ac:dyDescent="0.3">
      <c r="A510" s="51"/>
      <c r="B510" s="51"/>
      <c r="C510" s="51"/>
      <c r="D510" s="51"/>
      <c r="E510" s="51"/>
      <c r="F510" s="51"/>
      <c r="G510" s="51"/>
      <c r="H510" s="51"/>
      <c r="I510" s="51"/>
      <c r="J510" s="51"/>
      <c r="K510" s="51"/>
      <c r="L510" s="51"/>
      <c r="M510" s="51"/>
      <c r="N510" s="159"/>
      <c r="O510" s="159"/>
      <c r="P510" s="159"/>
      <c r="Q510" s="159"/>
      <c r="R510" s="159"/>
      <c r="S510" s="159"/>
      <c r="T510" s="159"/>
      <c r="U510" s="159"/>
      <c r="V510" s="159"/>
      <c r="W510" s="159"/>
      <c r="X510" s="159"/>
      <c r="Y510" s="159"/>
      <c r="Z510" s="159"/>
    </row>
    <row r="511" spans="1:26" ht="13.8" x14ac:dyDescent="0.3">
      <c r="A511" s="51"/>
      <c r="B511" s="51"/>
      <c r="C511" s="51"/>
      <c r="D511" s="51"/>
      <c r="E511" s="51"/>
      <c r="F511" s="51"/>
      <c r="G511" s="51"/>
      <c r="H511" s="51"/>
      <c r="I511" s="51"/>
      <c r="J511" s="51"/>
      <c r="K511" s="51"/>
      <c r="L511" s="51"/>
      <c r="M511" s="51"/>
      <c r="N511" s="159"/>
      <c r="O511" s="159"/>
      <c r="P511" s="159"/>
      <c r="Q511" s="159"/>
      <c r="R511" s="159"/>
      <c r="S511" s="159"/>
      <c r="T511" s="159"/>
      <c r="U511" s="159"/>
      <c r="V511" s="159"/>
      <c r="W511" s="159"/>
      <c r="X511" s="159"/>
      <c r="Y511" s="159"/>
      <c r="Z511" s="159"/>
    </row>
    <row r="512" spans="1:26" ht="13.8" x14ac:dyDescent="0.3">
      <c r="A512" s="51"/>
      <c r="B512" s="51"/>
      <c r="C512" s="51"/>
      <c r="D512" s="51"/>
      <c r="E512" s="51"/>
      <c r="F512" s="51"/>
      <c r="G512" s="51"/>
      <c r="H512" s="51"/>
      <c r="I512" s="51"/>
      <c r="J512" s="51"/>
      <c r="K512" s="51"/>
      <c r="L512" s="51"/>
      <c r="M512" s="51"/>
      <c r="N512" s="159"/>
      <c r="O512" s="159"/>
      <c r="P512" s="159"/>
      <c r="Q512" s="159"/>
      <c r="R512" s="159"/>
      <c r="S512" s="159"/>
      <c r="T512" s="159"/>
      <c r="U512" s="159"/>
      <c r="V512" s="159"/>
      <c r="W512" s="159"/>
      <c r="X512" s="159"/>
      <c r="Y512" s="159"/>
      <c r="Z512" s="159"/>
    </row>
    <row r="513" spans="1:26" ht="13.8" x14ac:dyDescent="0.3">
      <c r="A513" s="51"/>
      <c r="B513" s="51"/>
      <c r="C513" s="51"/>
      <c r="D513" s="51"/>
      <c r="E513" s="51"/>
      <c r="F513" s="51"/>
      <c r="G513" s="51"/>
      <c r="H513" s="51"/>
      <c r="I513" s="51"/>
      <c r="J513" s="51"/>
      <c r="K513" s="51"/>
      <c r="L513" s="51"/>
      <c r="M513" s="51"/>
      <c r="N513" s="159"/>
      <c r="O513" s="159"/>
      <c r="P513" s="159"/>
      <c r="Q513" s="159"/>
      <c r="R513" s="159"/>
      <c r="S513" s="159"/>
      <c r="T513" s="159"/>
      <c r="U513" s="159"/>
      <c r="V513" s="159"/>
      <c r="W513" s="159"/>
      <c r="X513" s="159"/>
      <c r="Y513" s="159"/>
      <c r="Z513" s="159"/>
    </row>
    <row r="514" spans="1:26" ht="13.8" x14ac:dyDescent="0.3">
      <c r="A514" s="51"/>
      <c r="B514" s="51"/>
      <c r="C514" s="51"/>
      <c r="D514" s="51"/>
      <c r="E514" s="51"/>
      <c r="F514" s="51"/>
      <c r="G514" s="51"/>
      <c r="H514" s="51"/>
      <c r="I514" s="51"/>
      <c r="J514" s="51"/>
      <c r="K514" s="51"/>
      <c r="L514" s="51"/>
      <c r="M514" s="51"/>
      <c r="N514" s="159"/>
      <c r="O514" s="159"/>
      <c r="P514" s="159"/>
      <c r="Q514" s="159"/>
      <c r="R514" s="159"/>
      <c r="S514" s="159"/>
      <c r="T514" s="159"/>
      <c r="U514" s="159"/>
      <c r="V514" s="159"/>
      <c r="W514" s="159"/>
      <c r="X514" s="159"/>
      <c r="Y514" s="159"/>
      <c r="Z514" s="159"/>
    </row>
    <row r="515" spans="1:26" ht="13.8" x14ac:dyDescent="0.3">
      <c r="A515" s="51"/>
      <c r="B515" s="51"/>
      <c r="C515" s="51"/>
      <c r="D515" s="51"/>
      <c r="E515" s="51"/>
      <c r="F515" s="51"/>
      <c r="G515" s="51"/>
      <c r="H515" s="51"/>
      <c r="I515" s="51"/>
      <c r="J515" s="51"/>
      <c r="K515" s="51"/>
      <c r="L515" s="51"/>
      <c r="M515" s="51"/>
      <c r="N515" s="159"/>
      <c r="O515" s="159"/>
      <c r="P515" s="159"/>
      <c r="Q515" s="159"/>
      <c r="R515" s="159"/>
      <c r="S515" s="159"/>
      <c r="T515" s="159"/>
      <c r="U515" s="159"/>
      <c r="V515" s="159"/>
      <c r="W515" s="159"/>
      <c r="X515" s="159"/>
      <c r="Y515" s="159"/>
      <c r="Z515" s="159"/>
    </row>
    <row r="516" spans="1:26" ht="13.8" x14ac:dyDescent="0.3">
      <c r="A516" s="51"/>
      <c r="B516" s="51"/>
      <c r="C516" s="51"/>
      <c r="D516" s="51"/>
      <c r="E516" s="51"/>
      <c r="F516" s="51"/>
      <c r="G516" s="51"/>
      <c r="H516" s="51"/>
      <c r="I516" s="51"/>
      <c r="J516" s="51"/>
      <c r="K516" s="51"/>
      <c r="L516" s="51"/>
      <c r="M516" s="51"/>
      <c r="N516" s="159"/>
      <c r="O516" s="159"/>
      <c r="P516" s="159"/>
      <c r="Q516" s="159"/>
      <c r="R516" s="159"/>
      <c r="S516" s="159"/>
      <c r="T516" s="159"/>
      <c r="U516" s="159"/>
      <c r="V516" s="159"/>
      <c r="W516" s="159"/>
      <c r="X516" s="159"/>
      <c r="Y516" s="159"/>
      <c r="Z516" s="159"/>
    </row>
    <row r="517" spans="1:26" ht="13.8" x14ac:dyDescent="0.3">
      <c r="A517" s="51"/>
      <c r="B517" s="51"/>
      <c r="C517" s="51"/>
      <c r="D517" s="51"/>
      <c r="E517" s="51"/>
      <c r="F517" s="51"/>
      <c r="G517" s="51"/>
      <c r="H517" s="51"/>
      <c r="I517" s="51"/>
      <c r="J517" s="51"/>
      <c r="K517" s="51"/>
      <c r="L517" s="51"/>
      <c r="M517" s="51"/>
      <c r="N517" s="159"/>
      <c r="O517" s="159"/>
      <c r="P517" s="159"/>
      <c r="Q517" s="159"/>
      <c r="R517" s="159"/>
      <c r="S517" s="159"/>
      <c r="T517" s="159"/>
      <c r="U517" s="159"/>
      <c r="V517" s="159"/>
      <c r="W517" s="159"/>
      <c r="X517" s="159"/>
      <c r="Y517" s="159"/>
      <c r="Z517" s="159"/>
    </row>
    <row r="518" spans="1:26" ht="13.8" x14ac:dyDescent="0.3">
      <c r="A518" s="51"/>
      <c r="B518" s="51"/>
      <c r="C518" s="51"/>
      <c r="D518" s="51"/>
      <c r="E518" s="51"/>
      <c r="F518" s="51"/>
      <c r="G518" s="51"/>
      <c r="H518" s="51"/>
      <c r="I518" s="51"/>
      <c r="J518" s="51"/>
      <c r="K518" s="51"/>
      <c r="L518" s="51"/>
      <c r="M518" s="51"/>
      <c r="N518" s="159"/>
      <c r="O518" s="159"/>
      <c r="P518" s="159"/>
      <c r="Q518" s="159"/>
      <c r="R518" s="159"/>
      <c r="S518" s="159"/>
      <c r="T518" s="159"/>
      <c r="U518" s="159"/>
      <c r="V518" s="159"/>
      <c r="W518" s="159"/>
      <c r="X518" s="159"/>
      <c r="Y518" s="159"/>
      <c r="Z518" s="159"/>
    </row>
    <row r="519" spans="1:26" ht="13.8" x14ac:dyDescent="0.3">
      <c r="A519" s="51"/>
      <c r="B519" s="51"/>
      <c r="C519" s="51"/>
      <c r="D519" s="51"/>
      <c r="E519" s="51"/>
      <c r="F519" s="51"/>
      <c r="G519" s="51"/>
      <c r="H519" s="51"/>
      <c r="I519" s="51"/>
      <c r="J519" s="51"/>
      <c r="K519" s="51"/>
      <c r="L519" s="51"/>
      <c r="M519" s="51"/>
      <c r="N519" s="159"/>
      <c r="O519" s="159"/>
      <c r="P519" s="159"/>
      <c r="Q519" s="159"/>
      <c r="R519" s="159"/>
      <c r="S519" s="159"/>
      <c r="T519" s="159"/>
      <c r="U519" s="159"/>
      <c r="V519" s="159"/>
      <c r="W519" s="159"/>
      <c r="X519" s="159"/>
      <c r="Y519" s="159"/>
      <c r="Z519" s="159"/>
    </row>
    <row r="520" spans="1:26" ht="13.8" x14ac:dyDescent="0.3">
      <c r="A520" s="51"/>
      <c r="B520" s="51"/>
      <c r="C520" s="51"/>
      <c r="D520" s="51"/>
      <c r="E520" s="51"/>
      <c r="F520" s="51"/>
      <c r="G520" s="51"/>
      <c r="H520" s="51"/>
      <c r="I520" s="51"/>
      <c r="J520" s="51"/>
      <c r="K520" s="51"/>
      <c r="L520" s="51"/>
      <c r="M520" s="51"/>
      <c r="N520" s="159"/>
      <c r="O520" s="159"/>
      <c r="P520" s="159"/>
      <c r="Q520" s="159"/>
      <c r="R520" s="159"/>
      <c r="S520" s="159"/>
      <c r="T520" s="159"/>
      <c r="U520" s="159"/>
      <c r="V520" s="159"/>
      <c r="W520" s="159"/>
      <c r="X520" s="159"/>
      <c r="Y520" s="159"/>
      <c r="Z520" s="159"/>
    </row>
    <row r="521" spans="1:26" ht="13.8" x14ac:dyDescent="0.3">
      <c r="A521" s="51"/>
      <c r="B521" s="51"/>
      <c r="C521" s="51"/>
      <c r="D521" s="51"/>
      <c r="E521" s="51"/>
      <c r="F521" s="51"/>
      <c r="G521" s="51"/>
      <c r="H521" s="51"/>
      <c r="I521" s="51"/>
      <c r="J521" s="51"/>
      <c r="K521" s="51"/>
      <c r="L521" s="51"/>
      <c r="M521" s="51"/>
      <c r="N521" s="159"/>
      <c r="O521" s="159"/>
      <c r="P521" s="159"/>
      <c r="Q521" s="159"/>
      <c r="R521" s="159"/>
      <c r="S521" s="159"/>
      <c r="T521" s="159"/>
      <c r="U521" s="159"/>
      <c r="V521" s="159"/>
      <c r="W521" s="159"/>
      <c r="X521" s="159"/>
      <c r="Y521" s="159"/>
      <c r="Z521" s="159"/>
    </row>
    <row r="522" spans="1:26" ht="13.8" x14ac:dyDescent="0.3">
      <c r="A522" s="51"/>
      <c r="B522" s="51"/>
      <c r="C522" s="51"/>
      <c r="D522" s="51"/>
      <c r="E522" s="51"/>
      <c r="F522" s="51"/>
      <c r="G522" s="51"/>
      <c r="H522" s="51"/>
      <c r="I522" s="51"/>
      <c r="J522" s="51"/>
      <c r="K522" s="51"/>
      <c r="L522" s="51"/>
      <c r="M522" s="51"/>
      <c r="N522" s="159"/>
      <c r="O522" s="159"/>
      <c r="P522" s="159"/>
      <c r="Q522" s="159"/>
      <c r="R522" s="159"/>
      <c r="S522" s="159"/>
      <c r="T522" s="159"/>
      <c r="U522" s="159"/>
      <c r="V522" s="159"/>
      <c r="W522" s="159"/>
      <c r="X522" s="159"/>
      <c r="Y522" s="159"/>
      <c r="Z522" s="159"/>
    </row>
    <row r="523" spans="1:26" ht="13.8" x14ac:dyDescent="0.3">
      <c r="A523" s="51"/>
      <c r="B523" s="51"/>
      <c r="C523" s="51"/>
      <c r="D523" s="51"/>
      <c r="E523" s="51"/>
      <c r="F523" s="51"/>
      <c r="G523" s="51"/>
      <c r="H523" s="51"/>
      <c r="I523" s="51"/>
      <c r="J523" s="51"/>
      <c r="K523" s="51"/>
      <c r="L523" s="51"/>
      <c r="M523" s="51"/>
      <c r="N523" s="159"/>
      <c r="O523" s="159"/>
      <c r="P523" s="159"/>
      <c r="Q523" s="159"/>
      <c r="R523" s="159"/>
      <c r="S523" s="159"/>
      <c r="T523" s="159"/>
      <c r="U523" s="159"/>
      <c r="V523" s="159"/>
      <c r="W523" s="159"/>
      <c r="X523" s="159"/>
      <c r="Y523" s="159"/>
      <c r="Z523" s="159"/>
    </row>
    <row r="524" spans="1:26" ht="13.8" x14ac:dyDescent="0.3">
      <c r="A524" s="51"/>
      <c r="B524" s="51"/>
      <c r="C524" s="51"/>
      <c r="D524" s="51"/>
      <c r="E524" s="51"/>
      <c r="F524" s="51"/>
      <c r="G524" s="51"/>
      <c r="H524" s="51"/>
      <c r="I524" s="51"/>
      <c r="J524" s="51"/>
      <c r="K524" s="51"/>
      <c r="L524" s="51"/>
      <c r="M524" s="51"/>
      <c r="N524" s="159"/>
      <c r="O524" s="159"/>
      <c r="P524" s="159"/>
      <c r="Q524" s="159"/>
      <c r="R524" s="159"/>
      <c r="S524" s="159"/>
      <c r="T524" s="159"/>
      <c r="U524" s="159"/>
      <c r="V524" s="159"/>
      <c r="W524" s="159"/>
      <c r="X524" s="159"/>
      <c r="Y524" s="159"/>
      <c r="Z524" s="159"/>
    </row>
    <row r="525" spans="1:26" ht="13.8" x14ac:dyDescent="0.3">
      <c r="A525" s="51"/>
      <c r="B525" s="51"/>
      <c r="C525" s="51"/>
      <c r="D525" s="51"/>
      <c r="E525" s="51"/>
      <c r="F525" s="51"/>
      <c r="G525" s="51"/>
      <c r="H525" s="51"/>
      <c r="I525" s="51"/>
      <c r="J525" s="51"/>
      <c r="K525" s="51"/>
      <c r="L525" s="51"/>
      <c r="M525" s="51"/>
      <c r="N525" s="159"/>
      <c r="O525" s="159"/>
      <c r="P525" s="159"/>
      <c r="Q525" s="159"/>
      <c r="R525" s="159"/>
      <c r="S525" s="159"/>
      <c r="T525" s="159"/>
      <c r="U525" s="159"/>
      <c r="V525" s="159"/>
      <c r="W525" s="159"/>
      <c r="X525" s="159"/>
      <c r="Y525" s="159"/>
      <c r="Z525" s="159"/>
    </row>
    <row r="526" spans="1:26" ht="13.8" x14ac:dyDescent="0.3">
      <c r="A526" s="51"/>
      <c r="B526" s="51"/>
      <c r="C526" s="51"/>
      <c r="D526" s="51"/>
      <c r="E526" s="51"/>
      <c r="F526" s="51"/>
      <c r="G526" s="51"/>
      <c r="H526" s="51"/>
      <c r="I526" s="51"/>
      <c r="J526" s="51"/>
      <c r="K526" s="51"/>
      <c r="L526" s="51"/>
      <c r="M526" s="51"/>
      <c r="N526" s="159"/>
      <c r="O526" s="159"/>
      <c r="P526" s="159"/>
      <c r="Q526" s="159"/>
      <c r="R526" s="159"/>
      <c r="S526" s="159"/>
      <c r="T526" s="159"/>
      <c r="U526" s="159"/>
      <c r="V526" s="159"/>
      <c r="W526" s="159"/>
      <c r="X526" s="159"/>
      <c r="Y526" s="159"/>
      <c r="Z526" s="159"/>
    </row>
    <row r="527" spans="1:26" ht="13.8" x14ac:dyDescent="0.3">
      <c r="A527" s="51"/>
      <c r="B527" s="51"/>
      <c r="C527" s="51"/>
      <c r="D527" s="51"/>
      <c r="E527" s="51"/>
      <c r="F527" s="51"/>
      <c r="G527" s="51"/>
      <c r="H527" s="51"/>
      <c r="I527" s="51"/>
      <c r="J527" s="51"/>
      <c r="K527" s="51"/>
      <c r="L527" s="51"/>
      <c r="M527" s="51"/>
      <c r="N527" s="159"/>
      <c r="O527" s="159"/>
      <c r="P527" s="159"/>
      <c r="Q527" s="159"/>
      <c r="R527" s="159"/>
      <c r="S527" s="159"/>
      <c r="T527" s="159"/>
      <c r="U527" s="159"/>
      <c r="V527" s="159"/>
      <c r="W527" s="159"/>
      <c r="X527" s="159"/>
      <c r="Y527" s="159"/>
      <c r="Z527" s="159"/>
    </row>
    <row r="528" spans="1:26" ht="13.8" x14ac:dyDescent="0.3">
      <c r="A528" s="51"/>
      <c r="B528" s="51"/>
      <c r="C528" s="51"/>
      <c r="D528" s="51"/>
      <c r="E528" s="51"/>
      <c r="F528" s="51"/>
      <c r="G528" s="51"/>
      <c r="H528" s="51"/>
      <c r="I528" s="51"/>
      <c r="J528" s="51"/>
      <c r="K528" s="51"/>
      <c r="L528" s="51"/>
      <c r="M528" s="51"/>
      <c r="N528" s="159"/>
      <c r="O528" s="159"/>
      <c r="P528" s="159"/>
      <c r="Q528" s="159"/>
      <c r="R528" s="159"/>
      <c r="S528" s="159"/>
      <c r="T528" s="159"/>
      <c r="U528" s="159"/>
      <c r="V528" s="159"/>
      <c r="W528" s="159"/>
      <c r="X528" s="159"/>
      <c r="Y528" s="159"/>
      <c r="Z528" s="159"/>
    </row>
    <row r="529" spans="1:26" ht="13.8" x14ac:dyDescent="0.3">
      <c r="A529" s="51"/>
      <c r="B529" s="51"/>
      <c r="C529" s="51"/>
      <c r="D529" s="51"/>
      <c r="E529" s="51"/>
      <c r="F529" s="51"/>
      <c r="G529" s="51"/>
      <c r="H529" s="51"/>
      <c r="I529" s="51"/>
      <c r="J529" s="51"/>
      <c r="K529" s="51"/>
      <c r="L529" s="51"/>
      <c r="M529" s="51"/>
      <c r="N529" s="159"/>
      <c r="O529" s="159"/>
      <c r="P529" s="159"/>
      <c r="Q529" s="159"/>
      <c r="R529" s="159"/>
      <c r="S529" s="159"/>
      <c r="T529" s="159"/>
      <c r="U529" s="159"/>
      <c r="V529" s="159"/>
      <c r="W529" s="159"/>
      <c r="X529" s="159"/>
      <c r="Y529" s="159"/>
      <c r="Z529" s="159"/>
    </row>
    <row r="530" spans="1:26" ht="13.8" x14ac:dyDescent="0.3">
      <c r="A530" s="51"/>
      <c r="B530" s="51"/>
      <c r="C530" s="51"/>
      <c r="D530" s="51"/>
      <c r="E530" s="51"/>
      <c r="F530" s="51"/>
      <c r="G530" s="51"/>
      <c r="H530" s="51"/>
      <c r="I530" s="51"/>
      <c r="J530" s="51"/>
      <c r="K530" s="51"/>
      <c r="L530" s="51"/>
      <c r="M530" s="51"/>
      <c r="N530" s="159"/>
      <c r="O530" s="159"/>
      <c r="P530" s="159"/>
      <c r="Q530" s="159"/>
      <c r="R530" s="159"/>
      <c r="S530" s="159"/>
      <c r="T530" s="159"/>
      <c r="U530" s="159"/>
      <c r="V530" s="159"/>
      <c r="W530" s="159"/>
      <c r="X530" s="159"/>
      <c r="Y530" s="159"/>
      <c r="Z530" s="159"/>
    </row>
    <row r="531" spans="1:26" ht="13.8" x14ac:dyDescent="0.3">
      <c r="A531" s="51"/>
      <c r="B531" s="51"/>
      <c r="C531" s="51"/>
      <c r="D531" s="51"/>
      <c r="E531" s="51"/>
      <c r="F531" s="51"/>
      <c r="G531" s="51"/>
      <c r="H531" s="51"/>
      <c r="I531" s="51"/>
      <c r="J531" s="51"/>
      <c r="K531" s="51"/>
      <c r="L531" s="51"/>
      <c r="M531" s="51"/>
      <c r="N531" s="159"/>
      <c r="O531" s="159"/>
      <c r="P531" s="159"/>
      <c r="Q531" s="159"/>
      <c r="R531" s="159"/>
      <c r="S531" s="159"/>
      <c r="T531" s="159"/>
      <c r="U531" s="159"/>
      <c r="V531" s="159"/>
      <c r="W531" s="159"/>
      <c r="X531" s="159"/>
      <c r="Y531" s="159"/>
      <c r="Z531" s="159"/>
    </row>
    <row r="532" spans="1:26" ht="13.8" x14ac:dyDescent="0.3">
      <c r="A532" s="51"/>
      <c r="B532" s="51"/>
      <c r="C532" s="51"/>
      <c r="D532" s="51"/>
      <c r="E532" s="51"/>
      <c r="F532" s="51"/>
      <c r="G532" s="51"/>
      <c r="H532" s="51"/>
      <c r="I532" s="51"/>
      <c r="J532" s="51"/>
      <c r="K532" s="51"/>
      <c r="L532" s="51"/>
      <c r="M532" s="51"/>
      <c r="N532" s="159"/>
      <c r="O532" s="159"/>
      <c r="P532" s="159"/>
      <c r="Q532" s="159"/>
      <c r="R532" s="159"/>
      <c r="S532" s="159"/>
      <c r="T532" s="159"/>
      <c r="U532" s="159"/>
      <c r="V532" s="159"/>
      <c r="W532" s="159"/>
      <c r="X532" s="159"/>
      <c r="Y532" s="159"/>
      <c r="Z532" s="159"/>
    </row>
    <row r="533" spans="1:26" ht="13.8" x14ac:dyDescent="0.3">
      <c r="A533" s="51"/>
      <c r="B533" s="51"/>
      <c r="C533" s="51"/>
      <c r="D533" s="51"/>
      <c r="E533" s="51"/>
      <c r="F533" s="51"/>
      <c r="G533" s="51"/>
      <c r="H533" s="51"/>
      <c r="I533" s="51"/>
      <c r="J533" s="51"/>
      <c r="K533" s="51"/>
      <c r="L533" s="51"/>
      <c r="M533" s="51"/>
      <c r="N533" s="159"/>
      <c r="O533" s="159"/>
      <c r="P533" s="159"/>
      <c r="Q533" s="159"/>
      <c r="R533" s="159"/>
      <c r="S533" s="159"/>
      <c r="T533" s="159"/>
      <c r="U533" s="159"/>
      <c r="V533" s="159"/>
      <c r="W533" s="159"/>
      <c r="X533" s="159"/>
      <c r="Y533" s="159"/>
      <c r="Z533" s="159"/>
    </row>
    <row r="534" spans="1:26" ht="13.8" x14ac:dyDescent="0.3">
      <c r="A534" s="51"/>
      <c r="B534" s="51"/>
      <c r="C534" s="51"/>
      <c r="D534" s="51"/>
      <c r="E534" s="51"/>
      <c r="F534" s="51"/>
      <c r="G534" s="51"/>
      <c r="H534" s="51"/>
      <c r="I534" s="51"/>
      <c r="J534" s="51"/>
      <c r="K534" s="51"/>
      <c r="L534" s="51"/>
      <c r="M534" s="51"/>
      <c r="N534" s="159"/>
      <c r="O534" s="159"/>
      <c r="P534" s="159"/>
      <c r="Q534" s="159"/>
      <c r="R534" s="159"/>
      <c r="S534" s="159"/>
      <c r="T534" s="159"/>
      <c r="U534" s="159"/>
      <c r="V534" s="159"/>
      <c r="W534" s="159"/>
      <c r="X534" s="159"/>
      <c r="Y534" s="159"/>
      <c r="Z534" s="159"/>
    </row>
    <row r="535" spans="1:26" ht="13.8" x14ac:dyDescent="0.3">
      <c r="A535" s="51"/>
      <c r="B535" s="51"/>
      <c r="C535" s="51"/>
      <c r="D535" s="51"/>
      <c r="E535" s="51"/>
      <c r="F535" s="51"/>
      <c r="G535" s="51"/>
      <c r="H535" s="51"/>
      <c r="I535" s="51"/>
      <c r="J535" s="51"/>
      <c r="K535" s="51"/>
      <c r="L535" s="51"/>
      <c r="M535" s="51"/>
      <c r="N535" s="159"/>
      <c r="O535" s="159"/>
      <c r="P535" s="159"/>
      <c r="Q535" s="159"/>
      <c r="R535" s="159"/>
      <c r="S535" s="159"/>
      <c r="T535" s="159"/>
      <c r="U535" s="159"/>
      <c r="V535" s="159"/>
      <c r="W535" s="159"/>
      <c r="X535" s="159"/>
      <c r="Y535" s="159"/>
      <c r="Z535" s="159"/>
    </row>
    <row r="536" spans="1:26" ht="13.8" x14ac:dyDescent="0.3">
      <c r="A536" s="51"/>
      <c r="B536" s="51"/>
      <c r="C536" s="51"/>
      <c r="D536" s="51"/>
      <c r="E536" s="51"/>
      <c r="F536" s="51"/>
      <c r="G536" s="51"/>
      <c r="H536" s="51"/>
      <c r="I536" s="51"/>
      <c r="J536" s="51"/>
      <c r="K536" s="51"/>
      <c r="L536" s="51"/>
      <c r="M536" s="51"/>
      <c r="N536" s="159"/>
      <c r="O536" s="159"/>
      <c r="P536" s="159"/>
      <c r="Q536" s="159"/>
      <c r="R536" s="159"/>
      <c r="S536" s="159"/>
      <c r="T536" s="159"/>
      <c r="U536" s="159"/>
      <c r="V536" s="159"/>
      <c r="W536" s="159"/>
      <c r="X536" s="159"/>
      <c r="Y536" s="159"/>
      <c r="Z536" s="159"/>
    </row>
    <row r="537" spans="1:26" ht="13.8" x14ac:dyDescent="0.3">
      <c r="A537" s="51"/>
      <c r="B537" s="51"/>
      <c r="C537" s="51"/>
      <c r="D537" s="51"/>
      <c r="E537" s="51"/>
      <c r="F537" s="51"/>
      <c r="G537" s="51"/>
      <c r="H537" s="51"/>
      <c r="I537" s="51"/>
      <c r="J537" s="51"/>
      <c r="K537" s="51"/>
      <c r="L537" s="51"/>
      <c r="M537" s="51"/>
      <c r="N537" s="159"/>
      <c r="O537" s="159"/>
      <c r="P537" s="159"/>
      <c r="Q537" s="159"/>
      <c r="R537" s="159"/>
      <c r="S537" s="159"/>
      <c r="T537" s="159"/>
      <c r="U537" s="159"/>
      <c r="V537" s="159"/>
      <c r="W537" s="159"/>
      <c r="X537" s="159"/>
      <c r="Y537" s="159"/>
      <c r="Z537" s="159"/>
    </row>
    <row r="538" spans="1:26" ht="13.8" x14ac:dyDescent="0.3">
      <c r="A538" s="51"/>
      <c r="B538" s="51"/>
      <c r="C538" s="51"/>
      <c r="D538" s="51"/>
      <c r="E538" s="51"/>
      <c r="F538" s="51"/>
      <c r="G538" s="51"/>
      <c r="H538" s="51"/>
      <c r="I538" s="51"/>
      <c r="J538" s="51"/>
      <c r="K538" s="51"/>
      <c r="L538" s="51"/>
      <c r="M538" s="51"/>
      <c r="N538" s="159"/>
      <c r="O538" s="159"/>
      <c r="P538" s="159"/>
      <c r="Q538" s="159"/>
      <c r="R538" s="159"/>
      <c r="S538" s="159"/>
      <c r="T538" s="159"/>
      <c r="U538" s="159"/>
      <c r="V538" s="159"/>
      <c r="W538" s="159"/>
      <c r="X538" s="159"/>
      <c r="Y538" s="159"/>
      <c r="Z538" s="159"/>
    </row>
    <row r="539" spans="1:26" ht="13.8" x14ac:dyDescent="0.3">
      <c r="A539" s="51"/>
      <c r="B539" s="51"/>
      <c r="C539" s="51"/>
      <c r="D539" s="51"/>
      <c r="E539" s="51"/>
      <c r="F539" s="51"/>
      <c r="G539" s="51"/>
      <c r="H539" s="51"/>
      <c r="I539" s="51"/>
      <c r="J539" s="51"/>
      <c r="K539" s="51"/>
      <c r="L539" s="51"/>
      <c r="M539" s="51"/>
      <c r="N539" s="159"/>
      <c r="O539" s="159"/>
      <c r="P539" s="159"/>
      <c r="Q539" s="159"/>
      <c r="R539" s="159"/>
      <c r="S539" s="159"/>
      <c r="T539" s="159"/>
      <c r="U539" s="159"/>
      <c r="V539" s="159"/>
      <c r="W539" s="159"/>
      <c r="X539" s="159"/>
      <c r="Y539" s="159"/>
      <c r="Z539" s="159"/>
    </row>
    <row r="540" spans="1:26" ht="13.8" x14ac:dyDescent="0.3">
      <c r="A540" s="51"/>
      <c r="B540" s="51"/>
      <c r="C540" s="51"/>
      <c r="D540" s="51"/>
      <c r="E540" s="51"/>
      <c r="F540" s="51"/>
      <c r="G540" s="51"/>
      <c r="H540" s="51"/>
      <c r="I540" s="51"/>
      <c r="J540" s="51"/>
      <c r="K540" s="51"/>
      <c r="L540" s="51"/>
      <c r="M540" s="51"/>
      <c r="N540" s="159"/>
      <c r="O540" s="159"/>
      <c r="P540" s="159"/>
      <c r="Q540" s="159"/>
      <c r="R540" s="159"/>
      <c r="S540" s="159"/>
      <c r="T540" s="159"/>
      <c r="U540" s="159"/>
      <c r="V540" s="159"/>
      <c r="W540" s="159"/>
      <c r="X540" s="159"/>
      <c r="Y540" s="159"/>
      <c r="Z540" s="159"/>
    </row>
    <row r="541" spans="1:26" ht="13.8" x14ac:dyDescent="0.3">
      <c r="A541" s="51"/>
      <c r="B541" s="51"/>
      <c r="C541" s="51"/>
      <c r="D541" s="51"/>
      <c r="E541" s="51"/>
      <c r="F541" s="51"/>
      <c r="G541" s="51"/>
      <c r="H541" s="51"/>
      <c r="I541" s="51"/>
      <c r="J541" s="51"/>
      <c r="K541" s="51"/>
      <c r="L541" s="51"/>
      <c r="M541" s="51"/>
      <c r="N541" s="159"/>
      <c r="O541" s="159"/>
      <c r="P541" s="159"/>
      <c r="Q541" s="159"/>
      <c r="R541" s="159"/>
      <c r="S541" s="159"/>
      <c r="T541" s="159"/>
      <c r="U541" s="159"/>
      <c r="V541" s="159"/>
      <c r="W541" s="159"/>
      <c r="X541" s="159"/>
      <c r="Y541" s="159"/>
      <c r="Z541" s="159"/>
    </row>
    <row r="542" spans="1:26" ht="13.8" x14ac:dyDescent="0.3">
      <c r="A542" s="51"/>
      <c r="B542" s="51"/>
      <c r="C542" s="51"/>
      <c r="D542" s="51"/>
      <c r="E542" s="51"/>
      <c r="F542" s="51"/>
      <c r="G542" s="51"/>
      <c r="H542" s="51"/>
      <c r="I542" s="51"/>
      <c r="J542" s="51"/>
      <c r="K542" s="51"/>
      <c r="L542" s="51"/>
      <c r="M542" s="51"/>
      <c r="N542" s="159"/>
      <c r="O542" s="159"/>
      <c r="P542" s="159"/>
      <c r="Q542" s="159"/>
      <c r="R542" s="159"/>
      <c r="S542" s="159"/>
      <c r="T542" s="159"/>
      <c r="U542" s="159"/>
      <c r="V542" s="159"/>
      <c r="W542" s="159"/>
      <c r="X542" s="159"/>
      <c r="Y542" s="159"/>
      <c r="Z542" s="159"/>
    </row>
    <row r="543" spans="1:26" ht="13.8" x14ac:dyDescent="0.3">
      <c r="A543" s="51"/>
      <c r="B543" s="51"/>
      <c r="C543" s="51"/>
      <c r="D543" s="51"/>
      <c r="E543" s="51"/>
      <c r="F543" s="51"/>
      <c r="G543" s="51"/>
      <c r="H543" s="51"/>
      <c r="I543" s="51"/>
      <c r="J543" s="51"/>
      <c r="K543" s="51"/>
      <c r="L543" s="51"/>
      <c r="M543" s="51"/>
      <c r="N543" s="159"/>
      <c r="O543" s="159"/>
      <c r="P543" s="159"/>
      <c r="Q543" s="159"/>
      <c r="R543" s="159"/>
      <c r="S543" s="159"/>
      <c r="T543" s="159"/>
      <c r="U543" s="159"/>
      <c r="V543" s="159"/>
      <c r="W543" s="159"/>
      <c r="X543" s="159"/>
      <c r="Y543" s="159"/>
      <c r="Z543" s="159"/>
    </row>
    <row r="544" spans="1:26" ht="13.8" x14ac:dyDescent="0.3">
      <c r="A544" s="51"/>
      <c r="B544" s="51"/>
      <c r="C544" s="51"/>
      <c r="D544" s="51"/>
      <c r="E544" s="51"/>
      <c r="F544" s="51"/>
      <c r="G544" s="51"/>
      <c r="H544" s="51"/>
      <c r="I544" s="51"/>
      <c r="J544" s="51"/>
      <c r="K544" s="51"/>
      <c r="L544" s="51"/>
      <c r="M544" s="51"/>
      <c r="N544" s="159"/>
      <c r="O544" s="159"/>
      <c r="P544" s="159"/>
      <c r="Q544" s="159"/>
      <c r="R544" s="159"/>
      <c r="S544" s="159"/>
      <c r="T544" s="159"/>
      <c r="U544" s="159"/>
      <c r="V544" s="159"/>
      <c r="W544" s="159"/>
      <c r="X544" s="159"/>
      <c r="Y544" s="159"/>
      <c r="Z544" s="159"/>
    </row>
    <row r="545" spans="1:26" ht="13.8" x14ac:dyDescent="0.3">
      <c r="A545" s="51"/>
      <c r="B545" s="51"/>
      <c r="C545" s="51"/>
      <c r="D545" s="51"/>
      <c r="E545" s="51"/>
      <c r="F545" s="51"/>
      <c r="G545" s="51"/>
      <c r="H545" s="51"/>
      <c r="I545" s="51"/>
      <c r="J545" s="51"/>
      <c r="K545" s="51"/>
      <c r="L545" s="51"/>
      <c r="M545" s="51"/>
      <c r="N545" s="159"/>
      <c r="O545" s="159"/>
      <c r="P545" s="159"/>
      <c r="Q545" s="159"/>
      <c r="R545" s="159"/>
      <c r="S545" s="159"/>
      <c r="T545" s="159"/>
      <c r="U545" s="159"/>
      <c r="V545" s="159"/>
      <c r="W545" s="159"/>
      <c r="X545" s="159"/>
      <c r="Y545" s="159"/>
      <c r="Z545" s="159"/>
    </row>
    <row r="546" spans="1:26" ht="13.8" x14ac:dyDescent="0.3">
      <c r="A546" s="51"/>
      <c r="B546" s="51"/>
      <c r="C546" s="51"/>
      <c r="D546" s="51"/>
      <c r="E546" s="51"/>
      <c r="F546" s="51"/>
      <c r="G546" s="51"/>
      <c r="H546" s="51"/>
      <c r="I546" s="51"/>
      <c r="J546" s="51"/>
      <c r="K546" s="51"/>
      <c r="L546" s="51"/>
      <c r="M546" s="51"/>
      <c r="N546" s="159"/>
      <c r="O546" s="159"/>
      <c r="P546" s="159"/>
      <c r="Q546" s="159"/>
      <c r="R546" s="159"/>
      <c r="S546" s="159"/>
      <c r="T546" s="159"/>
      <c r="U546" s="159"/>
      <c r="V546" s="159"/>
      <c r="W546" s="159"/>
      <c r="X546" s="159"/>
      <c r="Y546" s="159"/>
      <c r="Z546" s="159"/>
    </row>
    <row r="547" spans="1:26" ht="13.8" x14ac:dyDescent="0.3">
      <c r="A547" s="51"/>
      <c r="B547" s="51"/>
      <c r="C547" s="51"/>
      <c r="D547" s="51"/>
      <c r="E547" s="51"/>
      <c r="F547" s="51"/>
      <c r="G547" s="51"/>
      <c r="H547" s="51"/>
      <c r="I547" s="51"/>
      <c r="J547" s="51"/>
      <c r="K547" s="51"/>
      <c r="L547" s="51"/>
      <c r="M547" s="51"/>
      <c r="N547" s="159"/>
      <c r="O547" s="159"/>
      <c r="P547" s="159"/>
      <c r="Q547" s="159"/>
      <c r="R547" s="159"/>
      <c r="S547" s="159"/>
      <c r="T547" s="159"/>
      <c r="U547" s="159"/>
      <c r="V547" s="159"/>
      <c r="W547" s="159"/>
      <c r="X547" s="159"/>
      <c r="Y547" s="159"/>
      <c r="Z547" s="159"/>
    </row>
    <row r="548" spans="1:26" ht="13.8" x14ac:dyDescent="0.3">
      <c r="A548" s="51"/>
      <c r="B548" s="51"/>
      <c r="C548" s="51"/>
      <c r="D548" s="51"/>
      <c r="E548" s="51"/>
      <c r="F548" s="51"/>
      <c r="G548" s="51"/>
      <c r="H548" s="51"/>
      <c r="I548" s="51"/>
      <c r="J548" s="51"/>
      <c r="K548" s="51"/>
      <c r="L548" s="51"/>
      <c r="M548" s="51"/>
      <c r="N548" s="159"/>
      <c r="O548" s="159"/>
      <c r="P548" s="159"/>
      <c r="Q548" s="159"/>
      <c r="R548" s="159"/>
      <c r="S548" s="159"/>
      <c r="T548" s="159"/>
      <c r="U548" s="159"/>
      <c r="V548" s="159"/>
      <c r="W548" s="159"/>
      <c r="X548" s="159"/>
      <c r="Y548" s="159"/>
      <c r="Z548" s="159"/>
    </row>
    <row r="549" spans="1:26" ht="13.8" x14ac:dyDescent="0.3">
      <c r="A549" s="51"/>
      <c r="B549" s="51"/>
      <c r="C549" s="51"/>
      <c r="D549" s="51"/>
      <c r="E549" s="51"/>
      <c r="F549" s="51"/>
      <c r="G549" s="51"/>
      <c r="H549" s="51"/>
      <c r="I549" s="51"/>
      <c r="J549" s="51"/>
      <c r="K549" s="51"/>
      <c r="L549" s="51"/>
      <c r="M549" s="51"/>
      <c r="N549" s="159"/>
      <c r="O549" s="159"/>
      <c r="P549" s="159"/>
      <c r="Q549" s="159"/>
      <c r="R549" s="159"/>
      <c r="S549" s="159"/>
      <c r="T549" s="159"/>
      <c r="U549" s="159"/>
      <c r="V549" s="159"/>
      <c r="W549" s="159"/>
      <c r="X549" s="159"/>
      <c r="Y549" s="159"/>
      <c r="Z549" s="159"/>
    </row>
    <row r="550" spans="1:26" ht="13.8" x14ac:dyDescent="0.3">
      <c r="A550" s="51"/>
      <c r="B550" s="51"/>
      <c r="C550" s="51"/>
      <c r="D550" s="51"/>
      <c r="E550" s="51"/>
      <c r="F550" s="51"/>
      <c r="G550" s="51"/>
      <c r="H550" s="51"/>
      <c r="I550" s="51"/>
      <c r="J550" s="51"/>
      <c r="K550" s="51"/>
      <c r="L550" s="51"/>
      <c r="M550" s="51"/>
      <c r="N550" s="159"/>
      <c r="O550" s="159"/>
      <c r="P550" s="159"/>
      <c r="Q550" s="159"/>
      <c r="R550" s="159"/>
      <c r="S550" s="159"/>
      <c r="T550" s="159"/>
      <c r="U550" s="159"/>
      <c r="V550" s="159"/>
      <c r="W550" s="159"/>
      <c r="X550" s="159"/>
      <c r="Y550" s="159"/>
      <c r="Z550" s="159"/>
    </row>
    <row r="551" spans="1:26" ht="13.8" x14ac:dyDescent="0.3">
      <c r="A551" s="51"/>
      <c r="B551" s="51"/>
      <c r="C551" s="51"/>
      <c r="D551" s="51"/>
      <c r="E551" s="51"/>
      <c r="F551" s="51"/>
      <c r="G551" s="51"/>
      <c r="H551" s="51"/>
      <c r="I551" s="51"/>
      <c r="J551" s="51"/>
      <c r="K551" s="51"/>
      <c r="L551" s="51"/>
      <c r="M551" s="51"/>
      <c r="N551" s="159"/>
      <c r="O551" s="159"/>
      <c r="P551" s="159"/>
      <c r="Q551" s="159"/>
      <c r="R551" s="159"/>
      <c r="S551" s="159"/>
      <c r="T551" s="159"/>
      <c r="U551" s="159"/>
      <c r="V551" s="159"/>
      <c r="W551" s="159"/>
      <c r="X551" s="159"/>
      <c r="Y551" s="159"/>
      <c r="Z551" s="159"/>
    </row>
    <row r="552" spans="1:26" ht="13.8" x14ac:dyDescent="0.3">
      <c r="A552" s="51"/>
      <c r="B552" s="51"/>
      <c r="C552" s="51"/>
      <c r="D552" s="51"/>
      <c r="E552" s="51"/>
      <c r="F552" s="51"/>
      <c r="G552" s="51"/>
      <c r="H552" s="51"/>
      <c r="I552" s="51"/>
      <c r="J552" s="51"/>
      <c r="K552" s="51"/>
      <c r="L552" s="51"/>
      <c r="M552" s="51"/>
      <c r="N552" s="159"/>
      <c r="O552" s="159"/>
      <c r="P552" s="159"/>
      <c r="Q552" s="159"/>
      <c r="R552" s="159"/>
      <c r="S552" s="159"/>
      <c r="T552" s="159"/>
      <c r="U552" s="159"/>
      <c r="V552" s="159"/>
      <c r="W552" s="159"/>
      <c r="X552" s="159"/>
      <c r="Y552" s="159"/>
      <c r="Z552" s="159"/>
    </row>
    <row r="553" spans="1:26" ht="13.8" x14ac:dyDescent="0.3">
      <c r="A553" s="51"/>
      <c r="B553" s="51"/>
      <c r="C553" s="51"/>
      <c r="D553" s="51"/>
      <c r="E553" s="51"/>
      <c r="F553" s="51"/>
      <c r="G553" s="51"/>
      <c r="H553" s="51"/>
      <c r="I553" s="51"/>
      <c r="J553" s="51"/>
      <c r="K553" s="51"/>
      <c r="L553" s="51"/>
      <c r="M553" s="51"/>
      <c r="N553" s="159"/>
      <c r="O553" s="159"/>
      <c r="P553" s="159"/>
      <c r="Q553" s="159"/>
      <c r="R553" s="159"/>
      <c r="S553" s="159"/>
      <c r="T553" s="159"/>
      <c r="U553" s="159"/>
      <c r="V553" s="159"/>
      <c r="W553" s="159"/>
      <c r="X553" s="159"/>
      <c r="Y553" s="159"/>
      <c r="Z553" s="159"/>
    </row>
    <row r="554" spans="1:26" ht="13.8" x14ac:dyDescent="0.3">
      <c r="A554" s="51"/>
      <c r="B554" s="51"/>
      <c r="C554" s="51"/>
      <c r="D554" s="51"/>
      <c r="E554" s="51"/>
      <c r="F554" s="51"/>
      <c r="G554" s="51"/>
      <c r="H554" s="51"/>
      <c r="I554" s="51"/>
      <c r="J554" s="51"/>
      <c r="K554" s="51"/>
      <c r="L554" s="51"/>
      <c r="M554" s="51"/>
      <c r="N554" s="159"/>
      <c r="O554" s="159"/>
      <c r="P554" s="159"/>
      <c r="Q554" s="159"/>
      <c r="R554" s="159"/>
      <c r="S554" s="159"/>
      <c r="T554" s="159"/>
      <c r="U554" s="159"/>
      <c r="V554" s="159"/>
      <c r="W554" s="159"/>
      <c r="X554" s="159"/>
      <c r="Y554" s="159"/>
      <c r="Z554" s="159"/>
    </row>
    <row r="555" spans="1:26" ht="13.8" x14ac:dyDescent="0.3">
      <c r="A555" s="51"/>
      <c r="B555" s="51"/>
      <c r="C555" s="51"/>
      <c r="D555" s="51"/>
      <c r="E555" s="51"/>
      <c r="F555" s="51"/>
      <c r="G555" s="51"/>
      <c r="H555" s="51"/>
      <c r="I555" s="51"/>
      <c r="J555" s="51"/>
      <c r="K555" s="51"/>
      <c r="L555" s="51"/>
      <c r="M555" s="51"/>
      <c r="N555" s="159"/>
      <c r="O555" s="159"/>
      <c r="P555" s="159"/>
      <c r="Q555" s="159"/>
      <c r="R555" s="159"/>
      <c r="S555" s="159"/>
      <c r="T555" s="159"/>
      <c r="U555" s="159"/>
      <c r="V555" s="159"/>
      <c r="W555" s="159"/>
      <c r="X555" s="159"/>
      <c r="Y555" s="159"/>
      <c r="Z555" s="159"/>
    </row>
    <row r="556" spans="1:26" ht="13.8" x14ac:dyDescent="0.3">
      <c r="A556" s="51"/>
      <c r="B556" s="51"/>
      <c r="C556" s="51"/>
      <c r="D556" s="51"/>
      <c r="E556" s="51"/>
      <c r="F556" s="51"/>
      <c r="G556" s="51"/>
      <c r="H556" s="51"/>
      <c r="I556" s="51"/>
      <c r="J556" s="51"/>
      <c r="K556" s="51"/>
      <c r="L556" s="51"/>
      <c r="M556" s="51"/>
      <c r="N556" s="159"/>
      <c r="O556" s="159"/>
      <c r="P556" s="159"/>
      <c r="Q556" s="159"/>
      <c r="R556" s="159"/>
      <c r="S556" s="159"/>
      <c r="T556" s="159"/>
      <c r="U556" s="159"/>
      <c r="V556" s="159"/>
      <c r="W556" s="159"/>
      <c r="X556" s="159"/>
      <c r="Y556" s="159"/>
      <c r="Z556" s="159"/>
    </row>
    <row r="557" spans="1:26" ht="13.8" x14ac:dyDescent="0.3">
      <c r="A557" s="51"/>
      <c r="B557" s="51"/>
      <c r="C557" s="51"/>
      <c r="D557" s="51"/>
      <c r="E557" s="51"/>
      <c r="F557" s="51"/>
      <c r="G557" s="51"/>
      <c r="H557" s="51"/>
      <c r="I557" s="51"/>
      <c r="J557" s="51"/>
      <c r="K557" s="51"/>
      <c r="L557" s="51"/>
      <c r="M557" s="51"/>
      <c r="N557" s="159"/>
      <c r="O557" s="159"/>
      <c r="P557" s="159"/>
      <c r="Q557" s="159"/>
      <c r="R557" s="159"/>
      <c r="S557" s="159"/>
      <c r="T557" s="159"/>
      <c r="U557" s="159"/>
      <c r="V557" s="159"/>
      <c r="W557" s="159"/>
      <c r="X557" s="159"/>
      <c r="Y557" s="159"/>
      <c r="Z557" s="159"/>
    </row>
    <row r="558" spans="1:26" ht="13.8" x14ac:dyDescent="0.3">
      <c r="A558" s="51"/>
      <c r="B558" s="51"/>
      <c r="C558" s="51"/>
      <c r="D558" s="51"/>
      <c r="E558" s="51"/>
      <c r="F558" s="51"/>
      <c r="G558" s="51"/>
      <c r="H558" s="51"/>
      <c r="I558" s="51"/>
      <c r="J558" s="51"/>
      <c r="K558" s="51"/>
      <c r="L558" s="51"/>
      <c r="M558" s="51"/>
      <c r="N558" s="159"/>
      <c r="O558" s="159"/>
      <c r="P558" s="159"/>
      <c r="Q558" s="159"/>
      <c r="R558" s="159"/>
      <c r="S558" s="159"/>
      <c r="T558" s="159"/>
      <c r="U558" s="159"/>
      <c r="V558" s="159"/>
      <c r="W558" s="159"/>
      <c r="X558" s="159"/>
      <c r="Y558" s="159"/>
      <c r="Z558" s="159"/>
    </row>
    <row r="559" spans="1:26" ht="13.8" x14ac:dyDescent="0.3">
      <c r="A559" s="51"/>
      <c r="B559" s="51"/>
      <c r="C559" s="51"/>
      <c r="D559" s="51"/>
      <c r="E559" s="51"/>
      <c r="F559" s="51"/>
      <c r="G559" s="51"/>
      <c r="H559" s="51"/>
      <c r="I559" s="51"/>
      <c r="J559" s="51"/>
      <c r="K559" s="51"/>
      <c r="L559" s="51"/>
      <c r="M559" s="51"/>
      <c r="N559" s="159"/>
      <c r="O559" s="159"/>
      <c r="P559" s="159"/>
      <c r="Q559" s="159"/>
      <c r="R559" s="159"/>
      <c r="S559" s="159"/>
      <c r="T559" s="159"/>
      <c r="U559" s="159"/>
      <c r="V559" s="159"/>
      <c r="W559" s="159"/>
      <c r="X559" s="159"/>
      <c r="Y559" s="159"/>
      <c r="Z559" s="159"/>
    </row>
    <row r="560" spans="1:26" ht="13.8" x14ac:dyDescent="0.3">
      <c r="A560" s="51"/>
      <c r="B560" s="51"/>
      <c r="C560" s="51"/>
      <c r="D560" s="51"/>
      <c r="E560" s="51"/>
      <c r="F560" s="51"/>
      <c r="G560" s="51"/>
      <c r="H560" s="51"/>
      <c r="I560" s="51"/>
      <c r="J560" s="51"/>
      <c r="K560" s="51"/>
      <c r="L560" s="51"/>
      <c r="M560" s="51"/>
      <c r="N560" s="159"/>
      <c r="O560" s="159"/>
      <c r="P560" s="159"/>
      <c r="Q560" s="159"/>
      <c r="R560" s="159"/>
      <c r="S560" s="159"/>
      <c r="T560" s="159"/>
      <c r="U560" s="159"/>
      <c r="V560" s="159"/>
      <c r="W560" s="159"/>
      <c r="X560" s="159"/>
      <c r="Y560" s="159"/>
      <c r="Z560" s="159"/>
    </row>
    <row r="561" spans="1:26" ht="13.8" x14ac:dyDescent="0.3">
      <c r="A561" s="51"/>
      <c r="B561" s="51"/>
      <c r="C561" s="51"/>
      <c r="D561" s="51"/>
      <c r="E561" s="51"/>
      <c r="F561" s="51"/>
      <c r="G561" s="51"/>
      <c r="H561" s="51"/>
      <c r="I561" s="51"/>
      <c r="J561" s="51"/>
      <c r="K561" s="51"/>
      <c r="L561" s="51"/>
      <c r="M561" s="51"/>
      <c r="N561" s="159"/>
      <c r="O561" s="159"/>
      <c r="P561" s="159"/>
      <c r="Q561" s="159"/>
      <c r="R561" s="159"/>
      <c r="S561" s="159"/>
      <c r="T561" s="159"/>
      <c r="U561" s="159"/>
      <c r="V561" s="159"/>
      <c r="W561" s="159"/>
      <c r="X561" s="159"/>
      <c r="Y561" s="159"/>
      <c r="Z561" s="159"/>
    </row>
    <row r="562" spans="1:26" ht="13.8" x14ac:dyDescent="0.3">
      <c r="A562" s="51"/>
      <c r="B562" s="51"/>
      <c r="C562" s="51"/>
      <c r="D562" s="51"/>
      <c r="E562" s="51"/>
      <c r="F562" s="51"/>
      <c r="G562" s="51"/>
      <c r="H562" s="51"/>
      <c r="I562" s="51"/>
      <c r="J562" s="51"/>
      <c r="K562" s="51"/>
      <c r="L562" s="51"/>
      <c r="M562" s="51"/>
      <c r="N562" s="159"/>
      <c r="O562" s="159"/>
      <c r="P562" s="159"/>
      <c r="Q562" s="159"/>
      <c r="R562" s="159"/>
      <c r="S562" s="159"/>
      <c r="T562" s="159"/>
      <c r="U562" s="159"/>
      <c r="V562" s="159"/>
      <c r="W562" s="159"/>
      <c r="X562" s="159"/>
      <c r="Y562" s="159"/>
      <c r="Z562" s="159"/>
    </row>
    <row r="563" spans="1:26" ht="13.8" x14ac:dyDescent="0.3">
      <c r="A563" s="51"/>
      <c r="B563" s="51"/>
      <c r="C563" s="51"/>
      <c r="D563" s="51"/>
      <c r="E563" s="51"/>
      <c r="F563" s="51"/>
      <c r="G563" s="51"/>
      <c r="H563" s="51"/>
      <c r="I563" s="51"/>
      <c r="J563" s="51"/>
      <c r="K563" s="51"/>
      <c r="L563" s="51"/>
      <c r="M563" s="51"/>
      <c r="N563" s="159"/>
      <c r="O563" s="159"/>
      <c r="P563" s="159"/>
      <c r="Q563" s="159"/>
      <c r="R563" s="159"/>
      <c r="S563" s="159"/>
      <c r="T563" s="159"/>
      <c r="U563" s="159"/>
      <c r="V563" s="159"/>
      <c r="W563" s="159"/>
      <c r="X563" s="159"/>
      <c r="Y563" s="159"/>
      <c r="Z563" s="159"/>
    </row>
    <row r="564" spans="1:26" ht="13.8" x14ac:dyDescent="0.3">
      <c r="A564" s="51"/>
      <c r="B564" s="51"/>
      <c r="C564" s="51"/>
      <c r="D564" s="51"/>
      <c r="E564" s="51"/>
      <c r="F564" s="51"/>
      <c r="G564" s="51"/>
      <c r="H564" s="51"/>
      <c r="I564" s="51"/>
      <c r="J564" s="51"/>
      <c r="K564" s="51"/>
      <c r="L564" s="51"/>
      <c r="M564" s="51"/>
      <c r="N564" s="159"/>
      <c r="O564" s="159"/>
      <c r="P564" s="159"/>
      <c r="Q564" s="159"/>
      <c r="R564" s="159"/>
      <c r="S564" s="159"/>
      <c r="T564" s="159"/>
      <c r="U564" s="159"/>
      <c r="V564" s="159"/>
      <c r="W564" s="159"/>
      <c r="X564" s="159"/>
      <c r="Y564" s="159"/>
      <c r="Z564" s="159"/>
    </row>
    <row r="565" spans="1:26" ht="13.8" x14ac:dyDescent="0.3">
      <c r="A565" s="51"/>
      <c r="B565" s="51"/>
      <c r="C565" s="51"/>
      <c r="D565" s="51"/>
      <c r="E565" s="51"/>
      <c r="F565" s="51"/>
      <c r="G565" s="51"/>
      <c r="H565" s="51"/>
      <c r="I565" s="51"/>
      <c r="J565" s="51"/>
      <c r="K565" s="51"/>
      <c r="L565" s="51"/>
      <c r="M565" s="51"/>
      <c r="N565" s="159"/>
      <c r="O565" s="159"/>
      <c r="P565" s="159"/>
      <c r="Q565" s="159"/>
      <c r="R565" s="159"/>
      <c r="S565" s="159"/>
      <c r="T565" s="159"/>
      <c r="U565" s="159"/>
      <c r="V565" s="159"/>
      <c r="W565" s="159"/>
      <c r="X565" s="159"/>
      <c r="Y565" s="159"/>
      <c r="Z565" s="159"/>
    </row>
    <row r="566" spans="1:26" ht="13.8" x14ac:dyDescent="0.3">
      <c r="A566" s="51"/>
      <c r="B566" s="51"/>
      <c r="C566" s="51"/>
      <c r="D566" s="51"/>
      <c r="E566" s="51"/>
      <c r="F566" s="51"/>
      <c r="G566" s="51"/>
      <c r="H566" s="51"/>
      <c r="I566" s="51"/>
      <c r="J566" s="51"/>
      <c r="K566" s="51"/>
      <c r="L566" s="51"/>
      <c r="M566" s="51"/>
      <c r="N566" s="159"/>
      <c r="O566" s="159"/>
      <c r="P566" s="159"/>
      <c r="Q566" s="159"/>
      <c r="R566" s="159"/>
      <c r="S566" s="159"/>
      <c r="T566" s="159"/>
      <c r="U566" s="159"/>
      <c r="V566" s="159"/>
      <c r="W566" s="159"/>
      <c r="X566" s="159"/>
      <c r="Y566" s="159"/>
      <c r="Z566" s="159"/>
    </row>
    <row r="567" spans="1:26" ht="13.8" x14ac:dyDescent="0.3">
      <c r="A567" s="51"/>
      <c r="B567" s="51"/>
      <c r="C567" s="51"/>
      <c r="D567" s="51"/>
      <c r="E567" s="51"/>
      <c r="F567" s="51"/>
      <c r="G567" s="51"/>
      <c r="H567" s="51"/>
      <c r="I567" s="51"/>
      <c r="J567" s="51"/>
      <c r="K567" s="51"/>
      <c r="L567" s="51"/>
      <c r="M567" s="51"/>
      <c r="N567" s="159"/>
      <c r="O567" s="159"/>
      <c r="P567" s="159"/>
      <c r="Q567" s="159"/>
      <c r="R567" s="159"/>
      <c r="S567" s="159"/>
      <c r="T567" s="159"/>
      <c r="U567" s="159"/>
      <c r="V567" s="159"/>
      <c r="W567" s="159"/>
      <c r="X567" s="159"/>
      <c r="Y567" s="159"/>
      <c r="Z567" s="159"/>
    </row>
    <row r="568" spans="1:26" ht="13.8" x14ac:dyDescent="0.3">
      <c r="A568" s="51"/>
      <c r="B568" s="51"/>
      <c r="C568" s="51"/>
      <c r="D568" s="51"/>
      <c r="E568" s="51"/>
      <c r="F568" s="51"/>
      <c r="G568" s="51"/>
      <c r="H568" s="51"/>
      <c r="I568" s="51"/>
      <c r="J568" s="51"/>
      <c r="K568" s="51"/>
      <c r="L568" s="51"/>
      <c r="M568" s="51"/>
      <c r="N568" s="159"/>
      <c r="O568" s="159"/>
      <c r="P568" s="159"/>
      <c r="Q568" s="159"/>
      <c r="R568" s="159"/>
      <c r="S568" s="159"/>
      <c r="T568" s="159"/>
      <c r="U568" s="159"/>
      <c r="V568" s="159"/>
      <c r="W568" s="159"/>
      <c r="X568" s="159"/>
      <c r="Y568" s="159"/>
      <c r="Z568" s="159"/>
    </row>
    <row r="569" spans="1:26" ht="13.8" x14ac:dyDescent="0.3">
      <c r="A569" s="51"/>
      <c r="B569" s="51"/>
      <c r="C569" s="51"/>
      <c r="D569" s="51"/>
      <c r="E569" s="51"/>
      <c r="F569" s="51"/>
      <c r="G569" s="51"/>
      <c r="H569" s="51"/>
      <c r="I569" s="51"/>
      <c r="J569" s="51"/>
      <c r="K569" s="51"/>
      <c r="L569" s="51"/>
      <c r="M569" s="51"/>
      <c r="N569" s="159"/>
      <c r="O569" s="159"/>
      <c r="P569" s="159"/>
      <c r="Q569" s="159"/>
      <c r="R569" s="159"/>
      <c r="S569" s="159"/>
      <c r="T569" s="159"/>
      <c r="U569" s="159"/>
      <c r="V569" s="159"/>
      <c r="W569" s="159"/>
      <c r="X569" s="159"/>
      <c r="Y569" s="159"/>
      <c r="Z569" s="159"/>
    </row>
    <row r="570" spans="1:26" ht="13.8" x14ac:dyDescent="0.3">
      <c r="A570" s="51"/>
      <c r="B570" s="51"/>
      <c r="C570" s="51"/>
      <c r="D570" s="51"/>
      <c r="E570" s="51"/>
      <c r="F570" s="51"/>
      <c r="G570" s="51"/>
      <c r="H570" s="51"/>
      <c r="I570" s="51"/>
      <c r="J570" s="51"/>
      <c r="K570" s="51"/>
      <c r="L570" s="51"/>
      <c r="M570" s="51"/>
      <c r="N570" s="159"/>
      <c r="O570" s="159"/>
      <c r="P570" s="159"/>
      <c r="Q570" s="159"/>
      <c r="R570" s="159"/>
      <c r="S570" s="159"/>
      <c r="T570" s="159"/>
      <c r="U570" s="159"/>
      <c r="V570" s="159"/>
      <c r="W570" s="159"/>
      <c r="X570" s="159"/>
      <c r="Y570" s="159"/>
      <c r="Z570" s="159"/>
    </row>
    <row r="571" spans="1:26" ht="13.8" x14ac:dyDescent="0.3">
      <c r="A571" s="51"/>
      <c r="B571" s="51"/>
      <c r="C571" s="51"/>
      <c r="D571" s="51"/>
      <c r="E571" s="51"/>
      <c r="F571" s="51"/>
      <c r="G571" s="51"/>
      <c r="H571" s="51"/>
      <c r="I571" s="51"/>
      <c r="J571" s="51"/>
      <c r="K571" s="51"/>
      <c r="L571" s="51"/>
      <c r="M571" s="51"/>
      <c r="N571" s="159"/>
      <c r="O571" s="159"/>
      <c r="P571" s="159"/>
      <c r="Q571" s="159"/>
      <c r="R571" s="159"/>
      <c r="S571" s="159"/>
      <c r="T571" s="159"/>
      <c r="U571" s="159"/>
      <c r="V571" s="159"/>
      <c r="W571" s="159"/>
      <c r="X571" s="159"/>
      <c r="Y571" s="159"/>
      <c r="Z571" s="159"/>
    </row>
    <row r="572" spans="1:26" ht="13.8" x14ac:dyDescent="0.3">
      <c r="A572" s="51"/>
      <c r="B572" s="51"/>
      <c r="C572" s="51"/>
      <c r="D572" s="51"/>
      <c r="E572" s="51"/>
      <c r="F572" s="51"/>
      <c r="G572" s="51"/>
      <c r="H572" s="51"/>
      <c r="I572" s="51"/>
      <c r="J572" s="51"/>
      <c r="K572" s="51"/>
      <c r="L572" s="51"/>
      <c r="M572" s="51"/>
      <c r="N572" s="159"/>
      <c r="O572" s="159"/>
      <c r="P572" s="159"/>
      <c r="Q572" s="159"/>
      <c r="R572" s="159"/>
      <c r="S572" s="159"/>
      <c r="T572" s="159"/>
      <c r="U572" s="159"/>
      <c r="V572" s="159"/>
      <c r="W572" s="159"/>
      <c r="X572" s="159"/>
      <c r="Y572" s="159"/>
      <c r="Z572" s="159"/>
    </row>
    <row r="573" spans="1:26" ht="13.8" x14ac:dyDescent="0.3">
      <c r="A573" s="51"/>
      <c r="B573" s="51"/>
      <c r="C573" s="51"/>
      <c r="D573" s="51"/>
      <c r="E573" s="51"/>
      <c r="F573" s="51"/>
      <c r="G573" s="51"/>
      <c r="H573" s="51"/>
      <c r="I573" s="51"/>
      <c r="J573" s="51"/>
      <c r="K573" s="51"/>
      <c r="L573" s="51"/>
      <c r="M573" s="51"/>
      <c r="N573" s="159"/>
      <c r="O573" s="159"/>
      <c r="P573" s="159"/>
      <c r="Q573" s="159"/>
      <c r="R573" s="159"/>
      <c r="S573" s="159"/>
      <c r="T573" s="159"/>
      <c r="U573" s="159"/>
      <c r="V573" s="159"/>
      <c r="W573" s="159"/>
      <c r="X573" s="159"/>
      <c r="Y573" s="159"/>
      <c r="Z573" s="159"/>
    </row>
    <row r="574" spans="1:26" ht="13.8" x14ac:dyDescent="0.3">
      <c r="A574" s="51"/>
      <c r="B574" s="51"/>
      <c r="C574" s="51"/>
      <c r="D574" s="51"/>
      <c r="E574" s="51"/>
      <c r="F574" s="51"/>
      <c r="G574" s="51"/>
      <c r="H574" s="51"/>
      <c r="I574" s="51"/>
      <c r="J574" s="51"/>
      <c r="K574" s="51"/>
      <c r="L574" s="51"/>
      <c r="M574" s="51"/>
      <c r="N574" s="159"/>
      <c r="O574" s="159"/>
      <c r="P574" s="159"/>
      <c r="Q574" s="159"/>
      <c r="R574" s="159"/>
      <c r="S574" s="159"/>
      <c r="T574" s="159"/>
      <c r="U574" s="159"/>
      <c r="V574" s="159"/>
      <c r="W574" s="159"/>
      <c r="X574" s="159"/>
      <c r="Y574" s="159"/>
      <c r="Z574" s="159"/>
    </row>
    <row r="575" spans="1:26" ht="13.8" x14ac:dyDescent="0.3">
      <c r="A575" s="51"/>
      <c r="B575" s="51"/>
      <c r="C575" s="51"/>
      <c r="D575" s="51"/>
      <c r="E575" s="51"/>
      <c r="F575" s="51"/>
      <c r="G575" s="51"/>
      <c r="H575" s="51"/>
      <c r="I575" s="51"/>
      <c r="J575" s="51"/>
      <c r="K575" s="51"/>
      <c r="L575" s="51"/>
      <c r="M575" s="51"/>
      <c r="N575" s="159"/>
      <c r="O575" s="159"/>
      <c r="P575" s="159"/>
      <c r="Q575" s="159"/>
      <c r="R575" s="159"/>
      <c r="S575" s="159"/>
      <c r="T575" s="159"/>
      <c r="U575" s="159"/>
      <c r="V575" s="159"/>
      <c r="W575" s="159"/>
      <c r="X575" s="159"/>
      <c r="Y575" s="159"/>
      <c r="Z575" s="159"/>
    </row>
    <row r="576" spans="1:26" ht="13.8" x14ac:dyDescent="0.3">
      <c r="A576" s="51"/>
      <c r="B576" s="51"/>
      <c r="C576" s="51"/>
      <c r="D576" s="51"/>
      <c r="E576" s="51"/>
      <c r="F576" s="51"/>
      <c r="G576" s="51"/>
      <c r="H576" s="51"/>
      <c r="I576" s="51"/>
      <c r="J576" s="51"/>
      <c r="K576" s="51"/>
      <c r="L576" s="51"/>
      <c r="M576" s="51"/>
      <c r="N576" s="159"/>
      <c r="O576" s="159"/>
      <c r="P576" s="159"/>
      <c r="Q576" s="159"/>
      <c r="R576" s="159"/>
      <c r="S576" s="159"/>
      <c r="T576" s="159"/>
      <c r="U576" s="159"/>
      <c r="V576" s="159"/>
      <c r="W576" s="159"/>
      <c r="X576" s="159"/>
      <c r="Y576" s="159"/>
      <c r="Z576" s="159"/>
    </row>
    <row r="577" spans="1:26" ht="13.8" x14ac:dyDescent="0.3">
      <c r="A577" s="51"/>
      <c r="B577" s="51"/>
      <c r="C577" s="51"/>
      <c r="D577" s="51"/>
      <c r="E577" s="51"/>
      <c r="F577" s="51"/>
      <c r="G577" s="51"/>
      <c r="H577" s="51"/>
      <c r="I577" s="51"/>
      <c r="J577" s="51"/>
      <c r="K577" s="51"/>
      <c r="L577" s="51"/>
      <c r="M577" s="51"/>
      <c r="N577" s="159"/>
      <c r="O577" s="159"/>
      <c r="P577" s="159"/>
      <c r="Q577" s="159"/>
      <c r="R577" s="159"/>
      <c r="S577" s="159"/>
      <c r="T577" s="159"/>
      <c r="U577" s="159"/>
      <c r="V577" s="159"/>
      <c r="W577" s="159"/>
      <c r="X577" s="159"/>
      <c r="Y577" s="159"/>
      <c r="Z577" s="159"/>
    </row>
    <row r="578" spans="1:26" ht="13.8" x14ac:dyDescent="0.3">
      <c r="A578" s="51"/>
      <c r="B578" s="51"/>
      <c r="C578" s="51"/>
      <c r="D578" s="51"/>
      <c r="E578" s="51"/>
      <c r="F578" s="51"/>
      <c r="G578" s="51"/>
      <c r="H578" s="51"/>
      <c r="I578" s="51"/>
      <c r="J578" s="51"/>
      <c r="K578" s="51"/>
      <c r="L578" s="51"/>
      <c r="M578" s="51"/>
      <c r="N578" s="159"/>
      <c r="O578" s="159"/>
      <c r="P578" s="159"/>
      <c r="Q578" s="159"/>
      <c r="R578" s="159"/>
      <c r="S578" s="159"/>
      <c r="T578" s="159"/>
      <c r="U578" s="159"/>
      <c r="V578" s="159"/>
      <c r="W578" s="159"/>
      <c r="X578" s="159"/>
      <c r="Y578" s="159"/>
      <c r="Z578" s="159"/>
    </row>
    <row r="579" spans="1:26" ht="13.8" x14ac:dyDescent="0.3">
      <c r="A579" s="51"/>
      <c r="B579" s="51"/>
      <c r="C579" s="51"/>
      <c r="D579" s="51"/>
      <c r="E579" s="51"/>
      <c r="F579" s="51"/>
      <c r="G579" s="51"/>
      <c r="H579" s="51"/>
      <c r="I579" s="51"/>
      <c r="J579" s="51"/>
      <c r="K579" s="51"/>
      <c r="L579" s="51"/>
      <c r="M579" s="51"/>
      <c r="N579" s="159"/>
      <c r="O579" s="159"/>
      <c r="P579" s="159"/>
      <c r="Q579" s="159"/>
      <c r="R579" s="159"/>
      <c r="S579" s="159"/>
      <c r="T579" s="159"/>
      <c r="U579" s="159"/>
      <c r="V579" s="159"/>
      <c r="W579" s="159"/>
      <c r="X579" s="159"/>
      <c r="Y579" s="159"/>
      <c r="Z579" s="159"/>
    </row>
    <row r="580" spans="1:26" ht="13.8" x14ac:dyDescent="0.3">
      <c r="A580" s="51"/>
      <c r="B580" s="51"/>
      <c r="C580" s="51"/>
      <c r="D580" s="51"/>
      <c r="E580" s="51"/>
      <c r="F580" s="51"/>
      <c r="G580" s="51"/>
      <c r="H580" s="51"/>
      <c r="I580" s="51"/>
      <c r="J580" s="51"/>
      <c r="K580" s="51"/>
      <c r="L580" s="51"/>
      <c r="M580" s="51"/>
      <c r="N580" s="159"/>
      <c r="O580" s="159"/>
      <c r="P580" s="159"/>
      <c r="Q580" s="159"/>
      <c r="R580" s="159"/>
      <c r="S580" s="159"/>
      <c r="T580" s="159"/>
      <c r="U580" s="159"/>
      <c r="V580" s="159"/>
      <c r="W580" s="159"/>
      <c r="X580" s="159"/>
      <c r="Y580" s="159"/>
      <c r="Z580" s="159"/>
    </row>
    <row r="581" spans="1:26" ht="13.8" x14ac:dyDescent="0.3">
      <c r="A581" s="51"/>
      <c r="B581" s="51"/>
      <c r="C581" s="51"/>
      <c r="D581" s="51"/>
      <c r="E581" s="51"/>
      <c r="F581" s="51"/>
      <c r="G581" s="51"/>
      <c r="H581" s="51"/>
      <c r="I581" s="51"/>
      <c r="J581" s="51"/>
      <c r="K581" s="51"/>
      <c r="L581" s="51"/>
      <c r="M581" s="51"/>
      <c r="N581" s="159"/>
      <c r="O581" s="159"/>
      <c r="P581" s="159"/>
      <c r="Q581" s="159"/>
      <c r="R581" s="159"/>
      <c r="S581" s="159"/>
      <c r="T581" s="159"/>
      <c r="U581" s="159"/>
      <c r="V581" s="159"/>
      <c r="W581" s="159"/>
      <c r="X581" s="159"/>
      <c r="Y581" s="159"/>
      <c r="Z581" s="159"/>
    </row>
    <row r="582" spans="1:26" ht="13.8" x14ac:dyDescent="0.3">
      <c r="A582" s="51"/>
      <c r="B582" s="51"/>
      <c r="C582" s="51"/>
      <c r="D582" s="51"/>
      <c r="E582" s="51"/>
      <c r="F582" s="51"/>
      <c r="G582" s="51"/>
      <c r="H582" s="51"/>
      <c r="I582" s="51"/>
      <c r="J582" s="51"/>
      <c r="K582" s="51"/>
      <c r="L582" s="51"/>
      <c r="M582" s="51"/>
      <c r="N582" s="159"/>
      <c r="O582" s="159"/>
      <c r="P582" s="159"/>
      <c r="Q582" s="159"/>
      <c r="R582" s="159"/>
      <c r="S582" s="159"/>
      <c r="T582" s="159"/>
      <c r="U582" s="159"/>
      <c r="V582" s="159"/>
      <c r="W582" s="159"/>
      <c r="X582" s="159"/>
      <c r="Y582" s="159"/>
      <c r="Z582" s="159"/>
    </row>
    <row r="583" spans="1:26" ht="13.8" x14ac:dyDescent="0.3">
      <c r="A583" s="51"/>
      <c r="B583" s="51"/>
      <c r="C583" s="51"/>
      <c r="D583" s="51"/>
      <c r="E583" s="51"/>
      <c r="F583" s="51"/>
      <c r="G583" s="51"/>
      <c r="H583" s="51"/>
      <c r="I583" s="51"/>
      <c r="J583" s="51"/>
      <c r="K583" s="51"/>
      <c r="L583" s="51"/>
      <c r="M583" s="51"/>
      <c r="N583" s="159"/>
      <c r="O583" s="159"/>
      <c r="P583" s="159"/>
      <c r="Q583" s="159"/>
      <c r="R583" s="159"/>
      <c r="S583" s="159"/>
      <c r="T583" s="159"/>
      <c r="U583" s="159"/>
      <c r="V583" s="159"/>
      <c r="W583" s="159"/>
      <c r="X583" s="159"/>
      <c r="Y583" s="159"/>
      <c r="Z583" s="159"/>
    </row>
    <row r="584" spans="1:26" ht="13.8" x14ac:dyDescent="0.3">
      <c r="A584" s="51"/>
      <c r="B584" s="51"/>
      <c r="C584" s="51"/>
      <c r="D584" s="51"/>
      <c r="E584" s="51"/>
      <c r="F584" s="51"/>
      <c r="G584" s="51"/>
      <c r="H584" s="51"/>
      <c r="I584" s="51"/>
      <c r="J584" s="51"/>
      <c r="K584" s="51"/>
      <c r="L584" s="51"/>
      <c r="M584" s="51"/>
      <c r="N584" s="159"/>
      <c r="O584" s="159"/>
      <c r="P584" s="159"/>
      <c r="Q584" s="159"/>
      <c r="R584" s="159"/>
      <c r="S584" s="159"/>
      <c r="T584" s="159"/>
      <c r="U584" s="159"/>
      <c r="V584" s="159"/>
      <c r="W584" s="159"/>
      <c r="X584" s="159"/>
      <c r="Y584" s="159"/>
      <c r="Z584" s="159"/>
    </row>
    <row r="585" spans="1:26" ht="13.8" x14ac:dyDescent="0.3">
      <c r="A585" s="51"/>
      <c r="B585" s="51"/>
      <c r="C585" s="51"/>
      <c r="D585" s="51"/>
      <c r="E585" s="51"/>
      <c r="F585" s="51"/>
      <c r="G585" s="51"/>
      <c r="H585" s="51"/>
      <c r="I585" s="51"/>
      <c r="J585" s="51"/>
      <c r="K585" s="51"/>
      <c r="L585" s="51"/>
      <c r="M585" s="51"/>
      <c r="N585" s="159"/>
      <c r="O585" s="159"/>
      <c r="P585" s="159"/>
      <c r="Q585" s="159"/>
      <c r="R585" s="159"/>
      <c r="S585" s="159"/>
      <c r="T585" s="159"/>
      <c r="U585" s="159"/>
      <c r="V585" s="159"/>
      <c r="W585" s="159"/>
      <c r="X585" s="159"/>
      <c r="Y585" s="159"/>
      <c r="Z585" s="159"/>
    </row>
    <row r="586" spans="1:26" ht="13.8" x14ac:dyDescent="0.3">
      <c r="A586" s="51"/>
      <c r="B586" s="51"/>
      <c r="C586" s="51"/>
      <c r="D586" s="51"/>
      <c r="E586" s="51"/>
      <c r="F586" s="51"/>
      <c r="G586" s="51"/>
      <c r="H586" s="51"/>
      <c r="I586" s="51"/>
      <c r="J586" s="51"/>
      <c r="K586" s="51"/>
      <c r="L586" s="51"/>
      <c r="M586" s="51"/>
      <c r="N586" s="159"/>
      <c r="O586" s="159"/>
      <c r="P586" s="159"/>
      <c r="Q586" s="159"/>
      <c r="R586" s="159"/>
      <c r="S586" s="159"/>
      <c r="T586" s="159"/>
      <c r="U586" s="159"/>
      <c r="V586" s="159"/>
      <c r="W586" s="159"/>
      <c r="X586" s="159"/>
      <c r="Y586" s="159"/>
      <c r="Z586" s="159"/>
    </row>
    <row r="587" spans="1:26" ht="13.8" x14ac:dyDescent="0.3">
      <c r="A587" s="51"/>
      <c r="B587" s="51"/>
      <c r="C587" s="51"/>
      <c r="D587" s="51"/>
      <c r="E587" s="51"/>
      <c r="F587" s="51"/>
      <c r="G587" s="51"/>
      <c r="H587" s="51"/>
      <c r="I587" s="51"/>
      <c r="J587" s="51"/>
      <c r="K587" s="51"/>
      <c r="L587" s="51"/>
      <c r="M587" s="51"/>
      <c r="N587" s="159"/>
      <c r="O587" s="159"/>
      <c r="P587" s="159"/>
      <c r="Q587" s="159"/>
      <c r="R587" s="159"/>
      <c r="S587" s="159"/>
      <c r="T587" s="159"/>
      <c r="U587" s="159"/>
      <c r="V587" s="159"/>
      <c r="W587" s="159"/>
      <c r="X587" s="159"/>
      <c r="Y587" s="159"/>
      <c r="Z587" s="159"/>
    </row>
    <row r="588" spans="1:26" ht="13.8" x14ac:dyDescent="0.3">
      <c r="A588" s="51"/>
      <c r="B588" s="51"/>
      <c r="C588" s="51"/>
      <c r="D588" s="51"/>
      <c r="E588" s="51"/>
      <c r="F588" s="51"/>
      <c r="G588" s="51"/>
      <c r="H588" s="51"/>
      <c r="I588" s="51"/>
      <c r="J588" s="51"/>
      <c r="K588" s="51"/>
      <c r="L588" s="51"/>
      <c r="M588" s="51"/>
      <c r="N588" s="159"/>
      <c r="O588" s="159"/>
      <c r="P588" s="159"/>
      <c r="Q588" s="159"/>
      <c r="R588" s="159"/>
      <c r="S588" s="159"/>
      <c r="T588" s="159"/>
      <c r="U588" s="159"/>
      <c r="V588" s="159"/>
      <c r="W588" s="159"/>
      <c r="X588" s="159"/>
      <c r="Y588" s="159"/>
      <c r="Z588" s="159"/>
    </row>
    <row r="589" spans="1:26" ht="13.8" x14ac:dyDescent="0.3">
      <c r="A589" s="51"/>
      <c r="B589" s="51"/>
      <c r="C589" s="51"/>
      <c r="D589" s="51"/>
      <c r="E589" s="51"/>
      <c r="F589" s="51"/>
      <c r="G589" s="51"/>
      <c r="H589" s="51"/>
      <c r="I589" s="51"/>
      <c r="J589" s="51"/>
      <c r="K589" s="51"/>
      <c r="L589" s="51"/>
      <c r="M589" s="51"/>
      <c r="N589" s="159"/>
      <c r="O589" s="159"/>
      <c r="P589" s="159"/>
      <c r="Q589" s="159"/>
      <c r="R589" s="159"/>
      <c r="S589" s="159"/>
      <c r="T589" s="159"/>
      <c r="U589" s="159"/>
      <c r="V589" s="159"/>
      <c r="W589" s="159"/>
      <c r="X589" s="159"/>
      <c r="Y589" s="159"/>
      <c r="Z589" s="159"/>
    </row>
    <row r="590" spans="1:26" ht="13.8" x14ac:dyDescent="0.3">
      <c r="A590" s="51"/>
      <c r="B590" s="51"/>
      <c r="C590" s="51"/>
      <c r="D590" s="51"/>
      <c r="E590" s="51"/>
      <c r="F590" s="51"/>
      <c r="G590" s="51"/>
      <c r="H590" s="51"/>
      <c r="I590" s="51"/>
      <c r="J590" s="51"/>
      <c r="K590" s="51"/>
      <c r="L590" s="51"/>
      <c r="M590" s="51"/>
      <c r="N590" s="159"/>
      <c r="O590" s="159"/>
      <c r="P590" s="159"/>
      <c r="Q590" s="159"/>
      <c r="R590" s="159"/>
      <c r="S590" s="159"/>
      <c r="T590" s="159"/>
      <c r="U590" s="159"/>
      <c r="V590" s="159"/>
      <c r="W590" s="159"/>
      <c r="X590" s="159"/>
      <c r="Y590" s="159"/>
      <c r="Z590" s="159"/>
    </row>
    <row r="591" spans="1:26" ht="13.8" x14ac:dyDescent="0.3">
      <c r="A591" s="51"/>
      <c r="B591" s="51"/>
      <c r="C591" s="51"/>
      <c r="D591" s="51"/>
      <c r="E591" s="51"/>
      <c r="F591" s="51"/>
      <c r="G591" s="51"/>
      <c r="H591" s="51"/>
      <c r="I591" s="51"/>
      <c r="J591" s="51"/>
      <c r="K591" s="51"/>
      <c r="L591" s="51"/>
      <c r="M591" s="51"/>
      <c r="N591" s="159"/>
      <c r="O591" s="159"/>
      <c r="P591" s="159"/>
      <c r="Q591" s="159"/>
      <c r="R591" s="159"/>
      <c r="S591" s="159"/>
      <c r="T591" s="159"/>
      <c r="U591" s="159"/>
      <c r="V591" s="159"/>
      <c r="W591" s="159"/>
      <c r="X591" s="159"/>
      <c r="Y591" s="159"/>
      <c r="Z591" s="159"/>
    </row>
    <row r="592" spans="1:26" ht="13.8" x14ac:dyDescent="0.3">
      <c r="A592" s="51"/>
      <c r="B592" s="51"/>
      <c r="C592" s="51"/>
      <c r="D592" s="51"/>
      <c r="E592" s="51"/>
      <c r="F592" s="51"/>
      <c r="G592" s="51"/>
      <c r="H592" s="51"/>
      <c r="I592" s="51"/>
      <c r="J592" s="51"/>
      <c r="K592" s="51"/>
      <c r="L592" s="51"/>
      <c r="M592" s="51"/>
      <c r="N592" s="159"/>
      <c r="O592" s="159"/>
      <c r="P592" s="159"/>
      <c r="Q592" s="159"/>
      <c r="R592" s="159"/>
      <c r="S592" s="159"/>
      <c r="T592" s="159"/>
      <c r="U592" s="159"/>
      <c r="V592" s="159"/>
      <c r="W592" s="159"/>
      <c r="X592" s="159"/>
      <c r="Y592" s="159"/>
      <c r="Z592" s="159"/>
    </row>
    <row r="593" spans="1:26" ht="13.8" x14ac:dyDescent="0.3">
      <c r="A593" s="51"/>
      <c r="B593" s="51"/>
      <c r="C593" s="51"/>
      <c r="D593" s="51"/>
      <c r="E593" s="51"/>
      <c r="F593" s="51"/>
      <c r="G593" s="51"/>
      <c r="H593" s="51"/>
      <c r="I593" s="51"/>
      <c r="J593" s="51"/>
      <c r="K593" s="51"/>
      <c r="L593" s="51"/>
      <c r="M593" s="51"/>
      <c r="N593" s="159"/>
      <c r="O593" s="159"/>
      <c r="P593" s="159"/>
      <c r="Q593" s="159"/>
      <c r="R593" s="159"/>
      <c r="S593" s="159"/>
      <c r="T593" s="159"/>
      <c r="U593" s="159"/>
      <c r="V593" s="159"/>
      <c r="W593" s="159"/>
      <c r="X593" s="159"/>
      <c r="Y593" s="159"/>
      <c r="Z593" s="159"/>
    </row>
    <row r="594" spans="1:26" ht="13.8" x14ac:dyDescent="0.3">
      <c r="A594" s="51"/>
      <c r="B594" s="51"/>
      <c r="C594" s="51"/>
      <c r="D594" s="51"/>
      <c r="E594" s="51"/>
      <c r="F594" s="51"/>
      <c r="G594" s="51"/>
      <c r="H594" s="51"/>
      <c r="I594" s="51"/>
      <c r="J594" s="51"/>
      <c r="K594" s="51"/>
      <c r="L594" s="51"/>
      <c r="M594" s="51"/>
      <c r="N594" s="159"/>
      <c r="O594" s="159"/>
      <c r="P594" s="159"/>
      <c r="Q594" s="159"/>
      <c r="R594" s="159"/>
      <c r="S594" s="159"/>
      <c r="T594" s="159"/>
      <c r="U594" s="159"/>
      <c r="V594" s="159"/>
      <c r="W594" s="159"/>
      <c r="X594" s="159"/>
      <c r="Y594" s="159"/>
      <c r="Z594" s="159"/>
    </row>
    <row r="595" spans="1:26" ht="13.8" x14ac:dyDescent="0.3">
      <c r="A595" s="51"/>
      <c r="B595" s="51"/>
      <c r="C595" s="51"/>
      <c r="D595" s="51"/>
      <c r="E595" s="51"/>
      <c r="F595" s="51"/>
      <c r="G595" s="51"/>
      <c r="H595" s="51"/>
      <c r="I595" s="51"/>
      <c r="J595" s="51"/>
      <c r="K595" s="51"/>
      <c r="L595" s="51"/>
      <c r="M595" s="51"/>
      <c r="N595" s="159"/>
      <c r="O595" s="159"/>
      <c r="P595" s="159"/>
      <c r="Q595" s="159"/>
      <c r="R595" s="159"/>
      <c r="S595" s="159"/>
      <c r="T595" s="159"/>
      <c r="U595" s="159"/>
      <c r="V595" s="159"/>
      <c r="W595" s="159"/>
      <c r="X595" s="159"/>
      <c r="Y595" s="159"/>
      <c r="Z595" s="159"/>
    </row>
    <row r="596" spans="1:26" ht="13.8" x14ac:dyDescent="0.3">
      <c r="A596" s="51"/>
      <c r="B596" s="51"/>
      <c r="C596" s="51"/>
      <c r="D596" s="51"/>
      <c r="E596" s="51"/>
      <c r="F596" s="51"/>
      <c r="G596" s="51"/>
      <c r="H596" s="51"/>
      <c r="I596" s="51"/>
      <c r="J596" s="51"/>
      <c r="K596" s="51"/>
      <c r="L596" s="51"/>
      <c r="M596" s="51"/>
      <c r="N596" s="159"/>
      <c r="O596" s="159"/>
      <c r="P596" s="159"/>
      <c r="Q596" s="159"/>
      <c r="R596" s="159"/>
      <c r="S596" s="159"/>
      <c r="T596" s="159"/>
      <c r="U596" s="159"/>
      <c r="V596" s="159"/>
      <c r="W596" s="159"/>
      <c r="X596" s="159"/>
      <c r="Y596" s="159"/>
      <c r="Z596" s="159"/>
    </row>
    <row r="597" spans="1:26" ht="13.8" x14ac:dyDescent="0.3">
      <c r="A597" s="51"/>
      <c r="B597" s="51"/>
      <c r="C597" s="51"/>
      <c r="D597" s="51"/>
      <c r="E597" s="51"/>
      <c r="F597" s="51"/>
      <c r="G597" s="51"/>
      <c r="H597" s="51"/>
      <c r="I597" s="51"/>
      <c r="J597" s="51"/>
      <c r="K597" s="51"/>
      <c r="L597" s="51"/>
      <c r="M597" s="51"/>
      <c r="N597" s="159"/>
      <c r="O597" s="159"/>
      <c r="P597" s="159"/>
      <c r="Q597" s="159"/>
      <c r="R597" s="159"/>
      <c r="S597" s="159"/>
      <c r="T597" s="159"/>
      <c r="U597" s="159"/>
      <c r="V597" s="159"/>
      <c r="W597" s="159"/>
      <c r="X597" s="159"/>
      <c r="Y597" s="159"/>
      <c r="Z597" s="159"/>
    </row>
    <row r="598" spans="1:26" ht="13.8" x14ac:dyDescent="0.3">
      <c r="A598" s="51"/>
      <c r="B598" s="51"/>
      <c r="C598" s="51"/>
      <c r="D598" s="51"/>
      <c r="E598" s="51"/>
      <c r="F598" s="51"/>
      <c r="G598" s="51"/>
      <c r="H598" s="51"/>
      <c r="I598" s="51"/>
      <c r="J598" s="51"/>
      <c r="K598" s="51"/>
      <c r="L598" s="51"/>
      <c r="M598" s="51"/>
      <c r="N598" s="159"/>
      <c r="O598" s="159"/>
      <c r="P598" s="159"/>
      <c r="Q598" s="159"/>
      <c r="R598" s="159"/>
      <c r="S598" s="159"/>
      <c r="T598" s="159"/>
      <c r="U598" s="159"/>
      <c r="V598" s="159"/>
      <c r="W598" s="159"/>
      <c r="X598" s="159"/>
      <c r="Y598" s="159"/>
      <c r="Z598" s="159"/>
    </row>
    <row r="599" spans="1:26" ht="13.8" x14ac:dyDescent="0.3">
      <c r="A599" s="51"/>
      <c r="B599" s="51"/>
      <c r="C599" s="51"/>
      <c r="D599" s="51"/>
      <c r="E599" s="51"/>
      <c r="F599" s="51"/>
      <c r="G599" s="51"/>
      <c r="H599" s="51"/>
      <c r="I599" s="51"/>
      <c r="J599" s="51"/>
      <c r="K599" s="51"/>
      <c r="L599" s="51"/>
      <c r="M599" s="51"/>
      <c r="N599" s="159"/>
      <c r="O599" s="159"/>
      <c r="P599" s="159"/>
      <c r="Q599" s="159"/>
      <c r="R599" s="159"/>
      <c r="S599" s="159"/>
      <c r="T599" s="159"/>
      <c r="U599" s="159"/>
      <c r="V599" s="159"/>
      <c r="W599" s="159"/>
      <c r="X599" s="159"/>
      <c r="Y599" s="159"/>
      <c r="Z599" s="159"/>
    </row>
    <row r="600" spans="1:26" ht="13.8" x14ac:dyDescent="0.3">
      <c r="A600" s="51"/>
      <c r="B600" s="51"/>
      <c r="C600" s="51"/>
      <c r="D600" s="51"/>
      <c r="E600" s="51"/>
      <c r="F600" s="51"/>
      <c r="G600" s="51"/>
      <c r="H600" s="51"/>
      <c r="I600" s="51"/>
      <c r="J600" s="51"/>
      <c r="K600" s="51"/>
      <c r="L600" s="51"/>
      <c r="M600" s="51"/>
      <c r="N600" s="159"/>
      <c r="O600" s="159"/>
      <c r="P600" s="159"/>
      <c r="Q600" s="159"/>
      <c r="R600" s="159"/>
      <c r="S600" s="159"/>
      <c r="T600" s="159"/>
      <c r="U600" s="159"/>
      <c r="V600" s="159"/>
      <c r="W600" s="159"/>
      <c r="X600" s="159"/>
      <c r="Y600" s="159"/>
      <c r="Z600" s="159"/>
    </row>
    <row r="601" spans="1:26" ht="13.8" x14ac:dyDescent="0.3">
      <c r="A601" s="51"/>
      <c r="B601" s="51"/>
      <c r="C601" s="51"/>
      <c r="D601" s="51"/>
      <c r="E601" s="51"/>
      <c r="F601" s="51"/>
      <c r="G601" s="51"/>
      <c r="H601" s="51"/>
      <c r="I601" s="51"/>
      <c r="J601" s="51"/>
      <c r="K601" s="51"/>
      <c r="L601" s="51"/>
      <c r="M601" s="51"/>
      <c r="N601" s="159"/>
      <c r="O601" s="159"/>
      <c r="P601" s="159"/>
      <c r="Q601" s="159"/>
      <c r="R601" s="159"/>
      <c r="S601" s="159"/>
      <c r="T601" s="159"/>
      <c r="U601" s="159"/>
      <c r="V601" s="159"/>
      <c r="W601" s="159"/>
      <c r="X601" s="159"/>
      <c r="Y601" s="159"/>
      <c r="Z601" s="159"/>
    </row>
    <row r="602" spans="1:26" ht="13.8" x14ac:dyDescent="0.3">
      <c r="A602" s="51"/>
      <c r="B602" s="51"/>
      <c r="C602" s="51"/>
      <c r="D602" s="51"/>
      <c r="E602" s="51"/>
      <c r="F602" s="51"/>
      <c r="G602" s="51"/>
      <c r="H602" s="51"/>
      <c r="I602" s="51"/>
      <c r="J602" s="51"/>
      <c r="K602" s="51"/>
      <c r="L602" s="51"/>
      <c r="M602" s="51"/>
      <c r="N602" s="159"/>
      <c r="O602" s="159"/>
      <c r="P602" s="159"/>
      <c r="Q602" s="159"/>
      <c r="R602" s="159"/>
      <c r="S602" s="159"/>
      <c r="T602" s="159"/>
      <c r="U602" s="159"/>
      <c r="V602" s="159"/>
      <c r="W602" s="159"/>
      <c r="X602" s="159"/>
      <c r="Y602" s="159"/>
      <c r="Z602" s="159"/>
    </row>
    <row r="603" spans="1:26" ht="13.8" x14ac:dyDescent="0.3">
      <c r="A603" s="51"/>
      <c r="B603" s="51"/>
      <c r="C603" s="51"/>
      <c r="D603" s="51"/>
      <c r="E603" s="51"/>
      <c r="F603" s="51"/>
      <c r="G603" s="51"/>
      <c r="H603" s="51"/>
      <c r="I603" s="51"/>
      <c r="J603" s="51"/>
      <c r="K603" s="51"/>
      <c r="L603" s="51"/>
      <c r="M603" s="51"/>
      <c r="N603" s="159"/>
      <c r="O603" s="159"/>
      <c r="P603" s="159"/>
      <c r="Q603" s="159"/>
      <c r="R603" s="159"/>
      <c r="S603" s="159"/>
      <c r="T603" s="159"/>
      <c r="U603" s="159"/>
      <c r="V603" s="159"/>
      <c r="W603" s="159"/>
      <c r="X603" s="159"/>
      <c r="Y603" s="159"/>
      <c r="Z603" s="159"/>
    </row>
    <row r="604" spans="1:26" ht="13.8" x14ac:dyDescent="0.3">
      <c r="A604" s="51"/>
      <c r="B604" s="51"/>
      <c r="C604" s="51"/>
      <c r="D604" s="51"/>
      <c r="E604" s="51"/>
      <c r="F604" s="51"/>
      <c r="G604" s="51"/>
      <c r="H604" s="51"/>
      <c r="I604" s="51"/>
      <c r="J604" s="51"/>
      <c r="K604" s="51"/>
      <c r="L604" s="51"/>
      <c r="M604" s="51"/>
      <c r="N604" s="159"/>
      <c r="O604" s="159"/>
      <c r="P604" s="159"/>
      <c r="Q604" s="159"/>
      <c r="R604" s="159"/>
      <c r="S604" s="159"/>
      <c r="T604" s="159"/>
      <c r="U604" s="159"/>
      <c r="V604" s="159"/>
      <c r="W604" s="159"/>
      <c r="X604" s="159"/>
      <c r="Y604" s="159"/>
      <c r="Z604" s="159"/>
    </row>
    <row r="605" spans="1:26" ht="13.8" x14ac:dyDescent="0.3">
      <c r="A605" s="51"/>
      <c r="B605" s="51"/>
      <c r="C605" s="51"/>
      <c r="D605" s="51"/>
      <c r="E605" s="51"/>
      <c r="F605" s="51"/>
      <c r="G605" s="51"/>
      <c r="H605" s="51"/>
      <c r="I605" s="51"/>
      <c r="J605" s="51"/>
      <c r="K605" s="51"/>
      <c r="L605" s="51"/>
      <c r="M605" s="51"/>
      <c r="N605" s="159"/>
      <c r="O605" s="159"/>
      <c r="P605" s="159"/>
      <c r="Q605" s="159"/>
      <c r="R605" s="159"/>
      <c r="S605" s="159"/>
      <c r="T605" s="159"/>
      <c r="U605" s="159"/>
      <c r="V605" s="159"/>
      <c r="W605" s="159"/>
      <c r="X605" s="159"/>
      <c r="Y605" s="159"/>
      <c r="Z605" s="159"/>
    </row>
    <row r="606" spans="1:26" ht="13.8" x14ac:dyDescent="0.3">
      <c r="A606" s="51"/>
      <c r="B606" s="51"/>
      <c r="C606" s="51"/>
      <c r="D606" s="51"/>
      <c r="E606" s="51"/>
      <c r="F606" s="51"/>
      <c r="G606" s="51"/>
      <c r="H606" s="51"/>
      <c r="I606" s="51"/>
      <c r="J606" s="51"/>
      <c r="K606" s="51"/>
      <c r="L606" s="51"/>
      <c r="M606" s="51"/>
      <c r="N606" s="159"/>
      <c r="O606" s="159"/>
      <c r="P606" s="159"/>
      <c r="Q606" s="159"/>
      <c r="R606" s="159"/>
      <c r="S606" s="159"/>
      <c r="T606" s="159"/>
      <c r="U606" s="159"/>
      <c r="V606" s="159"/>
      <c r="W606" s="159"/>
      <c r="X606" s="159"/>
      <c r="Y606" s="159"/>
      <c r="Z606" s="159"/>
    </row>
    <row r="607" spans="1:26" ht="13.8" x14ac:dyDescent="0.3">
      <c r="A607" s="51"/>
      <c r="B607" s="51"/>
      <c r="C607" s="51"/>
      <c r="D607" s="51"/>
      <c r="E607" s="51"/>
      <c r="F607" s="51"/>
      <c r="G607" s="51"/>
      <c r="H607" s="51"/>
      <c r="I607" s="51"/>
      <c r="J607" s="51"/>
      <c r="K607" s="51"/>
      <c r="L607" s="51"/>
      <c r="M607" s="51"/>
      <c r="N607" s="159"/>
      <c r="O607" s="159"/>
      <c r="P607" s="159"/>
      <c r="Q607" s="159"/>
      <c r="R607" s="159"/>
      <c r="S607" s="159"/>
      <c r="T607" s="159"/>
      <c r="U607" s="159"/>
      <c r="V607" s="159"/>
      <c r="W607" s="159"/>
      <c r="X607" s="159"/>
      <c r="Y607" s="159"/>
      <c r="Z607" s="159"/>
    </row>
    <row r="608" spans="1:26" ht="13.8" x14ac:dyDescent="0.3">
      <c r="A608" s="51"/>
      <c r="B608" s="51"/>
      <c r="C608" s="51"/>
      <c r="D608" s="51"/>
      <c r="E608" s="51"/>
      <c r="F608" s="51"/>
      <c r="G608" s="51"/>
      <c r="H608" s="51"/>
      <c r="I608" s="51"/>
      <c r="J608" s="51"/>
      <c r="K608" s="51"/>
      <c r="L608" s="51"/>
      <c r="M608" s="51"/>
      <c r="N608" s="159"/>
      <c r="O608" s="159"/>
      <c r="P608" s="159"/>
      <c r="Q608" s="159"/>
      <c r="R608" s="159"/>
      <c r="S608" s="159"/>
      <c r="T608" s="159"/>
      <c r="U608" s="159"/>
      <c r="V608" s="159"/>
      <c r="W608" s="159"/>
      <c r="X608" s="159"/>
      <c r="Y608" s="159"/>
      <c r="Z608" s="159"/>
    </row>
    <row r="609" spans="1:26" ht="13.8" x14ac:dyDescent="0.3">
      <c r="A609" s="51"/>
      <c r="B609" s="51"/>
      <c r="C609" s="51"/>
      <c r="D609" s="51"/>
      <c r="E609" s="51"/>
      <c r="F609" s="51"/>
      <c r="G609" s="51"/>
      <c r="H609" s="51"/>
      <c r="I609" s="51"/>
      <c r="J609" s="51"/>
      <c r="K609" s="51"/>
      <c r="L609" s="51"/>
      <c r="M609" s="51"/>
      <c r="N609" s="159"/>
      <c r="O609" s="159"/>
      <c r="P609" s="159"/>
      <c r="Q609" s="159"/>
      <c r="R609" s="159"/>
      <c r="S609" s="159"/>
      <c r="T609" s="159"/>
      <c r="U609" s="159"/>
      <c r="V609" s="159"/>
      <c r="W609" s="159"/>
      <c r="X609" s="159"/>
      <c r="Y609" s="159"/>
      <c r="Z609" s="159"/>
    </row>
    <row r="610" spans="1:26" ht="13.8" x14ac:dyDescent="0.3">
      <c r="A610" s="51"/>
      <c r="B610" s="51"/>
      <c r="C610" s="51"/>
      <c r="D610" s="51"/>
      <c r="E610" s="51"/>
      <c r="F610" s="51"/>
      <c r="G610" s="51"/>
      <c r="H610" s="51"/>
      <c r="I610" s="51"/>
      <c r="J610" s="51"/>
      <c r="K610" s="51"/>
      <c r="L610" s="51"/>
      <c r="M610" s="51"/>
      <c r="N610" s="159"/>
      <c r="O610" s="159"/>
      <c r="P610" s="159"/>
      <c r="Q610" s="159"/>
      <c r="R610" s="159"/>
      <c r="S610" s="159"/>
      <c r="T610" s="159"/>
      <c r="U610" s="159"/>
      <c r="V610" s="159"/>
      <c r="W610" s="159"/>
      <c r="X610" s="159"/>
      <c r="Y610" s="159"/>
      <c r="Z610" s="159"/>
    </row>
    <row r="611" spans="1:26" ht="13.8" x14ac:dyDescent="0.3">
      <c r="A611" s="51"/>
      <c r="B611" s="51"/>
      <c r="C611" s="51"/>
      <c r="D611" s="51"/>
      <c r="E611" s="51"/>
      <c r="F611" s="51"/>
      <c r="G611" s="51"/>
      <c r="H611" s="51"/>
      <c r="I611" s="51"/>
      <c r="J611" s="51"/>
      <c r="K611" s="51"/>
      <c r="L611" s="51"/>
      <c r="M611" s="51"/>
      <c r="N611" s="159"/>
      <c r="O611" s="159"/>
      <c r="P611" s="159"/>
      <c r="Q611" s="159"/>
      <c r="R611" s="159"/>
      <c r="S611" s="159"/>
      <c r="T611" s="159"/>
      <c r="U611" s="159"/>
      <c r="V611" s="159"/>
      <c r="W611" s="159"/>
      <c r="X611" s="159"/>
      <c r="Y611" s="159"/>
      <c r="Z611" s="159"/>
    </row>
    <row r="612" spans="1:26" ht="13.8" x14ac:dyDescent="0.3">
      <c r="A612" s="51"/>
      <c r="B612" s="51"/>
      <c r="C612" s="51"/>
      <c r="D612" s="51"/>
      <c r="E612" s="51"/>
      <c r="F612" s="51"/>
      <c r="G612" s="51"/>
      <c r="H612" s="51"/>
      <c r="I612" s="51"/>
      <c r="J612" s="51"/>
      <c r="K612" s="51"/>
      <c r="L612" s="51"/>
      <c r="M612" s="51"/>
      <c r="N612" s="159"/>
      <c r="O612" s="159"/>
      <c r="P612" s="159"/>
      <c r="Q612" s="159"/>
      <c r="R612" s="159"/>
      <c r="S612" s="159"/>
      <c r="T612" s="159"/>
      <c r="U612" s="159"/>
      <c r="V612" s="159"/>
      <c r="W612" s="159"/>
      <c r="X612" s="159"/>
      <c r="Y612" s="159"/>
      <c r="Z612" s="159"/>
    </row>
    <row r="613" spans="1:26" ht="13.8" x14ac:dyDescent="0.3">
      <c r="A613" s="51"/>
      <c r="B613" s="51"/>
      <c r="C613" s="51"/>
      <c r="D613" s="51"/>
      <c r="E613" s="51"/>
      <c r="F613" s="51"/>
      <c r="G613" s="51"/>
      <c r="H613" s="51"/>
      <c r="I613" s="51"/>
      <c r="J613" s="51"/>
      <c r="K613" s="51"/>
      <c r="L613" s="51"/>
      <c r="M613" s="51"/>
      <c r="N613" s="159"/>
      <c r="O613" s="159"/>
      <c r="P613" s="159"/>
      <c r="Q613" s="159"/>
      <c r="R613" s="159"/>
      <c r="S613" s="159"/>
      <c r="T613" s="159"/>
      <c r="U613" s="159"/>
      <c r="V613" s="159"/>
      <c r="W613" s="159"/>
      <c r="X613" s="159"/>
      <c r="Y613" s="159"/>
      <c r="Z613" s="159"/>
    </row>
    <row r="614" spans="1:26" ht="13.8" x14ac:dyDescent="0.3">
      <c r="A614" s="51"/>
      <c r="B614" s="51"/>
      <c r="C614" s="51"/>
      <c r="D614" s="51"/>
      <c r="E614" s="51"/>
      <c r="F614" s="51"/>
      <c r="G614" s="51"/>
      <c r="H614" s="51"/>
      <c r="I614" s="51"/>
      <c r="J614" s="51"/>
      <c r="K614" s="51"/>
      <c r="L614" s="51"/>
      <c r="M614" s="51"/>
      <c r="N614" s="159"/>
      <c r="O614" s="159"/>
      <c r="P614" s="159"/>
      <c r="Q614" s="159"/>
      <c r="R614" s="159"/>
      <c r="S614" s="159"/>
      <c r="T614" s="159"/>
      <c r="U614" s="159"/>
      <c r="V614" s="159"/>
      <c r="W614" s="159"/>
      <c r="X614" s="159"/>
      <c r="Y614" s="159"/>
      <c r="Z614" s="159"/>
    </row>
    <row r="615" spans="1:26" ht="13.8" x14ac:dyDescent="0.3">
      <c r="A615" s="51"/>
      <c r="B615" s="51"/>
      <c r="C615" s="51"/>
      <c r="D615" s="51"/>
      <c r="E615" s="51"/>
      <c r="F615" s="51"/>
      <c r="G615" s="51"/>
      <c r="H615" s="51"/>
      <c r="I615" s="51"/>
      <c r="J615" s="51"/>
      <c r="K615" s="51"/>
      <c r="L615" s="51"/>
      <c r="M615" s="51"/>
      <c r="N615" s="159"/>
      <c r="O615" s="159"/>
      <c r="P615" s="159"/>
      <c r="Q615" s="159"/>
      <c r="R615" s="159"/>
      <c r="S615" s="159"/>
      <c r="T615" s="159"/>
      <c r="U615" s="159"/>
      <c r="V615" s="159"/>
      <c r="W615" s="159"/>
      <c r="X615" s="159"/>
      <c r="Y615" s="159"/>
      <c r="Z615" s="159"/>
    </row>
    <row r="616" spans="1:26" ht="13.8" x14ac:dyDescent="0.3">
      <c r="A616" s="51"/>
      <c r="B616" s="51"/>
      <c r="C616" s="51"/>
      <c r="D616" s="51"/>
      <c r="E616" s="51"/>
      <c r="F616" s="51"/>
      <c r="G616" s="51"/>
      <c r="H616" s="51"/>
      <c r="I616" s="51"/>
      <c r="J616" s="51"/>
      <c r="K616" s="51"/>
      <c r="L616" s="51"/>
      <c r="M616" s="51"/>
      <c r="N616" s="159"/>
      <c r="O616" s="159"/>
      <c r="P616" s="159"/>
      <c r="Q616" s="159"/>
      <c r="R616" s="159"/>
      <c r="S616" s="159"/>
      <c r="T616" s="159"/>
      <c r="U616" s="159"/>
      <c r="V616" s="159"/>
      <c r="W616" s="159"/>
      <c r="X616" s="159"/>
      <c r="Y616" s="159"/>
      <c r="Z616" s="159"/>
    </row>
    <row r="617" spans="1:26" ht="13.8" x14ac:dyDescent="0.3">
      <c r="A617" s="51"/>
      <c r="B617" s="51"/>
      <c r="C617" s="51"/>
      <c r="D617" s="51"/>
      <c r="E617" s="51"/>
      <c r="F617" s="51"/>
      <c r="G617" s="51"/>
      <c r="H617" s="51"/>
      <c r="I617" s="51"/>
      <c r="J617" s="51"/>
      <c r="K617" s="51"/>
      <c r="L617" s="51"/>
      <c r="M617" s="51"/>
      <c r="N617" s="159"/>
      <c r="O617" s="159"/>
      <c r="P617" s="159"/>
      <c r="Q617" s="159"/>
      <c r="R617" s="159"/>
      <c r="S617" s="159"/>
      <c r="T617" s="159"/>
      <c r="U617" s="159"/>
      <c r="V617" s="159"/>
      <c r="W617" s="159"/>
      <c r="X617" s="159"/>
      <c r="Y617" s="159"/>
      <c r="Z617" s="159"/>
    </row>
    <row r="618" spans="1:26" ht="13.8" x14ac:dyDescent="0.3">
      <c r="A618" s="51"/>
      <c r="B618" s="51"/>
      <c r="C618" s="51"/>
      <c r="D618" s="51"/>
      <c r="E618" s="51"/>
      <c r="F618" s="51"/>
      <c r="G618" s="51"/>
      <c r="H618" s="51"/>
      <c r="I618" s="51"/>
      <c r="J618" s="51"/>
      <c r="K618" s="51"/>
      <c r="L618" s="51"/>
      <c r="M618" s="51"/>
      <c r="N618" s="159"/>
      <c r="O618" s="159"/>
      <c r="P618" s="159"/>
      <c r="Q618" s="159"/>
      <c r="R618" s="159"/>
      <c r="S618" s="159"/>
      <c r="T618" s="159"/>
      <c r="U618" s="159"/>
      <c r="V618" s="159"/>
      <c r="W618" s="159"/>
      <c r="X618" s="159"/>
      <c r="Y618" s="159"/>
      <c r="Z618" s="159"/>
    </row>
    <row r="619" spans="1:26" ht="13.8" x14ac:dyDescent="0.3">
      <c r="A619" s="51"/>
      <c r="B619" s="51"/>
      <c r="C619" s="51"/>
      <c r="D619" s="51"/>
      <c r="E619" s="51"/>
      <c r="F619" s="51"/>
      <c r="G619" s="51"/>
      <c r="H619" s="51"/>
      <c r="I619" s="51"/>
      <c r="J619" s="51"/>
      <c r="K619" s="51"/>
      <c r="L619" s="51"/>
      <c r="M619" s="51"/>
      <c r="N619" s="159"/>
      <c r="O619" s="159"/>
      <c r="P619" s="159"/>
      <c r="Q619" s="159"/>
      <c r="R619" s="159"/>
      <c r="S619" s="159"/>
      <c r="T619" s="159"/>
      <c r="U619" s="159"/>
      <c r="V619" s="159"/>
      <c r="W619" s="159"/>
      <c r="X619" s="159"/>
      <c r="Y619" s="159"/>
      <c r="Z619" s="159"/>
    </row>
    <row r="620" spans="1:26" ht="13.8" x14ac:dyDescent="0.3">
      <c r="A620" s="51"/>
      <c r="B620" s="51"/>
      <c r="C620" s="51"/>
      <c r="D620" s="51"/>
      <c r="E620" s="51"/>
      <c r="F620" s="51"/>
      <c r="G620" s="51"/>
      <c r="H620" s="51"/>
      <c r="I620" s="51"/>
      <c r="J620" s="51"/>
      <c r="K620" s="51"/>
      <c r="L620" s="51"/>
      <c r="M620" s="51"/>
      <c r="N620" s="159"/>
      <c r="O620" s="159"/>
      <c r="P620" s="159"/>
      <c r="Q620" s="159"/>
      <c r="R620" s="159"/>
      <c r="S620" s="159"/>
      <c r="T620" s="159"/>
      <c r="U620" s="159"/>
      <c r="V620" s="159"/>
      <c r="W620" s="159"/>
      <c r="X620" s="159"/>
      <c r="Y620" s="159"/>
      <c r="Z620" s="159"/>
    </row>
    <row r="621" spans="1:26" ht="13.8" x14ac:dyDescent="0.3">
      <c r="A621" s="51"/>
      <c r="B621" s="51"/>
      <c r="C621" s="51"/>
      <c r="D621" s="51"/>
      <c r="E621" s="51"/>
      <c r="F621" s="51"/>
      <c r="G621" s="51"/>
      <c r="H621" s="51"/>
      <c r="I621" s="51"/>
      <c r="J621" s="51"/>
      <c r="K621" s="51"/>
      <c r="L621" s="51"/>
      <c r="M621" s="51"/>
      <c r="N621" s="159"/>
      <c r="O621" s="159"/>
      <c r="P621" s="159"/>
      <c r="Q621" s="159"/>
      <c r="R621" s="159"/>
      <c r="S621" s="159"/>
      <c r="T621" s="159"/>
      <c r="U621" s="159"/>
      <c r="V621" s="159"/>
      <c r="W621" s="159"/>
      <c r="X621" s="159"/>
      <c r="Y621" s="159"/>
      <c r="Z621" s="159"/>
    </row>
    <row r="622" spans="1:26" ht="13.8" x14ac:dyDescent="0.3">
      <c r="A622" s="51"/>
      <c r="B622" s="51"/>
      <c r="C622" s="51"/>
      <c r="D622" s="51"/>
      <c r="E622" s="51"/>
      <c r="F622" s="51"/>
      <c r="G622" s="51"/>
      <c r="H622" s="51"/>
      <c r="I622" s="51"/>
      <c r="J622" s="51"/>
      <c r="K622" s="51"/>
      <c r="L622" s="51"/>
      <c r="M622" s="51"/>
      <c r="N622" s="159"/>
      <c r="O622" s="159"/>
      <c r="P622" s="159"/>
      <c r="Q622" s="159"/>
      <c r="R622" s="159"/>
      <c r="S622" s="159"/>
      <c r="T622" s="159"/>
      <c r="U622" s="159"/>
      <c r="V622" s="159"/>
      <c r="W622" s="159"/>
      <c r="X622" s="159"/>
      <c r="Y622" s="159"/>
      <c r="Z622" s="159"/>
    </row>
    <row r="623" spans="1:26" ht="13.8" x14ac:dyDescent="0.3">
      <c r="A623" s="51"/>
      <c r="B623" s="51"/>
      <c r="C623" s="51"/>
      <c r="D623" s="51"/>
      <c r="E623" s="51"/>
      <c r="F623" s="51"/>
      <c r="G623" s="51"/>
      <c r="H623" s="51"/>
      <c r="I623" s="51"/>
      <c r="J623" s="51"/>
      <c r="K623" s="51"/>
      <c r="L623" s="51"/>
      <c r="M623" s="51"/>
      <c r="N623" s="159"/>
      <c r="O623" s="159"/>
      <c r="P623" s="159"/>
      <c r="Q623" s="159"/>
      <c r="R623" s="159"/>
      <c r="S623" s="159"/>
      <c r="T623" s="159"/>
      <c r="U623" s="159"/>
      <c r="V623" s="159"/>
      <c r="W623" s="159"/>
      <c r="X623" s="159"/>
      <c r="Y623" s="159"/>
      <c r="Z623" s="159"/>
    </row>
    <row r="624" spans="1:26" ht="13.8" x14ac:dyDescent="0.3">
      <c r="A624" s="51"/>
      <c r="B624" s="51"/>
      <c r="C624" s="51"/>
      <c r="D624" s="51"/>
      <c r="E624" s="51"/>
      <c r="F624" s="51"/>
      <c r="G624" s="51"/>
      <c r="H624" s="51"/>
      <c r="I624" s="51"/>
      <c r="J624" s="51"/>
      <c r="K624" s="51"/>
      <c r="L624" s="51"/>
      <c r="M624" s="51"/>
      <c r="N624" s="159"/>
      <c r="O624" s="159"/>
      <c r="P624" s="159"/>
      <c r="Q624" s="159"/>
      <c r="R624" s="159"/>
      <c r="S624" s="159"/>
      <c r="T624" s="159"/>
      <c r="U624" s="159"/>
      <c r="V624" s="159"/>
      <c r="W624" s="159"/>
      <c r="X624" s="159"/>
      <c r="Y624" s="159"/>
      <c r="Z624" s="159"/>
    </row>
    <row r="625" spans="1:26" ht="13.8" x14ac:dyDescent="0.3">
      <c r="A625" s="51"/>
      <c r="B625" s="51"/>
      <c r="C625" s="51"/>
      <c r="D625" s="51"/>
      <c r="E625" s="51"/>
      <c r="F625" s="51"/>
      <c r="G625" s="51"/>
      <c r="H625" s="51"/>
      <c r="I625" s="51"/>
      <c r="J625" s="51"/>
      <c r="K625" s="51"/>
      <c r="L625" s="51"/>
      <c r="M625" s="51"/>
      <c r="N625" s="159"/>
      <c r="O625" s="159"/>
      <c r="P625" s="159"/>
      <c r="Q625" s="159"/>
      <c r="R625" s="159"/>
      <c r="S625" s="159"/>
      <c r="T625" s="159"/>
      <c r="U625" s="159"/>
      <c r="V625" s="159"/>
      <c r="W625" s="159"/>
      <c r="X625" s="159"/>
      <c r="Y625" s="159"/>
      <c r="Z625" s="159"/>
    </row>
    <row r="626" spans="1:26" ht="13.8" x14ac:dyDescent="0.3">
      <c r="A626" s="51"/>
      <c r="B626" s="51"/>
      <c r="C626" s="51"/>
      <c r="D626" s="51"/>
      <c r="E626" s="51"/>
      <c r="F626" s="51"/>
      <c r="G626" s="51"/>
      <c r="H626" s="51"/>
      <c r="I626" s="51"/>
      <c r="J626" s="51"/>
      <c r="K626" s="51"/>
      <c r="L626" s="51"/>
      <c r="M626" s="51"/>
      <c r="N626" s="159"/>
      <c r="O626" s="159"/>
      <c r="P626" s="159"/>
      <c r="Q626" s="159"/>
      <c r="R626" s="159"/>
      <c r="S626" s="159"/>
      <c r="T626" s="159"/>
      <c r="U626" s="159"/>
      <c r="V626" s="159"/>
      <c r="W626" s="159"/>
      <c r="X626" s="159"/>
      <c r="Y626" s="159"/>
      <c r="Z626" s="159"/>
    </row>
    <row r="627" spans="1:26" ht="13.8" x14ac:dyDescent="0.3">
      <c r="A627" s="51"/>
      <c r="B627" s="51"/>
      <c r="C627" s="51"/>
      <c r="D627" s="51"/>
      <c r="E627" s="51"/>
      <c r="F627" s="51"/>
      <c r="G627" s="51"/>
      <c r="H627" s="51"/>
      <c r="I627" s="51"/>
      <c r="J627" s="51"/>
      <c r="K627" s="51"/>
      <c r="L627" s="51"/>
      <c r="M627" s="51"/>
      <c r="N627" s="159"/>
      <c r="O627" s="159"/>
      <c r="P627" s="159"/>
      <c r="Q627" s="159"/>
      <c r="R627" s="159"/>
      <c r="S627" s="159"/>
      <c r="T627" s="159"/>
      <c r="U627" s="159"/>
      <c r="V627" s="159"/>
      <c r="W627" s="159"/>
      <c r="X627" s="159"/>
      <c r="Y627" s="159"/>
      <c r="Z627" s="159"/>
    </row>
    <row r="628" spans="1:26" ht="13.8" x14ac:dyDescent="0.3">
      <c r="A628" s="51"/>
      <c r="B628" s="51"/>
      <c r="C628" s="51"/>
      <c r="D628" s="51"/>
      <c r="E628" s="51"/>
      <c r="F628" s="51"/>
      <c r="G628" s="51"/>
      <c r="H628" s="51"/>
      <c r="I628" s="51"/>
      <c r="J628" s="51"/>
      <c r="K628" s="51"/>
      <c r="L628" s="51"/>
      <c r="M628" s="51"/>
      <c r="N628" s="159"/>
      <c r="O628" s="159"/>
      <c r="P628" s="159"/>
      <c r="Q628" s="159"/>
      <c r="R628" s="159"/>
      <c r="S628" s="159"/>
      <c r="T628" s="159"/>
      <c r="U628" s="159"/>
      <c r="V628" s="159"/>
      <c r="W628" s="159"/>
      <c r="X628" s="159"/>
      <c r="Y628" s="159"/>
      <c r="Z628" s="159"/>
    </row>
    <row r="629" spans="1:26" ht="13.8" x14ac:dyDescent="0.3">
      <c r="A629" s="51"/>
      <c r="B629" s="51"/>
      <c r="C629" s="51"/>
      <c r="D629" s="51"/>
      <c r="E629" s="51"/>
      <c r="F629" s="51"/>
      <c r="G629" s="51"/>
      <c r="H629" s="51"/>
      <c r="I629" s="51"/>
      <c r="J629" s="51"/>
      <c r="K629" s="51"/>
      <c r="L629" s="51"/>
      <c r="M629" s="51"/>
      <c r="N629" s="159"/>
      <c r="O629" s="159"/>
      <c r="P629" s="159"/>
      <c r="Q629" s="159"/>
      <c r="R629" s="159"/>
      <c r="S629" s="159"/>
      <c r="T629" s="159"/>
      <c r="U629" s="159"/>
      <c r="V629" s="159"/>
      <c r="W629" s="159"/>
      <c r="X629" s="159"/>
      <c r="Y629" s="159"/>
      <c r="Z629" s="159"/>
    </row>
    <row r="630" spans="1:26" ht="13.8" x14ac:dyDescent="0.3">
      <c r="A630" s="51"/>
      <c r="B630" s="51"/>
      <c r="C630" s="51"/>
      <c r="D630" s="51"/>
      <c r="E630" s="51"/>
      <c r="F630" s="51"/>
      <c r="G630" s="51"/>
      <c r="H630" s="51"/>
      <c r="I630" s="51"/>
      <c r="J630" s="51"/>
      <c r="K630" s="51"/>
      <c r="L630" s="51"/>
      <c r="M630" s="51"/>
      <c r="N630" s="159"/>
      <c r="O630" s="159"/>
      <c r="P630" s="159"/>
      <c r="Q630" s="159"/>
      <c r="R630" s="159"/>
      <c r="S630" s="159"/>
      <c r="T630" s="159"/>
      <c r="U630" s="159"/>
      <c r="V630" s="159"/>
      <c r="W630" s="159"/>
      <c r="X630" s="159"/>
      <c r="Y630" s="159"/>
      <c r="Z630" s="159"/>
    </row>
    <row r="631" spans="1:26" ht="13.8" x14ac:dyDescent="0.3">
      <c r="A631" s="51"/>
      <c r="B631" s="51"/>
      <c r="C631" s="51"/>
      <c r="D631" s="51"/>
      <c r="E631" s="51"/>
      <c r="F631" s="51"/>
      <c r="G631" s="51"/>
      <c r="H631" s="51"/>
      <c r="I631" s="51"/>
      <c r="J631" s="51"/>
      <c r="K631" s="51"/>
      <c r="L631" s="51"/>
      <c r="M631" s="51"/>
      <c r="N631" s="159"/>
      <c r="O631" s="159"/>
      <c r="P631" s="159"/>
      <c r="Q631" s="159"/>
      <c r="R631" s="159"/>
      <c r="S631" s="159"/>
      <c r="T631" s="159"/>
      <c r="U631" s="159"/>
      <c r="V631" s="159"/>
      <c r="W631" s="159"/>
      <c r="X631" s="159"/>
      <c r="Y631" s="159"/>
      <c r="Z631" s="159"/>
    </row>
    <row r="632" spans="1:26" ht="13.8" x14ac:dyDescent="0.3">
      <c r="A632" s="51"/>
      <c r="B632" s="51"/>
      <c r="C632" s="51"/>
      <c r="D632" s="51"/>
      <c r="E632" s="51"/>
      <c r="F632" s="51"/>
      <c r="G632" s="51"/>
      <c r="H632" s="51"/>
      <c r="I632" s="51"/>
      <c r="J632" s="51"/>
      <c r="K632" s="51"/>
      <c r="L632" s="51"/>
      <c r="M632" s="51"/>
      <c r="N632" s="159"/>
      <c r="O632" s="159"/>
      <c r="P632" s="159"/>
      <c r="Q632" s="159"/>
      <c r="R632" s="159"/>
      <c r="S632" s="159"/>
      <c r="T632" s="159"/>
      <c r="U632" s="159"/>
      <c r="V632" s="159"/>
      <c r="W632" s="159"/>
      <c r="X632" s="159"/>
      <c r="Y632" s="159"/>
      <c r="Z632" s="159"/>
    </row>
    <row r="633" spans="1:26" ht="13.8" x14ac:dyDescent="0.3">
      <c r="A633" s="51"/>
      <c r="B633" s="51"/>
      <c r="C633" s="51"/>
      <c r="D633" s="51"/>
      <c r="E633" s="51"/>
      <c r="F633" s="51"/>
      <c r="G633" s="51"/>
      <c r="H633" s="51"/>
      <c r="I633" s="51"/>
      <c r="J633" s="51"/>
      <c r="K633" s="51"/>
      <c r="L633" s="51"/>
      <c r="M633" s="51"/>
      <c r="N633" s="159"/>
      <c r="O633" s="159"/>
      <c r="P633" s="159"/>
      <c r="Q633" s="159"/>
      <c r="R633" s="159"/>
      <c r="S633" s="159"/>
      <c r="T633" s="159"/>
      <c r="U633" s="159"/>
      <c r="V633" s="159"/>
      <c r="W633" s="159"/>
      <c r="X633" s="159"/>
      <c r="Y633" s="159"/>
      <c r="Z633" s="159"/>
    </row>
    <row r="634" spans="1:26" ht="13.8" x14ac:dyDescent="0.3">
      <c r="A634" s="51"/>
      <c r="B634" s="51"/>
      <c r="C634" s="51"/>
      <c r="D634" s="51"/>
      <c r="E634" s="51"/>
      <c r="F634" s="51"/>
      <c r="G634" s="51"/>
      <c r="H634" s="51"/>
      <c r="I634" s="51"/>
      <c r="J634" s="51"/>
      <c r="K634" s="51"/>
      <c r="L634" s="51"/>
      <c r="M634" s="51"/>
      <c r="N634" s="159"/>
      <c r="O634" s="159"/>
      <c r="P634" s="159"/>
      <c r="Q634" s="159"/>
      <c r="R634" s="159"/>
      <c r="S634" s="159"/>
      <c r="T634" s="159"/>
      <c r="U634" s="159"/>
      <c r="V634" s="159"/>
      <c r="W634" s="159"/>
      <c r="X634" s="159"/>
      <c r="Y634" s="159"/>
      <c r="Z634" s="159"/>
    </row>
    <row r="635" spans="1:26" ht="13.8" x14ac:dyDescent="0.3">
      <c r="A635" s="51"/>
      <c r="B635" s="51"/>
      <c r="C635" s="51"/>
      <c r="D635" s="51"/>
      <c r="E635" s="51"/>
      <c r="F635" s="51"/>
      <c r="G635" s="51"/>
      <c r="H635" s="51"/>
      <c r="I635" s="51"/>
      <c r="J635" s="51"/>
      <c r="K635" s="51"/>
      <c r="L635" s="51"/>
      <c r="M635" s="51"/>
      <c r="N635" s="159"/>
      <c r="O635" s="159"/>
      <c r="P635" s="159"/>
      <c r="Q635" s="159"/>
      <c r="R635" s="159"/>
      <c r="S635" s="159"/>
      <c r="T635" s="159"/>
      <c r="U635" s="159"/>
      <c r="V635" s="159"/>
      <c r="W635" s="159"/>
      <c r="X635" s="159"/>
      <c r="Y635" s="159"/>
      <c r="Z635" s="159"/>
    </row>
    <row r="636" spans="1:26" ht="13.8" x14ac:dyDescent="0.3">
      <c r="A636" s="51"/>
      <c r="B636" s="51"/>
      <c r="C636" s="51"/>
      <c r="D636" s="51"/>
      <c r="E636" s="51"/>
      <c r="F636" s="51"/>
      <c r="G636" s="51"/>
      <c r="H636" s="51"/>
      <c r="I636" s="51"/>
      <c r="J636" s="51"/>
      <c r="K636" s="51"/>
      <c r="L636" s="51"/>
      <c r="M636" s="51"/>
      <c r="N636" s="159"/>
      <c r="O636" s="159"/>
      <c r="P636" s="159"/>
      <c r="Q636" s="159"/>
      <c r="R636" s="159"/>
      <c r="S636" s="159"/>
      <c r="T636" s="159"/>
      <c r="U636" s="159"/>
      <c r="V636" s="159"/>
      <c r="W636" s="159"/>
      <c r="X636" s="159"/>
      <c r="Y636" s="159"/>
      <c r="Z636" s="159"/>
    </row>
    <row r="637" spans="1:26" ht="13.8" x14ac:dyDescent="0.3">
      <c r="A637" s="51"/>
      <c r="B637" s="51"/>
      <c r="C637" s="51"/>
      <c r="D637" s="51"/>
      <c r="E637" s="51"/>
      <c r="F637" s="51"/>
      <c r="G637" s="51"/>
      <c r="H637" s="51"/>
      <c r="I637" s="51"/>
      <c r="J637" s="51"/>
      <c r="K637" s="51"/>
      <c r="L637" s="51"/>
      <c r="M637" s="51"/>
      <c r="N637" s="159"/>
      <c r="O637" s="159"/>
      <c r="P637" s="159"/>
      <c r="Q637" s="159"/>
      <c r="R637" s="159"/>
      <c r="S637" s="159"/>
      <c r="T637" s="159"/>
      <c r="U637" s="159"/>
      <c r="V637" s="159"/>
      <c r="W637" s="159"/>
      <c r="X637" s="159"/>
      <c r="Y637" s="159"/>
      <c r="Z637" s="159"/>
    </row>
    <row r="638" spans="1:26" ht="13.8" x14ac:dyDescent="0.3">
      <c r="A638" s="51"/>
      <c r="B638" s="51"/>
      <c r="C638" s="51"/>
      <c r="D638" s="51"/>
      <c r="E638" s="51"/>
      <c r="F638" s="51"/>
      <c r="G638" s="51"/>
      <c r="H638" s="51"/>
      <c r="I638" s="51"/>
      <c r="J638" s="51"/>
      <c r="K638" s="51"/>
      <c r="L638" s="51"/>
      <c r="M638" s="51"/>
      <c r="N638" s="159"/>
      <c r="O638" s="159"/>
      <c r="P638" s="159"/>
      <c r="Q638" s="159"/>
      <c r="R638" s="159"/>
      <c r="S638" s="159"/>
      <c r="T638" s="159"/>
      <c r="U638" s="159"/>
      <c r="V638" s="159"/>
      <c r="W638" s="159"/>
      <c r="X638" s="159"/>
      <c r="Y638" s="159"/>
      <c r="Z638" s="159"/>
    </row>
    <row r="639" spans="1:26" ht="13.8" x14ac:dyDescent="0.3">
      <c r="A639" s="51"/>
      <c r="B639" s="51"/>
      <c r="C639" s="51"/>
      <c r="D639" s="51"/>
      <c r="E639" s="51"/>
      <c r="F639" s="51"/>
      <c r="G639" s="51"/>
      <c r="H639" s="51"/>
      <c r="I639" s="51"/>
      <c r="J639" s="51"/>
      <c r="K639" s="51"/>
      <c r="L639" s="51"/>
      <c r="M639" s="51"/>
      <c r="N639" s="159"/>
      <c r="O639" s="159"/>
      <c r="P639" s="159"/>
      <c r="Q639" s="159"/>
      <c r="R639" s="159"/>
      <c r="S639" s="159"/>
      <c r="T639" s="159"/>
      <c r="U639" s="159"/>
      <c r="V639" s="159"/>
      <c r="W639" s="159"/>
      <c r="X639" s="159"/>
      <c r="Y639" s="159"/>
      <c r="Z639" s="159"/>
    </row>
    <row r="640" spans="1:26" ht="13.8" x14ac:dyDescent="0.3">
      <c r="A640" s="51"/>
      <c r="B640" s="51"/>
      <c r="C640" s="51"/>
      <c r="D640" s="51"/>
      <c r="E640" s="51"/>
      <c r="F640" s="51"/>
      <c r="G640" s="51"/>
      <c r="H640" s="51"/>
      <c r="I640" s="51"/>
      <c r="J640" s="51"/>
      <c r="K640" s="51"/>
      <c r="L640" s="51"/>
      <c r="M640" s="51"/>
      <c r="N640" s="159"/>
      <c r="O640" s="159"/>
      <c r="P640" s="159"/>
      <c r="Q640" s="159"/>
      <c r="R640" s="159"/>
      <c r="S640" s="159"/>
      <c r="T640" s="159"/>
      <c r="U640" s="159"/>
      <c r="V640" s="159"/>
      <c r="W640" s="159"/>
      <c r="X640" s="159"/>
      <c r="Y640" s="159"/>
      <c r="Z640" s="159"/>
    </row>
    <row r="641" spans="1:26" ht="13.8" x14ac:dyDescent="0.3">
      <c r="A641" s="51"/>
      <c r="B641" s="51"/>
      <c r="C641" s="51"/>
      <c r="D641" s="51"/>
      <c r="E641" s="51"/>
      <c r="F641" s="51"/>
      <c r="G641" s="51"/>
      <c r="H641" s="51"/>
      <c r="I641" s="51"/>
      <c r="J641" s="51"/>
      <c r="K641" s="51"/>
      <c r="L641" s="51"/>
      <c r="M641" s="51"/>
      <c r="N641" s="159"/>
      <c r="O641" s="159"/>
      <c r="P641" s="159"/>
      <c r="Q641" s="159"/>
      <c r="R641" s="159"/>
      <c r="S641" s="159"/>
      <c r="T641" s="159"/>
      <c r="U641" s="159"/>
      <c r="V641" s="159"/>
      <c r="W641" s="159"/>
      <c r="X641" s="159"/>
      <c r="Y641" s="159"/>
      <c r="Z641" s="159"/>
    </row>
    <row r="642" spans="1:26" ht="13.8" x14ac:dyDescent="0.3">
      <c r="A642" s="51"/>
      <c r="B642" s="51"/>
      <c r="C642" s="51"/>
      <c r="D642" s="51"/>
      <c r="E642" s="51"/>
      <c r="F642" s="51"/>
      <c r="G642" s="51"/>
      <c r="H642" s="51"/>
      <c r="I642" s="51"/>
      <c r="J642" s="51"/>
      <c r="K642" s="51"/>
      <c r="L642" s="51"/>
      <c r="M642" s="51"/>
      <c r="N642" s="159"/>
      <c r="O642" s="159"/>
      <c r="P642" s="159"/>
      <c r="Q642" s="159"/>
      <c r="R642" s="159"/>
      <c r="S642" s="159"/>
      <c r="T642" s="159"/>
      <c r="U642" s="159"/>
      <c r="V642" s="159"/>
      <c r="W642" s="159"/>
      <c r="X642" s="159"/>
      <c r="Y642" s="159"/>
      <c r="Z642" s="159"/>
    </row>
    <row r="643" spans="1:26" ht="13.8" x14ac:dyDescent="0.3">
      <c r="A643" s="51"/>
      <c r="B643" s="51"/>
      <c r="C643" s="51"/>
      <c r="D643" s="51"/>
      <c r="E643" s="51"/>
      <c r="F643" s="51"/>
      <c r="G643" s="51"/>
      <c r="H643" s="51"/>
      <c r="I643" s="51"/>
      <c r="J643" s="51"/>
      <c r="K643" s="51"/>
      <c r="L643" s="51"/>
      <c r="M643" s="51"/>
      <c r="N643" s="159"/>
      <c r="O643" s="159"/>
      <c r="P643" s="159"/>
      <c r="Q643" s="159"/>
      <c r="R643" s="159"/>
      <c r="S643" s="159"/>
      <c r="T643" s="159"/>
      <c r="U643" s="159"/>
      <c r="V643" s="159"/>
      <c r="W643" s="159"/>
      <c r="X643" s="159"/>
      <c r="Y643" s="159"/>
      <c r="Z643" s="159"/>
    </row>
    <row r="644" spans="1:26" ht="13.8" x14ac:dyDescent="0.3">
      <c r="A644" s="51"/>
      <c r="B644" s="51"/>
      <c r="C644" s="51"/>
      <c r="D644" s="51"/>
      <c r="E644" s="51"/>
      <c r="F644" s="51"/>
      <c r="G644" s="51"/>
      <c r="H644" s="51"/>
      <c r="I644" s="51"/>
      <c r="J644" s="51"/>
      <c r="K644" s="51"/>
      <c r="L644" s="51"/>
      <c r="M644" s="51"/>
      <c r="N644" s="159"/>
      <c r="O644" s="159"/>
      <c r="P644" s="159"/>
      <c r="Q644" s="159"/>
      <c r="R644" s="159"/>
      <c r="S644" s="159"/>
      <c r="T644" s="159"/>
      <c r="U644" s="159"/>
      <c r="V644" s="159"/>
      <c r="W644" s="159"/>
      <c r="X644" s="159"/>
      <c r="Y644" s="159"/>
      <c r="Z644" s="159"/>
    </row>
    <row r="645" spans="1:26" ht="13.8" x14ac:dyDescent="0.3">
      <c r="A645" s="51"/>
      <c r="B645" s="51"/>
      <c r="C645" s="51"/>
      <c r="D645" s="51"/>
      <c r="E645" s="51"/>
      <c r="F645" s="51"/>
      <c r="G645" s="51"/>
      <c r="H645" s="51"/>
      <c r="I645" s="51"/>
      <c r="J645" s="51"/>
      <c r="K645" s="51"/>
      <c r="L645" s="51"/>
      <c r="M645" s="51"/>
      <c r="N645" s="159"/>
      <c r="O645" s="159"/>
      <c r="P645" s="159"/>
      <c r="Q645" s="159"/>
      <c r="R645" s="159"/>
      <c r="S645" s="159"/>
      <c r="T645" s="159"/>
      <c r="U645" s="159"/>
      <c r="V645" s="159"/>
      <c r="W645" s="159"/>
      <c r="X645" s="159"/>
      <c r="Y645" s="159"/>
      <c r="Z645" s="159"/>
    </row>
    <row r="646" spans="1:26" ht="13.8" x14ac:dyDescent="0.3">
      <c r="A646" s="51"/>
      <c r="B646" s="51"/>
      <c r="C646" s="51"/>
      <c r="D646" s="51"/>
      <c r="E646" s="51"/>
      <c r="F646" s="51"/>
      <c r="G646" s="51"/>
      <c r="H646" s="51"/>
      <c r="I646" s="51"/>
      <c r="J646" s="51"/>
      <c r="K646" s="51"/>
      <c r="L646" s="51"/>
      <c r="M646" s="51"/>
      <c r="N646" s="159"/>
      <c r="O646" s="159"/>
      <c r="P646" s="159"/>
      <c r="Q646" s="159"/>
      <c r="R646" s="159"/>
      <c r="S646" s="159"/>
      <c r="T646" s="159"/>
      <c r="U646" s="159"/>
      <c r="V646" s="159"/>
      <c r="W646" s="159"/>
      <c r="X646" s="159"/>
      <c r="Y646" s="159"/>
      <c r="Z646" s="159"/>
    </row>
    <row r="647" spans="1:26" ht="13.8" x14ac:dyDescent="0.3">
      <c r="A647" s="51"/>
      <c r="B647" s="51"/>
      <c r="C647" s="51"/>
      <c r="D647" s="51"/>
      <c r="E647" s="51"/>
      <c r="F647" s="51"/>
      <c r="G647" s="51"/>
      <c r="H647" s="51"/>
      <c r="I647" s="51"/>
      <c r="J647" s="51"/>
      <c r="K647" s="51"/>
      <c r="L647" s="51"/>
      <c r="M647" s="51"/>
      <c r="N647" s="159"/>
      <c r="O647" s="159"/>
      <c r="P647" s="159"/>
      <c r="Q647" s="159"/>
      <c r="R647" s="159"/>
      <c r="S647" s="159"/>
      <c r="T647" s="159"/>
      <c r="U647" s="159"/>
      <c r="V647" s="159"/>
      <c r="W647" s="159"/>
      <c r="X647" s="159"/>
      <c r="Y647" s="159"/>
      <c r="Z647" s="159"/>
    </row>
    <row r="648" spans="1:26" ht="13.8" x14ac:dyDescent="0.3">
      <c r="A648" s="51"/>
      <c r="B648" s="51"/>
      <c r="C648" s="51"/>
      <c r="D648" s="51"/>
      <c r="E648" s="51"/>
      <c r="F648" s="51"/>
      <c r="G648" s="51"/>
      <c r="H648" s="51"/>
      <c r="I648" s="51"/>
      <c r="J648" s="51"/>
      <c r="K648" s="51"/>
      <c r="L648" s="51"/>
      <c r="M648" s="51"/>
      <c r="N648" s="159"/>
      <c r="O648" s="159"/>
      <c r="P648" s="159"/>
      <c r="Q648" s="159"/>
      <c r="R648" s="159"/>
      <c r="S648" s="159"/>
      <c r="T648" s="159"/>
      <c r="U648" s="159"/>
      <c r="V648" s="159"/>
      <c r="W648" s="159"/>
      <c r="X648" s="159"/>
      <c r="Y648" s="159"/>
      <c r="Z648" s="159"/>
    </row>
    <row r="649" spans="1:26" ht="13.8" x14ac:dyDescent="0.3">
      <c r="A649" s="51"/>
      <c r="B649" s="51"/>
      <c r="C649" s="51"/>
      <c r="D649" s="51"/>
      <c r="E649" s="51"/>
      <c r="F649" s="51"/>
      <c r="G649" s="51"/>
      <c r="H649" s="51"/>
      <c r="I649" s="51"/>
      <c r="J649" s="51"/>
      <c r="K649" s="51"/>
      <c r="L649" s="51"/>
      <c r="M649" s="51"/>
      <c r="N649" s="159"/>
      <c r="O649" s="159"/>
      <c r="P649" s="159"/>
      <c r="Q649" s="159"/>
      <c r="R649" s="159"/>
      <c r="S649" s="159"/>
      <c r="T649" s="159"/>
      <c r="U649" s="159"/>
      <c r="V649" s="159"/>
      <c r="W649" s="159"/>
      <c r="X649" s="159"/>
      <c r="Y649" s="159"/>
      <c r="Z649" s="159"/>
    </row>
    <row r="650" spans="1:26" ht="13.8" x14ac:dyDescent="0.3">
      <c r="A650" s="51"/>
      <c r="B650" s="51"/>
      <c r="C650" s="51"/>
      <c r="D650" s="51"/>
      <c r="E650" s="51"/>
      <c r="F650" s="51"/>
      <c r="G650" s="51"/>
      <c r="H650" s="51"/>
      <c r="I650" s="51"/>
      <c r="J650" s="51"/>
      <c r="K650" s="51"/>
      <c r="L650" s="51"/>
      <c r="M650" s="51"/>
      <c r="N650" s="159"/>
      <c r="O650" s="159"/>
      <c r="P650" s="159"/>
      <c r="Q650" s="159"/>
      <c r="R650" s="159"/>
      <c r="S650" s="159"/>
      <c r="T650" s="159"/>
      <c r="U650" s="159"/>
      <c r="V650" s="159"/>
      <c r="W650" s="159"/>
      <c r="X650" s="159"/>
      <c r="Y650" s="159"/>
      <c r="Z650" s="159"/>
    </row>
    <row r="651" spans="1:26" ht="13.8" x14ac:dyDescent="0.3">
      <c r="A651" s="51"/>
      <c r="B651" s="51"/>
      <c r="C651" s="51"/>
      <c r="D651" s="51"/>
      <c r="E651" s="51"/>
      <c r="F651" s="51"/>
      <c r="G651" s="51"/>
      <c r="H651" s="51"/>
      <c r="I651" s="51"/>
      <c r="J651" s="51"/>
      <c r="K651" s="51"/>
      <c r="L651" s="51"/>
      <c r="M651" s="51"/>
      <c r="N651" s="159"/>
      <c r="O651" s="159"/>
      <c r="P651" s="159"/>
      <c r="Q651" s="159"/>
      <c r="R651" s="159"/>
      <c r="S651" s="159"/>
      <c r="T651" s="159"/>
      <c r="U651" s="159"/>
      <c r="V651" s="159"/>
      <c r="W651" s="159"/>
      <c r="X651" s="159"/>
      <c r="Y651" s="159"/>
      <c r="Z651" s="159"/>
    </row>
    <row r="652" spans="1:26" ht="13.8" x14ac:dyDescent="0.3">
      <c r="A652" s="51"/>
      <c r="B652" s="51"/>
      <c r="C652" s="51"/>
      <c r="D652" s="51"/>
      <c r="E652" s="51"/>
      <c r="F652" s="51"/>
      <c r="G652" s="51"/>
      <c r="H652" s="51"/>
      <c r="I652" s="51"/>
      <c r="J652" s="51"/>
      <c r="K652" s="51"/>
      <c r="L652" s="51"/>
      <c r="M652" s="51"/>
      <c r="N652" s="159"/>
      <c r="O652" s="159"/>
      <c r="P652" s="159"/>
      <c r="Q652" s="159"/>
      <c r="R652" s="159"/>
      <c r="S652" s="159"/>
      <c r="T652" s="159"/>
      <c r="U652" s="159"/>
      <c r="V652" s="159"/>
      <c r="W652" s="159"/>
      <c r="X652" s="159"/>
      <c r="Y652" s="159"/>
      <c r="Z652" s="159"/>
    </row>
    <row r="653" spans="1:26" ht="13.8" x14ac:dyDescent="0.3">
      <c r="A653" s="51"/>
      <c r="B653" s="51"/>
      <c r="C653" s="51"/>
      <c r="D653" s="51"/>
      <c r="E653" s="51"/>
      <c r="F653" s="51"/>
      <c r="G653" s="51"/>
      <c r="H653" s="51"/>
      <c r="I653" s="51"/>
      <c r="J653" s="51"/>
      <c r="K653" s="51"/>
      <c r="L653" s="51"/>
      <c r="M653" s="51"/>
      <c r="N653" s="159"/>
      <c r="O653" s="159"/>
      <c r="P653" s="159"/>
      <c r="Q653" s="159"/>
      <c r="R653" s="159"/>
      <c r="S653" s="159"/>
      <c r="T653" s="159"/>
      <c r="U653" s="159"/>
      <c r="V653" s="159"/>
      <c r="W653" s="159"/>
      <c r="X653" s="159"/>
      <c r="Y653" s="159"/>
      <c r="Z653" s="159"/>
    </row>
    <row r="654" spans="1:26" ht="13.8" x14ac:dyDescent="0.3">
      <c r="A654" s="51"/>
      <c r="B654" s="51"/>
      <c r="C654" s="51"/>
      <c r="D654" s="51"/>
      <c r="E654" s="51"/>
      <c r="F654" s="51"/>
      <c r="G654" s="51"/>
      <c r="H654" s="51"/>
      <c r="I654" s="51"/>
      <c r="J654" s="51"/>
      <c r="K654" s="51"/>
      <c r="L654" s="51"/>
      <c r="M654" s="51"/>
      <c r="N654" s="159"/>
      <c r="O654" s="159"/>
      <c r="P654" s="159"/>
      <c r="Q654" s="159"/>
      <c r="R654" s="159"/>
      <c r="S654" s="159"/>
      <c r="T654" s="159"/>
      <c r="U654" s="159"/>
      <c r="V654" s="159"/>
      <c r="W654" s="159"/>
      <c r="X654" s="159"/>
      <c r="Y654" s="159"/>
      <c r="Z654" s="159"/>
    </row>
    <row r="655" spans="1:26" ht="13.8" x14ac:dyDescent="0.3">
      <c r="A655" s="51"/>
      <c r="B655" s="51"/>
      <c r="C655" s="51"/>
      <c r="D655" s="51"/>
      <c r="E655" s="51"/>
      <c r="F655" s="51"/>
      <c r="G655" s="51"/>
      <c r="H655" s="51"/>
      <c r="I655" s="51"/>
      <c r="J655" s="51"/>
      <c r="K655" s="51"/>
      <c r="L655" s="51"/>
      <c r="M655" s="51"/>
      <c r="N655" s="159"/>
      <c r="O655" s="159"/>
      <c r="P655" s="159"/>
      <c r="Q655" s="159"/>
      <c r="R655" s="159"/>
      <c r="S655" s="159"/>
      <c r="T655" s="159"/>
      <c r="U655" s="159"/>
      <c r="V655" s="159"/>
      <c r="W655" s="159"/>
      <c r="X655" s="159"/>
      <c r="Y655" s="159"/>
      <c r="Z655" s="159"/>
    </row>
    <row r="656" spans="1:26" ht="13.8" x14ac:dyDescent="0.3">
      <c r="A656" s="51"/>
      <c r="B656" s="51"/>
      <c r="C656" s="51"/>
      <c r="D656" s="51"/>
      <c r="E656" s="51"/>
      <c r="F656" s="51"/>
      <c r="G656" s="51"/>
      <c r="H656" s="51"/>
      <c r="I656" s="51"/>
      <c r="J656" s="51"/>
      <c r="K656" s="51"/>
      <c r="L656" s="51"/>
      <c r="M656" s="51"/>
      <c r="N656" s="159"/>
      <c r="O656" s="159"/>
      <c r="P656" s="159"/>
      <c r="Q656" s="159"/>
      <c r="R656" s="159"/>
      <c r="S656" s="159"/>
      <c r="T656" s="159"/>
      <c r="U656" s="159"/>
      <c r="V656" s="159"/>
      <c r="W656" s="159"/>
      <c r="X656" s="159"/>
      <c r="Y656" s="159"/>
      <c r="Z656" s="159"/>
    </row>
    <row r="657" spans="1:26" ht="13.8" x14ac:dyDescent="0.3">
      <c r="A657" s="51"/>
      <c r="B657" s="51"/>
      <c r="C657" s="51"/>
      <c r="D657" s="51"/>
      <c r="E657" s="51"/>
      <c r="F657" s="51"/>
      <c r="G657" s="51"/>
      <c r="H657" s="51"/>
      <c r="I657" s="51"/>
      <c r="J657" s="51"/>
      <c r="K657" s="51"/>
      <c r="L657" s="51"/>
      <c r="M657" s="51"/>
      <c r="N657" s="159"/>
      <c r="O657" s="159"/>
      <c r="P657" s="159"/>
      <c r="Q657" s="159"/>
      <c r="R657" s="159"/>
      <c r="S657" s="159"/>
      <c r="T657" s="159"/>
      <c r="U657" s="159"/>
      <c r="V657" s="159"/>
      <c r="W657" s="159"/>
      <c r="X657" s="159"/>
      <c r="Y657" s="159"/>
      <c r="Z657" s="159"/>
    </row>
    <row r="658" spans="1:26" ht="13.8" x14ac:dyDescent="0.3">
      <c r="A658" s="51"/>
      <c r="B658" s="51"/>
      <c r="C658" s="51"/>
      <c r="D658" s="51"/>
      <c r="E658" s="51"/>
      <c r="F658" s="51"/>
      <c r="G658" s="51"/>
      <c r="H658" s="51"/>
      <c r="I658" s="51"/>
      <c r="J658" s="51"/>
      <c r="K658" s="51"/>
      <c r="L658" s="51"/>
      <c r="M658" s="51"/>
      <c r="N658" s="159"/>
      <c r="O658" s="159"/>
      <c r="P658" s="159"/>
      <c r="Q658" s="159"/>
      <c r="R658" s="159"/>
      <c r="S658" s="159"/>
      <c r="T658" s="159"/>
      <c r="U658" s="159"/>
      <c r="V658" s="159"/>
      <c r="W658" s="159"/>
      <c r="X658" s="159"/>
      <c r="Y658" s="159"/>
      <c r="Z658" s="159"/>
    </row>
    <row r="659" spans="1:26" ht="13.8" x14ac:dyDescent="0.3">
      <c r="A659" s="51"/>
      <c r="B659" s="51"/>
      <c r="C659" s="51"/>
      <c r="D659" s="51"/>
      <c r="E659" s="51"/>
      <c r="F659" s="51"/>
      <c r="G659" s="51"/>
      <c r="H659" s="51"/>
      <c r="I659" s="51"/>
      <c r="J659" s="51"/>
      <c r="K659" s="51"/>
      <c r="L659" s="51"/>
      <c r="M659" s="51"/>
      <c r="N659" s="159"/>
      <c r="O659" s="159"/>
      <c r="P659" s="159"/>
      <c r="Q659" s="159"/>
      <c r="R659" s="159"/>
      <c r="S659" s="159"/>
      <c r="T659" s="159"/>
      <c r="U659" s="159"/>
      <c r="V659" s="159"/>
      <c r="W659" s="159"/>
      <c r="X659" s="159"/>
      <c r="Y659" s="159"/>
      <c r="Z659" s="159"/>
    </row>
    <row r="660" spans="1:26" ht="13.8" x14ac:dyDescent="0.3">
      <c r="A660" s="51"/>
      <c r="B660" s="51"/>
      <c r="C660" s="51"/>
      <c r="D660" s="51"/>
      <c r="E660" s="51"/>
      <c r="F660" s="51"/>
      <c r="G660" s="51"/>
      <c r="H660" s="51"/>
      <c r="I660" s="51"/>
      <c r="J660" s="51"/>
      <c r="K660" s="51"/>
      <c r="L660" s="51"/>
      <c r="M660" s="51"/>
      <c r="N660" s="159"/>
      <c r="O660" s="159"/>
      <c r="P660" s="159"/>
      <c r="Q660" s="159"/>
      <c r="R660" s="159"/>
      <c r="S660" s="159"/>
      <c r="T660" s="159"/>
      <c r="U660" s="159"/>
      <c r="V660" s="159"/>
      <c r="W660" s="159"/>
      <c r="X660" s="159"/>
      <c r="Y660" s="159"/>
      <c r="Z660" s="159"/>
    </row>
    <row r="661" spans="1:26" ht="13.8" x14ac:dyDescent="0.3">
      <c r="A661" s="51"/>
      <c r="B661" s="51"/>
      <c r="C661" s="51"/>
      <c r="D661" s="51"/>
      <c r="E661" s="51"/>
      <c r="F661" s="51"/>
      <c r="G661" s="51"/>
      <c r="H661" s="51"/>
      <c r="I661" s="51"/>
      <c r="J661" s="51"/>
      <c r="K661" s="51"/>
      <c r="L661" s="51"/>
      <c r="M661" s="51"/>
      <c r="N661" s="159"/>
      <c r="O661" s="159"/>
      <c r="P661" s="159"/>
      <c r="Q661" s="159"/>
      <c r="R661" s="159"/>
      <c r="S661" s="159"/>
      <c r="T661" s="159"/>
      <c r="U661" s="159"/>
      <c r="V661" s="159"/>
      <c r="W661" s="159"/>
      <c r="X661" s="159"/>
      <c r="Y661" s="159"/>
      <c r="Z661" s="159"/>
    </row>
    <row r="662" spans="1:26" ht="13.8" x14ac:dyDescent="0.3">
      <c r="A662" s="51"/>
      <c r="B662" s="51"/>
      <c r="C662" s="51"/>
      <c r="D662" s="51"/>
      <c r="E662" s="51"/>
      <c r="F662" s="51"/>
      <c r="G662" s="51"/>
      <c r="H662" s="51"/>
      <c r="I662" s="51"/>
      <c r="J662" s="51"/>
      <c r="K662" s="51"/>
      <c r="L662" s="51"/>
      <c r="M662" s="51"/>
      <c r="N662" s="159"/>
      <c r="O662" s="159"/>
      <c r="P662" s="159"/>
      <c r="Q662" s="159"/>
      <c r="R662" s="159"/>
      <c r="S662" s="159"/>
      <c r="T662" s="159"/>
      <c r="U662" s="159"/>
      <c r="V662" s="159"/>
      <c r="W662" s="159"/>
      <c r="X662" s="159"/>
      <c r="Y662" s="159"/>
      <c r="Z662" s="159"/>
    </row>
    <row r="663" spans="1:26" ht="13.8" x14ac:dyDescent="0.3">
      <c r="A663" s="51"/>
      <c r="B663" s="51"/>
      <c r="C663" s="51"/>
      <c r="D663" s="51"/>
      <c r="E663" s="51"/>
      <c r="F663" s="51"/>
      <c r="G663" s="51"/>
      <c r="H663" s="51"/>
      <c r="I663" s="51"/>
      <c r="J663" s="51"/>
      <c r="K663" s="51"/>
      <c r="L663" s="51"/>
      <c r="M663" s="51"/>
      <c r="N663" s="159"/>
      <c r="O663" s="159"/>
      <c r="P663" s="159"/>
      <c r="Q663" s="159"/>
      <c r="R663" s="159"/>
      <c r="S663" s="159"/>
      <c r="T663" s="159"/>
      <c r="U663" s="159"/>
      <c r="V663" s="159"/>
      <c r="W663" s="159"/>
      <c r="X663" s="159"/>
      <c r="Y663" s="159"/>
      <c r="Z663" s="159"/>
    </row>
    <row r="664" spans="1:26" ht="13.8" x14ac:dyDescent="0.3">
      <c r="A664" s="51"/>
      <c r="B664" s="51"/>
      <c r="C664" s="51"/>
      <c r="D664" s="51"/>
      <c r="E664" s="51"/>
      <c r="F664" s="51"/>
      <c r="G664" s="51"/>
      <c r="H664" s="51"/>
      <c r="I664" s="51"/>
      <c r="J664" s="51"/>
      <c r="K664" s="51"/>
      <c r="L664" s="51"/>
      <c r="M664" s="51"/>
      <c r="N664" s="159"/>
      <c r="O664" s="159"/>
      <c r="P664" s="159"/>
      <c r="Q664" s="159"/>
      <c r="R664" s="159"/>
      <c r="S664" s="159"/>
      <c r="T664" s="159"/>
      <c r="U664" s="159"/>
      <c r="V664" s="159"/>
      <c r="W664" s="159"/>
      <c r="X664" s="159"/>
      <c r="Y664" s="159"/>
      <c r="Z664" s="159"/>
    </row>
    <row r="665" spans="1:26" ht="13.8" x14ac:dyDescent="0.3">
      <c r="A665" s="51"/>
      <c r="B665" s="51"/>
      <c r="C665" s="51"/>
      <c r="D665" s="51"/>
      <c r="E665" s="51"/>
      <c r="F665" s="51"/>
      <c r="G665" s="51"/>
      <c r="H665" s="51"/>
      <c r="I665" s="51"/>
      <c r="J665" s="51"/>
      <c r="K665" s="51"/>
      <c r="L665" s="51"/>
      <c r="M665" s="51"/>
      <c r="N665" s="159"/>
      <c r="O665" s="159"/>
      <c r="P665" s="159"/>
      <c r="Q665" s="159"/>
      <c r="R665" s="159"/>
      <c r="S665" s="159"/>
      <c r="T665" s="159"/>
      <c r="U665" s="159"/>
      <c r="V665" s="159"/>
      <c r="W665" s="159"/>
      <c r="X665" s="159"/>
      <c r="Y665" s="159"/>
      <c r="Z665" s="159"/>
    </row>
    <row r="666" spans="1:26" ht="13.8" x14ac:dyDescent="0.3">
      <c r="A666" s="51"/>
      <c r="B666" s="51"/>
      <c r="C666" s="51"/>
      <c r="D666" s="51"/>
      <c r="E666" s="51"/>
      <c r="F666" s="51"/>
      <c r="G666" s="51"/>
      <c r="H666" s="51"/>
      <c r="I666" s="51"/>
      <c r="J666" s="51"/>
      <c r="K666" s="51"/>
      <c r="L666" s="51"/>
      <c r="M666" s="51"/>
      <c r="N666" s="159"/>
      <c r="O666" s="159"/>
      <c r="P666" s="159"/>
      <c r="Q666" s="159"/>
      <c r="R666" s="159"/>
      <c r="S666" s="159"/>
      <c r="T666" s="159"/>
      <c r="U666" s="159"/>
      <c r="V666" s="159"/>
      <c r="W666" s="159"/>
      <c r="X666" s="159"/>
      <c r="Y666" s="159"/>
      <c r="Z666" s="159"/>
    </row>
    <row r="667" spans="1:26" ht="13.8" x14ac:dyDescent="0.3">
      <c r="A667" s="51"/>
      <c r="B667" s="51"/>
      <c r="C667" s="51"/>
      <c r="D667" s="51"/>
      <c r="E667" s="51"/>
      <c r="F667" s="51"/>
      <c r="G667" s="51"/>
      <c r="H667" s="51"/>
      <c r="I667" s="51"/>
      <c r="J667" s="51"/>
      <c r="K667" s="51"/>
      <c r="L667" s="51"/>
      <c r="M667" s="51"/>
      <c r="N667" s="159"/>
      <c r="O667" s="159"/>
      <c r="P667" s="159"/>
      <c r="Q667" s="159"/>
      <c r="R667" s="159"/>
      <c r="S667" s="159"/>
      <c r="T667" s="159"/>
      <c r="U667" s="159"/>
      <c r="V667" s="159"/>
      <c r="W667" s="159"/>
      <c r="X667" s="159"/>
      <c r="Y667" s="159"/>
      <c r="Z667" s="159"/>
    </row>
    <row r="668" spans="1:26" ht="13.8" x14ac:dyDescent="0.3">
      <c r="A668" s="51"/>
      <c r="B668" s="51"/>
      <c r="C668" s="51"/>
      <c r="D668" s="51"/>
      <c r="E668" s="51"/>
      <c r="F668" s="51"/>
      <c r="G668" s="51"/>
      <c r="H668" s="51"/>
      <c r="I668" s="51"/>
      <c r="J668" s="51"/>
      <c r="K668" s="51"/>
      <c r="L668" s="51"/>
      <c r="M668" s="51"/>
      <c r="N668" s="159"/>
      <c r="O668" s="159"/>
      <c r="P668" s="159"/>
      <c r="Q668" s="159"/>
      <c r="R668" s="159"/>
      <c r="S668" s="159"/>
      <c r="T668" s="159"/>
      <c r="U668" s="159"/>
      <c r="V668" s="159"/>
      <c r="W668" s="159"/>
      <c r="X668" s="159"/>
      <c r="Y668" s="159"/>
      <c r="Z668" s="159"/>
    </row>
    <row r="669" spans="1:26" ht="13.8" x14ac:dyDescent="0.3">
      <c r="A669" s="51"/>
      <c r="B669" s="51"/>
      <c r="C669" s="51"/>
      <c r="D669" s="51"/>
      <c r="E669" s="51"/>
      <c r="F669" s="51"/>
      <c r="G669" s="51"/>
      <c r="H669" s="51"/>
      <c r="I669" s="51"/>
      <c r="J669" s="51"/>
      <c r="K669" s="51"/>
      <c r="L669" s="51"/>
      <c r="M669" s="51"/>
      <c r="N669" s="159"/>
      <c r="O669" s="159"/>
      <c r="P669" s="159"/>
      <c r="Q669" s="159"/>
      <c r="R669" s="159"/>
      <c r="S669" s="159"/>
      <c r="T669" s="159"/>
      <c r="U669" s="159"/>
      <c r="V669" s="159"/>
      <c r="W669" s="159"/>
      <c r="X669" s="159"/>
      <c r="Y669" s="159"/>
      <c r="Z669" s="159"/>
    </row>
    <row r="670" spans="1:26" ht="13.8" x14ac:dyDescent="0.3">
      <c r="A670" s="51"/>
      <c r="B670" s="51"/>
      <c r="C670" s="51"/>
      <c r="D670" s="51"/>
      <c r="E670" s="51"/>
      <c r="F670" s="51"/>
      <c r="G670" s="51"/>
      <c r="H670" s="51"/>
      <c r="I670" s="51"/>
      <c r="J670" s="51"/>
      <c r="K670" s="51"/>
      <c r="L670" s="51"/>
      <c r="M670" s="51"/>
      <c r="N670" s="159"/>
      <c r="O670" s="159"/>
      <c r="P670" s="159"/>
      <c r="Q670" s="159"/>
      <c r="R670" s="159"/>
      <c r="S670" s="159"/>
      <c r="T670" s="159"/>
      <c r="U670" s="159"/>
      <c r="V670" s="159"/>
      <c r="W670" s="159"/>
      <c r="X670" s="159"/>
      <c r="Y670" s="159"/>
      <c r="Z670" s="159"/>
    </row>
    <row r="671" spans="1:26" ht="13.8" x14ac:dyDescent="0.3">
      <c r="A671" s="51"/>
      <c r="B671" s="51"/>
      <c r="C671" s="51"/>
      <c r="D671" s="51"/>
      <c r="E671" s="51"/>
      <c r="F671" s="51"/>
      <c r="G671" s="51"/>
      <c r="H671" s="51"/>
      <c r="I671" s="51"/>
      <c r="J671" s="51"/>
      <c r="K671" s="51"/>
      <c r="L671" s="51"/>
      <c r="M671" s="51"/>
      <c r="N671" s="159"/>
      <c r="O671" s="159"/>
      <c r="P671" s="159"/>
      <c r="Q671" s="159"/>
      <c r="R671" s="159"/>
      <c r="S671" s="159"/>
      <c r="T671" s="159"/>
      <c r="U671" s="159"/>
      <c r="V671" s="159"/>
      <c r="W671" s="159"/>
      <c r="X671" s="159"/>
      <c r="Y671" s="159"/>
      <c r="Z671" s="159"/>
    </row>
    <row r="672" spans="1:26" ht="13.8" x14ac:dyDescent="0.3">
      <c r="A672" s="51"/>
      <c r="B672" s="51"/>
      <c r="C672" s="51"/>
      <c r="D672" s="51"/>
      <c r="E672" s="51"/>
      <c r="F672" s="51"/>
      <c r="G672" s="51"/>
      <c r="H672" s="51"/>
      <c r="I672" s="51"/>
      <c r="J672" s="51"/>
      <c r="K672" s="51"/>
      <c r="L672" s="51"/>
      <c r="M672" s="51"/>
      <c r="N672" s="159"/>
      <c r="O672" s="159"/>
      <c r="P672" s="159"/>
      <c r="Q672" s="159"/>
      <c r="R672" s="159"/>
      <c r="S672" s="159"/>
      <c r="T672" s="159"/>
      <c r="U672" s="159"/>
      <c r="V672" s="159"/>
      <c r="W672" s="159"/>
      <c r="X672" s="159"/>
      <c r="Y672" s="159"/>
      <c r="Z672" s="159"/>
    </row>
    <row r="673" spans="1:26" ht="13.8" x14ac:dyDescent="0.3">
      <c r="A673" s="51"/>
      <c r="B673" s="51"/>
      <c r="C673" s="51"/>
      <c r="D673" s="51"/>
      <c r="E673" s="51"/>
      <c r="F673" s="51"/>
      <c r="G673" s="51"/>
      <c r="H673" s="51"/>
      <c r="I673" s="51"/>
      <c r="J673" s="51"/>
      <c r="K673" s="51"/>
      <c r="L673" s="51"/>
      <c r="M673" s="51"/>
      <c r="N673" s="159"/>
      <c r="O673" s="159"/>
      <c r="P673" s="159"/>
      <c r="Q673" s="159"/>
      <c r="R673" s="159"/>
      <c r="S673" s="159"/>
      <c r="T673" s="159"/>
      <c r="U673" s="159"/>
      <c r="V673" s="159"/>
      <c r="W673" s="159"/>
      <c r="X673" s="159"/>
      <c r="Y673" s="159"/>
      <c r="Z673" s="159"/>
    </row>
    <row r="674" spans="1:26" ht="13.8" x14ac:dyDescent="0.3">
      <c r="A674" s="51"/>
      <c r="B674" s="51"/>
      <c r="C674" s="51"/>
      <c r="D674" s="51"/>
      <c r="E674" s="51"/>
      <c r="F674" s="51"/>
      <c r="G674" s="51"/>
      <c r="H674" s="51"/>
      <c r="I674" s="51"/>
      <c r="J674" s="51"/>
      <c r="K674" s="51"/>
      <c r="L674" s="51"/>
      <c r="M674" s="51"/>
      <c r="N674" s="159"/>
      <c r="O674" s="159"/>
      <c r="P674" s="159"/>
      <c r="Q674" s="159"/>
      <c r="R674" s="159"/>
      <c r="S674" s="159"/>
      <c r="T674" s="159"/>
      <c r="U674" s="159"/>
      <c r="V674" s="159"/>
      <c r="W674" s="159"/>
      <c r="X674" s="159"/>
      <c r="Y674" s="159"/>
      <c r="Z674" s="159"/>
    </row>
    <row r="675" spans="1:26" ht="13.8" x14ac:dyDescent="0.3">
      <c r="A675" s="51"/>
      <c r="B675" s="51"/>
      <c r="C675" s="51"/>
      <c r="D675" s="51"/>
      <c r="E675" s="51"/>
      <c r="F675" s="51"/>
      <c r="G675" s="51"/>
      <c r="H675" s="51"/>
      <c r="I675" s="51"/>
      <c r="J675" s="51"/>
      <c r="K675" s="51"/>
      <c r="L675" s="51"/>
      <c r="M675" s="51"/>
      <c r="N675" s="159"/>
      <c r="O675" s="159"/>
      <c r="P675" s="159"/>
      <c r="Q675" s="159"/>
      <c r="R675" s="159"/>
      <c r="S675" s="159"/>
      <c r="T675" s="159"/>
      <c r="U675" s="159"/>
      <c r="V675" s="159"/>
      <c r="W675" s="159"/>
      <c r="X675" s="159"/>
      <c r="Y675" s="159"/>
      <c r="Z675" s="159"/>
    </row>
    <row r="676" spans="1:26" ht="13.8" x14ac:dyDescent="0.3">
      <c r="A676" s="51"/>
      <c r="B676" s="51"/>
      <c r="C676" s="51"/>
      <c r="D676" s="51"/>
      <c r="E676" s="51"/>
      <c r="F676" s="51"/>
      <c r="G676" s="51"/>
      <c r="H676" s="51"/>
      <c r="I676" s="51"/>
      <c r="J676" s="51"/>
      <c r="K676" s="51"/>
      <c r="L676" s="51"/>
      <c r="M676" s="51"/>
      <c r="N676" s="159"/>
      <c r="O676" s="159"/>
      <c r="P676" s="159"/>
      <c r="Q676" s="159"/>
      <c r="R676" s="159"/>
      <c r="S676" s="159"/>
      <c r="T676" s="159"/>
      <c r="U676" s="159"/>
      <c r="V676" s="159"/>
      <c r="W676" s="159"/>
      <c r="X676" s="159"/>
      <c r="Y676" s="159"/>
      <c r="Z676" s="159"/>
    </row>
    <row r="677" spans="1:26" ht="13.8" x14ac:dyDescent="0.3">
      <c r="A677" s="51"/>
      <c r="B677" s="51"/>
      <c r="C677" s="51"/>
      <c r="D677" s="51"/>
      <c r="E677" s="51"/>
      <c r="F677" s="51"/>
      <c r="G677" s="51"/>
      <c r="H677" s="51"/>
      <c r="I677" s="51"/>
      <c r="J677" s="51"/>
      <c r="K677" s="51"/>
      <c r="L677" s="51"/>
      <c r="M677" s="51"/>
      <c r="N677" s="159"/>
      <c r="O677" s="159"/>
      <c r="P677" s="159"/>
      <c r="Q677" s="159"/>
      <c r="R677" s="159"/>
      <c r="S677" s="159"/>
      <c r="T677" s="159"/>
      <c r="U677" s="159"/>
      <c r="V677" s="159"/>
      <c r="W677" s="159"/>
      <c r="X677" s="159"/>
      <c r="Y677" s="159"/>
      <c r="Z677" s="159"/>
    </row>
    <row r="678" spans="1:26" ht="13.8" x14ac:dyDescent="0.3">
      <c r="A678" s="51"/>
      <c r="B678" s="51"/>
      <c r="C678" s="51"/>
      <c r="D678" s="51"/>
      <c r="E678" s="51"/>
      <c r="F678" s="51"/>
      <c r="G678" s="51"/>
      <c r="H678" s="51"/>
      <c r="I678" s="51"/>
      <c r="J678" s="51"/>
      <c r="K678" s="51"/>
      <c r="L678" s="51"/>
      <c r="M678" s="51"/>
      <c r="N678" s="159"/>
      <c r="O678" s="159"/>
      <c r="P678" s="159"/>
      <c r="Q678" s="159"/>
      <c r="R678" s="159"/>
      <c r="S678" s="159"/>
      <c r="T678" s="159"/>
      <c r="U678" s="159"/>
      <c r="V678" s="159"/>
      <c r="W678" s="159"/>
      <c r="X678" s="159"/>
      <c r="Y678" s="159"/>
      <c r="Z678" s="159"/>
    </row>
    <row r="679" spans="1:26" ht="13.8" x14ac:dyDescent="0.3">
      <c r="A679" s="51"/>
      <c r="B679" s="51"/>
      <c r="C679" s="51"/>
      <c r="D679" s="51"/>
      <c r="E679" s="51"/>
      <c r="F679" s="51"/>
      <c r="G679" s="51"/>
      <c r="H679" s="51"/>
      <c r="I679" s="51"/>
      <c r="J679" s="51"/>
      <c r="K679" s="51"/>
      <c r="L679" s="51"/>
      <c r="M679" s="51"/>
      <c r="N679" s="159"/>
      <c r="O679" s="159"/>
      <c r="P679" s="159"/>
      <c r="Q679" s="159"/>
      <c r="R679" s="159"/>
      <c r="S679" s="159"/>
      <c r="T679" s="159"/>
      <c r="U679" s="159"/>
      <c r="V679" s="159"/>
      <c r="W679" s="159"/>
      <c r="X679" s="159"/>
      <c r="Y679" s="159"/>
      <c r="Z679" s="159"/>
    </row>
    <row r="680" spans="1:26" ht="13.8" x14ac:dyDescent="0.3">
      <c r="A680" s="51"/>
      <c r="B680" s="51"/>
      <c r="C680" s="51"/>
      <c r="D680" s="51"/>
      <c r="E680" s="51"/>
      <c r="F680" s="51"/>
      <c r="G680" s="51"/>
      <c r="H680" s="51"/>
      <c r="I680" s="51"/>
      <c r="J680" s="51"/>
      <c r="K680" s="51"/>
      <c r="L680" s="51"/>
      <c r="M680" s="51"/>
      <c r="N680" s="159"/>
      <c r="O680" s="159"/>
      <c r="P680" s="159"/>
      <c r="Q680" s="159"/>
      <c r="R680" s="159"/>
      <c r="S680" s="159"/>
      <c r="T680" s="159"/>
      <c r="U680" s="159"/>
      <c r="V680" s="159"/>
      <c r="W680" s="159"/>
      <c r="X680" s="159"/>
      <c r="Y680" s="159"/>
      <c r="Z680" s="159"/>
    </row>
    <row r="681" spans="1:26" ht="13.8" x14ac:dyDescent="0.3">
      <c r="A681" s="51"/>
      <c r="B681" s="51"/>
      <c r="C681" s="51"/>
      <c r="D681" s="51"/>
      <c r="E681" s="51"/>
      <c r="F681" s="51"/>
      <c r="G681" s="51"/>
      <c r="H681" s="51"/>
      <c r="I681" s="51"/>
      <c r="J681" s="51"/>
      <c r="K681" s="51"/>
      <c r="L681" s="51"/>
      <c r="M681" s="51"/>
      <c r="N681" s="159"/>
      <c r="O681" s="159"/>
      <c r="P681" s="159"/>
      <c r="Q681" s="159"/>
      <c r="R681" s="159"/>
      <c r="S681" s="159"/>
      <c r="T681" s="159"/>
      <c r="U681" s="159"/>
      <c r="V681" s="159"/>
      <c r="W681" s="159"/>
      <c r="X681" s="159"/>
      <c r="Y681" s="159"/>
      <c r="Z681" s="159"/>
    </row>
    <row r="682" spans="1:26" ht="13.8" x14ac:dyDescent="0.3">
      <c r="A682" s="51"/>
      <c r="B682" s="51"/>
      <c r="C682" s="51"/>
      <c r="D682" s="51"/>
      <c r="E682" s="51"/>
      <c r="F682" s="51"/>
      <c r="G682" s="51"/>
      <c r="H682" s="51"/>
      <c r="I682" s="51"/>
      <c r="J682" s="51"/>
      <c r="K682" s="51"/>
      <c r="L682" s="51"/>
      <c r="M682" s="51"/>
      <c r="N682" s="159"/>
      <c r="O682" s="159"/>
      <c r="P682" s="159"/>
      <c r="Q682" s="159"/>
      <c r="R682" s="159"/>
      <c r="S682" s="159"/>
      <c r="T682" s="159"/>
      <c r="U682" s="159"/>
      <c r="V682" s="159"/>
      <c r="W682" s="159"/>
      <c r="X682" s="159"/>
      <c r="Y682" s="159"/>
      <c r="Z682" s="159"/>
    </row>
    <row r="683" spans="1:26" ht="13.8" x14ac:dyDescent="0.3">
      <c r="A683" s="51"/>
      <c r="B683" s="51"/>
      <c r="C683" s="51"/>
      <c r="D683" s="51"/>
      <c r="E683" s="51"/>
      <c r="F683" s="51"/>
      <c r="G683" s="51"/>
      <c r="H683" s="51"/>
      <c r="I683" s="51"/>
      <c r="J683" s="51"/>
      <c r="K683" s="51"/>
      <c r="L683" s="51"/>
      <c r="M683" s="51"/>
      <c r="N683" s="159"/>
      <c r="O683" s="159"/>
      <c r="P683" s="159"/>
      <c r="Q683" s="159"/>
      <c r="R683" s="159"/>
      <c r="S683" s="159"/>
      <c r="T683" s="159"/>
      <c r="U683" s="159"/>
      <c r="V683" s="159"/>
      <c r="W683" s="159"/>
      <c r="X683" s="159"/>
      <c r="Y683" s="159"/>
      <c r="Z683" s="159"/>
    </row>
    <row r="684" spans="1:26" ht="13.8" x14ac:dyDescent="0.3">
      <c r="A684" s="51"/>
      <c r="B684" s="51"/>
      <c r="C684" s="51"/>
      <c r="D684" s="51"/>
      <c r="E684" s="51"/>
      <c r="F684" s="51"/>
      <c r="G684" s="51"/>
      <c r="H684" s="51"/>
      <c r="I684" s="51"/>
      <c r="J684" s="51"/>
      <c r="K684" s="51"/>
      <c r="L684" s="51"/>
      <c r="M684" s="51"/>
      <c r="N684" s="159"/>
      <c r="O684" s="159"/>
      <c r="P684" s="159"/>
      <c r="Q684" s="159"/>
      <c r="R684" s="159"/>
      <c r="S684" s="159"/>
      <c r="T684" s="159"/>
      <c r="U684" s="159"/>
      <c r="V684" s="159"/>
      <c r="W684" s="159"/>
      <c r="X684" s="159"/>
      <c r="Y684" s="159"/>
      <c r="Z684" s="159"/>
    </row>
    <row r="685" spans="1:26" ht="13.8" x14ac:dyDescent="0.3">
      <c r="A685" s="51"/>
      <c r="B685" s="51"/>
      <c r="C685" s="51"/>
      <c r="D685" s="51"/>
      <c r="E685" s="51"/>
      <c r="F685" s="51"/>
      <c r="G685" s="51"/>
      <c r="H685" s="51"/>
      <c r="I685" s="51"/>
      <c r="J685" s="51"/>
      <c r="K685" s="51"/>
      <c r="L685" s="51"/>
      <c r="M685" s="51"/>
      <c r="N685" s="159"/>
      <c r="O685" s="159"/>
      <c r="P685" s="159"/>
      <c r="Q685" s="159"/>
      <c r="R685" s="159"/>
      <c r="S685" s="159"/>
      <c r="T685" s="159"/>
      <c r="U685" s="159"/>
      <c r="V685" s="159"/>
      <c r="W685" s="159"/>
      <c r="X685" s="159"/>
      <c r="Y685" s="159"/>
      <c r="Z685" s="159"/>
    </row>
    <row r="686" spans="1:26" ht="13.8" x14ac:dyDescent="0.3">
      <c r="A686" s="51"/>
      <c r="B686" s="51"/>
      <c r="C686" s="51"/>
      <c r="D686" s="51"/>
      <c r="E686" s="51"/>
      <c r="F686" s="51"/>
      <c r="G686" s="51"/>
      <c r="H686" s="51"/>
      <c r="I686" s="51"/>
      <c r="J686" s="51"/>
      <c r="K686" s="51"/>
      <c r="L686" s="51"/>
      <c r="M686" s="51"/>
      <c r="N686" s="159"/>
      <c r="O686" s="159"/>
      <c r="P686" s="159"/>
      <c r="Q686" s="159"/>
      <c r="R686" s="159"/>
      <c r="S686" s="159"/>
      <c r="T686" s="159"/>
      <c r="U686" s="159"/>
      <c r="V686" s="159"/>
      <c r="W686" s="159"/>
      <c r="X686" s="159"/>
      <c r="Y686" s="159"/>
      <c r="Z686" s="159"/>
    </row>
    <row r="687" spans="1:26" ht="13.8" x14ac:dyDescent="0.3">
      <c r="A687" s="51"/>
      <c r="B687" s="51"/>
      <c r="C687" s="51"/>
      <c r="D687" s="51"/>
      <c r="E687" s="51"/>
      <c r="F687" s="51"/>
      <c r="G687" s="51"/>
      <c r="H687" s="51"/>
      <c r="I687" s="51"/>
      <c r="J687" s="51"/>
      <c r="K687" s="51"/>
      <c r="L687" s="51"/>
      <c r="M687" s="51"/>
      <c r="N687" s="159"/>
      <c r="O687" s="159"/>
      <c r="P687" s="159"/>
      <c r="Q687" s="159"/>
      <c r="R687" s="159"/>
      <c r="S687" s="159"/>
      <c r="T687" s="159"/>
      <c r="U687" s="159"/>
      <c r="V687" s="159"/>
      <c r="W687" s="159"/>
      <c r="X687" s="159"/>
      <c r="Y687" s="159"/>
      <c r="Z687" s="159"/>
    </row>
    <row r="688" spans="1:26" ht="13.8" x14ac:dyDescent="0.3">
      <c r="A688" s="51"/>
      <c r="B688" s="51"/>
      <c r="C688" s="51"/>
      <c r="D688" s="51"/>
      <c r="E688" s="51"/>
      <c r="F688" s="51"/>
      <c r="G688" s="51"/>
      <c r="H688" s="51"/>
      <c r="I688" s="51"/>
      <c r="J688" s="51"/>
      <c r="K688" s="51"/>
      <c r="L688" s="51"/>
      <c r="M688" s="51"/>
      <c r="N688" s="159"/>
      <c r="O688" s="159"/>
      <c r="P688" s="159"/>
      <c r="Q688" s="159"/>
      <c r="R688" s="159"/>
      <c r="S688" s="159"/>
      <c r="T688" s="159"/>
      <c r="U688" s="159"/>
      <c r="V688" s="159"/>
      <c r="W688" s="159"/>
      <c r="X688" s="159"/>
      <c r="Y688" s="159"/>
      <c r="Z688" s="159"/>
    </row>
    <row r="689" spans="1:26" ht="13.8" x14ac:dyDescent="0.3">
      <c r="A689" s="51"/>
      <c r="B689" s="51"/>
      <c r="C689" s="51"/>
      <c r="D689" s="51"/>
      <c r="E689" s="51"/>
      <c r="F689" s="51"/>
      <c r="G689" s="51"/>
      <c r="H689" s="51"/>
      <c r="I689" s="51"/>
      <c r="J689" s="51"/>
      <c r="K689" s="51"/>
      <c r="L689" s="51"/>
      <c r="M689" s="51"/>
      <c r="N689" s="159"/>
      <c r="O689" s="159"/>
      <c r="P689" s="159"/>
      <c r="Q689" s="159"/>
      <c r="R689" s="159"/>
      <c r="S689" s="159"/>
      <c r="T689" s="159"/>
      <c r="U689" s="159"/>
      <c r="V689" s="159"/>
      <c r="W689" s="159"/>
      <c r="X689" s="159"/>
      <c r="Y689" s="159"/>
      <c r="Z689" s="159"/>
    </row>
    <row r="690" spans="1:26" ht="13.8" x14ac:dyDescent="0.3">
      <c r="A690" s="51"/>
      <c r="B690" s="51"/>
      <c r="C690" s="51"/>
      <c r="D690" s="51"/>
      <c r="E690" s="51"/>
      <c r="F690" s="51"/>
      <c r="G690" s="51"/>
      <c r="H690" s="51"/>
      <c r="I690" s="51"/>
      <c r="J690" s="51"/>
      <c r="K690" s="51"/>
      <c r="L690" s="51"/>
      <c r="M690" s="51"/>
      <c r="N690" s="159"/>
      <c r="O690" s="159"/>
      <c r="P690" s="159"/>
      <c r="Q690" s="159"/>
      <c r="R690" s="159"/>
      <c r="S690" s="159"/>
      <c r="T690" s="159"/>
      <c r="U690" s="159"/>
      <c r="V690" s="159"/>
      <c r="W690" s="159"/>
      <c r="X690" s="159"/>
      <c r="Y690" s="159"/>
      <c r="Z690" s="159"/>
    </row>
    <row r="691" spans="1:26" ht="13.8" x14ac:dyDescent="0.3">
      <c r="A691" s="51"/>
      <c r="B691" s="51"/>
      <c r="C691" s="51"/>
      <c r="D691" s="51"/>
      <c r="E691" s="51"/>
      <c r="F691" s="51"/>
      <c r="G691" s="51"/>
      <c r="H691" s="51"/>
      <c r="I691" s="51"/>
      <c r="J691" s="51"/>
      <c r="K691" s="51"/>
      <c r="L691" s="51"/>
      <c r="M691" s="51"/>
      <c r="N691" s="159"/>
      <c r="O691" s="159"/>
      <c r="P691" s="159"/>
      <c r="Q691" s="159"/>
      <c r="R691" s="159"/>
      <c r="S691" s="159"/>
      <c r="T691" s="159"/>
      <c r="U691" s="159"/>
      <c r="V691" s="159"/>
      <c r="W691" s="159"/>
      <c r="X691" s="159"/>
      <c r="Y691" s="159"/>
      <c r="Z691" s="159"/>
    </row>
    <row r="692" spans="1:26" ht="13.8" x14ac:dyDescent="0.3">
      <c r="A692" s="51"/>
      <c r="B692" s="51"/>
      <c r="C692" s="51"/>
      <c r="D692" s="51"/>
      <c r="E692" s="51"/>
      <c r="F692" s="51"/>
      <c r="G692" s="51"/>
      <c r="H692" s="51"/>
      <c r="I692" s="51"/>
      <c r="J692" s="51"/>
      <c r="K692" s="51"/>
      <c r="L692" s="51"/>
      <c r="M692" s="51"/>
      <c r="N692" s="159"/>
      <c r="O692" s="159"/>
      <c r="P692" s="159"/>
      <c r="Q692" s="159"/>
      <c r="R692" s="159"/>
      <c r="S692" s="159"/>
      <c r="T692" s="159"/>
      <c r="U692" s="159"/>
      <c r="V692" s="159"/>
      <c r="W692" s="159"/>
      <c r="X692" s="159"/>
      <c r="Y692" s="159"/>
      <c r="Z692" s="159"/>
    </row>
    <row r="693" spans="1:26" ht="13.8" x14ac:dyDescent="0.3">
      <c r="A693" s="51"/>
      <c r="B693" s="51"/>
      <c r="C693" s="51"/>
      <c r="D693" s="51"/>
      <c r="E693" s="51"/>
      <c r="F693" s="51"/>
      <c r="G693" s="51"/>
      <c r="H693" s="51"/>
      <c r="I693" s="51"/>
      <c r="J693" s="51"/>
      <c r="K693" s="51"/>
      <c r="L693" s="51"/>
      <c r="M693" s="51"/>
      <c r="N693" s="159"/>
      <c r="O693" s="159"/>
      <c r="P693" s="159"/>
      <c r="Q693" s="159"/>
      <c r="R693" s="159"/>
      <c r="S693" s="159"/>
      <c r="T693" s="159"/>
      <c r="U693" s="159"/>
      <c r="V693" s="159"/>
      <c r="W693" s="159"/>
      <c r="X693" s="159"/>
      <c r="Y693" s="159"/>
      <c r="Z693" s="159"/>
    </row>
    <row r="694" spans="1:26" ht="13.8" x14ac:dyDescent="0.3">
      <c r="A694" s="51"/>
      <c r="B694" s="51"/>
      <c r="C694" s="51"/>
      <c r="D694" s="51"/>
      <c r="E694" s="51"/>
      <c r="F694" s="51"/>
      <c r="G694" s="51"/>
      <c r="H694" s="51"/>
      <c r="I694" s="51"/>
      <c r="J694" s="51"/>
      <c r="K694" s="51"/>
      <c r="L694" s="51"/>
      <c r="M694" s="51"/>
      <c r="N694" s="159"/>
      <c r="O694" s="159"/>
      <c r="P694" s="159"/>
      <c r="Q694" s="159"/>
      <c r="R694" s="159"/>
      <c r="S694" s="159"/>
      <c r="T694" s="159"/>
      <c r="U694" s="159"/>
      <c r="V694" s="159"/>
      <c r="W694" s="159"/>
      <c r="X694" s="159"/>
      <c r="Y694" s="159"/>
      <c r="Z694" s="159"/>
    </row>
    <row r="695" spans="1:26" ht="13.8" x14ac:dyDescent="0.3">
      <c r="A695" s="51"/>
      <c r="B695" s="51"/>
      <c r="C695" s="51"/>
      <c r="D695" s="51"/>
      <c r="E695" s="51"/>
      <c r="F695" s="51"/>
      <c r="G695" s="51"/>
      <c r="H695" s="51"/>
      <c r="I695" s="51"/>
      <c r="J695" s="51"/>
      <c r="K695" s="51"/>
      <c r="L695" s="51"/>
      <c r="M695" s="51"/>
      <c r="N695" s="159"/>
      <c r="O695" s="159"/>
      <c r="P695" s="159"/>
      <c r="Q695" s="159"/>
      <c r="R695" s="159"/>
      <c r="S695" s="159"/>
      <c r="T695" s="159"/>
      <c r="U695" s="159"/>
      <c r="V695" s="159"/>
      <c r="W695" s="159"/>
      <c r="X695" s="159"/>
      <c r="Y695" s="159"/>
      <c r="Z695" s="159"/>
    </row>
    <row r="696" spans="1:26" ht="13.8" x14ac:dyDescent="0.3">
      <c r="A696" s="51"/>
      <c r="B696" s="51"/>
      <c r="C696" s="51"/>
      <c r="D696" s="51"/>
      <c r="E696" s="51"/>
      <c r="F696" s="51"/>
      <c r="G696" s="51"/>
      <c r="H696" s="51"/>
      <c r="I696" s="51"/>
      <c r="J696" s="51"/>
      <c r="K696" s="51"/>
      <c r="L696" s="51"/>
      <c r="M696" s="51"/>
      <c r="N696" s="159"/>
      <c r="O696" s="159"/>
      <c r="P696" s="159"/>
      <c r="Q696" s="159"/>
      <c r="R696" s="159"/>
      <c r="S696" s="159"/>
      <c r="T696" s="159"/>
      <c r="U696" s="159"/>
      <c r="V696" s="159"/>
      <c r="W696" s="159"/>
      <c r="X696" s="159"/>
      <c r="Y696" s="159"/>
      <c r="Z696" s="159"/>
    </row>
    <row r="697" spans="1:26" ht="13.8" x14ac:dyDescent="0.3">
      <c r="A697" s="51"/>
      <c r="B697" s="51"/>
      <c r="C697" s="51"/>
      <c r="D697" s="51"/>
      <c r="E697" s="51"/>
      <c r="F697" s="51"/>
      <c r="G697" s="51"/>
      <c r="H697" s="51"/>
      <c r="I697" s="51"/>
      <c r="J697" s="51"/>
      <c r="K697" s="51"/>
      <c r="L697" s="51"/>
      <c r="M697" s="51"/>
      <c r="N697" s="159"/>
      <c r="O697" s="159"/>
      <c r="P697" s="159"/>
      <c r="Q697" s="159"/>
      <c r="R697" s="159"/>
      <c r="S697" s="159"/>
      <c r="T697" s="159"/>
      <c r="U697" s="159"/>
      <c r="V697" s="159"/>
      <c r="W697" s="159"/>
      <c r="X697" s="159"/>
      <c r="Y697" s="159"/>
      <c r="Z697" s="159"/>
    </row>
    <row r="698" spans="1:26" ht="13.8" x14ac:dyDescent="0.3">
      <c r="A698" s="51"/>
      <c r="B698" s="51"/>
      <c r="C698" s="51"/>
      <c r="D698" s="51"/>
      <c r="E698" s="51"/>
      <c r="F698" s="51"/>
      <c r="G698" s="51"/>
      <c r="H698" s="51"/>
      <c r="I698" s="51"/>
      <c r="J698" s="51"/>
      <c r="K698" s="51"/>
      <c r="L698" s="51"/>
      <c r="M698" s="51"/>
      <c r="N698" s="159"/>
      <c r="O698" s="159"/>
      <c r="P698" s="159"/>
      <c r="Q698" s="159"/>
      <c r="R698" s="159"/>
      <c r="S698" s="159"/>
      <c r="T698" s="159"/>
      <c r="U698" s="159"/>
      <c r="V698" s="159"/>
      <c r="W698" s="159"/>
      <c r="X698" s="159"/>
      <c r="Y698" s="159"/>
      <c r="Z698" s="159"/>
    </row>
    <row r="699" spans="1:26" ht="13.8" x14ac:dyDescent="0.3">
      <c r="A699" s="51"/>
      <c r="B699" s="51"/>
      <c r="C699" s="51"/>
      <c r="D699" s="51"/>
      <c r="E699" s="51"/>
      <c r="F699" s="51"/>
      <c r="G699" s="51"/>
      <c r="H699" s="51"/>
      <c r="I699" s="51"/>
      <c r="J699" s="51"/>
      <c r="K699" s="51"/>
      <c r="L699" s="51"/>
      <c r="M699" s="51"/>
      <c r="N699" s="159"/>
      <c r="O699" s="159"/>
      <c r="P699" s="159"/>
      <c r="Q699" s="159"/>
      <c r="R699" s="159"/>
      <c r="S699" s="159"/>
      <c r="T699" s="159"/>
      <c r="U699" s="159"/>
      <c r="V699" s="159"/>
      <c r="W699" s="159"/>
      <c r="X699" s="159"/>
      <c r="Y699" s="159"/>
      <c r="Z699" s="159"/>
    </row>
    <row r="700" spans="1:26" ht="13.8" x14ac:dyDescent="0.3">
      <c r="A700" s="51"/>
      <c r="B700" s="51"/>
      <c r="C700" s="51"/>
      <c r="D700" s="51"/>
      <c r="E700" s="51"/>
      <c r="F700" s="51"/>
      <c r="G700" s="51"/>
      <c r="H700" s="51"/>
      <c r="I700" s="51"/>
      <c r="J700" s="51"/>
      <c r="K700" s="51"/>
      <c r="L700" s="51"/>
      <c r="M700" s="51"/>
      <c r="N700" s="159"/>
      <c r="O700" s="159"/>
      <c r="P700" s="159"/>
      <c r="Q700" s="159"/>
      <c r="R700" s="159"/>
      <c r="S700" s="159"/>
      <c r="T700" s="159"/>
      <c r="U700" s="159"/>
      <c r="V700" s="159"/>
      <c r="W700" s="159"/>
      <c r="X700" s="159"/>
      <c r="Y700" s="159"/>
      <c r="Z700" s="159"/>
    </row>
    <row r="701" spans="1:26" ht="13.8" x14ac:dyDescent="0.3">
      <c r="A701" s="51"/>
      <c r="B701" s="51"/>
      <c r="C701" s="51"/>
      <c r="D701" s="51"/>
      <c r="E701" s="51"/>
      <c r="F701" s="51"/>
      <c r="G701" s="51"/>
      <c r="H701" s="51"/>
      <c r="I701" s="51"/>
      <c r="J701" s="51"/>
      <c r="K701" s="51"/>
      <c r="L701" s="51"/>
      <c r="M701" s="51"/>
      <c r="N701" s="159"/>
      <c r="O701" s="159"/>
      <c r="P701" s="159"/>
      <c r="Q701" s="159"/>
      <c r="R701" s="159"/>
      <c r="S701" s="159"/>
      <c r="T701" s="159"/>
      <c r="U701" s="159"/>
      <c r="V701" s="159"/>
      <c r="W701" s="159"/>
      <c r="X701" s="159"/>
      <c r="Y701" s="159"/>
      <c r="Z701" s="159"/>
    </row>
    <row r="702" spans="1:26" ht="13.8" x14ac:dyDescent="0.3">
      <c r="A702" s="51"/>
      <c r="B702" s="51"/>
      <c r="C702" s="51"/>
      <c r="D702" s="51"/>
      <c r="E702" s="51"/>
      <c r="F702" s="51"/>
      <c r="G702" s="51"/>
      <c r="H702" s="51"/>
      <c r="I702" s="51"/>
      <c r="J702" s="51"/>
      <c r="K702" s="51"/>
      <c r="L702" s="51"/>
      <c r="M702" s="51"/>
      <c r="N702" s="159"/>
      <c r="O702" s="159"/>
      <c r="P702" s="159"/>
      <c r="Q702" s="159"/>
      <c r="R702" s="159"/>
      <c r="S702" s="159"/>
      <c r="T702" s="159"/>
      <c r="U702" s="159"/>
      <c r="V702" s="159"/>
      <c r="W702" s="159"/>
      <c r="X702" s="159"/>
      <c r="Y702" s="159"/>
      <c r="Z702" s="159"/>
    </row>
    <row r="703" spans="1:26" ht="13.8" x14ac:dyDescent="0.3">
      <c r="A703" s="51"/>
      <c r="B703" s="51"/>
      <c r="C703" s="51"/>
      <c r="D703" s="51"/>
      <c r="E703" s="51"/>
      <c r="F703" s="51"/>
      <c r="G703" s="51"/>
      <c r="H703" s="51"/>
      <c r="I703" s="51"/>
      <c r="J703" s="51"/>
      <c r="K703" s="51"/>
      <c r="L703" s="51"/>
      <c r="M703" s="51"/>
      <c r="N703" s="159"/>
      <c r="O703" s="159"/>
      <c r="P703" s="159"/>
      <c r="Q703" s="159"/>
      <c r="R703" s="159"/>
      <c r="S703" s="159"/>
      <c r="T703" s="159"/>
      <c r="U703" s="159"/>
      <c r="V703" s="159"/>
      <c r="W703" s="159"/>
      <c r="X703" s="159"/>
      <c r="Y703" s="159"/>
      <c r="Z703" s="159"/>
    </row>
    <row r="704" spans="1:26" ht="13.8" x14ac:dyDescent="0.3">
      <c r="A704" s="51"/>
      <c r="B704" s="51"/>
      <c r="C704" s="51"/>
      <c r="D704" s="51"/>
      <c r="E704" s="51"/>
      <c r="F704" s="51"/>
      <c r="G704" s="51"/>
      <c r="H704" s="51"/>
      <c r="I704" s="51"/>
      <c r="J704" s="51"/>
      <c r="K704" s="51"/>
      <c r="L704" s="51"/>
      <c r="M704" s="51"/>
      <c r="N704" s="159"/>
      <c r="O704" s="159"/>
      <c r="P704" s="159"/>
      <c r="Q704" s="159"/>
      <c r="R704" s="159"/>
      <c r="S704" s="159"/>
      <c r="T704" s="159"/>
      <c r="U704" s="159"/>
      <c r="V704" s="159"/>
      <c r="W704" s="159"/>
      <c r="X704" s="159"/>
      <c r="Y704" s="159"/>
      <c r="Z704" s="159"/>
    </row>
    <row r="705" spans="1:26" ht="13.8" x14ac:dyDescent="0.3">
      <c r="A705" s="51"/>
      <c r="B705" s="51"/>
      <c r="C705" s="51"/>
      <c r="D705" s="51"/>
      <c r="E705" s="51"/>
      <c r="F705" s="51"/>
      <c r="G705" s="51"/>
      <c r="H705" s="51"/>
      <c r="I705" s="51"/>
      <c r="J705" s="51"/>
      <c r="K705" s="51"/>
      <c r="L705" s="51"/>
      <c r="M705" s="51"/>
      <c r="N705" s="159"/>
      <c r="O705" s="159"/>
      <c r="P705" s="159"/>
      <c r="Q705" s="159"/>
      <c r="R705" s="159"/>
      <c r="S705" s="159"/>
      <c r="T705" s="159"/>
      <c r="U705" s="159"/>
      <c r="V705" s="159"/>
      <c r="W705" s="159"/>
      <c r="X705" s="159"/>
      <c r="Y705" s="159"/>
      <c r="Z705" s="159"/>
    </row>
    <row r="706" spans="1:26" ht="13.8" x14ac:dyDescent="0.3">
      <c r="A706" s="51"/>
      <c r="B706" s="51"/>
      <c r="C706" s="51"/>
      <c r="D706" s="51"/>
      <c r="E706" s="51"/>
      <c r="F706" s="51"/>
      <c r="G706" s="51"/>
      <c r="H706" s="51"/>
      <c r="I706" s="51"/>
      <c r="J706" s="51"/>
      <c r="K706" s="51"/>
      <c r="L706" s="51"/>
      <c r="M706" s="51"/>
      <c r="N706" s="159"/>
      <c r="O706" s="159"/>
      <c r="P706" s="159"/>
      <c r="Q706" s="159"/>
      <c r="R706" s="159"/>
      <c r="S706" s="159"/>
      <c r="T706" s="159"/>
      <c r="U706" s="159"/>
      <c r="V706" s="159"/>
      <c r="W706" s="159"/>
      <c r="X706" s="159"/>
      <c r="Y706" s="159"/>
      <c r="Z706" s="159"/>
    </row>
    <row r="707" spans="1:26" ht="13.8" x14ac:dyDescent="0.3">
      <c r="A707" s="51"/>
      <c r="B707" s="51"/>
      <c r="C707" s="51"/>
      <c r="D707" s="51"/>
      <c r="E707" s="51"/>
      <c r="F707" s="51"/>
      <c r="G707" s="51"/>
      <c r="H707" s="51"/>
      <c r="I707" s="51"/>
      <c r="J707" s="51"/>
      <c r="K707" s="51"/>
      <c r="L707" s="51"/>
      <c r="M707" s="51"/>
      <c r="N707" s="159"/>
      <c r="O707" s="159"/>
      <c r="P707" s="159"/>
      <c r="Q707" s="159"/>
      <c r="R707" s="159"/>
      <c r="S707" s="159"/>
      <c r="T707" s="159"/>
      <c r="U707" s="159"/>
      <c r="V707" s="159"/>
      <c r="W707" s="159"/>
      <c r="X707" s="159"/>
      <c r="Y707" s="159"/>
      <c r="Z707" s="159"/>
    </row>
    <row r="708" spans="1:26" ht="13.8" x14ac:dyDescent="0.3">
      <c r="A708" s="51"/>
      <c r="B708" s="51"/>
      <c r="C708" s="51"/>
      <c r="D708" s="51"/>
      <c r="E708" s="51"/>
      <c r="F708" s="51"/>
      <c r="G708" s="51"/>
      <c r="H708" s="51"/>
      <c r="I708" s="51"/>
      <c r="J708" s="51"/>
      <c r="K708" s="51"/>
      <c r="L708" s="51"/>
      <c r="M708" s="51"/>
      <c r="N708" s="159"/>
      <c r="O708" s="159"/>
      <c r="P708" s="159"/>
      <c r="Q708" s="159"/>
      <c r="R708" s="159"/>
      <c r="S708" s="159"/>
      <c r="T708" s="159"/>
      <c r="U708" s="159"/>
      <c r="V708" s="159"/>
      <c r="W708" s="159"/>
      <c r="X708" s="159"/>
      <c r="Y708" s="159"/>
      <c r="Z708" s="159"/>
    </row>
    <row r="709" spans="1:26" ht="13.8" x14ac:dyDescent="0.3">
      <c r="A709" s="51"/>
      <c r="B709" s="51"/>
      <c r="C709" s="51"/>
      <c r="D709" s="51"/>
      <c r="E709" s="51"/>
      <c r="F709" s="51"/>
      <c r="G709" s="51"/>
      <c r="H709" s="51"/>
      <c r="I709" s="51"/>
      <c r="J709" s="51"/>
      <c r="K709" s="51"/>
      <c r="L709" s="51"/>
      <c r="M709" s="51"/>
      <c r="N709" s="159"/>
      <c r="O709" s="159"/>
      <c r="P709" s="159"/>
      <c r="Q709" s="159"/>
      <c r="R709" s="159"/>
      <c r="S709" s="159"/>
      <c r="T709" s="159"/>
      <c r="U709" s="159"/>
      <c r="V709" s="159"/>
      <c r="W709" s="159"/>
      <c r="X709" s="159"/>
      <c r="Y709" s="159"/>
      <c r="Z709" s="159"/>
    </row>
    <row r="710" spans="1:26" ht="13.8" x14ac:dyDescent="0.3">
      <c r="A710" s="51"/>
      <c r="B710" s="51"/>
      <c r="C710" s="51"/>
      <c r="D710" s="51"/>
      <c r="E710" s="51"/>
      <c r="F710" s="51"/>
      <c r="G710" s="51"/>
      <c r="H710" s="51"/>
      <c r="I710" s="51"/>
      <c r="J710" s="51"/>
      <c r="K710" s="51"/>
      <c r="L710" s="51"/>
      <c r="M710" s="51"/>
      <c r="N710" s="159"/>
      <c r="O710" s="159"/>
      <c r="P710" s="159"/>
      <c r="Q710" s="159"/>
      <c r="R710" s="159"/>
      <c r="S710" s="159"/>
      <c r="T710" s="159"/>
      <c r="U710" s="159"/>
      <c r="V710" s="159"/>
      <c r="W710" s="159"/>
      <c r="X710" s="159"/>
      <c r="Y710" s="159"/>
      <c r="Z710" s="159"/>
    </row>
    <row r="711" spans="1:26" ht="13.8" x14ac:dyDescent="0.3">
      <c r="A711" s="51"/>
      <c r="B711" s="51"/>
      <c r="C711" s="51"/>
      <c r="D711" s="51"/>
      <c r="E711" s="51"/>
      <c r="F711" s="51"/>
      <c r="G711" s="51"/>
      <c r="H711" s="51"/>
      <c r="I711" s="51"/>
      <c r="J711" s="51"/>
      <c r="K711" s="51"/>
      <c r="L711" s="51"/>
      <c r="M711" s="51"/>
      <c r="N711" s="159"/>
      <c r="O711" s="159"/>
      <c r="P711" s="159"/>
      <c r="Q711" s="159"/>
      <c r="R711" s="159"/>
      <c r="S711" s="159"/>
      <c r="T711" s="159"/>
      <c r="U711" s="159"/>
      <c r="V711" s="159"/>
      <c r="W711" s="159"/>
      <c r="X711" s="159"/>
      <c r="Y711" s="159"/>
      <c r="Z711" s="159"/>
    </row>
    <row r="712" spans="1:26" ht="13.8" x14ac:dyDescent="0.3">
      <c r="A712" s="51"/>
      <c r="B712" s="51"/>
      <c r="C712" s="51"/>
      <c r="D712" s="51"/>
      <c r="E712" s="51"/>
      <c r="F712" s="51"/>
      <c r="G712" s="51"/>
      <c r="H712" s="51"/>
      <c r="I712" s="51"/>
      <c r="J712" s="51"/>
      <c r="K712" s="51"/>
      <c r="L712" s="51"/>
      <c r="M712" s="51"/>
      <c r="N712" s="159"/>
      <c r="O712" s="159"/>
      <c r="P712" s="159"/>
      <c r="Q712" s="159"/>
      <c r="R712" s="159"/>
      <c r="S712" s="159"/>
      <c r="T712" s="159"/>
      <c r="U712" s="159"/>
      <c r="V712" s="159"/>
      <c r="W712" s="159"/>
      <c r="X712" s="159"/>
      <c r="Y712" s="159"/>
      <c r="Z712" s="159"/>
    </row>
    <row r="713" spans="1:26" ht="13.8" x14ac:dyDescent="0.3">
      <c r="A713" s="51"/>
      <c r="B713" s="51"/>
      <c r="C713" s="51"/>
      <c r="D713" s="51"/>
      <c r="E713" s="51"/>
      <c r="F713" s="51"/>
      <c r="G713" s="51"/>
      <c r="H713" s="51"/>
      <c r="I713" s="51"/>
      <c r="J713" s="51"/>
      <c r="K713" s="51"/>
      <c r="L713" s="51"/>
      <c r="M713" s="51"/>
      <c r="N713" s="159"/>
      <c r="O713" s="159"/>
      <c r="P713" s="159"/>
      <c r="Q713" s="159"/>
      <c r="R713" s="159"/>
      <c r="S713" s="159"/>
      <c r="T713" s="159"/>
      <c r="U713" s="159"/>
      <c r="V713" s="159"/>
      <c r="W713" s="159"/>
      <c r="X713" s="159"/>
      <c r="Y713" s="159"/>
      <c r="Z713" s="159"/>
    </row>
    <row r="714" spans="1:26" ht="13.8" x14ac:dyDescent="0.3">
      <c r="A714" s="51"/>
      <c r="B714" s="51"/>
      <c r="C714" s="51"/>
      <c r="D714" s="51"/>
      <c r="E714" s="51"/>
      <c r="F714" s="51"/>
      <c r="G714" s="51"/>
      <c r="H714" s="51"/>
      <c r="I714" s="51"/>
      <c r="J714" s="51"/>
      <c r="K714" s="51"/>
      <c r="L714" s="51"/>
      <c r="M714" s="51"/>
      <c r="N714" s="159"/>
      <c r="O714" s="159"/>
      <c r="P714" s="159"/>
      <c r="Q714" s="159"/>
      <c r="R714" s="159"/>
      <c r="S714" s="159"/>
      <c r="T714" s="159"/>
      <c r="U714" s="159"/>
      <c r="V714" s="159"/>
      <c r="W714" s="159"/>
      <c r="X714" s="159"/>
      <c r="Y714" s="159"/>
      <c r="Z714" s="159"/>
    </row>
    <row r="715" spans="1:26" ht="13.8" x14ac:dyDescent="0.3">
      <c r="A715" s="51"/>
      <c r="B715" s="51"/>
      <c r="C715" s="51"/>
      <c r="D715" s="51"/>
      <c r="E715" s="51"/>
      <c r="F715" s="51"/>
      <c r="G715" s="51"/>
      <c r="H715" s="51"/>
      <c r="I715" s="51"/>
      <c r="J715" s="51"/>
      <c r="K715" s="51"/>
      <c r="L715" s="51"/>
      <c r="M715" s="51"/>
      <c r="N715" s="159"/>
      <c r="O715" s="159"/>
      <c r="P715" s="159"/>
      <c r="Q715" s="159"/>
      <c r="R715" s="159"/>
      <c r="S715" s="159"/>
      <c r="T715" s="159"/>
      <c r="U715" s="159"/>
      <c r="V715" s="159"/>
      <c r="W715" s="159"/>
      <c r="X715" s="159"/>
      <c r="Y715" s="159"/>
      <c r="Z715" s="159"/>
    </row>
    <row r="716" spans="1:26" ht="13.8" x14ac:dyDescent="0.3">
      <c r="A716" s="51"/>
      <c r="B716" s="51"/>
      <c r="C716" s="51"/>
      <c r="D716" s="51"/>
      <c r="E716" s="51"/>
      <c r="F716" s="51"/>
      <c r="G716" s="51"/>
      <c r="H716" s="51"/>
      <c r="I716" s="51"/>
      <c r="J716" s="51"/>
      <c r="K716" s="51"/>
      <c r="L716" s="51"/>
      <c r="M716" s="51"/>
      <c r="N716" s="159"/>
      <c r="O716" s="159"/>
      <c r="P716" s="159"/>
      <c r="Q716" s="159"/>
      <c r="R716" s="159"/>
      <c r="S716" s="159"/>
      <c r="T716" s="159"/>
      <c r="U716" s="159"/>
      <c r="V716" s="159"/>
      <c r="W716" s="159"/>
      <c r="X716" s="159"/>
      <c r="Y716" s="159"/>
      <c r="Z716" s="159"/>
    </row>
    <row r="717" spans="1:26" ht="13.8" x14ac:dyDescent="0.3">
      <c r="A717" s="51"/>
      <c r="B717" s="51"/>
      <c r="C717" s="51"/>
      <c r="D717" s="51"/>
      <c r="E717" s="51"/>
      <c r="F717" s="51"/>
      <c r="G717" s="51"/>
      <c r="H717" s="51"/>
      <c r="I717" s="51"/>
      <c r="J717" s="51"/>
      <c r="K717" s="51"/>
      <c r="L717" s="51"/>
      <c r="M717" s="51"/>
      <c r="N717" s="159"/>
      <c r="O717" s="159"/>
      <c r="P717" s="159"/>
      <c r="Q717" s="159"/>
      <c r="R717" s="159"/>
      <c r="S717" s="159"/>
      <c r="T717" s="159"/>
      <c r="U717" s="159"/>
      <c r="V717" s="159"/>
      <c r="W717" s="159"/>
      <c r="X717" s="159"/>
      <c r="Y717" s="159"/>
      <c r="Z717" s="159"/>
    </row>
    <row r="718" spans="1:26" ht="13.8" x14ac:dyDescent="0.3">
      <c r="A718" s="51"/>
      <c r="B718" s="51"/>
      <c r="C718" s="51"/>
      <c r="D718" s="51"/>
      <c r="E718" s="51"/>
      <c r="F718" s="51"/>
      <c r="G718" s="51"/>
      <c r="H718" s="51"/>
      <c r="I718" s="51"/>
      <c r="J718" s="51"/>
      <c r="K718" s="51"/>
      <c r="L718" s="51"/>
      <c r="M718" s="51"/>
      <c r="N718" s="159"/>
      <c r="O718" s="159"/>
      <c r="P718" s="159"/>
      <c r="Q718" s="159"/>
      <c r="R718" s="159"/>
      <c r="S718" s="159"/>
      <c r="T718" s="159"/>
      <c r="U718" s="159"/>
      <c r="V718" s="159"/>
      <c r="W718" s="159"/>
      <c r="X718" s="159"/>
      <c r="Y718" s="159"/>
      <c r="Z718" s="159"/>
    </row>
    <row r="719" spans="1:26" ht="13.8" x14ac:dyDescent="0.3">
      <c r="A719" s="51"/>
      <c r="B719" s="51"/>
      <c r="C719" s="51"/>
      <c r="D719" s="51"/>
      <c r="E719" s="51"/>
      <c r="F719" s="51"/>
      <c r="G719" s="51"/>
      <c r="H719" s="51"/>
      <c r="I719" s="51"/>
      <c r="J719" s="51"/>
      <c r="K719" s="51"/>
      <c r="L719" s="51"/>
      <c r="M719" s="51"/>
      <c r="N719" s="159"/>
      <c r="O719" s="159"/>
      <c r="P719" s="159"/>
      <c r="Q719" s="159"/>
      <c r="R719" s="159"/>
      <c r="S719" s="159"/>
      <c r="T719" s="159"/>
      <c r="U719" s="159"/>
      <c r="V719" s="159"/>
      <c r="W719" s="159"/>
      <c r="X719" s="159"/>
      <c r="Y719" s="159"/>
      <c r="Z719" s="159"/>
    </row>
    <row r="720" spans="1:26" ht="13.8" x14ac:dyDescent="0.3">
      <c r="A720" s="51"/>
      <c r="B720" s="51"/>
      <c r="C720" s="51"/>
      <c r="D720" s="51"/>
      <c r="E720" s="51"/>
      <c r="F720" s="51"/>
      <c r="G720" s="51"/>
      <c r="H720" s="51"/>
      <c r="I720" s="51"/>
      <c r="J720" s="51"/>
      <c r="K720" s="51"/>
      <c r="L720" s="51"/>
      <c r="M720" s="51"/>
      <c r="N720" s="159"/>
      <c r="O720" s="159"/>
      <c r="P720" s="159"/>
      <c r="Q720" s="159"/>
      <c r="R720" s="159"/>
      <c r="S720" s="159"/>
      <c r="T720" s="159"/>
      <c r="U720" s="159"/>
      <c r="V720" s="159"/>
      <c r="W720" s="159"/>
      <c r="X720" s="159"/>
      <c r="Y720" s="159"/>
      <c r="Z720" s="159"/>
    </row>
    <row r="721" spans="1:26" ht="13.8" x14ac:dyDescent="0.3">
      <c r="A721" s="51"/>
      <c r="B721" s="51"/>
      <c r="C721" s="51"/>
      <c r="D721" s="51"/>
      <c r="E721" s="51"/>
      <c r="F721" s="51"/>
      <c r="G721" s="51"/>
      <c r="H721" s="51"/>
      <c r="I721" s="51"/>
      <c r="J721" s="51"/>
      <c r="K721" s="51"/>
      <c r="L721" s="51"/>
      <c r="M721" s="51"/>
      <c r="N721" s="159"/>
      <c r="O721" s="159"/>
      <c r="P721" s="159"/>
      <c r="Q721" s="159"/>
      <c r="R721" s="159"/>
      <c r="S721" s="159"/>
      <c r="T721" s="159"/>
      <c r="U721" s="159"/>
      <c r="V721" s="159"/>
      <c r="W721" s="159"/>
      <c r="X721" s="159"/>
      <c r="Y721" s="159"/>
      <c r="Z721" s="159"/>
    </row>
    <row r="722" spans="1:26" ht="13.8" x14ac:dyDescent="0.3">
      <c r="A722" s="51"/>
      <c r="B722" s="51"/>
      <c r="C722" s="51"/>
      <c r="D722" s="51"/>
      <c r="E722" s="51"/>
      <c r="F722" s="51"/>
      <c r="G722" s="51"/>
      <c r="H722" s="51"/>
      <c r="I722" s="51"/>
      <c r="J722" s="51"/>
      <c r="K722" s="51"/>
      <c r="L722" s="51"/>
      <c r="M722" s="51"/>
      <c r="N722" s="159"/>
      <c r="O722" s="159"/>
      <c r="P722" s="159"/>
      <c r="Q722" s="159"/>
      <c r="R722" s="159"/>
      <c r="S722" s="159"/>
      <c r="T722" s="159"/>
      <c r="U722" s="159"/>
      <c r="V722" s="159"/>
      <c r="W722" s="159"/>
      <c r="X722" s="159"/>
      <c r="Y722" s="159"/>
      <c r="Z722" s="159"/>
    </row>
    <row r="723" spans="1:26" ht="13.8" x14ac:dyDescent="0.3">
      <c r="A723" s="51"/>
      <c r="B723" s="51"/>
      <c r="C723" s="51"/>
      <c r="D723" s="51"/>
      <c r="E723" s="51"/>
      <c r="F723" s="51"/>
      <c r="G723" s="51"/>
      <c r="H723" s="51"/>
      <c r="I723" s="51"/>
      <c r="J723" s="51"/>
      <c r="K723" s="51"/>
      <c r="L723" s="51"/>
      <c r="M723" s="51"/>
      <c r="N723" s="159"/>
      <c r="O723" s="159"/>
      <c r="P723" s="159"/>
      <c r="Q723" s="159"/>
      <c r="R723" s="159"/>
      <c r="S723" s="159"/>
      <c r="T723" s="159"/>
      <c r="U723" s="159"/>
      <c r="V723" s="159"/>
      <c r="W723" s="159"/>
      <c r="X723" s="159"/>
      <c r="Y723" s="159"/>
      <c r="Z723" s="159"/>
    </row>
    <row r="724" spans="1:26" ht="13.8" x14ac:dyDescent="0.3">
      <c r="A724" s="51"/>
      <c r="B724" s="51"/>
      <c r="C724" s="51"/>
      <c r="D724" s="51"/>
      <c r="E724" s="51"/>
      <c r="F724" s="51"/>
      <c r="G724" s="51"/>
      <c r="H724" s="51"/>
      <c r="I724" s="51"/>
      <c r="J724" s="51"/>
      <c r="K724" s="51"/>
      <c r="L724" s="51"/>
      <c r="M724" s="51"/>
      <c r="N724" s="159"/>
      <c r="O724" s="159"/>
      <c r="P724" s="159"/>
      <c r="Q724" s="159"/>
      <c r="R724" s="159"/>
      <c r="S724" s="159"/>
      <c r="T724" s="159"/>
      <c r="U724" s="159"/>
      <c r="V724" s="159"/>
      <c r="W724" s="159"/>
      <c r="X724" s="159"/>
      <c r="Y724" s="159"/>
      <c r="Z724" s="159"/>
    </row>
    <row r="725" spans="1:26" ht="13.8" x14ac:dyDescent="0.3">
      <c r="A725" s="51"/>
      <c r="B725" s="51"/>
      <c r="C725" s="51"/>
      <c r="D725" s="51"/>
      <c r="E725" s="51"/>
      <c r="F725" s="51"/>
      <c r="G725" s="51"/>
      <c r="H725" s="51"/>
      <c r="I725" s="51"/>
      <c r="J725" s="51"/>
      <c r="K725" s="51"/>
      <c r="L725" s="51"/>
      <c r="M725" s="51"/>
      <c r="N725" s="159"/>
      <c r="O725" s="159"/>
      <c r="P725" s="159"/>
      <c r="Q725" s="159"/>
      <c r="R725" s="159"/>
      <c r="S725" s="159"/>
      <c r="T725" s="159"/>
      <c r="U725" s="159"/>
      <c r="V725" s="159"/>
      <c r="W725" s="159"/>
      <c r="X725" s="159"/>
      <c r="Y725" s="159"/>
      <c r="Z725" s="159"/>
    </row>
    <row r="726" spans="1:26" ht="13.8" x14ac:dyDescent="0.3">
      <c r="A726" s="51"/>
      <c r="B726" s="51"/>
      <c r="C726" s="51"/>
      <c r="D726" s="51"/>
      <c r="E726" s="51"/>
      <c r="F726" s="51"/>
      <c r="G726" s="51"/>
      <c r="H726" s="51"/>
      <c r="I726" s="51"/>
      <c r="J726" s="51"/>
      <c r="K726" s="51"/>
      <c r="L726" s="51"/>
      <c r="M726" s="51"/>
      <c r="N726" s="159"/>
      <c r="O726" s="159"/>
      <c r="P726" s="159"/>
      <c r="Q726" s="159"/>
      <c r="R726" s="159"/>
      <c r="S726" s="159"/>
      <c r="T726" s="159"/>
      <c r="U726" s="159"/>
      <c r="V726" s="159"/>
      <c r="W726" s="159"/>
      <c r="X726" s="159"/>
      <c r="Y726" s="159"/>
      <c r="Z726" s="159"/>
    </row>
    <row r="727" spans="1:26" ht="13.8" x14ac:dyDescent="0.3">
      <c r="A727" s="51"/>
      <c r="B727" s="51"/>
      <c r="C727" s="51"/>
      <c r="D727" s="51"/>
      <c r="E727" s="51"/>
      <c r="F727" s="51"/>
      <c r="G727" s="51"/>
      <c r="H727" s="51"/>
      <c r="I727" s="51"/>
      <c r="J727" s="51"/>
      <c r="K727" s="51"/>
      <c r="L727" s="51"/>
      <c r="M727" s="51"/>
      <c r="N727" s="159"/>
      <c r="O727" s="159"/>
      <c r="P727" s="159"/>
      <c r="Q727" s="159"/>
      <c r="R727" s="159"/>
      <c r="S727" s="159"/>
      <c r="T727" s="159"/>
      <c r="U727" s="159"/>
      <c r="V727" s="159"/>
      <c r="W727" s="159"/>
      <c r="X727" s="159"/>
      <c r="Y727" s="159"/>
      <c r="Z727" s="159"/>
    </row>
    <row r="728" spans="1:26" ht="13.8" x14ac:dyDescent="0.3">
      <c r="A728" s="51"/>
      <c r="B728" s="51"/>
      <c r="C728" s="51"/>
      <c r="D728" s="51"/>
      <c r="E728" s="51"/>
      <c r="F728" s="51"/>
      <c r="G728" s="51"/>
      <c r="H728" s="51"/>
      <c r="I728" s="51"/>
      <c r="J728" s="51"/>
      <c r="K728" s="51"/>
      <c r="L728" s="51"/>
      <c r="M728" s="51"/>
      <c r="N728" s="159"/>
      <c r="O728" s="159"/>
      <c r="P728" s="159"/>
      <c r="Q728" s="159"/>
      <c r="R728" s="159"/>
      <c r="S728" s="159"/>
      <c r="T728" s="159"/>
      <c r="U728" s="159"/>
      <c r="V728" s="159"/>
      <c r="W728" s="159"/>
      <c r="X728" s="159"/>
      <c r="Y728" s="159"/>
      <c r="Z728" s="159"/>
    </row>
    <row r="729" spans="1:26" ht="13.8" x14ac:dyDescent="0.3">
      <c r="A729" s="51"/>
      <c r="B729" s="51"/>
      <c r="C729" s="51"/>
      <c r="D729" s="51"/>
      <c r="E729" s="51"/>
      <c r="F729" s="51"/>
      <c r="G729" s="51"/>
      <c r="H729" s="51"/>
      <c r="I729" s="51"/>
      <c r="J729" s="51"/>
      <c r="K729" s="51"/>
      <c r="L729" s="51"/>
      <c r="M729" s="51"/>
      <c r="N729" s="159"/>
      <c r="O729" s="159"/>
      <c r="P729" s="159"/>
      <c r="Q729" s="159"/>
      <c r="R729" s="159"/>
      <c r="S729" s="159"/>
      <c r="T729" s="159"/>
      <c r="U729" s="159"/>
      <c r="V729" s="159"/>
      <c r="W729" s="159"/>
      <c r="X729" s="159"/>
      <c r="Y729" s="159"/>
      <c r="Z729" s="159"/>
    </row>
    <row r="730" spans="1:26" ht="13.8" x14ac:dyDescent="0.3">
      <c r="A730" s="51"/>
      <c r="B730" s="51"/>
      <c r="C730" s="51"/>
      <c r="D730" s="51"/>
      <c r="E730" s="51"/>
      <c r="F730" s="51"/>
      <c r="G730" s="51"/>
      <c r="H730" s="51"/>
      <c r="I730" s="51"/>
      <c r="J730" s="51"/>
      <c r="K730" s="51"/>
      <c r="L730" s="51"/>
      <c r="M730" s="51"/>
      <c r="N730" s="159"/>
      <c r="O730" s="159"/>
      <c r="P730" s="159"/>
      <c r="Q730" s="159"/>
      <c r="R730" s="159"/>
      <c r="S730" s="159"/>
      <c r="T730" s="159"/>
      <c r="U730" s="159"/>
      <c r="V730" s="159"/>
      <c r="W730" s="159"/>
      <c r="X730" s="159"/>
      <c r="Y730" s="159"/>
      <c r="Z730" s="159"/>
    </row>
    <row r="731" spans="1:26" ht="13.8" x14ac:dyDescent="0.3">
      <c r="A731" s="51"/>
      <c r="B731" s="51"/>
      <c r="C731" s="51"/>
      <c r="D731" s="51"/>
      <c r="E731" s="51"/>
      <c r="F731" s="51"/>
      <c r="G731" s="51"/>
      <c r="H731" s="51"/>
      <c r="I731" s="51"/>
      <c r="J731" s="51"/>
      <c r="K731" s="51"/>
      <c r="L731" s="51"/>
      <c r="M731" s="51"/>
      <c r="N731" s="159"/>
      <c r="O731" s="159"/>
      <c r="P731" s="159"/>
      <c r="Q731" s="159"/>
      <c r="R731" s="159"/>
      <c r="S731" s="159"/>
      <c r="T731" s="159"/>
      <c r="U731" s="159"/>
      <c r="V731" s="159"/>
      <c r="W731" s="159"/>
      <c r="X731" s="159"/>
      <c r="Y731" s="159"/>
      <c r="Z731" s="159"/>
    </row>
    <row r="732" spans="1:26" ht="13.8" x14ac:dyDescent="0.3">
      <c r="A732" s="51"/>
      <c r="B732" s="51"/>
      <c r="C732" s="51"/>
      <c r="D732" s="51"/>
      <c r="E732" s="51"/>
      <c r="F732" s="51"/>
      <c r="G732" s="51"/>
      <c r="H732" s="51"/>
      <c r="I732" s="51"/>
      <c r="J732" s="51"/>
      <c r="K732" s="51"/>
      <c r="L732" s="51"/>
      <c r="M732" s="51"/>
      <c r="N732" s="159"/>
      <c r="O732" s="159"/>
      <c r="P732" s="159"/>
      <c r="Q732" s="159"/>
      <c r="R732" s="159"/>
      <c r="S732" s="159"/>
      <c r="T732" s="159"/>
      <c r="U732" s="159"/>
      <c r="V732" s="159"/>
      <c r="W732" s="159"/>
      <c r="X732" s="159"/>
      <c r="Y732" s="159"/>
      <c r="Z732" s="159"/>
    </row>
    <row r="733" spans="1:26" ht="13.8" x14ac:dyDescent="0.3">
      <c r="A733" s="51"/>
      <c r="B733" s="51"/>
      <c r="C733" s="51"/>
      <c r="D733" s="51"/>
      <c r="E733" s="51"/>
      <c r="F733" s="51"/>
      <c r="G733" s="51"/>
      <c r="H733" s="51"/>
      <c r="I733" s="51"/>
      <c r="J733" s="51"/>
      <c r="K733" s="51"/>
      <c r="L733" s="51"/>
      <c r="M733" s="51"/>
      <c r="N733" s="159"/>
      <c r="O733" s="159"/>
      <c r="P733" s="159"/>
      <c r="Q733" s="159"/>
      <c r="R733" s="159"/>
      <c r="S733" s="159"/>
      <c r="T733" s="159"/>
      <c r="U733" s="159"/>
      <c r="V733" s="159"/>
      <c r="W733" s="159"/>
      <c r="X733" s="159"/>
      <c r="Y733" s="159"/>
      <c r="Z733" s="159"/>
    </row>
    <row r="734" spans="1:26" ht="13.8" x14ac:dyDescent="0.3">
      <c r="A734" s="51"/>
      <c r="B734" s="51"/>
      <c r="C734" s="51"/>
      <c r="D734" s="51"/>
      <c r="E734" s="51"/>
      <c r="F734" s="51"/>
      <c r="G734" s="51"/>
      <c r="H734" s="51"/>
      <c r="I734" s="51"/>
      <c r="J734" s="51"/>
      <c r="K734" s="51"/>
      <c r="L734" s="51"/>
      <c r="M734" s="51"/>
      <c r="N734" s="159"/>
      <c r="O734" s="159"/>
      <c r="P734" s="159"/>
      <c r="Q734" s="159"/>
      <c r="R734" s="159"/>
      <c r="S734" s="159"/>
      <c r="T734" s="159"/>
      <c r="U734" s="159"/>
      <c r="V734" s="159"/>
      <c r="W734" s="159"/>
      <c r="X734" s="159"/>
      <c r="Y734" s="159"/>
      <c r="Z734" s="159"/>
    </row>
    <row r="735" spans="1:26" ht="13.8" x14ac:dyDescent="0.3">
      <c r="A735" s="51"/>
      <c r="B735" s="51"/>
      <c r="C735" s="51"/>
      <c r="D735" s="51"/>
      <c r="E735" s="51"/>
      <c r="F735" s="51"/>
      <c r="G735" s="51"/>
      <c r="H735" s="51"/>
      <c r="I735" s="51"/>
      <c r="J735" s="51"/>
      <c r="K735" s="51"/>
      <c r="L735" s="51"/>
      <c r="M735" s="51"/>
      <c r="N735" s="159"/>
      <c r="O735" s="159"/>
      <c r="P735" s="159"/>
      <c r="Q735" s="159"/>
      <c r="R735" s="159"/>
      <c r="S735" s="159"/>
      <c r="T735" s="159"/>
      <c r="U735" s="159"/>
      <c r="V735" s="159"/>
      <c r="W735" s="159"/>
      <c r="X735" s="159"/>
      <c r="Y735" s="159"/>
      <c r="Z735" s="159"/>
    </row>
    <row r="736" spans="1:26" ht="13.8" x14ac:dyDescent="0.3">
      <c r="A736" s="51"/>
      <c r="B736" s="51"/>
      <c r="C736" s="51"/>
      <c r="D736" s="51"/>
      <c r="E736" s="51"/>
      <c r="F736" s="51"/>
      <c r="G736" s="51"/>
      <c r="H736" s="51"/>
      <c r="I736" s="51"/>
      <c r="J736" s="51"/>
      <c r="K736" s="51"/>
      <c r="L736" s="51"/>
      <c r="M736" s="51"/>
      <c r="N736" s="159"/>
      <c r="O736" s="159"/>
      <c r="P736" s="159"/>
      <c r="Q736" s="159"/>
      <c r="R736" s="159"/>
      <c r="S736" s="159"/>
      <c r="T736" s="159"/>
      <c r="U736" s="159"/>
      <c r="V736" s="159"/>
      <c r="W736" s="159"/>
      <c r="X736" s="159"/>
      <c r="Y736" s="159"/>
      <c r="Z736" s="159"/>
    </row>
    <row r="737" spans="1:26" ht="13.8" x14ac:dyDescent="0.3">
      <c r="A737" s="51"/>
      <c r="B737" s="51"/>
      <c r="C737" s="51"/>
      <c r="D737" s="51"/>
      <c r="E737" s="51"/>
      <c r="F737" s="51"/>
      <c r="G737" s="51"/>
      <c r="H737" s="51"/>
      <c r="I737" s="51"/>
      <c r="J737" s="51"/>
      <c r="K737" s="51"/>
      <c r="L737" s="51"/>
      <c r="M737" s="51"/>
      <c r="N737" s="159"/>
      <c r="O737" s="159"/>
      <c r="P737" s="159"/>
      <c r="Q737" s="159"/>
      <c r="R737" s="159"/>
      <c r="S737" s="159"/>
      <c r="T737" s="159"/>
      <c r="U737" s="159"/>
      <c r="V737" s="159"/>
      <c r="W737" s="159"/>
      <c r="X737" s="159"/>
      <c r="Y737" s="159"/>
      <c r="Z737" s="159"/>
    </row>
    <row r="738" spans="1:26" ht="13.8" x14ac:dyDescent="0.3">
      <c r="A738" s="51"/>
      <c r="B738" s="51"/>
      <c r="C738" s="51"/>
      <c r="D738" s="51"/>
      <c r="E738" s="51"/>
      <c r="F738" s="51"/>
      <c r="G738" s="51"/>
      <c r="H738" s="51"/>
      <c r="I738" s="51"/>
      <c r="J738" s="51"/>
      <c r="K738" s="51"/>
      <c r="L738" s="51"/>
      <c r="M738" s="51"/>
      <c r="N738" s="159"/>
      <c r="O738" s="159"/>
      <c r="P738" s="159"/>
      <c r="Q738" s="159"/>
      <c r="R738" s="159"/>
      <c r="S738" s="159"/>
      <c r="T738" s="159"/>
      <c r="U738" s="159"/>
      <c r="V738" s="159"/>
      <c r="W738" s="159"/>
      <c r="X738" s="159"/>
      <c r="Y738" s="159"/>
      <c r="Z738" s="159"/>
    </row>
    <row r="739" spans="1:26" ht="13.8" x14ac:dyDescent="0.3">
      <c r="A739" s="51"/>
      <c r="B739" s="51"/>
      <c r="C739" s="51"/>
      <c r="D739" s="51"/>
      <c r="E739" s="51"/>
      <c r="F739" s="51"/>
      <c r="G739" s="51"/>
      <c r="H739" s="51"/>
      <c r="I739" s="51"/>
      <c r="J739" s="51"/>
      <c r="K739" s="51"/>
      <c r="L739" s="51"/>
      <c r="M739" s="51"/>
      <c r="N739" s="159"/>
      <c r="O739" s="159"/>
      <c r="P739" s="159"/>
      <c r="Q739" s="159"/>
      <c r="R739" s="159"/>
      <c r="S739" s="159"/>
      <c r="T739" s="159"/>
      <c r="U739" s="159"/>
      <c r="V739" s="159"/>
      <c r="W739" s="159"/>
      <c r="X739" s="159"/>
      <c r="Y739" s="159"/>
      <c r="Z739" s="159"/>
    </row>
    <row r="740" spans="1:26" ht="13.8" x14ac:dyDescent="0.3">
      <c r="A740" s="51"/>
      <c r="B740" s="51"/>
      <c r="C740" s="51"/>
      <c r="D740" s="51"/>
      <c r="E740" s="51"/>
      <c r="F740" s="51"/>
      <c r="G740" s="51"/>
      <c r="H740" s="51"/>
      <c r="I740" s="51"/>
      <c r="J740" s="51"/>
      <c r="K740" s="51"/>
      <c r="L740" s="51"/>
      <c r="M740" s="51"/>
      <c r="N740" s="159"/>
      <c r="O740" s="159"/>
      <c r="P740" s="159"/>
      <c r="Q740" s="159"/>
      <c r="R740" s="159"/>
      <c r="S740" s="159"/>
      <c r="T740" s="159"/>
      <c r="U740" s="159"/>
      <c r="V740" s="159"/>
      <c r="W740" s="159"/>
      <c r="X740" s="159"/>
      <c r="Y740" s="159"/>
      <c r="Z740" s="159"/>
    </row>
    <row r="741" spans="1:26" ht="13.8" x14ac:dyDescent="0.3">
      <c r="A741" s="51"/>
      <c r="B741" s="51"/>
      <c r="C741" s="51"/>
      <c r="D741" s="51"/>
      <c r="E741" s="51"/>
      <c r="F741" s="51"/>
      <c r="G741" s="51"/>
      <c r="H741" s="51"/>
      <c r="I741" s="51"/>
      <c r="J741" s="51"/>
      <c r="K741" s="51"/>
      <c r="L741" s="51"/>
      <c r="M741" s="51"/>
      <c r="N741" s="159"/>
      <c r="O741" s="159"/>
      <c r="P741" s="159"/>
      <c r="Q741" s="159"/>
      <c r="R741" s="159"/>
      <c r="S741" s="159"/>
      <c r="T741" s="159"/>
      <c r="U741" s="159"/>
      <c r="V741" s="159"/>
      <c r="W741" s="159"/>
      <c r="X741" s="159"/>
      <c r="Y741" s="159"/>
      <c r="Z741" s="159"/>
    </row>
    <row r="742" spans="1:26" ht="13.8" x14ac:dyDescent="0.3">
      <c r="A742" s="51"/>
      <c r="B742" s="51"/>
      <c r="C742" s="51"/>
      <c r="D742" s="51"/>
      <c r="E742" s="51"/>
      <c r="F742" s="51"/>
      <c r="G742" s="51"/>
      <c r="H742" s="51"/>
      <c r="I742" s="51"/>
      <c r="J742" s="51"/>
      <c r="K742" s="51"/>
      <c r="L742" s="51"/>
      <c r="M742" s="51"/>
      <c r="N742" s="159"/>
      <c r="O742" s="159"/>
      <c r="P742" s="159"/>
      <c r="Q742" s="159"/>
      <c r="R742" s="159"/>
      <c r="S742" s="159"/>
      <c r="T742" s="159"/>
      <c r="U742" s="159"/>
      <c r="V742" s="159"/>
      <c r="W742" s="159"/>
      <c r="X742" s="159"/>
      <c r="Y742" s="159"/>
      <c r="Z742" s="159"/>
    </row>
    <row r="743" spans="1:26" ht="13.8" x14ac:dyDescent="0.3">
      <c r="A743" s="51"/>
      <c r="B743" s="51"/>
      <c r="C743" s="51"/>
      <c r="D743" s="51"/>
      <c r="E743" s="51"/>
      <c r="F743" s="51"/>
      <c r="G743" s="51"/>
      <c r="H743" s="51"/>
      <c r="I743" s="51"/>
      <c r="J743" s="51"/>
      <c r="K743" s="51"/>
      <c r="L743" s="51"/>
      <c r="M743" s="51"/>
      <c r="N743" s="159"/>
      <c r="O743" s="159"/>
      <c r="P743" s="159"/>
      <c r="Q743" s="159"/>
      <c r="R743" s="159"/>
      <c r="S743" s="159"/>
      <c r="T743" s="159"/>
      <c r="U743" s="159"/>
      <c r="V743" s="159"/>
      <c r="W743" s="159"/>
      <c r="X743" s="159"/>
      <c r="Y743" s="159"/>
      <c r="Z743" s="159"/>
    </row>
    <row r="744" spans="1:26" ht="13.8" x14ac:dyDescent="0.3">
      <c r="A744" s="51"/>
      <c r="B744" s="51"/>
      <c r="C744" s="51"/>
      <c r="D744" s="51"/>
      <c r="E744" s="51"/>
      <c r="F744" s="51"/>
      <c r="G744" s="51"/>
      <c r="H744" s="51"/>
      <c r="I744" s="51"/>
      <c r="J744" s="51"/>
      <c r="K744" s="51"/>
      <c r="L744" s="51"/>
      <c r="M744" s="51"/>
      <c r="N744" s="159"/>
      <c r="O744" s="159"/>
      <c r="P744" s="159"/>
      <c r="Q744" s="159"/>
      <c r="R744" s="159"/>
      <c r="S744" s="159"/>
      <c r="T744" s="159"/>
      <c r="U744" s="159"/>
      <c r="V744" s="159"/>
      <c r="W744" s="159"/>
      <c r="X744" s="159"/>
      <c r="Y744" s="159"/>
      <c r="Z744" s="159"/>
    </row>
    <row r="745" spans="1:26" ht="13.8" x14ac:dyDescent="0.3">
      <c r="A745" s="51"/>
      <c r="B745" s="51"/>
      <c r="C745" s="51"/>
      <c r="D745" s="51"/>
      <c r="E745" s="51"/>
      <c r="F745" s="51"/>
      <c r="G745" s="51"/>
      <c r="H745" s="51"/>
      <c r="I745" s="51"/>
      <c r="J745" s="51"/>
      <c r="K745" s="51"/>
      <c r="L745" s="51"/>
      <c r="M745" s="51"/>
      <c r="N745" s="159"/>
      <c r="O745" s="159"/>
      <c r="P745" s="159"/>
      <c r="Q745" s="159"/>
      <c r="R745" s="159"/>
      <c r="S745" s="159"/>
      <c r="T745" s="159"/>
      <c r="U745" s="159"/>
      <c r="V745" s="159"/>
      <c r="W745" s="159"/>
      <c r="X745" s="159"/>
      <c r="Y745" s="159"/>
      <c r="Z745" s="159"/>
    </row>
    <row r="746" spans="1:26" ht="13.8" x14ac:dyDescent="0.3">
      <c r="A746" s="51"/>
      <c r="B746" s="51"/>
      <c r="C746" s="51"/>
      <c r="D746" s="51"/>
      <c r="E746" s="51"/>
      <c r="F746" s="51"/>
      <c r="G746" s="51"/>
      <c r="H746" s="51"/>
      <c r="I746" s="51"/>
      <c r="J746" s="51"/>
      <c r="K746" s="51"/>
      <c r="L746" s="51"/>
      <c r="M746" s="51"/>
      <c r="N746" s="159"/>
      <c r="O746" s="159"/>
      <c r="P746" s="159"/>
      <c r="Q746" s="159"/>
      <c r="R746" s="159"/>
      <c r="S746" s="159"/>
      <c r="T746" s="159"/>
      <c r="U746" s="159"/>
      <c r="V746" s="159"/>
      <c r="W746" s="159"/>
      <c r="X746" s="159"/>
      <c r="Y746" s="159"/>
      <c r="Z746" s="159"/>
    </row>
    <row r="747" spans="1:26" ht="13.8" x14ac:dyDescent="0.3">
      <c r="A747" s="51"/>
      <c r="B747" s="51"/>
      <c r="C747" s="51"/>
      <c r="D747" s="51"/>
      <c r="E747" s="51"/>
      <c r="F747" s="51"/>
      <c r="G747" s="51"/>
      <c r="H747" s="51"/>
      <c r="I747" s="51"/>
      <c r="J747" s="51"/>
      <c r="K747" s="51"/>
      <c r="L747" s="51"/>
      <c r="M747" s="51"/>
      <c r="N747" s="159"/>
      <c r="O747" s="159"/>
      <c r="P747" s="159"/>
      <c r="Q747" s="159"/>
      <c r="R747" s="159"/>
      <c r="S747" s="159"/>
      <c r="T747" s="159"/>
      <c r="U747" s="159"/>
      <c r="V747" s="159"/>
      <c r="W747" s="159"/>
      <c r="X747" s="159"/>
      <c r="Y747" s="159"/>
      <c r="Z747" s="159"/>
    </row>
    <row r="748" spans="1:26" ht="13.8" x14ac:dyDescent="0.3">
      <c r="A748" s="51"/>
      <c r="B748" s="51"/>
      <c r="C748" s="51"/>
      <c r="D748" s="51"/>
      <c r="E748" s="51"/>
      <c r="F748" s="51"/>
      <c r="G748" s="51"/>
      <c r="H748" s="51"/>
      <c r="I748" s="51"/>
      <c r="J748" s="51"/>
      <c r="K748" s="51"/>
      <c r="L748" s="51"/>
      <c r="M748" s="51"/>
      <c r="N748" s="159"/>
      <c r="O748" s="159"/>
      <c r="P748" s="159"/>
      <c r="Q748" s="159"/>
      <c r="R748" s="159"/>
      <c r="S748" s="159"/>
      <c r="T748" s="159"/>
      <c r="U748" s="159"/>
      <c r="V748" s="159"/>
      <c r="W748" s="159"/>
      <c r="X748" s="159"/>
      <c r="Y748" s="159"/>
      <c r="Z748" s="159"/>
    </row>
    <row r="749" spans="1:26" ht="13.8" x14ac:dyDescent="0.3">
      <c r="A749" s="51"/>
      <c r="B749" s="51"/>
      <c r="C749" s="51"/>
      <c r="D749" s="51"/>
      <c r="E749" s="51"/>
      <c r="F749" s="51"/>
      <c r="G749" s="51"/>
      <c r="H749" s="51"/>
      <c r="I749" s="51"/>
      <c r="J749" s="51"/>
      <c r="K749" s="51"/>
      <c r="L749" s="51"/>
      <c r="M749" s="51"/>
      <c r="N749" s="159"/>
      <c r="O749" s="159"/>
      <c r="P749" s="159"/>
      <c r="Q749" s="159"/>
      <c r="R749" s="159"/>
      <c r="S749" s="159"/>
      <c r="T749" s="159"/>
      <c r="U749" s="159"/>
      <c r="V749" s="159"/>
      <c r="W749" s="159"/>
      <c r="X749" s="159"/>
      <c r="Y749" s="159"/>
      <c r="Z749" s="159"/>
    </row>
    <row r="750" spans="1:26" ht="13.8" x14ac:dyDescent="0.3">
      <c r="A750" s="51"/>
      <c r="B750" s="51"/>
      <c r="C750" s="51"/>
      <c r="D750" s="51"/>
      <c r="E750" s="51"/>
      <c r="F750" s="51"/>
      <c r="G750" s="51"/>
      <c r="H750" s="51"/>
      <c r="I750" s="51"/>
      <c r="J750" s="51"/>
      <c r="K750" s="51"/>
      <c r="L750" s="51"/>
      <c r="M750" s="51"/>
      <c r="N750" s="159"/>
      <c r="O750" s="159"/>
      <c r="P750" s="159"/>
      <c r="Q750" s="159"/>
      <c r="R750" s="159"/>
      <c r="S750" s="159"/>
      <c r="T750" s="159"/>
      <c r="U750" s="159"/>
      <c r="V750" s="159"/>
      <c r="W750" s="159"/>
      <c r="X750" s="159"/>
      <c r="Y750" s="159"/>
      <c r="Z750" s="159"/>
    </row>
    <row r="751" spans="1:26" ht="13.8" x14ac:dyDescent="0.3">
      <c r="A751" s="51"/>
      <c r="B751" s="51"/>
      <c r="C751" s="51"/>
      <c r="D751" s="51"/>
      <c r="E751" s="51"/>
      <c r="F751" s="51"/>
      <c r="G751" s="51"/>
      <c r="H751" s="51"/>
      <c r="I751" s="51"/>
      <c r="J751" s="51"/>
      <c r="K751" s="51"/>
      <c r="L751" s="51"/>
      <c r="M751" s="51"/>
      <c r="N751" s="159"/>
      <c r="O751" s="159"/>
      <c r="P751" s="159"/>
      <c r="Q751" s="159"/>
      <c r="R751" s="159"/>
      <c r="S751" s="159"/>
      <c r="T751" s="159"/>
      <c r="U751" s="159"/>
      <c r="V751" s="159"/>
      <c r="W751" s="159"/>
      <c r="X751" s="159"/>
      <c r="Y751" s="159"/>
      <c r="Z751" s="159"/>
    </row>
    <row r="752" spans="1:26" ht="13.8" x14ac:dyDescent="0.3">
      <c r="A752" s="51"/>
      <c r="B752" s="51"/>
      <c r="C752" s="51"/>
      <c r="D752" s="51"/>
      <c r="E752" s="51"/>
      <c r="F752" s="51"/>
      <c r="G752" s="51"/>
      <c r="H752" s="51"/>
      <c r="I752" s="51"/>
      <c r="J752" s="51"/>
      <c r="K752" s="51"/>
      <c r="L752" s="51"/>
      <c r="M752" s="51"/>
      <c r="N752" s="159"/>
      <c r="O752" s="159"/>
      <c r="P752" s="159"/>
      <c r="Q752" s="159"/>
      <c r="R752" s="159"/>
      <c r="S752" s="159"/>
      <c r="T752" s="159"/>
      <c r="U752" s="159"/>
      <c r="V752" s="159"/>
      <c r="W752" s="159"/>
      <c r="X752" s="159"/>
      <c r="Y752" s="159"/>
      <c r="Z752" s="159"/>
    </row>
    <row r="753" spans="1:26" ht="13.8" x14ac:dyDescent="0.3">
      <c r="A753" s="51"/>
      <c r="B753" s="51"/>
      <c r="C753" s="51"/>
      <c r="D753" s="51"/>
      <c r="E753" s="51"/>
      <c r="F753" s="51"/>
      <c r="G753" s="51"/>
      <c r="H753" s="51"/>
      <c r="I753" s="51"/>
      <c r="J753" s="51"/>
      <c r="K753" s="51"/>
      <c r="L753" s="51"/>
      <c r="M753" s="51"/>
      <c r="N753" s="159"/>
      <c r="O753" s="159"/>
      <c r="P753" s="159"/>
      <c r="Q753" s="159"/>
      <c r="R753" s="159"/>
      <c r="S753" s="159"/>
      <c r="T753" s="159"/>
      <c r="U753" s="159"/>
      <c r="V753" s="159"/>
      <c r="W753" s="159"/>
      <c r="X753" s="159"/>
      <c r="Y753" s="159"/>
      <c r="Z753" s="159"/>
    </row>
    <row r="754" spans="1:26" ht="13.8" x14ac:dyDescent="0.3">
      <c r="A754" s="51"/>
      <c r="B754" s="51"/>
      <c r="C754" s="51"/>
      <c r="D754" s="51"/>
      <c r="E754" s="51"/>
      <c r="F754" s="51"/>
      <c r="G754" s="51"/>
      <c r="H754" s="51"/>
      <c r="I754" s="51"/>
      <c r="J754" s="51"/>
      <c r="K754" s="51"/>
      <c r="L754" s="51"/>
      <c r="M754" s="51"/>
      <c r="N754" s="159"/>
      <c r="O754" s="159"/>
      <c r="P754" s="159"/>
      <c r="Q754" s="159"/>
      <c r="R754" s="159"/>
      <c r="S754" s="159"/>
      <c r="T754" s="159"/>
      <c r="U754" s="159"/>
      <c r="V754" s="159"/>
      <c r="W754" s="159"/>
      <c r="X754" s="159"/>
      <c r="Y754" s="159"/>
      <c r="Z754" s="159"/>
    </row>
    <row r="755" spans="1:26" ht="13.8" x14ac:dyDescent="0.3">
      <c r="A755" s="51"/>
      <c r="B755" s="51"/>
      <c r="C755" s="51"/>
      <c r="D755" s="51"/>
      <c r="E755" s="51"/>
      <c r="F755" s="51"/>
      <c r="G755" s="51"/>
      <c r="H755" s="51"/>
      <c r="I755" s="51"/>
      <c r="J755" s="51"/>
      <c r="K755" s="51"/>
      <c r="L755" s="51"/>
      <c r="M755" s="51"/>
      <c r="N755" s="159"/>
      <c r="O755" s="159"/>
      <c r="P755" s="159"/>
      <c r="Q755" s="159"/>
      <c r="R755" s="159"/>
      <c r="S755" s="159"/>
      <c r="T755" s="159"/>
      <c r="U755" s="159"/>
      <c r="V755" s="159"/>
      <c r="W755" s="159"/>
      <c r="X755" s="159"/>
      <c r="Y755" s="159"/>
      <c r="Z755" s="159"/>
    </row>
    <row r="756" spans="1:26" ht="13.8" x14ac:dyDescent="0.3">
      <c r="A756" s="51"/>
      <c r="B756" s="51"/>
      <c r="C756" s="51"/>
      <c r="D756" s="51"/>
      <c r="E756" s="51"/>
      <c r="F756" s="51"/>
      <c r="G756" s="51"/>
      <c r="H756" s="51"/>
      <c r="I756" s="51"/>
      <c r="J756" s="51"/>
      <c r="K756" s="51"/>
      <c r="L756" s="51"/>
      <c r="M756" s="51"/>
      <c r="N756" s="159"/>
      <c r="O756" s="159"/>
      <c r="P756" s="159"/>
      <c r="Q756" s="159"/>
      <c r="R756" s="159"/>
      <c r="S756" s="159"/>
      <c r="T756" s="159"/>
      <c r="U756" s="159"/>
      <c r="V756" s="159"/>
      <c r="W756" s="159"/>
      <c r="X756" s="159"/>
      <c r="Y756" s="159"/>
      <c r="Z756" s="159"/>
    </row>
    <row r="757" spans="1:26" ht="13.8" x14ac:dyDescent="0.3">
      <c r="A757" s="51"/>
      <c r="B757" s="51"/>
      <c r="C757" s="51"/>
      <c r="D757" s="51"/>
      <c r="E757" s="51"/>
      <c r="F757" s="51"/>
      <c r="G757" s="51"/>
      <c r="H757" s="51"/>
      <c r="I757" s="51"/>
      <c r="J757" s="51"/>
      <c r="K757" s="51"/>
      <c r="L757" s="51"/>
      <c r="M757" s="51"/>
      <c r="N757" s="159"/>
      <c r="O757" s="159"/>
      <c r="P757" s="159"/>
      <c r="Q757" s="159"/>
      <c r="R757" s="159"/>
      <c r="S757" s="159"/>
      <c r="T757" s="159"/>
      <c r="U757" s="159"/>
      <c r="V757" s="159"/>
      <c r="W757" s="159"/>
      <c r="X757" s="159"/>
      <c r="Y757" s="159"/>
      <c r="Z757" s="159"/>
    </row>
    <row r="758" spans="1:26" ht="13.8" x14ac:dyDescent="0.3">
      <c r="A758" s="51"/>
      <c r="B758" s="51"/>
      <c r="C758" s="51"/>
      <c r="D758" s="51"/>
      <c r="E758" s="51"/>
      <c r="F758" s="51"/>
      <c r="G758" s="51"/>
      <c r="H758" s="51"/>
      <c r="I758" s="51"/>
      <c r="J758" s="51"/>
      <c r="K758" s="51"/>
      <c r="L758" s="51"/>
      <c r="M758" s="51"/>
      <c r="N758" s="159"/>
      <c r="O758" s="159"/>
      <c r="P758" s="159"/>
      <c r="Q758" s="159"/>
      <c r="R758" s="159"/>
      <c r="S758" s="159"/>
      <c r="T758" s="159"/>
      <c r="U758" s="159"/>
      <c r="V758" s="159"/>
      <c r="W758" s="159"/>
      <c r="X758" s="159"/>
      <c r="Y758" s="159"/>
      <c r="Z758" s="159"/>
    </row>
    <row r="759" spans="1:26" ht="13.8" x14ac:dyDescent="0.3">
      <c r="A759" s="51"/>
      <c r="B759" s="51"/>
      <c r="C759" s="51"/>
      <c r="D759" s="51"/>
      <c r="E759" s="51"/>
      <c r="F759" s="51"/>
      <c r="G759" s="51"/>
      <c r="H759" s="51"/>
      <c r="I759" s="51"/>
      <c r="J759" s="51"/>
      <c r="K759" s="51"/>
      <c r="L759" s="51"/>
      <c r="M759" s="51"/>
      <c r="N759" s="159"/>
      <c r="O759" s="159"/>
      <c r="P759" s="159"/>
      <c r="Q759" s="159"/>
      <c r="R759" s="159"/>
      <c r="S759" s="159"/>
      <c r="T759" s="159"/>
      <c r="U759" s="159"/>
      <c r="V759" s="159"/>
      <c r="W759" s="159"/>
      <c r="X759" s="159"/>
      <c r="Y759" s="159"/>
      <c r="Z759" s="159"/>
    </row>
    <row r="760" spans="1:26" ht="13.8" x14ac:dyDescent="0.3">
      <c r="A760" s="51"/>
      <c r="B760" s="51"/>
      <c r="C760" s="51"/>
      <c r="D760" s="51"/>
      <c r="E760" s="51"/>
      <c r="F760" s="51"/>
      <c r="G760" s="51"/>
      <c r="H760" s="51"/>
      <c r="I760" s="51"/>
      <c r="J760" s="51"/>
      <c r="K760" s="51"/>
      <c r="L760" s="51"/>
      <c r="M760" s="51"/>
      <c r="N760" s="159"/>
      <c r="O760" s="159"/>
      <c r="P760" s="159"/>
      <c r="Q760" s="159"/>
      <c r="R760" s="159"/>
      <c r="S760" s="159"/>
      <c r="T760" s="159"/>
      <c r="U760" s="159"/>
      <c r="V760" s="159"/>
      <c r="W760" s="159"/>
      <c r="X760" s="159"/>
      <c r="Y760" s="159"/>
      <c r="Z760" s="159"/>
    </row>
    <row r="761" spans="1:26" ht="13.8" x14ac:dyDescent="0.3">
      <c r="A761" s="51"/>
      <c r="B761" s="51"/>
      <c r="C761" s="51"/>
      <c r="D761" s="51"/>
      <c r="E761" s="51"/>
      <c r="F761" s="51"/>
      <c r="G761" s="51"/>
      <c r="H761" s="51"/>
      <c r="I761" s="51"/>
      <c r="J761" s="51"/>
      <c r="K761" s="51"/>
      <c r="L761" s="51"/>
      <c r="M761" s="51"/>
      <c r="N761" s="159"/>
      <c r="O761" s="159"/>
      <c r="P761" s="159"/>
      <c r="Q761" s="159"/>
      <c r="R761" s="159"/>
      <c r="S761" s="159"/>
      <c r="T761" s="159"/>
      <c r="U761" s="159"/>
      <c r="V761" s="159"/>
      <c r="W761" s="159"/>
      <c r="X761" s="159"/>
      <c r="Y761" s="159"/>
      <c r="Z761" s="159"/>
    </row>
    <row r="762" spans="1:26" ht="13.8" x14ac:dyDescent="0.3">
      <c r="A762" s="51"/>
      <c r="B762" s="51"/>
      <c r="C762" s="51"/>
      <c r="D762" s="51"/>
      <c r="E762" s="51"/>
      <c r="F762" s="51"/>
      <c r="G762" s="51"/>
      <c r="H762" s="51"/>
      <c r="I762" s="51"/>
      <c r="J762" s="51"/>
      <c r="K762" s="51"/>
      <c r="L762" s="51"/>
      <c r="M762" s="51"/>
      <c r="N762" s="159"/>
      <c r="O762" s="159"/>
      <c r="P762" s="159"/>
      <c r="Q762" s="159"/>
      <c r="R762" s="159"/>
      <c r="S762" s="159"/>
      <c r="T762" s="159"/>
      <c r="U762" s="159"/>
      <c r="V762" s="159"/>
      <c r="W762" s="159"/>
      <c r="X762" s="159"/>
      <c r="Y762" s="159"/>
      <c r="Z762" s="159"/>
    </row>
    <row r="763" spans="1:26" ht="13.8" x14ac:dyDescent="0.3">
      <c r="A763" s="51"/>
      <c r="B763" s="51"/>
      <c r="C763" s="51"/>
      <c r="D763" s="51"/>
      <c r="E763" s="51"/>
      <c r="F763" s="51"/>
      <c r="G763" s="51"/>
      <c r="H763" s="51"/>
      <c r="I763" s="51"/>
      <c r="J763" s="51"/>
      <c r="K763" s="51"/>
      <c r="L763" s="51"/>
      <c r="M763" s="51"/>
      <c r="N763" s="159"/>
      <c r="O763" s="159"/>
      <c r="P763" s="159"/>
      <c r="Q763" s="159"/>
      <c r="R763" s="159"/>
      <c r="S763" s="159"/>
      <c r="T763" s="159"/>
      <c r="U763" s="159"/>
      <c r="V763" s="159"/>
      <c r="W763" s="159"/>
      <c r="X763" s="159"/>
      <c r="Y763" s="159"/>
      <c r="Z763" s="159"/>
    </row>
    <row r="764" spans="1:26" ht="13.8" x14ac:dyDescent="0.3">
      <c r="A764" s="51"/>
      <c r="B764" s="51"/>
      <c r="C764" s="51"/>
      <c r="D764" s="51"/>
      <c r="E764" s="51"/>
      <c r="F764" s="51"/>
      <c r="G764" s="51"/>
      <c r="H764" s="51"/>
      <c r="I764" s="51"/>
      <c r="J764" s="51"/>
      <c r="K764" s="51"/>
      <c r="L764" s="51"/>
      <c r="M764" s="51"/>
      <c r="N764" s="159"/>
      <c r="O764" s="159"/>
      <c r="P764" s="159"/>
      <c r="Q764" s="159"/>
      <c r="R764" s="159"/>
      <c r="S764" s="159"/>
      <c r="T764" s="159"/>
      <c r="U764" s="159"/>
      <c r="V764" s="159"/>
      <c r="W764" s="159"/>
      <c r="X764" s="159"/>
      <c r="Y764" s="159"/>
      <c r="Z764" s="159"/>
    </row>
    <row r="765" spans="1:26" ht="13.8" x14ac:dyDescent="0.3">
      <c r="A765" s="51"/>
      <c r="B765" s="51"/>
      <c r="C765" s="51"/>
      <c r="D765" s="51"/>
      <c r="E765" s="51"/>
      <c r="F765" s="51"/>
      <c r="G765" s="51"/>
      <c r="H765" s="51"/>
      <c r="I765" s="51"/>
      <c r="J765" s="51"/>
      <c r="K765" s="51"/>
      <c r="L765" s="51"/>
      <c r="M765" s="51"/>
      <c r="N765" s="159"/>
      <c r="O765" s="159"/>
      <c r="P765" s="159"/>
      <c r="Q765" s="159"/>
      <c r="R765" s="159"/>
      <c r="S765" s="159"/>
      <c r="T765" s="159"/>
      <c r="U765" s="159"/>
      <c r="V765" s="159"/>
      <c r="W765" s="159"/>
      <c r="X765" s="159"/>
      <c r="Y765" s="159"/>
      <c r="Z765" s="159"/>
    </row>
    <row r="766" spans="1:26" ht="13.8" x14ac:dyDescent="0.3">
      <c r="A766" s="51"/>
      <c r="B766" s="51"/>
      <c r="C766" s="51"/>
      <c r="D766" s="51"/>
      <c r="E766" s="51"/>
      <c r="F766" s="51"/>
      <c r="G766" s="51"/>
      <c r="H766" s="51"/>
      <c r="I766" s="51"/>
      <c r="J766" s="51"/>
      <c r="K766" s="51"/>
      <c r="L766" s="51"/>
      <c r="M766" s="51"/>
      <c r="N766" s="159"/>
      <c r="O766" s="159"/>
      <c r="P766" s="159"/>
      <c r="Q766" s="159"/>
      <c r="R766" s="159"/>
      <c r="S766" s="159"/>
      <c r="T766" s="159"/>
      <c r="U766" s="159"/>
      <c r="V766" s="159"/>
      <c r="W766" s="159"/>
      <c r="X766" s="159"/>
      <c r="Y766" s="159"/>
      <c r="Z766" s="159"/>
    </row>
    <row r="767" spans="1:26" ht="13.8" x14ac:dyDescent="0.3">
      <c r="A767" s="51"/>
      <c r="B767" s="51"/>
      <c r="C767" s="51"/>
      <c r="D767" s="51"/>
      <c r="E767" s="51"/>
      <c r="F767" s="51"/>
      <c r="G767" s="51"/>
      <c r="H767" s="51"/>
      <c r="I767" s="51"/>
      <c r="J767" s="51"/>
      <c r="K767" s="51"/>
      <c r="L767" s="51"/>
      <c r="M767" s="51"/>
      <c r="N767" s="159"/>
      <c r="O767" s="159"/>
      <c r="P767" s="159"/>
      <c r="Q767" s="159"/>
      <c r="R767" s="159"/>
      <c r="S767" s="159"/>
      <c r="T767" s="159"/>
      <c r="U767" s="159"/>
      <c r="V767" s="159"/>
      <c r="W767" s="159"/>
      <c r="X767" s="159"/>
      <c r="Y767" s="159"/>
      <c r="Z767" s="159"/>
    </row>
    <row r="768" spans="1:26" ht="13.8" x14ac:dyDescent="0.3">
      <c r="A768" s="51"/>
      <c r="B768" s="51"/>
      <c r="C768" s="51"/>
      <c r="D768" s="51"/>
      <c r="E768" s="51"/>
      <c r="F768" s="51"/>
      <c r="G768" s="51"/>
      <c r="H768" s="51"/>
      <c r="I768" s="51"/>
      <c r="J768" s="51"/>
      <c r="K768" s="51"/>
      <c r="L768" s="51"/>
      <c r="M768" s="51"/>
      <c r="N768" s="159"/>
      <c r="O768" s="159"/>
      <c r="P768" s="159"/>
      <c r="Q768" s="159"/>
      <c r="R768" s="159"/>
      <c r="S768" s="159"/>
      <c r="T768" s="159"/>
      <c r="U768" s="159"/>
      <c r="V768" s="159"/>
      <c r="W768" s="159"/>
      <c r="X768" s="159"/>
      <c r="Y768" s="159"/>
      <c r="Z768" s="159"/>
    </row>
    <row r="769" spans="1:26" ht="13.8" x14ac:dyDescent="0.3">
      <c r="A769" s="51"/>
      <c r="B769" s="51"/>
      <c r="C769" s="51"/>
      <c r="D769" s="51"/>
      <c r="E769" s="51"/>
      <c r="F769" s="51"/>
      <c r="G769" s="51"/>
      <c r="H769" s="51"/>
      <c r="I769" s="51"/>
      <c r="J769" s="51"/>
      <c r="K769" s="51"/>
      <c r="L769" s="51"/>
      <c r="M769" s="51"/>
      <c r="N769" s="159"/>
      <c r="O769" s="159"/>
      <c r="P769" s="159"/>
      <c r="Q769" s="159"/>
      <c r="R769" s="159"/>
      <c r="S769" s="159"/>
      <c r="T769" s="159"/>
      <c r="U769" s="159"/>
      <c r="V769" s="159"/>
      <c r="W769" s="159"/>
      <c r="X769" s="159"/>
      <c r="Y769" s="159"/>
      <c r="Z769" s="159"/>
    </row>
    <row r="770" spans="1:26" ht="13.8" x14ac:dyDescent="0.3">
      <c r="A770" s="51"/>
      <c r="B770" s="51"/>
      <c r="C770" s="51"/>
      <c r="D770" s="51"/>
      <c r="E770" s="51"/>
      <c r="F770" s="51"/>
      <c r="G770" s="51"/>
      <c r="H770" s="51"/>
      <c r="I770" s="51"/>
      <c r="J770" s="51"/>
      <c r="K770" s="51"/>
      <c r="L770" s="51"/>
      <c r="M770" s="51"/>
      <c r="N770" s="159"/>
      <c r="O770" s="159"/>
      <c r="P770" s="159"/>
      <c r="Q770" s="159"/>
      <c r="R770" s="159"/>
      <c r="S770" s="159"/>
      <c r="T770" s="159"/>
      <c r="U770" s="159"/>
      <c r="V770" s="159"/>
      <c r="W770" s="159"/>
      <c r="X770" s="159"/>
      <c r="Y770" s="159"/>
      <c r="Z770" s="159"/>
    </row>
    <row r="771" spans="1:26" ht="13.8" x14ac:dyDescent="0.3">
      <c r="A771" s="51"/>
      <c r="B771" s="51"/>
      <c r="C771" s="51"/>
      <c r="D771" s="51"/>
      <c r="E771" s="51"/>
      <c r="F771" s="51"/>
      <c r="G771" s="51"/>
      <c r="H771" s="51"/>
      <c r="I771" s="51"/>
      <c r="J771" s="51"/>
      <c r="K771" s="51"/>
      <c r="L771" s="51"/>
      <c r="M771" s="51"/>
      <c r="N771" s="159"/>
      <c r="O771" s="159"/>
      <c r="P771" s="159"/>
      <c r="Q771" s="159"/>
      <c r="R771" s="159"/>
      <c r="S771" s="159"/>
      <c r="T771" s="159"/>
      <c r="U771" s="159"/>
      <c r="V771" s="159"/>
      <c r="W771" s="159"/>
      <c r="X771" s="159"/>
      <c r="Y771" s="159"/>
      <c r="Z771" s="159"/>
    </row>
    <row r="772" spans="1:26" ht="13.8" x14ac:dyDescent="0.3">
      <c r="A772" s="51"/>
      <c r="B772" s="51"/>
      <c r="C772" s="51"/>
      <c r="D772" s="51"/>
      <c r="E772" s="51"/>
      <c r="F772" s="51"/>
      <c r="G772" s="51"/>
      <c r="H772" s="51"/>
      <c r="I772" s="51"/>
      <c r="J772" s="51"/>
      <c r="K772" s="51"/>
      <c r="L772" s="51"/>
      <c r="M772" s="51"/>
      <c r="N772" s="159"/>
      <c r="O772" s="159"/>
      <c r="P772" s="159"/>
      <c r="Q772" s="159"/>
      <c r="R772" s="159"/>
      <c r="S772" s="159"/>
      <c r="T772" s="159"/>
      <c r="U772" s="159"/>
      <c r="V772" s="159"/>
      <c r="W772" s="159"/>
      <c r="X772" s="159"/>
      <c r="Y772" s="159"/>
      <c r="Z772" s="159"/>
    </row>
    <row r="773" spans="1:26" ht="13.8" x14ac:dyDescent="0.3">
      <c r="A773" s="51"/>
      <c r="B773" s="51"/>
      <c r="C773" s="51"/>
      <c r="D773" s="51"/>
      <c r="E773" s="51"/>
      <c r="F773" s="51"/>
      <c r="G773" s="51"/>
      <c r="H773" s="51"/>
      <c r="I773" s="51"/>
      <c r="J773" s="51"/>
      <c r="K773" s="51"/>
      <c r="L773" s="51"/>
      <c r="M773" s="51"/>
      <c r="N773" s="159"/>
      <c r="O773" s="159"/>
      <c r="P773" s="159"/>
      <c r="Q773" s="159"/>
      <c r="R773" s="159"/>
      <c r="S773" s="159"/>
      <c r="T773" s="159"/>
      <c r="U773" s="159"/>
      <c r="V773" s="159"/>
      <c r="W773" s="159"/>
      <c r="X773" s="159"/>
      <c r="Y773" s="159"/>
      <c r="Z773" s="159"/>
    </row>
    <row r="774" spans="1:26" ht="13.8" x14ac:dyDescent="0.3">
      <c r="A774" s="51"/>
      <c r="B774" s="51"/>
      <c r="C774" s="51"/>
      <c r="D774" s="51"/>
      <c r="E774" s="51"/>
      <c r="F774" s="51"/>
      <c r="G774" s="51"/>
      <c r="H774" s="51"/>
      <c r="I774" s="51"/>
      <c r="J774" s="51"/>
      <c r="K774" s="51"/>
      <c r="L774" s="51"/>
      <c r="M774" s="51"/>
      <c r="N774" s="159"/>
      <c r="O774" s="159"/>
      <c r="P774" s="159"/>
      <c r="Q774" s="159"/>
      <c r="R774" s="159"/>
      <c r="S774" s="159"/>
      <c r="T774" s="159"/>
      <c r="U774" s="159"/>
      <c r="V774" s="159"/>
      <c r="W774" s="159"/>
      <c r="X774" s="159"/>
      <c r="Y774" s="159"/>
      <c r="Z774" s="159"/>
    </row>
    <row r="775" spans="1:26" ht="13.8" x14ac:dyDescent="0.3">
      <c r="A775" s="51"/>
      <c r="B775" s="51"/>
      <c r="C775" s="51"/>
      <c r="D775" s="51"/>
      <c r="E775" s="51"/>
      <c r="F775" s="51"/>
      <c r="G775" s="51"/>
      <c r="H775" s="51"/>
      <c r="I775" s="51"/>
      <c r="J775" s="51"/>
      <c r="K775" s="51"/>
      <c r="L775" s="51"/>
      <c r="M775" s="51"/>
      <c r="N775" s="159"/>
      <c r="O775" s="159"/>
      <c r="P775" s="159"/>
      <c r="Q775" s="159"/>
      <c r="R775" s="159"/>
      <c r="S775" s="159"/>
      <c r="T775" s="159"/>
      <c r="U775" s="159"/>
      <c r="V775" s="159"/>
      <c r="W775" s="159"/>
      <c r="X775" s="159"/>
      <c r="Y775" s="159"/>
      <c r="Z775" s="159"/>
    </row>
    <row r="776" spans="1:26" ht="13.8" x14ac:dyDescent="0.3">
      <c r="A776" s="51"/>
      <c r="B776" s="51"/>
      <c r="C776" s="51"/>
      <c r="D776" s="51"/>
      <c r="E776" s="51"/>
      <c r="F776" s="51"/>
      <c r="G776" s="51"/>
      <c r="H776" s="51"/>
      <c r="I776" s="51"/>
      <c r="J776" s="51"/>
      <c r="K776" s="51"/>
      <c r="L776" s="51"/>
      <c r="M776" s="51"/>
      <c r="N776" s="159"/>
      <c r="O776" s="159"/>
      <c r="P776" s="159"/>
      <c r="Q776" s="159"/>
      <c r="R776" s="159"/>
      <c r="S776" s="159"/>
      <c r="T776" s="159"/>
      <c r="U776" s="159"/>
      <c r="V776" s="159"/>
      <c r="W776" s="159"/>
      <c r="X776" s="159"/>
      <c r="Y776" s="159"/>
      <c r="Z776" s="159"/>
    </row>
    <row r="777" spans="1:26" ht="13.8" x14ac:dyDescent="0.3">
      <c r="A777" s="51"/>
      <c r="B777" s="51"/>
      <c r="C777" s="51"/>
      <c r="D777" s="51"/>
      <c r="E777" s="51"/>
      <c r="F777" s="51"/>
      <c r="G777" s="51"/>
      <c r="H777" s="51"/>
      <c r="I777" s="51"/>
      <c r="J777" s="51"/>
      <c r="K777" s="51"/>
      <c r="L777" s="51"/>
      <c r="M777" s="51"/>
      <c r="N777" s="159"/>
      <c r="O777" s="159"/>
      <c r="P777" s="159"/>
      <c r="Q777" s="159"/>
      <c r="R777" s="159"/>
      <c r="S777" s="159"/>
      <c r="T777" s="159"/>
      <c r="U777" s="159"/>
      <c r="V777" s="159"/>
      <c r="W777" s="159"/>
      <c r="X777" s="159"/>
      <c r="Y777" s="159"/>
      <c r="Z777" s="159"/>
    </row>
    <row r="778" spans="1:26" ht="13.8" x14ac:dyDescent="0.3">
      <c r="A778" s="51"/>
      <c r="B778" s="51"/>
      <c r="C778" s="51"/>
      <c r="D778" s="51"/>
      <c r="E778" s="51"/>
      <c r="F778" s="51"/>
      <c r="G778" s="51"/>
      <c r="H778" s="51"/>
      <c r="I778" s="51"/>
      <c r="J778" s="51"/>
      <c r="K778" s="51"/>
      <c r="L778" s="51"/>
      <c r="M778" s="51"/>
      <c r="N778" s="159"/>
      <c r="O778" s="159"/>
      <c r="P778" s="159"/>
      <c r="Q778" s="159"/>
      <c r="R778" s="159"/>
      <c r="S778" s="159"/>
      <c r="T778" s="159"/>
      <c r="U778" s="159"/>
      <c r="V778" s="159"/>
      <c r="W778" s="159"/>
      <c r="X778" s="159"/>
      <c r="Y778" s="159"/>
      <c r="Z778" s="159"/>
    </row>
    <row r="779" spans="1:26" ht="13.8" x14ac:dyDescent="0.3">
      <c r="A779" s="51"/>
      <c r="B779" s="51"/>
      <c r="C779" s="51"/>
      <c r="D779" s="51"/>
      <c r="E779" s="51"/>
      <c r="F779" s="51"/>
      <c r="G779" s="51"/>
      <c r="H779" s="51"/>
      <c r="I779" s="51"/>
      <c r="J779" s="51"/>
      <c r="K779" s="51"/>
      <c r="L779" s="51"/>
      <c r="M779" s="51"/>
      <c r="N779" s="159"/>
      <c r="O779" s="159"/>
      <c r="P779" s="159"/>
      <c r="Q779" s="159"/>
      <c r="R779" s="159"/>
      <c r="S779" s="159"/>
      <c r="T779" s="159"/>
      <c r="U779" s="159"/>
      <c r="V779" s="159"/>
      <c r="W779" s="159"/>
      <c r="X779" s="159"/>
      <c r="Y779" s="159"/>
      <c r="Z779" s="159"/>
    </row>
    <row r="780" spans="1:26" ht="13.8" x14ac:dyDescent="0.3">
      <c r="A780" s="51"/>
      <c r="B780" s="51"/>
      <c r="C780" s="51"/>
      <c r="D780" s="51"/>
      <c r="E780" s="51"/>
      <c r="F780" s="51"/>
      <c r="G780" s="51"/>
      <c r="H780" s="51"/>
      <c r="I780" s="51"/>
      <c r="J780" s="51"/>
      <c r="K780" s="51"/>
      <c r="L780" s="51"/>
      <c r="M780" s="51"/>
      <c r="N780" s="159"/>
      <c r="O780" s="159"/>
      <c r="P780" s="159"/>
      <c r="Q780" s="159"/>
      <c r="R780" s="159"/>
      <c r="S780" s="159"/>
      <c r="T780" s="159"/>
      <c r="U780" s="159"/>
      <c r="V780" s="159"/>
      <c r="W780" s="159"/>
      <c r="X780" s="159"/>
      <c r="Y780" s="159"/>
      <c r="Z780" s="159"/>
    </row>
    <row r="781" spans="1:26" ht="13.8" x14ac:dyDescent="0.3">
      <c r="A781" s="51"/>
      <c r="B781" s="51"/>
      <c r="C781" s="51"/>
      <c r="D781" s="51"/>
      <c r="E781" s="51"/>
      <c r="F781" s="51"/>
      <c r="G781" s="51"/>
      <c r="H781" s="51"/>
      <c r="I781" s="51"/>
      <c r="J781" s="51"/>
      <c r="K781" s="51"/>
      <c r="L781" s="51"/>
      <c r="M781" s="51"/>
      <c r="N781" s="159"/>
      <c r="O781" s="159"/>
      <c r="P781" s="159"/>
      <c r="Q781" s="159"/>
      <c r="R781" s="159"/>
      <c r="S781" s="159"/>
      <c r="T781" s="159"/>
      <c r="U781" s="159"/>
      <c r="V781" s="159"/>
      <c r="W781" s="159"/>
      <c r="X781" s="159"/>
      <c r="Y781" s="159"/>
      <c r="Z781" s="159"/>
    </row>
    <row r="782" spans="1:26" ht="13.8" x14ac:dyDescent="0.3">
      <c r="A782" s="51"/>
      <c r="B782" s="51"/>
      <c r="C782" s="51"/>
      <c r="D782" s="51"/>
      <c r="E782" s="51"/>
      <c r="F782" s="51"/>
      <c r="G782" s="51"/>
      <c r="H782" s="51"/>
      <c r="I782" s="51"/>
      <c r="J782" s="51"/>
      <c r="K782" s="51"/>
      <c r="L782" s="51"/>
      <c r="M782" s="51"/>
      <c r="N782" s="159"/>
      <c r="O782" s="159"/>
      <c r="P782" s="159"/>
      <c r="Q782" s="159"/>
      <c r="R782" s="159"/>
      <c r="S782" s="159"/>
      <c r="T782" s="159"/>
      <c r="U782" s="159"/>
      <c r="V782" s="159"/>
      <c r="W782" s="159"/>
      <c r="X782" s="159"/>
      <c r="Y782" s="159"/>
      <c r="Z782" s="159"/>
    </row>
    <row r="783" spans="1:26" ht="13.8" x14ac:dyDescent="0.3">
      <c r="A783" s="51"/>
      <c r="B783" s="51"/>
      <c r="C783" s="51"/>
      <c r="D783" s="51"/>
      <c r="E783" s="51"/>
      <c r="F783" s="51"/>
      <c r="G783" s="51"/>
      <c r="H783" s="51"/>
      <c r="I783" s="51"/>
      <c r="J783" s="51"/>
      <c r="K783" s="51"/>
      <c r="L783" s="51"/>
      <c r="M783" s="51"/>
      <c r="N783" s="159"/>
      <c r="O783" s="159"/>
      <c r="P783" s="159"/>
      <c r="Q783" s="159"/>
      <c r="R783" s="159"/>
      <c r="S783" s="159"/>
      <c r="T783" s="159"/>
      <c r="U783" s="159"/>
      <c r="V783" s="159"/>
      <c r="W783" s="159"/>
      <c r="X783" s="159"/>
      <c r="Y783" s="159"/>
      <c r="Z783" s="159"/>
    </row>
    <row r="784" spans="1:26" ht="13.8" x14ac:dyDescent="0.3">
      <c r="A784" s="51"/>
      <c r="B784" s="51"/>
      <c r="C784" s="51"/>
      <c r="D784" s="51"/>
      <c r="E784" s="51"/>
      <c r="F784" s="51"/>
      <c r="G784" s="51"/>
      <c r="H784" s="51"/>
      <c r="I784" s="51"/>
      <c r="J784" s="51"/>
      <c r="K784" s="51"/>
      <c r="L784" s="51"/>
      <c r="M784" s="51"/>
      <c r="N784" s="159"/>
      <c r="O784" s="159"/>
      <c r="P784" s="159"/>
      <c r="Q784" s="159"/>
      <c r="R784" s="159"/>
      <c r="S784" s="159"/>
      <c r="T784" s="159"/>
      <c r="U784" s="159"/>
      <c r="V784" s="159"/>
      <c r="W784" s="159"/>
      <c r="X784" s="159"/>
      <c r="Y784" s="159"/>
      <c r="Z784" s="159"/>
    </row>
    <row r="785" spans="1:26" ht="13.8" x14ac:dyDescent="0.3">
      <c r="A785" s="51"/>
      <c r="B785" s="51"/>
      <c r="C785" s="51"/>
      <c r="D785" s="51"/>
      <c r="E785" s="51"/>
      <c r="F785" s="51"/>
      <c r="G785" s="51"/>
      <c r="H785" s="51"/>
      <c r="I785" s="51"/>
      <c r="J785" s="51"/>
      <c r="K785" s="51"/>
      <c r="L785" s="51"/>
      <c r="M785" s="51"/>
      <c r="N785" s="159"/>
      <c r="O785" s="159"/>
      <c r="P785" s="159"/>
      <c r="Q785" s="159"/>
      <c r="R785" s="159"/>
      <c r="S785" s="159"/>
      <c r="T785" s="159"/>
      <c r="U785" s="159"/>
      <c r="V785" s="159"/>
      <c r="W785" s="159"/>
      <c r="X785" s="159"/>
      <c r="Y785" s="159"/>
      <c r="Z785" s="159"/>
    </row>
    <row r="786" spans="1:26" ht="13.8" x14ac:dyDescent="0.3">
      <c r="A786" s="51"/>
      <c r="B786" s="51"/>
      <c r="C786" s="51"/>
      <c r="D786" s="51"/>
      <c r="E786" s="51"/>
      <c r="F786" s="51"/>
      <c r="G786" s="51"/>
      <c r="H786" s="51"/>
      <c r="I786" s="51"/>
      <c r="J786" s="51"/>
      <c r="K786" s="51"/>
      <c r="L786" s="51"/>
      <c r="M786" s="51"/>
      <c r="N786" s="159"/>
      <c r="O786" s="159"/>
      <c r="P786" s="159"/>
      <c r="Q786" s="159"/>
      <c r="R786" s="159"/>
      <c r="S786" s="159"/>
      <c r="T786" s="159"/>
      <c r="U786" s="159"/>
      <c r="V786" s="159"/>
      <c r="W786" s="159"/>
      <c r="X786" s="159"/>
      <c r="Y786" s="159"/>
      <c r="Z786" s="159"/>
    </row>
    <row r="787" spans="1:26" ht="13.8" x14ac:dyDescent="0.3">
      <c r="A787" s="51"/>
      <c r="B787" s="51"/>
      <c r="C787" s="51"/>
      <c r="D787" s="51"/>
      <c r="E787" s="51"/>
      <c r="F787" s="51"/>
      <c r="G787" s="51"/>
      <c r="H787" s="51"/>
      <c r="I787" s="51"/>
      <c r="J787" s="51"/>
      <c r="K787" s="51"/>
      <c r="L787" s="51"/>
      <c r="M787" s="51"/>
      <c r="N787" s="159"/>
      <c r="O787" s="159"/>
      <c r="P787" s="159"/>
      <c r="Q787" s="159"/>
      <c r="R787" s="159"/>
      <c r="S787" s="159"/>
      <c r="T787" s="159"/>
      <c r="U787" s="159"/>
      <c r="V787" s="159"/>
      <c r="W787" s="159"/>
      <c r="X787" s="159"/>
      <c r="Y787" s="159"/>
      <c r="Z787" s="159"/>
    </row>
    <row r="788" spans="1:26" ht="13.8" x14ac:dyDescent="0.3">
      <c r="A788" s="51"/>
      <c r="B788" s="51"/>
      <c r="C788" s="51"/>
      <c r="D788" s="51"/>
      <c r="E788" s="51"/>
      <c r="F788" s="51"/>
      <c r="G788" s="51"/>
      <c r="H788" s="51"/>
      <c r="I788" s="51"/>
      <c r="J788" s="51"/>
      <c r="K788" s="51"/>
      <c r="L788" s="51"/>
      <c r="M788" s="51"/>
      <c r="N788" s="159"/>
      <c r="O788" s="159"/>
      <c r="P788" s="159"/>
      <c r="Q788" s="159"/>
      <c r="R788" s="159"/>
      <c r="S788" s="159"/>
      <c r="T788" s="159"/>
      <c r="U788" s="159"/>
      <c r="V788" s="159"/>
      <c r="W788" s="159"/>
      <c r="X788" s="159"/>
      <c r="Y788" s="159"/>
      <c r="Z788" s="159"/>
    </row>
    <row r="789" spans="1:26" ht="13.8" x14ac:dyDescent="0.3">
      <c r="A789" s="51"/>
      <c r="B789" s="51"/>
      <c r="C789" s="51"/>
      <c r="D789" s="51"/>
      <c r="E789" s="51"/>
      <c r="F789" s="51"/>
      <c r="G789" s="51"/>
      <c r="H789" s="51"/>
      <c r="I789" s="51"/>
      <c r="J789" s="51"/>
      <c r="K789" s="51"/>
      <c r="L789" s="51"/>
      <c r="M789" s="51"/>
      <c r="N789" s="159"/>
      <c r="O789" s="159"/>
      <c r="P789" s="159"/>
      <c r="Q789" s="159"/>
      <c r="R789" s="159"/>
      <c r="S789" s="159"/>
      <c r="T789" s="159"/>
      <c r="U789" s="159"/>
      <c r="V789" s="159"/>
      <c r="W789" s="159"/>
      <c r="X789" s="159"/>
      <c r="Y789" s="159"/>
      <c r="Z789" s="159"/>
    </row>
    <row r="790" spans="1:26" ht="13.8" x14ac:dyDescent="0.3">
      <c r="A790" s="51"/>
      <c r="B790" s="51"/>
      <c r="C790" s="51"/>
      <c r="D790" s="51"/>
      <c r="E790" s="51"/>
      <c r="F790" s="51"/>
      <c r="G790" s="51"/>
      <c r="H790" s="51"/>
      <c r="I790" s="51"/>
      <c r="J790" s="51"/>
      <c r="K790" s="51"/>
      <c r="L790" s="51"/>
      <c r="M790" s="51"/>
      <c r="N790" s="159"/>
      <c r="O790" s="159"/>
      <c r="P790" s="159"/>
      <c r="Q790" s="159"/>
      <c r="R790" s="159"/>
      <c r="S790" s="159"/>
      <c r="T790" s="159"/>
      <c r="U790" s="159"/>
      <c r="V790" s="159"/>
      <c r="W790" s="159"/>
      <c r="X790" s="159"/>
      <c r="Y790" s="159"/>
      <c r="Z790" s="159"/>
    </row>
    <row r="791" spans="1:26" ht="13.8" x14ac:dyDescent="0.3">
      <c r="A791" s="51"/>
      <c r="B791" s="51"/>
      <c r="C791" s="51"/>
      <c r="D791" s="51"/>
      <c r="E791" s="51"/>
      <c r="F791" s="51"/>
      <c r="G791" s="51"/>
      <c r="H791" s="51"/>
      <c r="I791" s="51"/>
      <c r="J791" s="51"/>
      <c r="K791" s="51"/>
      <c r="L791" s="51"/>
      <c r="M791" s="51"/>
      <c r="N791" s="159"/>
      <c r="O791" s="159"/>
      <c r="P791" s="159"/>
      <c r="Q791" s="159"/>
      <c r="R791" s="159"/>
      <c r="S791" s="159"/>
      <c r="T791" s="159"/>
      <c r="U791" s="159"/>
      <c r="V791" s="159"/>
      <c r="W791" s="159"/>
      <c r="X791" s="159"/>
      <c r="Y791" s="159"/>
      <c r="Z791" s="159"/>
    </row>
    <row r="792" spans="1:26" ht="13.8" x14ac:dyDescent="0.3">
      <c r="A792" s="51"/>
      <c r="B792" s="51"/>
      <c r="C792" s="51"/>
      <c r="D792" s="51"/>
      <c r="E792" s="51"/>
      <c r="F792" s="51"/>
      <c r="G792" s="51"/>
      <c r="H792" s="51"/>
      <c r="I792" s="51"/>
      <c r="J792" s="51"/>
      <c r="K792" s="51"/>
      <c r="L792" s="51"/>
      <c r="M792" s="51"/>
      <c r="N792" s="159"/>
      <c r="O792" s="159"/>
      <c r="P792" s="159"/>
      <c r="Q792" s="159"/>
      <c r="R792" s="159"/>
      <c r="S792" s="159"/>
      <c r="T792" s="159"/>
      <c r="U792" s="159"/>
      <c r="V792" s="159"/>
      <c r="W792" s="159"/>
      <c r="X792" s="159"/>
      <c r="Y792" s="159"/>
      <c r="Z792" s="159"/>
    </row>
    <row r="793" spans="1:26" ht="13.8" x14ac:dyDescent="0.3">
      <c r="A793" s="51"/>
      <c r="B793" s="51"/>
      <c r="C793" s="51"/>
      <c r="D793" s="51"/>
      <c r="E793" s="51"/>
      <c r="F793" s="51"/>
      <c r="G793" s="51"/>
      <c r="H793" s="51"/>
      <c r="I793" s="51"/>
      <c r="J793" s="51"/>
      <c r="K793" s="51"/>
      <c r="L793" s="51"/>
      <c r="M793" s="51"/>
      <c r="N793" s="159"/>
      <c r="O793" s="159"/>
      <c r="P793" s="159"/>
      <c r="Q793" s="159"/>
      <c r="R793" s="159"/>
      <c r="S793" s="159"/>
      <c r="T793" s="159"/>
      <c r="U793" s="159"/>
      <c r="V793" s="159"/>
      <c r="W793" s="159"/>
      <c r="X793" s="159"/>
      <c r="Y793" s="159"/>
      <c r="Z793" s="159"/>
    </row>
    <row r="794" spans="1:26" ht="13.8" x14ac:dyDescent="0.3">
      <c r="A794" s="51"/>
      <c r="B794" s="51"/>
      <c r="C794" s="51"/>
      <c r="D794" s="51"/>
      <c r="E794" s="51"/>
      <c r="F794" s="51"/>
      <c r="G794" s="51"/>
      <c r="H794" s="51"/>
      <c r="I794" s="51"/>
      <c r="J794" s="51"/>
      <c r="K794" s="51"/>
      <c r="L794" s="51"/>
      <c r="M794" s="51"/>
      <c r="N794" s="159"/>
      <c r="O794" s="159"/>
      <c r="P794" s="159"/>
      <c r="Q794" s="159"/>
      <c r="R794" s="159"/>
      <c r="S794" s="159"/>
      <c r="T794" s="159"/>
      <c r="U794" s="159"/>
      <c r="V794" s="159"/>
      <c r="W794" s="159"/>
      <c r="X794" s="159"/>
      <c r="Y794" s="159"/>
      <c r="Z794" s="159"/>
    </row>
    <row r="795" spans="1:26" ht="13.8" x14ac:dyDescent="0.3">
      <c r="A795" s="51"/>
      <c r="B795" s="51"/>
      <c r="C795" s="51"/>
      <c r="D795" s="51"/>
      <c r="E795" s="51"/>
      <c r="F795" s="51"/>
      <c r="G795" s="51"/>
      <c r="H795" s="51"/>
      <c r="I795" s="51"/>
      <c r="J795" s="51"/>
      <c r="K795" s="51"/>
      <c r="L795" s="51"/>
      <c r="M795" s="51"/>
      <c r="N795" s="159"/>
      <c r="O795" s="159"/>
      <c r="P795" s="159"/>
      <c r="Q795" s="159"/>
      <c r="R795" s="159"/>
      <c r="S795" s="159"/>
      <c r="T795" s="159"/>
      <c r="U795" s="159"/>
      <c r="V795" s="159"/>
      <c r="W795" s="159"/>
      <c r="X795" s="159"/>
      <c r="Y795" s="159"/>
      <c r="Z795" s="159"/>
    </row>
    <row r="796" spans="1:26" ht="13.8" x14ac:dyDescent="0.3">
      <c r="A796" s="51"/>
      <c r="B796" s="51"/>
      <c r="C796" s="51"/>
      <c r="D796" s="51"/>
      <c r="E796" s="51"/>
      <c r="F796" s="51"/>
      <c r="G796" s="51"/>
      <c r="H796" s="51"/>
      <c r="I796" s="51"/>
      <c r="J796" s="51"/>
      <c r="K796" s="51"/>
      <c r="L796" s="51"/>
      <c r="M796" s="51"/>
      <c r="N796" s="159"/>
      <c r="O796" s="159"/>
      <c r="P796" s="159"/>
      <c r="Q796" s="159"/>
      <c r="R796" s="159"/>
      <c r="S796" s="159"/>
      <c r="T796" s="159"/>
      <c r="U796" s="159"/>
      <c r="V796" s="159"/>
      <c r="W796" s="159"/>
      <c r="X796" s="159"/>
      <c r="Y796" s="159"/>
      <c r="Z796" s="159"/>
    </row>
    <row r="797" spans="1:26" ht="13.8" x14ac:dyDescent="0.3">
      <c r="A797" s="51"/>
      <c r="B797" s="51"/>
      <c r="C797" s="51"/>
      <c r="D797" s="51"/>
      <c r="E797" s="51"/>
      <c r="F797" s="51"/>
      <c r="G797" s="51"/>
      <c r="H797" s="51"/>
      <c r="I797" s="51"/>
      <c r="J797" s="51"/>
      <c r="K797" s="51"/>
      <c r="L797" s="51"/>
      <c r="M797" s="51"/>
      <c r="N797" s="159"/>
      <c r="O797" s="159"/>
      <c r="P797" s="159"/>
      <c r="Q797" s="159"/>
      <c r="R797" s="159"/>
      <c r="S797" s="159"/>
      <c r="T797" s="159"/>
      <c r="U797" s="159"/>
      <c r="V797" s="159"/>
      <c r="W797" s="159"/>
      <c r="X797" s="159"/>
      <c r="Y797" s="159"/>
      <c r="Z797" s="159"/>
    </row>
    <row r="798" spans="1:26" ht="13.8" x14ac:dyDescent="0.3">
      <c r="A798" s="51"/>
      <c r="B798" s="51"/>
      <c r="C798" s="51"/>
      <c r="D798" s="51"/>
      <c r="E798" s="51"/>
      <c r="F798" s="51"/>
      <c r="G798" s="51"/>
      <c r="H798" s="51"/>
      <c r="I798" s="51"/>
      <c r="J798" s="51"/>
      <c r="K798" s="51"/>
      <c r="L798" s="51"/>
      <c r="M798" s="51"/>
      <c r="N798" s="159"/>
      <c r="O798" s="159"/>
      <c r="P798" s="159"/>
      <c r="Q798" s="159"/>
      <c r="R798" s="159"/>
      <c r="S798" s="159"/>
      <c r="T798" s="159"/>
      <c r="U798" s="159"/>
      <c r="V798" s="159"/>
      <c r="W798" s="159"/>
      <c r="X798" s="159"/>
      <c r="Y798" s="159"/>
      <c r="Z798" s="159"/>
    </row>
    <row r="799" spans="1:26" ht="13.8" x14ac:dyDescent="0.3">
      <c r="A799" s="51"/>
      <c r="B799" s="51"/>
      <c r="C799" s="51"/>
      <c r="D799" s="51"/>
      <c r="E799" s="51"/>
      <c r="F799" s="51"/>
      <c r="G799" s="51"/>
      <c r="H799" s="51"/>
      <c r="I799" s="51"/>
      <c r="J799" s="51"/>
      <c r="K799" s="51"/>
      <c r="L799" s="51"/>
      <c r="M799" s="51"/>
      <c r="N799" s="159"/>
      <c r="O799" s="159"/>
      <c r="P799" s="159"/>
      <c r="Q799" s="159"/>
      <c r="R799" s="159"/>
      <c r="S799" s="159"/>
      <c r="T799" s="159"/>
      <c r="U799" s="159"/>
      <c r="V799" s="159"/>
      <c r="W799" s="159"/>
      <c r="X799" s="159"/>
      <c r="Y799" s="159"/>
      <c r="Z799" s="159"/>
    </row>
    <row r="800" spans="1:26" ht="13.8" x14ac:dyDescent="0.3">
      <c r="A800" s="51"/>
      <c r="B800" s="51"/>
      <c r="C800" s="51"/>
      <c r="D800" s="51"/>
      <c r="E800" s="51"/>
      <c r="F800" s="51"/>
      <c r="G800" s="51"/>
      <c r="H800" s="51"/>
      <c r="I800" s="51"/>
      <c r="J800" s="51"/>
      <c r="K800" s="51"/>
      <c r="L800" s="51"/>
      <c r="M800" s="51"/>
      <c r="N800" s="159"/>
      <c r="O800" s="159"/>
      <c r="P800" s="159"/>
      <c r="Q800" s="159"/>
      <c r="R800" s="159"/>
      <c r="S800" s="159"/>
      <c r="T800" s="159"/>
      <c r="U800" s="159"/>
      <c r="V800" s="159"/>
      <c r="W800" s="159"/>
      <c r="X800" s="159"/>
      <c r="Y800" s="159"/>
      <c r="Z800" s="159"/>
    </row>
    <row r="801" spans="1:26" ht="13.8" x14ac:dyDescent="0.3">
      <c r="A801" s="51"/>
      <c r="B801" s="51"/>
      <c r="C801" s="51"/>
      <c r="D801" s="51"/>
      <c r="E801" s="51"/>
      <c r="F801" s="51"/>
      <c r="G801" s="51"/>
      <c r="H801" s="51"/>
      <c r="I801" s="51"/>
      <c r="J801" s="51"/>
      <c r="K801" s="51"/>
      <c r="L801" s="51"/>
      <c r="M801" s="51"/>
      <c r="N801" s="159"/>
      <c r="O801" s="159"/>
      <c r="P801" s="159"/>
      <c r="Q801" s="159"/>
      <c r="R801" s="159"/>
      <c r="S801" s="159"/>
      <c r="T801" s="159"/>
      <c r="U801" s="159"/>
      <c r="V801" s="159"/>
      <c r="W801" s="159"/>
      <c r="X801" s="159"/>
      <c r="Y801" s="159"/>
      <c r="Z801" s="159"/>
    </row>
    <row r="802" spans="1:26" ht="13.8" x14ac:dyDescent="0.3">
      <c r="A802" s="51"/>
      <c r="B802" s="51"/>
      <c r="C802" s="51"/>
      <c r="D802" s="51"/>
      <c r="E802" s="51"/>
      <c r="F802" s="51"/>
      <c r="G802" s="51"/>
      <c r="H802" s="51"/>
      <c r="I802" s="51"/>
      <c r="J802" s="51"/>
      <c r="K802" s="51"/>
      <c r="L802" s="51"/>
      <c r="M802" s="51"/>
      <c r="N802" s="159"/>
      <c r="O802" s="159"/>
      <c r="P802" s="159"/>
      <c r="Q802" s="159"/>
      <c r="R802" s="159"/>
      <c r="S802" s="159"/>
      <c r="T802" s="159"/>
      <c r="U802" s="159"/>
      <c r="V802" s="159"/>
      <c r="W802" s="159"/>
      <c r="X802" s="159"/>
      <c r="Y802" s="159"/>
      <c r="Z802" s="159"/>
    </row>
    <row r="803" spans="1:26" ht="13.8" x14ac:dyDescent="0.3">
      <c r="A803" s="51"/>
      <c r="B803" s="51"/>
      <c r="C803" s="51"/>
      <c r="D803" s="51"/>
      <c r="E803" s="51"/>
      <c r="F803" s="51"/>
      <c r="G803" s="51"/>
      <c r="H803" s="51"/>
      <c r="I803" s="51"/>
      <c r="J803" s="51"/>
      <c r="K803" s="51"/>
      <c r="L803" s="51"/>
      <c r="M803" s="51"/>
      <c r="N803" s="159"/>
      <c r="O803" s="159"/>
      <c r="P803" s="159"/>
      <c r="Q803" s="159"/>
      <c r="R803" s="159"/>
      <c r="S803" s="159"/>
      <c r="T803" s="159"/>
      <c r="U803" s="159"/>
      <c r="V803" s="159"/>
      <c r="W803" s="159"/>
      <c r="X803" s="159"/>
      <c r="Y803" s="159"/>
      <c r="Z803" s="159"/>
    </row>
    <row r="804" spans="1:26" ht="13.8" x14ac:dyDescent="0.3">
      <c r="A804" s="51"/>
      <c r="B804" s="51"/>
      <c r="C804" s="51"/>
      <c r="D804" s="51"/>
      <c r="E804" s="51"/>
      <c r="F804" s="51"/>
      <c r="G804" s="51"/>
      <c r="H804" s="51"/>
      <c r="I804" s="51"/>
      <c r="J804" s="51"/>
      <c r="K804" s="51"/>
      <c r="L804" s="51"/>
      <c r="M804" s="51"/>
      <c r="N804" s="159"/>
      <c r="O804" s="159"/>
      <c r="P804" s="159"/>
      <c r="Q804" s="159"/>
      <c r="R804" s="159"/>
      <c r="S804" s="159"/>
      <c r="T804" s="159"/>
      <c r="U804" s="159"/>
      <c r="V804" s="159"/>
      <c r="W804" s="159"/>
      <c r="X804" s="159"/>
      <c r="Y804" s="159"/>
      <c r="Z804" s="159"/>
    </row>
    <row r="805" spans="1:26" ht="13.8" x14ac:dyDescent="0.3">
      <c r="A805" s="51"/>
      <c r="B805" s="51"/>
      <c r="C805" s="51"/>
      <c r="D805" s="51"/>
      <c r="E805" s="51"/>
      <c r="F805" s="51"/>
      <c r="G805" s="51"/>
      <c r="H805" s="51"/>
      <c r="I805" s="51"/>
      <c r="J805" s="51"/>
      <c r="K805" s="51"/>
      <c r="L805" s="51"/>
      <c r="M805" s="51"/>
      <c r="N805" s="159"/>
      <c r="O805" s="159"/>
      <c r="P805" s="159"/>
      <c r="Q805" s="159"/>
      <c r="R805" s="159"/>
      <c r="S805" s="159"/>
      <c r="T805" s="159"/>
      <c r="U805" s="159"/>
      <c r="V805" s="159"/>
      <c r="W805" s="159"/>
      <c r="X805" s="159"/>
      <c r="Y805" s="159"/>
      <c r="Z805" s="159"/>
    </row>
    <row r="806" spans="1:26" ht="13.8" x14ac:dyDescent="0.3">
      <c r="A806" s="51"/>
      <c r="B806" s="51"/>
      <c r="C806" s="51"/>
      <c r="D806" s="51"/>
      <c r="E806" s="51"/>
      <c r="F806" s="51"/>
      <c r="G806" s="51"/>
      <c r="H806" s="51"/>
      <c r="I806" s="51"/>
      <c r="J806" s="51"/>
      <c r="K806" s="51"/>
      <c r="L806" s="51"/>
      <c r="M806" s="51"/>
      <c r="N806" s="159"/>
      <c r="O806" s="159"/>
      <c r="P806" s="159"/>
      <c r="Q806" s="159"/>
      <c r="R806" s="159"/>
      <c r="S806" s="159"/>
      <c r="T806" s="159"/>
      <c r="U806" s="159"/>
      <c r="V806" s="159"/>
      <c r="W806" s="159"/>
      <c r="X806" s="159"/>
      <c r="Y806" s="159"/>
      <c r="Z806" s="159"/>
    </row>
    <row r="807" spans="1:26" ht="13.8" x14ac:dyDescent="0.3">
      <c r="A807" s="51"/>
      <c r="B807" s="51"/>
      <c r="C807" s="51"/>
      <c r="D807" s="51"/>
      <c r="E807" s="51"/>
      <c r="F807" s="51"/>
      <c r="G807" s="51"/>
      <c r="H807" s="51"/>
      <c r="I807" s="51"/>
      <c r="J807" s="51"/>
      <c r="K807" s="51"/>
      <c r="L807" s="51"/>
      <c r="M807" s="51"/>
      <c r="N807" s="159"/>
      <c r="O807" s="159"/>
      <c r="P807" s="159"/>
      <c r="Q807" s="159"/>
      <c r="R807" s="159"/>
      <c r="S807" s="159"/>
      <c r="T807" s="159"/>
      <c r="U807" s="159"/>
      <c r="V807" s="159"/>
      <c r="W807" s="159"/>
      <c r="X807" s="159"/>
      <c r="Y807" s="159"/>
      <c r="Z807" s="159"/>
    </row>
    <row r="808" spans="1:26" ht="13.8" x14ac:dyDescent="0.3">
      <c r="A808" s="51"/>
      <c r="B808" s="51"/>
      <c r="C808" s="51"/>
      <c r="D808" s="51"/>
      <c r="E808" s="51"/>
      <c r="F808" s="51"/>
      <c r="G808" s="51"/>
      <c r="H808" s="51"/>
      <c r="I808" s="51"/>
      <c r="J808" s="51"/>
      <c r="K808" s="51"/>
      <c r="L808" s="51"/>
      <c r="M808" s="51"/>
      <c r="N808" s="159"/>
      <c r="O808" s="159"/>
      <c r="P808" s="159"/>
      <c r="Q808" s="159"/>
      <c r="R808" s="159"/>
      <c r="S808" s="159"/>
      <c r="T808" s="159"/>
      <c r="U808" s="159"/>
      <c r="V808" s="159"/>
      <c r="W808" s="159"/>
      <c r="X808" s="159"/>
      <c r="Y808" s="159"/>
      <c r="Z808" s="159"/>
    </row>
    <row r="809" spans="1:26" ht="13.8" x14ac:dyDescent="0.3">
      <c r="A809" s="51"/>
      <c r="B809" s="51"/>
      <c r="C809" s="51"/>
      <c r="D809" s="51"/>
      <c r="E809" s="51"/>
      <c r="F809" s="51"/>
      <c r="G809" s="51"/>
      <c r="H809" s="51"/>
      <c r="I809" s="51"/>
      <c r="J809" s="51"/>
      <c r="K809" s="51"/>
      <c r="L809" s="51"/>
      <c r="M809" s="51"/>
      <c r="N809" s="159"/>
      <c r="O809" s="159"/>
      <c r="P809" s="159"/>
      <c r="Q809" s="159"/>
      <c r="R809" s="159"/>
      <c r="S809" s="159"/>
      <c r="T809" s="159"/>
      <c r="U809" s="159"/>
      <c r="V809" s="159"/>
      <c r="W809" s="159"/>
      <c r="X809" s="159"/>
      <c r="Y809" s="159"/>
      <c r="Z809" s="159"/>
    </row>
    <row r="810" spans="1:26" ht="13.8" x14ac:dyDescent="0.3">
      <c r="A810" s="51"/>
      <c r="B810" s="51"/>
      <c r="C810" s="51"/>
      <c r="D810" s="51"/>
      <c r="E810" s="51"/>
      <c r="F810" s="51"/>
      <c r="G810" s="51"/>
      <c r="H810" s="51"/>
      <c r="I810" s="51"/>
      <c r="J810" s="51"/>
      <c r="K810" s="51"/>
      <c r="L810" s="51"/>
      <c r="M810" s="51"/>
      <c r="N810" s="159"/>
      <c r="O810" s="159"/>
      <c r="P810" s="159"/>
      <c r="Q810" s="159"/>
      <c r="R810" s="159"/>
      <c r="S810" s="159"/>
      <c r="T810" s="159"/>
      <c r="U810" s="159"/>
      <c r="V810" s="159"/>
      <c r="W810" s="159"/>
      <c r="X810" s="159"/>
      <c r="Y810" s="159"/>
      <c r="Z810" s="159"/>
    </row>
    <row r="811" spans="1:26" ht="13.8" x14ac:dyDescent="0.3">
      <c r="A811" s="51"/>
      <c r="B811" s="51"/>
      <c r="C811" s="51"/>
      <c r="D811" s="51"/>
      <c r="E811" s="51"/>
      <c r="F811" s="51"/>
      <c r="G811" s="51"/>
      <c r="H811" s="51"/>
      <c r="I811" s="51"/>
      <c r="J811" s="51"/>
      <c r="K811" s="51"/>
      <c r="L811" s="51"/>
      <c r="M811" s="51"/>
      <c r="N811" s="159"/>
      <c r="O811" s="159"/>
      <c r="P811" s="159"/>
      <c r="Q811" s="159"/>
      <c r="R811" s="159"/>
      <c r="S811" s="159"/>
      <c r="T811" s="159"/>
      <c r="U811" s="159"/>
      <c r="V811" s="159"/>
      <c r="W811" s="159"/>
      <c r="X811" s="159"/>
      <c r="Y811" s="159"/>
      <c r="Z811" s="159"/>
    </row>
    <row r="812" spans="1:26" ht="13.8" x14ac:dyDescent="0.3">
      <c r="A812" s="51"/>
      <c r="B812" s="51"/>
      <c r="C812" s="51"/>
      <c r="D812" s="51"/>
      <c r="E812" s="51"/>
      <c r="F812" s="51"/>
      <c r="G812" s="51"/>
      <c r="H812" s="51"/>
      <c r="I812" s="51"/>
      <c r="J812" s="51"/>
      <c r="K812" s="51"/>
      <c r="L812" s="51"/>
      <c r="M812" s="51"/>
      <c r="N812" s="159"/>
      <c r="O812" s="159"/>
      <c r="P812" s="159"/>
      <c r="Q812" s="159"/>
      <c r="R812" s="159"/>
      <c r="S812" s="159"/>
      <c r="T812" s="159"/>
      <c r="U812" s="159"/>
      <c r="V812" s="159"/>
      <c r="W812" s="159"/>
      <c r="X812" s="159"/>
      <c r="Y812" s="159"/>
      <c r="Z812" s="159"/>
    </row>
    <row r="813" spans="1:26" ht="13.8" x14ac:dyDescent="0.3">
      <c r="A813" s="51"/>
      <c r="B813" s="51"/>
      <c r="C813" s="51"/>
      <c r="D813" s="51"/>
      <c r="E813" s="51"/>
      <c r="F813" s="51"/>
      <c r="G813" s="51"/>
      <c r="H813" s="51"/>
      <c r="I813" s="51"/>
      <c r="J813" s="51"/>
      <c r="K813" s="51"/>
      <c r="L813" s="51"/>
      <c r="M813" s="51"/>
      <c r="N813" s="159"/>
      <c r="O813" s="159"/>
      <c r="P813" s="159"/>
      <c r="Q813" s="159"/>
      <c r="R813" s="159"/>
      <c r="S813" s="159"/>
      <c r="T813" s="159"/>
      <c r="U813" s="159"/>
      <c r="V813" s="159"/>
      <c r="W813" s="159"/>
      <c r="X813" s="159"/>
      <c r="Y813" s="159"/>
      <c r="Z813" s="159"/>
    </row>
    <row r="814" spans="1:26" ht="13.8" x14ac:dyDescent="0.3">
      <c r="A814" s="51"/>
      <c r="B814" s="51"/>
      <c r="C814" s="51"/>
      <c r="D814" s="51"/>
      <c r="E814" s="51"/>
      <c r="F814" s="51"/>
      <c r="G814" s="51"/>
      <c r="H814" s="51"/>
      <c r="I814" s="51"/>
      <c r="J814" s="51"/>
      <c r="K814" s="51"/>
      <c r="L814" s="51"/>
      <c r="M814" s="51"/>
      <c r="N814" s="159"/>
      <c r="O814" s="159"/>
      <c r="P814" s="159"/>
      <c r="Q814" s="159"/>
      <c r="R814" s="159"/>
      <c r="S814" s="159"/>
      <c r="T814" s="159"/>
      <c r="U814" s="159"/>
      <c r="V814" s="159"/>
      <c r="W814" s="159"/>
      <c r="X814" s="159"/>
      <c r="Y814" s="159"/>
      <c r="Z814" s="159"/>
    </row>
    <row r="815" spans="1:26" ht="13.8" x14ac:dyDescent="0.3">
      <c r="A815" s="51"/>
      <c r="B815" s="51"/>
      <c r="C815" s="51"/>
      <c r="D815" s="51"/>
      <c r="E815" s="51"/>
      <c r="F815" s="51"/>
      <c r="G815" s="51"/>
      <c r="H815" s="51"/>
      <c r="I815" s="51"/>
      <c r="J815" s="51"/>
      <c r="K815" s="51"/>
      <c r="L815" s="51"/>
      <c r="M815" s="51"/>
      <c r="N815" s="159"/>
      <c r="O815" s="159"/>
      <c r="P815" s="159"/>
      <c r="Q815" s="159"/>
      <c r="R815" s="159"/>
      <c r="S815" s="159"/>
      <c r="T815" s="159"/>
      <c r="U815" s="159"/>
      <c r="V815" s="159"/>
      <c r="W815" s="159"/>
      <c r="X815" s="159"/>
      <c r="Y815" s="159"/>
      <c r="Z815" s="159"/>
    </row>
    <row r="816" spans="1:26" ht="13.8" x14ac:dyDescent="0.3">
      <c r="A816" s="51"/>
      <c r="B816" s="51"/>
      <c r="C816" s="51"/>
      <c r="D816" s="51"/>
      <c r="E816" s="51"/>
      <c r="F816" s="51"/>
      <c r="G816" s="51"/>
      <c r="H816" s="51"/>
      <c r="I816" s="51"/>
      <c r="J816" s="51"/>
      <c r="K816" s="51"/>
      <c r="L816" s="51"/>
      <c r="M816" s="51"/>
      <c r="N816" s="159"/>
      <c r="O816" s="159"/>
      <c r="P816" s="159"/>
      <c r="Q816" s="159"/>
      <c r="R816" s="159"/>
      <c r="S816" s="159"/>
      <c r="T816" s="159"/>
      <c r="U816" s="159"/>
      <c r="V816" s="159"/>
      <c r="W816" s="159"/>
      <c r="X816" s="159"/>
      <c r="Y816" s="159"/>
      <c r="Z816" s="159"/>
    </row>
    <row r="817" spans="1:26" ht="13.8" x14ac:dyDescent="0.3">
      <c r="A817" s="51"/>
      <c r="B817" s="51"/>
      <c r="C817" s="51"/>
      <c r="D817" s="51"/>
      <c r="E817" s="51"/>
      <c r="F817" s="51"/>
      <c r="G817" s="51"/>
      <c r="H817" s="51"/>
      <c r="I817" s="51"/>
      <c r="J817" s="51"/>
      <c r="K817" s="51"/>
      <c r="L817" s="51"/>
      <c r="M817" s="51"/>
      <c r="N817" s="159"/>
      <c r="O817" s="159"/>
      <c r="P817" s="159"/>
      <c r="Q817" s="159"/>
      <c r="R817" s="159"/>
      <c r="S817" s="159"/>
      <c r="T817" s="159"/>
      <c r="U817" s="159"/>
      <c r="V817" s="159"/>
      <c r="W817" s="159"/>
      <c r="X817" s="159"/>
      <c r="Y817" s="159"/>
      <c r="Z817" s="159"/>
    </row>
    <row r="818" spans="1:26" ht="13.8" x14ac:dyDescent="0.3">
      <c r="A818" s="51"/>
      <c r="B818" s="51"/>
      <c r="C818" s="51"/>
      <c r="D818" s="51"/>
      <c r="E818" s="51"/>
      <c r="F818" s="51"/>
      <c r="G818" s="51"/>
      <c r="H818" s="51"/>
      <c r="I818" s="51"/>
      <c r="J818" s="51"/>
      <c r="K818" s="51"/>
      <c r="L818" s="51"/>
      <c r="M818" s="51"/>
      <c r="N818" s="159"/>
      <c r="O818" s="159"/>
      <c r="P818" s="159"/>
      <c r="Q818" s="159"/>
      <c r="R818" s="159"/>
      <c r="S818" s="159"/>
      <c r="T818" s="159"/>
      <c r="U818" s="159"/>
      <c r="V818" s="159"/>
      <c r="W818" s="159"/>
      <c r="X818" s="159"/>
      <c r="Y818" s="159"/>
      <c r="Z818" s="159"/>
    </row>
    <row r="819" spans="1:26" ht="13.8" x14ac:dyDescent="0.3">
      <c r="A819" s="51"/>
      <c r="B819" s="51"/>
      <c r="C819" s="51"/>
      <c r="D819" s="51"/>
      <c r="E819" s="51"/>
      <c r="F819" s="51"/>
      <c r="G819" s="51"/>
      <c r="H819" s="51"/>
      <c r="I819" s="51"/>
      <c r="J819" s="51"/>
      <c r="K819" s="51"/>
      <c r="L819" s="51"/>
      <c r="M819" s="51"/>
      <c r="N819" s="159"/>
      <c r="O819" s="159"/>
      <c r="P819" s="159"/>
      <c r="Q819" s="159"/>
      <c r="R819" s="159"/>
      <c r="S819" s="159"/>
      <c r="T819" s="159"/>
      <c r="U819" s="159"/>
      <c r="V819" s="159"/>
      <c r="W819" s="159"/>
      <c r="X819" s="159"/>
      <c r="Y819" s="159"/>
      <c r="Z819" s="159"/>
    </row>
    <row r="820" spans="1:26" ht="13.8" x14ac:dyDescent="0.3">
      <c r="A820" s="51"/>
      <c r="B820" s="51"/>
      <c r="C820" s="51"/>
      <c r="D820" s="51"/>
      <c r="E820" s="51"/>
      <c r="F820" s="51"/>
      <c r="G820" s="51"/>
      <c r="H820" s="51"/>
      <c r="I820" s="51"/>
      <c r="J820" s="51"/>
      <c r="K820" s="51"/>
      <c r="L820" s="51"/>
      <c r="M820" s="51"/>
      <c r="N820" s="159"/>
      <c r="O820" s="159"/>
      <c r="P820" s="159"/>
      <c r="Q820" s="159"/>
      <c r="R820" s="159"/>
      <c r="S820" s="159"/>
      <c r="T820" s="159"/>
      <c r="U820" s="159"/>
      <c r="V820" s="159"/>
      <c r="W820" s="159"/>
      <c r="X820" s="159"/>
      <c r="Y820" s="159"/>
      <c r="Z820" s="159"/>
    </row>
    <row r="821" spans="1:26" ht="13.8" x14ac:dyDescent="0.3">
      <c r="A821" s="51"/>
      <c r="B821" s="51"/>
      <c r="C821" s="51"/>
      <c r="D821" s="51"/>
      <c r="E821" s="51"/>
      <c r="F821" s="51"/>
      <c r="G821" s="51"/>
      <c r="H821" s="51"/>
      <c r="I821" s="51"/>
      <c r="J821" s="51"/>
      <c r="K821" s="51"/>
      <c r="L821" s="51"/>
      <c r="M821" s="51"/>
      <c r="N821" s="159"/>
      <c r="O821" s="159"/>
      <c r="P821" s="159"/>
      <c r="Q821" s="159"/>
      <c r="R821" s="159"/>
      <c r="S821" s="159"/>
      <c r="T821" s="159"/>
      <c r="U821" s="159"/>
      <c r="V821" s="159"/>
      <c r="W821" s="159"/>
      <c r="X821" s="159"/>
      <c r="Y821" s="159"/>
      <c r="Z821" s="159"/>
    </row>
    <row r="822" spans="1:26" ht="13.8" x14ac:dyDescent="0.3">
      <c r="A822" s="51"/>
      <c r="B822" s="51"/>
      <c r="C822" s="51"/>
      <c r="D822" s="51"/>
      <c r="E822" s="51"/>
      <c r="F822" s="51"/>
      <c r="G822" s="51"/>
      <c r="H822" s="51"/>
      <c r="I822" s="51"/>
      <c r="J822" s="51"/>
      <c r="K822" s="51"/>
      <c r="L822" s="51"/>
      <c r="M822" s="51"/>
      <c r="N822" s="159"/>
      <c r="O822" s="159"/>
      <c r="P822" s="159"/>
      <c r="Q822" s="159"/>
      <c r="R822" s="159"/>
      <c r="S822" s="159"/>
      <c r="T822" s="159"/>
      <c r="U822" s="159"/>
      <c r="V822" s="159"/>
      <c r="W822" s="159"/>
      <c r="X822" s="159"/>
      <c r="Y822" s="159"/>
      <c r="Z822" s="159"/>
    </row>
    <row r="823" spans="1:26" ht="13.8" x14ac:dyDescent="0.3">
      <c r="A823" s="51"/>
      <c r="B823" s="51"/>
      <c r="C823" s="51"/>
      <c r="D823" s="51"/>
      <c r="E823" s="51"/>
      <c r="F823" s="51"/>
      <c r="G823" s="51"/>
      <c r="H823" s="51"/>
      <c r="I823" s="51"/>
      <c r="J823" s="51"/>
      <c r="K823" s="51"/>
      <c r="L823" s="51"/>
      <c r="M823" s="51"/>
      <c r="N823" s="159"/>
      <c r="O823" s="159"/>
      <c r="P823" s="159"/>
      <c r="Q823" s="159"/>
      <c r="R823" s="159"/>
      <c r="S823" s="159"/>
      <c r="T823" s="159"/>
      <c r="U823" s="159"/>
      <c r="V823" s="159"/>
      <c r="W823" s="159"/>
      <c r="X823" s="159"/>
      <c r="Y823" s="159"/>
      <c r="Z823" s="159"/>
    </row>
    <row r="824" spans="1:26" ht="13.8" x14ac:dyDescent="0.3">
      <c r="A824" s="51"/>
      <c r="B824" s="51"/>
      <c r="C824" s="51"/>
      <c r="D824" s="51"/>
      <c r="E824" s="51"/>
      <c r="F824" s="51"/>
      <c r="G824" s="51"/>
      <c r="H824" s="51"/>
      <c r="I824" s="51"/>
      <c r="J824" s="51"/>
      <c r="K824" s="51"/>
      <c r="L824" s="51"/>
      <c r="M824" s="51"/>
      <c r="N824" s="159"/>
      <c r="O824" s="159"/>
      <c r="P824" s="159"/>
      <c r="Q824" s="159"/>
      <c r="R824" s="159"/>
      <c r="S824" s="159"/>
      <c r="T824" s="159"/>
      <c r="U824" s="159"/>
      <c r="V824" s="159"/>
      <c r="W824" s="159"/>
      <c r="X824" s="159"/>
      <c r="Y824" s="159"/>
      <c r="Z824" s="159"/>
    </row>
    <row r="825" spans="1:26" ht="13.8" x14ac:dyDescent="0.3">
      <c r="A825" s="51"/>
      <c r="B825" s="51"/>
      <c r="C825" s="51"/>
      <c r="D825" s="51"/>
      <c r="E825" s="51"/>
      <c r="F825" s="51"/>
      <c r="G825" s="51"/>
      <c r="H825" s="51"/>
      <c r="I825" s="51"/>
      <c r="J825" s="51"/>
      <c r="K825" s="51"/>
      <c r="L825" s="51"/>
      <c r="M825" s="51"/>
      <c r="N825" s="159"/>
      <c r="O825" s="159"/>
      <c r="P825" s="159"/>
      <c r="Q825" s="159"/>
      <c r="R825" s="159"/>
      <c r="S825" s="159"/>
      <c r="T825" s="159"/>
      <c r="U825" s="159"/>
      <c r="V825" s="159"/>
      <c r="W825" s="159"/>
      <c r="X825" s="159"/>
      <c r="Y825" s="159"/>
      <c r="Z825" s="159"/>
    </row>
    <row r="826" spans="1:26" ht="13.8" x14ac:dyDescent="0.3">
      <c r="A826" s="51"/>
      <c r="B826" s="51"/>
      <c r="C826" s="51"/>
      <c r="D826" s="51"/>
      <c r="E826" s="51"/>
      <c r="F826" s="51"/>
      <c r="G826" s="51"/>
      <c r="H826" s="51"/>
      <c r="I826" s="51"/>
      <c r="J826" s="51"/>
      <c r="K826" s="51"/>
      <c r="L826" s="51"/>
      <c r="M826" s="51"/>
      <c r="N826" s="159"/>
      <c r="O826" s="159"/>
      <c r="P826" s="159"/>
      <c r="Q826" s="159"/>
      <c r="R826" s="159"/>
      <c r="S826" s="159"/>
      <c r="T826" s="159"/>
      <c r="U826" s="159"/>
      <c r="V826" s="159"/>
      <c r="W826" s="159"/>
      <c r="X826" s="159"/>
      <c r="Y826" s="159"/>
      <c r="Z826" s="159"/>
    </row>
    <row r="827" spans="1:26" ht="13.8" x14ac:dyDescent="0.3">
      <c r="A827" s="51"/>
      <c r="B827" s="51"/>
      <c r="C827" s="51"/>
      <c r="D827" s="51"/>
      <c r="E827" s="51"/>
      <c r="F827" s="51"/>
      <c r="G827" s="51"/>
      <c r="H827" s="51"/>
      <c r="I827" s="51"/>
      <c r="J827" s="51"/>
      <c r="K827" s="51"/>
      <c r="L827" s="51"/>
      <c r="M827" s="51"/>
      <c r="N827" s="159"/>
      <c r="O827" s="159"/>
      <c r="P827" s="159"/>
      <c r="Q827" s="159"/>
      <c r="R827" s="159"/>
      <c r="S827" s="159"/>
      <c r="T827" s="159"/>
      <c r="U827" s="159"/>
      <c r="V827" s="159"/>
      <c r="W827" s="159"/>
      <c r="X827" s="159"/>
      <c r="Y827" s="159"/>
      <c r="Z827" s="159"/>
    </row>
    <row r="828" spans="1:26" ht="13.8" x14ac:dyDescent="0.3">
      <c r="A828" s="51"/>
      <c r="B828" s="51"/>
      <c r="C828" s="51"/>
      <c r="D828" s="51"/>
      <c r="E828" s="51"/>
      <c r="F828" s="51"/>
      <c r="G828" s="51"/>
      <c r="H828" s="51"/>
      <c r="I828" s="51"/>
      <c r="J828" s="51"/>
      <c r="K828" s="51"/>
      <c r="L828" s="51"/>
      <c r="M828" s="51"/>
      <c r="N828" s="159"/>
      <c r="O828" s="159"/>
      <c r="P828" s="159"/>
      <c r="Q828" s="159"/>
      <c r="R828" s="159"/>
      <c r="S828" s="159"/>
      <c r="T828" s="159"/>
      <c r="U828" s="159"/>
      <c r="V828" s="159"/>
      <c r="W828" s="159"/>
      <c r="X828" s="159"/>
      <c r="Y828" s="159"/>
      <c r="Z828" s="159"/>
    </row>
    <row r="829" spans="1:26" ht="13.8" x14ac:dyDescent="0.3">
      <c r="A829" s="51"/>
      <c r="B829" s="51"/>
      <c r="C829" s="51"/>
      <c r="D829" s="51"/>
      <c r="E829" s="51"/>
      <c r="F829" s="51"/>
      <c r="G829" s="51"/>
      <c r="H829" s="51"/>
      <c r="I829" s="51"/>
      <c r="J829" s="51"/>
      <c r="K829" s="51"/>
      <c r="L829" s="51"/>
      <c r="M829" s="51"/>
      <c r="N829" s="159"/>
      <c r="O829" s="159"/>
      <c r="P829" s="159"/>
      <c r="Q829" s="159"/>
      <c r="R829" s="159"/>
      <c r="S829" s="159"/>
      <c r="T829" s="159"/>
      <c r="U829" s="159"/>
      <c r="V829" s="159"/>
      <c r="W829" s="159"/>
      <c r="X829" s="159"/>
      <c r="Y829" s="159"/>
      <c r="Z829" s="159"/>
    </row>
    <row r="830" spans="1:26" ht="13.8" x14ac:dyDescent="0.3">
      <c r="A830" s="51"/>
      <c r="B830" s="51"/>
      <c r="C830" s="51"/>
      <c r="D830" s="51"/>
      <c r="E830" s="51"/>
      <c r="F830" s="51"/>
      <c r="G830" s="51"/>
      <c r="H830" s="51"/>
      <c r="I830" s="51"/>
      <c r="J830" s="51"/>
      <c r="K830" s="51"/>
      <c r="L830" s="51"/>
      <c r="M830" s="51"/>
      <c r="N830" s="159"/>
      <c r="O830" s="159"/>
      <c r="P830" s="159"/>
      <c r="Q830" s="159"/>
      <c r="R830" s="159"/>
      <c r="S830" s="159"/>
      <c r="T830" s="159"/>
      <c r="U830" s="159"/>
      <c r="V830" s="159"/>
      <c r="W830" s="159"/>
      <c r="X830" s="159"/>
      <c r="Y830" s="159"/>
      <c r="Z830" s="159"/>
    </row>
    <row r="831" spans="1:26" ht="13.8" x14ac:dyDescent="0.3">
      <c r="A831" s="51"/>
      <c r="B831" s="51"/>
      <c r="C831" s="51"/>
      <c r="D831" s="51"/>
      <c r="E831" s="51"/>
      <c r="F831" s="51"/>
      <c r="G831" s="51"/>
      <c r="H831" s="51"/>
      <c r="I831" s="51"/>
      <c r="J831" s="51"/>
      <c r="K831" s="51"/>
      <c r="L831" s="51"/>
      <c r="M831" s="51"/>
      <c r="N831" s="159"/>
      <c r="O831" s="159"/>
      <c r="P831" s="159"/>
      <c r="Q831" s="159"/>
      <c r="R831" s="159"/>
      <c r="S831" s="159"/>
      <c r="T831" s="159"/>
      <c r="U831" s="159"/>
      <c r="V831" s="159"/>
      <c r="W831" s="159"/>
      <c r="X831" s="159"/>
      <c r="Y831" s="159"/>
      <c r="Z831" s="159"/>
    </row>
    <row r="832" spans="1:26" ht="13.8" x14ac:dyDescent="0.3">
      <c r="A832" s="51"/>
      <c r="B832" s="51"/>
      <c r="C832" s="51"/>
      <c r="D832" s="51"/>
      <c r="E832" s="51"/>
      <c r="F832" s="51"/>
      <c r="G832" s="51"/>
      <c r="H832" s="51"/>
      <c r="I832" s="51"/>
      <c r="J832" s="51"/>
      <c r="K832" s="51"/>
      <c r="L832" s="51"/>
      <c r="M832" s="51"/>
      <c r="N832" s="159"/>
      <c r="O832" s="159"/>
      <c r="P832" s="159"/>
      <c r="Q832" s="159"/>
      <c r="R832" s="159"/>
      <c r="S832" s="159"/>
      <c r="T832" s="159"/>
      <c r="U832" s="159"/>
      <c r="V832" s="159"/>
      <c r="W832" s="159"/>
      <c r="X832" s="159"/>
      <c r="Y832" s="159"/>
      <c r="Z832" s="159"/>
    </row>
    <row r="833" spans="1:26" ht="13.8" x14ac:dyDescent="0.3">
      <c r="A833" s="51"/>
      <c r="B833" s="51"/>
      <c r="C833" s="51"/>
      <c r="D833" s="51"/>
      <c r="E833" s="51"/>
      <c r="F833" s="51"/>
      <c r="G833" s="51"/>
      <c r="H833" s="51"/>
      <c r="I833" s="51"/>
      <c r="J833" s="51"/>
      <c r="K833" s="51"/>
      <c r="L833" s="51"/>
      <c r="M833" s="51"/>
      <c r="N833" s="159"/>
      <c r="O833" s="159"/>
      <c r="P833" s="159"/>
      <c r="Q833" s="159"/>
      <c r="R833" s="159"/>
      <c r="S833" s="159"/>
      <c r="T833" s="159"/>
      <c r="U833" s="159"/>
      <c r="V833" s="159"/>
      <c r="W833" s="159"/>
      <c r="X833" s="159"/>
      <c r="Y833" s="159"/>
      <c r="Z833" s="159"/>
    </row>
    <row r="834" spans="1:26" ht="13.8" x14ac:dyDescent="0.3">
      <c r="A834" s="51"/>
      <c r="B834" s="51"/>
      <c r="C834" s="51"/>
      <c r="D834" s="51"/>
      <c r="E834" s="51"/>
      <c r="F834" s="51"/>
      <c r="G834" s="51"/>
      <c r="H834" s="51"/>
      <c r="I834" s="51"/>
      <c r="J834" s="51"/>
      <c r="K834" s="51"/>
      <c r="L834" s="51"/>
      <c r="M834" s="51"/>
      <c r="N834" s="159"/>
      <c r="O834" s="159"/>
      <c r="P834" s="159"/>
      <c r="Q834" s="159"/>
      <c r="R834" s="159"/>
      <c r="S834" s="159"/>
      <c r="T834" s="159"/>
      <c r="U834" s="159"/>
      <c r="V834" s="159"/>
      <c r="W834" s="159"/>
      <c r="X834" s="159"/>
      <c r="Y834" s="159"/>
      <c r="Z834" s="159"/>
    </row>
    <row r="835" spans="1:26" ht="13.8" x14ac:dyDescent="0.3">
      <c r="A835" s="51"/>
      <c r="B835" s="51"/>
      <c r="C835" s="51"/>
      <c r="D835" s="51"/>
      <c r="E835" s="51"/>
      <c r="F835" s="51"/>
      <c r="G835" s="51"/>
      <c r="H835" s="51"/>
      <c r="I835" s="51"/>
      <c r="J835" s="51"/>
      <c r="K835" s="51"/>
      <c r="L835" s="51"/>
      <c r="M835" s="51"/>
      <c r="N835" s="159"/>
      <c r="O835" s="159"/>
      <c r="P835" s="159"/>
      <c r="Q835" s="159"/>
      <c r="R835" s="159"/>
      <c r="S835" s="159"/>
      <c r="T835" s="159"/>
      <c r="U835" s="159"/>
      <c r="V835" s="159"/>
      <c r="W835" s="159"/>
      <c r="X835" s="159"/>
      <c r="Y835" s="159"/>
      <c r="Z835" s="159"/>
    </row>
    <row r="836" spans="1:26" ht="13.8" x14ac:dyDescent="0.3">
      <c r="A836" s="51"/>
      <c r="B836" s="51"/>
      <c r="C836" s="51"/>
      <c r="D836" s="51"/>
      <c r="E836" s="51"/>
      <c r="F836" s="51"/>
      <c r="G836" s="51"/>
      <c r="H836" s="51"/>
      <c r="I836" s="51"/>
      <c r="J836" s="51"/>
      <c r="K836" s="51"/>
      <c r="L836" s="51"/>
      <c r="M836" s="51"/>
      <c r="N836" s="159"/>
      <c r="O836" s="159"/>
      <c r="P836" s="159"/>
      <c r="Q836" s="159"/>
      <c r="R836" s="159"/>
      <c r="S836" s="159"/>
      <c r="T836" s="159"/>
      <c r="U836" s="159"/>
      <c r="V836" s="159"/>
      <c r="W836" s="159"/>
      <c r="X836" s="159"/>
      <c r="Y836" s="159"/>
      <c r="Z836" s="159"/>
    </row>
    <row r="837" spans="1:26" ht="13.8" x14ac:dyDescent="0.3">
      <c r="A837" s="51"/>
      <c r="B837" s="51"/>
      <c r="C837" s="51"/>
      <c r="D837" s="51"/>
      <c r="E837" s="51"/>
      <c r="F837" s="51"/>
      <c r="G837" s="51"/>
      <c r="H837" s="51"/>
      <c r="I837" s="51"/>
      <c r="J837" s="51"/>
      <c r="K837" s="51"/>
      <c r="L837" s="51"/>
      <c r="M837" s="51"/>
      <c r="N837" s="159"/>
      <c r="O837" s="159"/>
      <c r="P837" s="159"/>
      <c r="Q837" s="159"/>
      <c r="R837" s="159"/>
      <c r="S837" s="159"/>
      <c r="T837" s="159"/>
      <c r="U837" s="159"/>
      <c r="V837" s="159"/>
      <c r="W837" s="159"/>
      <c r="X837" s="159"/>
      <c r="Y837" s="159"/>
      <c r="Z837" s="159"/>
    </row>
    <row r="838" spans="1:26" ht="13.8" x14ac:dyDescent="0.3">
      <c r="A838" s="51"/>
      <c r="B838" s="51"/>
      <c r="C838" s="51"/>
      <c r="D838" s="51"/>
      <c r="E838" s="51"/>
      <c r="F838" s="51"/>
      <c r="G838" s="51"/>
      <c r="H838" s="51"/>
      <c r="I838" s="51"/>
      <c r="J838" s="51"/>
      <c r="K838" s="51"/>
      <c r="L838" s="51"/>
      <c r="M838" s="51"/>
      <c r="N838" s="159"/>
      <c r="O838" s="159"/>
      <c r="P838" s="159"/>
      <c r="Q838" s="159"/>
      <c r="R838" s="159"/>
      <c r="S838" s="159"/>
      <c r="T838" s="159"/>
      <c r="U838" s="159"/>
      <c r="V838" s="159"/>
      <c r="W838" s="159"/>
      <c r="X838" s="159"/>
      <c r="Y838" s="159"/>
      <c r="Z838" s="159"/>
    </row>
    <row r="839" spans="1:26" ht="13.8" x14ac:dyDescent="0.3">
      <c r="A839" s="51"/>
      <c r="B839" s="51"/>
      <c r="C839" s="51"/>
      <c r="D839" s="51"/>
      <c r="E839" s="51"/>
      <c r="F839" s="51"/>
      <c r="G839" s="51"/>
      <c r="H839" s="51"/>
      <c r="I839" s="51"/>
      <c r="J839" s="51"/>
      <c r="K839" s="51"/>
      <c r="L839" s="51"/>
      <c r="M839" s="51"/>
      <c r="N839" s="159"/>
      <c r="O839" s="159"/>
      <c r="P839" s="159"/>
      <c r="Q839" s="159"/>
      <c r="R839" s="159"/>
      <c r="S839" s="159"/>
      <c r="T839" s="159"/>
      <c r="U839" s="159"/>
      <c r="V839" s="159"/>
      <c r="W839" s="159"/>
      <c r="X839" s="159"/>
      <c r="Y839" s="159"/>
      <c r="Z839" s="159"/>
    </row>
    <row r="840" spans="1:26" ht="13.8" x14ac:dyDescent="0.3">
      <c r="A840" s="51"/>
      <c r="B840" s="51"/>
      <c r="C840" s="51"/>
      <c r="D840" s="51"/>
      <c r="E840" s="51"/>
      <c r="F840" s="51"/>
      <c r="G840" s="51"/>
      <c r="H840" s="51"/>
      <c r="I840" s="51"/>
      <c r="J840" s="51"/>
      <c r="K840" s="51"/>
      <c r="L840" s="51"/>
      <c r="M840" s="51"/>
      <c r="N840" s="159"/>
      <c r="O840" s="159"/>
      <c r="P840" s="159"/>
      <c r="Q840" s="159"/>
      <c r="R840" s="159"/>
      <c r="S840" s="159"/>
      <c r="T840" s="159"/>
      <c r="U840" s="159"/>
      <c r="V840" s="159"/>
      <c r="W840" s="159"/>
      <c r="X840" s="159"/>
      <c r="Y840" s="159"/>
      <c r="Z840" s="159"/>
    </row>
    <row r="841" spans="1:26" ht="13.8" x14ac:dyDescent="0.3">
      <c r="A841" s="51"/>
      <c r="B841" s="51"/>
      <c r="C841" s="51"/>
      <c r="D841" s="51"/>
      <c r="E841" s="51"/>
      <c r="F841" s="51"/>
      <c r="G841" s="51"/>
      <c r="H841" s="51"/>
      <c r="I841" s="51"/>
      <c r="J841" s="51"/>
      <c r="K841" s="51"/>
      <c r="L841" s="51"/>
      <c r="M841" s="51"/>
      <c r="N841" s="159"/>
      <c r="O841" s="159"/>
      <c r="P841" s="159"/>
      <c r="Q841" s="159"/>
      <c r="R841" s="159"/>
      <c r="S841" s="159"/>
      <c r="T841" s="159"/>
      <c r="U841" s="159"/>
      <c r="V841" s="159"/>
      <c r="W841" s="159"/>
      <c r="X841" s="159"/>
      <c r="Y841" s="159"/>
      <c r="Z841" s="159"/>
    </row>
    <row r="842" spans="1:26" ht="13.8" x14ac:dyDescent="0.3">
      <c r="A842" s="51"/>
      <c r="B842" s="51"/>
      <c r="C842" s="51"/>
      <c r="D842" s="51"/>
      <c r="E842" s="51"/>
      <c r="F842" s="51"/>
      <c r="G842" s="51"/>
      <c r="H842" s="51"/>
      <c r="I842" s="51"/>
      <c r="J842" s="51"/>
      <c r="K842" s="51"/>
      <c r="L842" s="51"/>
      <c r="M842" s="51"/>
      <c r="N842" s="159"/>
      <c r="O842" s="159"/>
      <c r="P842" s="159"/>
      <c r="Q842" s="159"/>
      <c r="R842" s="159"/>
      <c r="S842" s="159"/>
      <c r="T842" s="159"/>
      <c r="U842" s="159"/>
      <c r="V842" s="159"/>
      <c r="W842" s="159"/>
      <c r="X842" s="159"/>
      <c r="Y842" s="159"/>
      <c r="Z842" s="159"/>
    </row>
    <row r="843" spans="1:26" ht="13.8" x14ac:dyDescent="0.3">
      <c r="A843" s="51"/>
      <c r="B843" s="51"/>
      <c r="C843" s="51"/>
      <c r="D843" s="51"/>
      <c r="E843" s="51"/>
      <c r="F843" s="51"/>
      <c r="G843" s="51"/>
      <c r="H843" s="51"/>
      <c r="I843" s="51"/>
      <c r="J843" s="51"/>
      <c r="K843" s="51"/>
      <c r="L843" s="51"/>
      <c r="M843" s="51"/>
      <c r="N843" s="159"/>
      <c r="O843" s="159"/>
      <c r="P843" s="159"/>
      <c r="Q843" s="159"/>
      <c r="R843" s="159"/>
      <c r="S843" s="159"/>
      <c r="T843" s="159"/>
      <c r="U843" s="159"/>
      <c r="V843" s="159"/>
      <c r="W843" s="159"/>
      <c r="X843" s="159"/>
      <c r="Y843" s="159"/>
      <c r="Z843" s="159"/>
    </row>
    <row r="844" spans="1:26" ht="13.8" x14ac:dyDescent="0.3">
      <c r="A844" s="51"/>
      <c r="B844" s="51"/>
      <c r="C844" s="51"/>
      <c r="D844" s="51"/>
      <c r="E844" s="51"/>
      <c r="F844" s="51"/>
      <c r="G844" s="51"/>
      <c r="H844" s="51"/>
      <c r="I844" s="51"/>
      <c r="J844" s="51"/>
      <c r="K844" s="51"/>
      <c r="L844" s="51"/>
      <c r="M844" s="51"/>
      <c r="N844" s="159"/>
      <c r="O844" s="159"/>
      <c r="P844" s="159"/>
      <c r="Q844" s="159"/>
      <c r="R844" s="159"/>
      <c r="S844" s="159"/>
      <c r="T844" s="159"/>
      <c r="U844" s="159"/>
      <c r="V844" s="159"/>
      <c r="W844" s="159"/>
      <c r="X844" s="159"/>
      <c r="Y844" s="159"/>
      <c r="Z844" s="159"/>
    </row>
    <row r="845" spans="1:26" ht="13.8" x14ac:dyDescent="0.3">
      <c r="A845" s="51"/>
      <c r="B845" s="51"/>
      <c r="C845" s="51"/>
      <c r="D845" s="51"/>
      <c r="E845" s="51"/>
      <c r="F845" s="51"/>
      <c r="G845" s="51"/>
      <c r="H845" s="51"/>
      <c r="I845" s="51"/>
      <c r="J845" s="51"/>
      <c r="K845" s="51"/>
      <c r="L845" s="51"/>
      <c r="M845" s="51"/>
      <c r="N845" s="159"/>
      <c r="O845" s="159"/>
      <c r="P845" s="159"/>
      <c r="Q845" s="159"/>
      <c r="R845" s="159"/>
      <c r="S845" s="159"/>
      <c r="T845" s="159"/>
      <c r="U845" s="159"/>
      <c r="V845" s="159"/>
      <c r="W845" s="159"/>
      <c r="X845" s="159"/>
      <c r="Y845" s="159"/>
      <c r="Z845" s="159"/>
    </row>
    <row r="846" spans="1:26" ht="13.8" x14ac:dyDescent="0.3">
      <c r="A846" s="51"/>
      <c r="B846" s="51"/>
      <c r="C846" s="51"/>
      <c r="D846" s="51"/>
      <c r="E846" s="51"/>
      <c r="F846" s="51"/>
      <c r="G846" s="51"/>
      <c r="H846" s="51"/>
      <c r="I846" s="51"/>
      <c r="J846" s="51"/>
      <c r="K846" s="51"/>
      <c r="L846" s="51"/>
      <c r="M846" s="51"/>
      <c r="N846" s="159"/>
      <c r="O846" s="159"/>
      <c r="P846" s="159"/>
      <c r="Q846" s="159"/>
      <c r="R846" s="159"/>
      <c r="S846" s="159"/>
      <c r="T846" s="159"/>
      <c r="U846" s="159"/>
      <c r="V846" s="159"/>
      <c r="W846" s="159"/>
      <c r="X846" s="159"/>
      <c r="Y846" s="159"/>
      <c r="Z846" s="159"/>
    </row>
    <row r="847" spans="1:26" ht="13.8" x14ac:dyDescent="0.3">
      <c r="A847" s="51"/>
      <c r="B847" s="51"/>
      <c r="C847" s="51"/>
      <c r="D847" s="51"/>
      <c r="E847" s="51"/>
      <c r="F847" s="51"/>
      <c r="G847" s="51"/>
      <c r="H847" s="51"/>
      <c r="I847" s="51"/>
      <c r="J847" s="51"/>
      <c r="K847" s="51"/>
      <c r="L847" s="51"/>
      <c r="M847" s="51"/>
      <c r="N847" s="159"/>
      <c r="O847" s="159"/>
      <c r="P847" s="159"/>
      <c r="Q847" s="159"/>
      <c r="R847" s="159"/>
      <c r="S847" s="159"/>
      <c r="T847" s="159"/>
      <c r="U847" s="159"/>
      <c r="V847" s="159"/>
      <c r="W847" s="159"/>
      <c r="X847" s="159"/>
      <c r="Y847" s="159"/>
      <c r="Z847" s="159"/>
    </row>
    <row r="848" spans="1:26" ht="13.8" x14ac:dyDescent="0.3">
      <c r="A848" s="51"/>
      <c r="B848" s="51"/>
      <c r="C848" s="51"/>
      <c r="D848" s="51"/>
      <c r="E848" s="51"/>
      <c r="F848" s="51"/>
      <c r="G848" s="51"/>
      <c r="H848" s="51"/>
      <c r="I848" s="51"/>
      <c r="J848" s="51"/>
      <c r="K848" s="51"/>
      <c r="L848" s="51"/>
      <c r="M848" s="51"/>
      <c r="N848" s="159"/>
      <c r="O848" s="159"/>
      <c r="P848" s="159"/>
      <c r="Q848" s="159"/>
      <c r="R848" s="159"/>
      <c r="S848" s="159"/>
      <c r="T848" s="159"/>
      <c r="U848" s="159"/>
      <c r="V848" s="159"/>
      <c r="W848" s="159"/>
      <c r="X848" s="159"/>
      <c r="Y848" s="159"/>
      <c r="Z848" s="159"/>
    </row>
    <row r="849" spans="1:26" ht="13.8" x14ac:dyDescent="0.3">
      <c r="A849" s="51"/>
      <c r="B849" s="51"/>
      <c r="C849" s="51"/>
      <c r="D849" s="51"/>
      <c r="E849" s="51"/>
      <c r="F849" s="51"/>
      <c r="G849" s="51"/>
      <c r="H849" s="51"/>
      <c r="I849" s="51"/>
      <c r="J849" s="51"/>
      <c r="K849" s="51"/>
      <c r="L849" s="51"/>
      <c r="M849" s="51"/>
      <c r="N849" s="159"/>
      <c r="O849" s="159"/>
      <c r="P849" s="159"/>
      <c r="Q849" s="159"/>
      <c r="R849" s="159"/>
      <c r="S849" s="159"/>
      <c r="T849" s="159"/>
      <c r="U849" s="159"/>
      <c r="V849" s="159"/>
      <c r="W849" s="159"/>
      <c r="X849" s="159"/>
      <c r="Y849" s="159"/>
      <c r="Z849" s="159"/>
    </row>
    <row r="850" spans="1:26" ht="13.8" x14ac:dyDescent="0.3">
      <c r="A850" s="51"/>
      <c r="B850" s="51"/>
      <c r="C850" s="51"/>
      <c r="D850" s="51"/>
      <c r="E850" s="51"/>
      <c r="F850" s="51"/>
      <c r="G850" s="51"/>
      <c r="H850" s="51"/>
      <c r="I850" s="51"/>
      <c r="J850" s="51"/>
      <c r="K850" s="51"/>
      <c r="L850" s="51"/>
      <c r="M850" s="51"/>
      <c r="N850" s="159"/>
      <c r="O850" s="159"/>
      <c r="P850" s="159"/>
      <c r="Q850" s="159"/>
      <c r="R850" s="159"/>
      <c r="S850" s="159"/>
      <c r="T850" s="159"/>
      <c r="U850" s="159"/>
      <c r="V850" s="159"/>
      <c r="W850" s="159"/>
      <c r="X850" s="159"/>
      <c r="Y850" s="159"/>
      <c r="Z850" s="159"/>
    </row>
    <row r="851" spans="1:26" ht="13.8" x14ac:dyDescent="0.3">
      <c r="A851" s="51"/>
      <c r="B851" s="51"/>
      <c r="C851" s="51"/>
      <c r="D851" s="51"/>
      <c r="E851" s="51"/>
      <c r="F851" s="51"/>
      <c r="G851" s="51"/>
      <c r="H851" s="51"/>
      <c r="I851" s="51"/>
      <c r="J851" s="51"/>
      <c r="K851" s="51"/>
      <c r="L851" s="51"/>
      <c r="M851" s="51"/>
      <c r="N851" s="159"/>
      <c r="O851" s="159"/>
      <c r="P851" s="159"/>
      <c r="Q851" s="159"/>
      <c r="R851" s="159"/>
      <c r="S851" s="159"/>
      <c r="T851" s="159"/>
      <c r="U851" s="159"/>
      <c r="V851" s="159"/>
      <c r="W851" s="159"/>
      <c r="X851" s="159"/>
      <c r="Y851" s="159"/>
      <c r="Z851" s="159"/>
    </row>
    <row r="852" spans="1:26" ht="13.8" x14ac:dyDescent="0.3">
      <c r="A852" s="51"/>
      <c r="B852" s="51"/>
      <c r="C852" s="51"/>
      <c r="D852" s="51"/>
      <c r="E852" s="51"/>
      <c r="F852" s="51"/>
      <c r="G852" s="51"/>
      <c r="H852" s="51"/>
      <c r="I852" s="51"/>
      <c r="J852" s="51"/>
      <c r="K852" s="51"/>
      <c r="L852" s="51"/>
      <c r="M852" s="51"/>
      <c r="N852" s="159"/>
      <c r="O852" s="159"/>
      <c r="P852" s="159"/>
      <c r="Q852" s="159"/>
      <c r="R852" s="159"/>
      <c r="S852" s="159"/>
      <c r="T852" s="159"/>
      <c r="U852" s="159"/>
      <c r="V852" s="159"/>
      <c r="W852" s="159"/>
      <c r="X852" s="159"/>
      <c r="Y852" s="159"/>
      <c r="Z852" s="159"/>
    </row>
    <row r="853" spans="1:26" ht="13.8" x14ac:dyDescent="0.3">
      <c r="A853" s="51"/>
      <c r="B853" s="51"/>
      <c r="C853" s="51"/>
      <c r="D853" s="51"/>
      <c r="E853" s="51"/>
      <c r="F853" s="51"/>
      <c r="G853" s="51"/>
      <c r="H853" s="51"/>
      <c r="I853" s="51"/>
      <c r="J853" s="51"/>
      <c r="K853" s="51"/>
      <c r="L853" s="51"/>
      <c r="M853" s="51"/>
      <c r="N853" s="159"/>
      <c r="O853" s="159"/>
      <c r="P853" s="159"/>
      <c r="Q853" s="159"/>
      <c r="R853" s="159"/>
      <c r="S853" s="159"/>
      <c r="T853" s="159"/>
      <c r="U853" s="159"/>
      <c r="V853" s="159"/>
      <c r="W853" s="159"/>
      <c r="X853" s="159"/>
      <c r="Y853" s="159"/>
      <c r="Z853" s="159"/>
    </row>
    <row r="854" spans="1:26" ht="13.8" x14ac:dyDescent="0.3">
      <c r="A854" s="51"/>
      <c r="B854" s="51"/>
      <c r="C854" s="51"/>
      <c r="D854" s="51"/>
      <c r="E854" s="51"/>
      <c r="F854" s="51"/>
      <c r="G854" s="51"/>
      <c r="H854" s="51"/>
      <c r="I854" s="51"/>
      <c r="J854" s="51"/>
      <c r="K854" s="51"/>
      <c r="L854" s="51"/>
      <c r="M854" s="51"/>
      <c r="N854" s="159"/>
      <c r="O854" s="159"/>
      <c r="P854" s="159"/>
      <c r="Q854" s="159"/>
      <c r="R854" s="159"/>
      <c r="S854" s="159"/>
      <c r="T854" s="159"/>
      <c r="U854" s="159"/>
      <c r="V854" s="159"/>
      <c r="W854" s="159"/>
      <c r="X854" s="159"/>
      <c r="Y854" s="159"/>
      <c r="Z854" s="159"/>
    </row>
    <row r="855" spans="1:26" ht="13.8" x14ac:dyDescent="0.3">
      <c r="A855" s="51"/>
      <c r="B855" s="51"/>
      <c r="C855" s="51"/>
      <c r="D855" s="51"/>
      <c r="E855" s="51"/>
      <c r="F855" s="51"/>
      <c r="G855" s="51"/>
      <c r="H855" s="51"/>
      <c r="I855" s="51"/>
      <c r="J855" s="51"/>
      <c r="K855" s="51"/>
      <c r="L855" s="51"/>
      <c r="M855" s="51"/>
      <c r="N855" s="159"/>
      <c r="O855" s="159"/>
      <c r="P855" s="159"/>
      <c r="Q855" s="159"/>
      <c r="R855" s="159"/>
      <c r="S855" s="159"/>
      <c r="T855" s="159"/>
      <c r="U855" s="159"/>
      <c r="V855" s="159"/>
      <c r="W855" s="159"/>
      <c r="X855" s="159"/>
      <c r="Y855" s="159"/>
      <c r="Z855" s="159"/>
    </row>
    <row r="856" spans="1:26" ht="13.8" x14ac:dyDescent="0.3">
      <c r="A856" s="51"/>
      <c r="B856" s="51"/>
      <c r="C856" s="51"/>
      <c r="D856" s="51"/>
      <c r="E856" s="51"/>
      <c r="F856" s="51"/>
      <c r="G856" s="51"/>
      <c r="H856" s="51"/>
      <c r="I856" s="51"/>
      <c r="J856" s="51"/>
      <c r="K856" s="51"/>
      <c r="L856" s="51"/>
      <c r="M856" s="51"/>
      <c r="N856" s="159"/>
      <c r="O856" s="159"/>
      <c r="P856" s="159"/>
      <c r="Q856" s="159"/>
      <c r="R856" s="159"/>
      <c r="S856" s="159"/>
      <c r="T856" s="159"/>
      <c r="U856" s="159"/>
      <c r="V856" s="159"/>
      <c r="W856" s="159"/>
      <c r="X856" s="159"/>
      <c r="Y856" s="159"/>
      <c r="Z856" s="159"/>
    </row>
    <row r="857" spans="1:26" ht="13.8" x14ac:dyDescent="0.3">
      <c r="A857" s="51"/>
      <c r="B857" s="51"/>
      <c r="C857" s="51"/>
      <c r="D857" s="51"/>
      <c r="E857" s="51"/>
      <c r="F857" s="51"/>
      <c r="G857" s="51"/>
      <c r="H857" s="51"/>
      <c r="I857" s="51"/>
      <c r="J857" s="51"/>
      <c r="K857" s="51"/>
      <c r="L857" s="51"/>
      <c r="M857" s="51"/>
      <c r="N857" s="159"/>
      <c r="O857" s="159"/>
      <c r="P857" s="159"/>
      <c r="Q857" s="159"/>
      <c r="R857" s="159"/>
      <c r="S857" s="159"/>
      <c r="T857" s="159"/>
      <c r="U857" s="159"/>
      <c r="V857" s="159"/>
      <c r="W857" s="159"/>
      <c r="X857" s="159"/>
      <c r="Y857" s="159"/>
      <c r="Z857" s="159"/>
    </row>
    <row r="858" spans="1:26" ht="13.8" x14ac:dyDescent="0.3">
      <c r="A858" s="51"/>
      <c r="B858" s="51"/>
      <c r="C858" s="51"/>
      <c r="D858" s="51"/>
      <c r="E858" s="51"/>
      <c r="F858" s="51"/>
      <c r="G858" s="51"/>
      <c r="H858" s="51"/>
      <c r="I858" s="51"/>
      <c r="J858" s="51"/>
      <c r="K858" s="51"/>
      <c r="L858" s="51"/>
      <c r="M858" s="51"/>
      <c r="N858" s="159"/>
      <c r="O858" s="159"/>
      <c r="P858" s="159"/>
      <c r="Q858" s="159"/>
      <c r="R858" s="159"/>
      <c r="S858" s="159"/>
      <c r="T858" s="159"/>
      <c r="U858" s="159"/>
      <c r="V858" s="159"/>
      <c r="W858" s="159"/>
      <c r="X858" s="159"/>
      <c r="Y858" s="159"/>
      <c r="Z858" s="159"/>
    </row>
    <row r="859" spans="1:26" ht="13.8" x14ac:dyDescent="0.3">
      <c r="A859" s="51"/>
      <c r="B859" s="51"/>
      <c r="C859" s="51"/>
      <c r="D859" s="51"/>
      <c r="E859" s="51"/>
      <c r="F859" s="51"/>
      <c r="G859" s="51"/>
      <c r="H859" s="51"/>
      <c r="I859" s="51"/>
      <c r="J859" s="51"/>
      <c r="K859" s="51"/>
      <c r="L859" s="51"/>
      <c r="M859" s="51"/>
      <c r="N859" s="159"/>
      <c r="O859" s="159"/>
      <c r="P859" s="159"/>
      <c r="Q859" s="159"/>
      <c r="R859" s="159"/>
      <c r="S859" s="159"/>
      <c r="T859" s="159"/>
      <c r="U859" s="159"/>
      <c r="V859" s="159"/>
      <c r="W859" s="159"/>
      <c r="X859" s="159"/>
      <c r="Y859" s="159"/>
      <c r="Z859" s="159"/>
    </row>
    <row r="860" spans="1:26" ht="13.8" x14ac:dyDescent="0.3">
      <c r="A860" s="51"/>
      <c r="B860" s="51"/>
      <c r="C860" s="51"/>
      <c r="D860" s="51"/>
      <c r="E860" s="51"/>
      <c r="F860" s="51"/>
      <c r="G860" s="51"/>
      <c r="H860" s="51"/>
      <c r="I860" s="51"/>
      <c r="J860" s="51"/>
      <c r="K860" s="51"/>
      <c r="L860" s="51"/>
      <c r="M860" s="51"/>
      <c r="N860" s="159"/>
      <c r="O860" s="159"/>
      <c r="P860" s="159"/>
      <c r="Q860" s="159"/>
      <c r="R860" s="159"/>
      <c r="S860" s="159"/>
      <c r="T860" s="159"/>
      <c r="U860" s="159"/>
      <c r="V860" s="159"/>
      <c r="W860" s="159"/>
      <c r="X860" s="159"/>
      <c r="Y860" s="159"/>
      <c r="Z860" s="159"/>
    </row>
    <row r="861" spans="1:26" ht="13.8" x14ac:dyDescent="0.3">
      <c r="A861" s="51"/>
      <c r="B861" s="51"/>
      <c r="C861" s="51"/>
      <c r="D861" s="51"/>
      <c r="E861" s="51"/>
      <c r="F861" s="51"/>
      <c r="G861" s="51"/>
      <c r="H861" s="51"/>
      <c r="I861" s="51"/>
      <c r="J861" s="51"/>
      <c r="K861" s="51"/>
      <c r="L861" s="51"/>
      <c r="M861" s="51"/>
      <c r="N861" s="159"/>
      <c r="O861" s="159"/>
      <c r="P861" s="159"/>
      <c r="Q861" s="159"/>
      <c r="R861" s="159"/>
      <c r="S861" s="159"/>
      <c r="T861" s="159"/>
      <c r="U861" s="159"/>
      <c r="V861" s="159"/>
      <c r="W861" s="159"/>
      <c r="X861" s="159"/>
      <c r="Y861" s="159"/>
      <c r="Z861" s="159"/>
    </row>
    <row r="862" spans="1:26" ht="13.8" x14ac:dyDescent="0.3">
      <c r="A862" s="51"/>
      <c r="B862" s="51"/>
      <c r="C862" s="51"/>
      <c r="D862" s="51"/>
      <c r="E862" s="51"/>
      <c r="F862" s="51"/>
      <c r="G862" s="51"/>
      <c r="H862" s="51"/>
      <c r="I862" s="51"/>
      <c r="J862" s="51"/>
      <c r="K862" s="51"/>
      <c r="L862" s="51"/>
      <c r="M862" s="51"/>
      <c r="N862" s="159"/>
      <c r="O862" s="159"/>
      <c r="P862" s="159"/>
      <c r="Q862" s="159"/>
      <c r="R862" s="159"/>
      <c r="S862" s="159"/>
      <c r="T862" s="159"/>
      <c r="U862" s="159"/>
      <c r="V862" s="159"/>
      <c r="W862" s="159"/>
      <c r="X862" s="159"/>
      <c r="Y862" s="159"/>
      <c r="Z862" s="159"/>
    </row>
    <row r="863" spans="1:26" ht="13.8" x14ac:dyDescent="0.3">
      <c r="A863" s="51"/>
      <c r="B863" s="51"/>
      <c r="C863" s="51"/>
      <c r="D863" s="51"/>
      <c r="E863" s="51"/>
      <c r="F863" s="51"/>
      <c r="G863" s="51"/>
      <c r="H863" s="51"/>
      <c r="I863" s="51"/>
      <c r="J863" s="51"/>
      <c r="K863" s="51"/>
      <c r="L863" s="51"/>
      <c r="M863" s="51"/>
      <c r="N863" s="159"/>
      <c r="O863" s="159"/>
      <c r="P863" s="159"/>
      <c r="Q863" s="159"/>
      <c r="R863" s="159"/>
      <c r="S863" s="159"/>
      <c r="T863" s="159"/>
      <c r="U863" s="159"/>
      <c r="V863" s="159"/>
      <c r="W863" s="159"/>
      <c r="X863" s="159"/>
      <c r="Y863" s="159"/>
      <c r="Z863" s="159"/>
    </row>
    <row r="864" spans="1:26" ht="13.8" x14ac:dyDescent="0.3">
      <c r="A864" s="51"/>
      <c r="B864" s="51"/>
      <c r="C864" s="51"/>
      <c r="D864" s="51"/>
      <c r="E864" s="51"/>
      <c r="F864" s="51"/>
      <c r="G864" s="51"/>
      <c r="H864" s="51"/>
      <c r="I864" s="51"/>
      <c r="J864" s="51"/>
      <c r="K864" s="51"/>
      <c r="L864" s="51"/>
      <c r="M864" s="51"/>
      <c r="N864" s="159"/>
      <c r="O864" s="159"/>
      <c r="P864" s="159"/>
      <c r="Q864" s="159"/>
      <c r="R864" s="159"/>
      <c r="S864" s="159"/>
      <c r="T864" s="159"/>
      <c r="U864" s="159"/>
      <c r="V864" s="159"/>
      <c r="W864" s="159"/>
      <c r="X864" s="159"/>
      <c r="Y864" s="159"/>
      <c r="Z864" s="159"/>
    </row>
    <row r="865" spans="1:26" ht="13.8" x14ac:dyDescent="0.3">
      <c r="A865" s="51"/>
      <c r="B865" s="51"/>
      <c r="C865" s="51"/>
      <c r="D865" s="51"/>
      <c r="E865" s="51"/>
      <c r="F865" s="51"/>
      <c r="G865" s="51"/>
      <c r="H865" s="51"/>
      <c r="I865" s="51"/>
      <c r="J865" s="51"/>
      <c r="K865" s="51"/>
      <c r="L865" s="51"/>
      <c r="M865" s="51"/>
      <c r="N865" s="159"/>
      <c r="O865" s="159"/>
      <c r="P865" s="159"/>
      <c r="Q865" s="159"/>
      <c r="R865" s="159"/>
      <c r="S865" s="159"/>
      <c r="T865" s="159"/>
      <c r="U865" s="159"/>
      <c r="V865" s="159"/>
      <c r="W865" s="159"/>
      <c r="X865" s="159"/>
      <c r="Y865" s="159"/>
      <c r="Z865" s="159"/>
    </row>
    <row r="866" spans="1:26" ht="13.8" x14ac:dyDescent="0.3">
      <c r="A866" s="51"/>
      <c r="B866" s="51"/>
      <c r="C866" s="51"/>
      <c r="D866" s="51"/>
      <c r="E866" s="51"/>
      <c r="F866" s="51"/>
      <c r="G866" s="51"/>
      <c r="H866" s="51"/>
      <c r="I866" s="51"/>
      <c r="J866" s="51"/>
      <c r="K866" s="51"/>
      <c r="L866" s="51"/>
      <c r="M866" s="51"/>
      <c r="N866" s="159"/>
      <c r="O866" s="159"/>
      <c r="P866" s="159"/>
      <c r="Q866" s="159"/>
      <c r="R866" s="159"/>
      <c r="S866" s="159"/>
      <c r="T866" s="159"/>
      <c r="U866" s="159"/>
      <c r="V866" s="159"/>
      <c r="W866" s="159"/>
      <c r="X866" s="159"/>
      <c r="Y866" s="159"/>
      <c r="Z866" s="159"/>
    </row>
    <row r="867" spans="1:26" ht="13.8" x14ac:dyDescent="0.3">
      <c r="A867" s="51"/>
      <c r="B867" s="51"/>
      <c r="C867" s="51"/>
      <c r="D867" s="51"/>
      <c r="E867" s="51"/>
      <c r="F867" s="51"/>
      <c r="G867" s="51"/>
      <c r="H867" s="51"/>
      <c r="I867" s="51"/>
      <c r="J867" s="51"/>
      <c r="K867" s="51"/>
      <c r="L867" s="51"/>
      <c r="M867" s="51"/>
      <c r="N867" s="159"/>
      <c r="O867" s="159"/>
      <c r="P867" s="159"/>
      <c r="Q867" s="159"/>
      <c r="R867" s="159"/>
      <c r="S867" s="159"/>
      <c r="T867" s="159"/>
      <c r="U867" s="159"/>
      <c r="V867" s="159"/>
      <c r="W867" s="159"/>
      <c r="X867" s="159"/>
      <c r="Y867" s="159"/>
      <c r="Z867" s="159"/>
    </row>
    <row r="868" spans="1:26" ht="13.8" x14ac:dyDescent="0.3">
      <c r="A868" s="51"/>
      <c r="B868" s="51"/>
      <c r="C868" s="51"/>
      <c r="D868" s="51"/>
      <c r="E868" s="51"/>
      <c r="F868" s="51"/>
      <c r="G868" s="51"/>
      <c r="H868" s="51"/>
      <c r="I868" s="51"/>
      <c r="J868" s="51"/>
      <c r="K868" s="51"/>
      <c r="L868" s="51"/>
      <c r="M868" s="51"/>
      <c r="N868" s="159"/>
      <c r="O868" s="159"/>
      <c r="P868" s="159"/>
      <c r="Q868" s="159"/>
      <c r="R868" s="159"/>
      <c r="S868" s="159"/>
      <c r="T868" s="159"/>
      <c r="U868" s="159"/>
      <c r="V868" s="159"/>
      <c r="W868" s="159"/>
      <c r="X868" s="159"/>
      <c r="Y868" s="159"/>
      <c r="Z868" s="159"/>
    </row>
    <row r="869" spans="1:26" ht="13.8" x14ac:dyDescent="0.3">
      <c r="A869" s="51"/>
      <c r="B869" s="51"/>
      <c r="C869" s="51"/>
      <c r="D869" s="51"/>
      <c r="E869" s="51"/>
      <c r="F869" s="51"/>
      <c r="G869" s="51"/>
      <c r="H869" s="51"/>
      <c r="I869" s="51"/>
      <c r="J869" s="51"/>
      <c r="K869" s="51"/>
      <c r="L869" s="51"/>
      <c r="M869" s="51"/>
      <c r="N869" s="159"/>
      <c r="O869" s="159"/>
      <c r="P869" s="159"/>
      <c r="Q869" s="159"/>
      <c r="R869" s="159"/>
      <c r="S869" s="159"/>
      <c r="T869" s="159"/>
      <c r="U869" s="159"/>
      <c r="V869" s="159"/>
      <c r="W869" s="159"/>
      <c r="X869" s="159"/>
      <c r="Y869" s="159"/>
      <c r="Z869" s="159"/>
    </row>
    <row r="870" spans="1:26" ht="13.8" x14ac:dyDescent="0.3">
      <c r="A870" s="51"/>
      <c r="B870" s="51"/>
      <c r="C870" s="51"/>
      <c r="D870" s="51"/>
      <c r="E870" s="51"/>
      <c r="F870" s="51"/>
      <c r="G870" s="51"/>
      <c r="H870" s="51"/>
      <c r="I870" s="51"/>
      <c r="J870" s="51"/>
      <c r="K870" s="51"/>
      <c r="L870" s="51"/>
      <c r="M870" s="51"/>
      <c r="N870" s="159"/>
      <c r="O870" s="159"/>
      <c r="P870" s="159"/>
      <c r="Q870" s="159"/>
      <c r="R870" s="159"/>
      <c r="S870" s="159"/>
      <c r="T870" s="159"/>
      <c r="U870" s="159"/>
      <c r="V870" s="159"/>
      <c r="W870" s="159"/>
      <c r="X870" s="159"/>
      <c r="Y870" s="159"/>
      <c r="Z870" s="159"/>
    </row>
    <row r="871" spans="1:26" ht="13.8" x14ac:dyDescent="0.3">
      <c r="A871" s="51"/>
      <c r="B871" s="51"/>
      <c r="C871" s="51"/>
      <c r="D871" s="51"/>
      <c r="E871" s="51"/>
      <c r="F871" s="51"/>
      <c r="G871" s="51"/>
      <c r="H871" s="51"/>
      <c r="I871" s="51"/>
      <c r="J871" s="51"/>
      <c r="K871" s="51"/>
      <c r="L871" s="51"/>
      <c r="M871" s="51"/>
      <c r="N871" s="159"/>
      <c r="O871" s="159"/>
      <c r="P871" s="159"/>
      <c r="Q871" s="159"/>
      <c r="R871" s="159"/>
      <c r="S871" s="159"/>
      <c r="T871" s="159"/>
      <c r="U871" s="159"/>
      <c r="V871" s="159"/>
      <c r="W871" s="159"/>
      <c r="X871" s="159"/>
      <c r="Y871" s="159"/>
      <c r="Z871" s="159"/>
    </row>
    <row r="872" spans="1:26" ht="13.8" x14ac:dyDescent="0.3">
      <c r="A872" s="51"/>
      <c r="B872" s="51"/>
      <c r="C872" s="51"/>
      <c r="D872" s="51"/>
      <c r="E872" s="51"/>
      <c r="F872" s="51"/>
      <c r="G872" s="51"/>
      <c r="H872" s="51"/>
      <c r="I872" s="51"/>
      <c r="J872" s="51"/>
      <c r="K872" s="51"/>
      <c r="L872" s="51"/>
      <c r="M872" s="51"/>
      <c r="N872" s="159"/>
      <c r="O872" s="159"/>
      <c r="P872" s="159"/>
      <c r="Q872" s="159"/>
      <c r="R872" s="159"/>
      <c r="S872" s="159"/>
      <c r="T872" s="159"/>
      <c r="U872" s="159"/>
      <c r="V872" s="159"/>
      <c r="W872" s="159"/>
      <c r="X872" s="159"/>
      <c r="Y872" s="159"/>
      <c r="Z872" s="159"/>
    </row>
    <row r="873" spans="1:26" ht="13.8" x14ac:dyDescent="0.3">
      <c r="A873" s="51"/>
      <c r="B873" s="51"/>
      <c r="C873" s="51"/>
      <c r="D873" s="51"/>
      <c r="E873" s="51"/>
      <c r="F873" s="51"/>
      <c r="G873" s="51"/>
      <c r="H873" s="51"/>
      <c r="I873" s="51"/>
      <c r="J873" s="51"/>
      <c r="K873" s="51"/>
      <c r="L873" s="51"/>
      <c r="M873" s="51"/>
      <c r="N873" s="159"/>
      <c r="O873" s="159"/>
      <c r="P873" s="159"/>
      <c r="Q873" s="159"/>
      <c r="R873" s="159"/>
      <c r="S873" s="159"/>
      <c r="T873" s="159"/>
      <c r="U873" s="159"/>
      <c r="V873" s="159"/>
      <c r="W873" s="159"/>
      <c r="X873" s="159"/>
      <c r="Y873" s="159"/>
      <c r="Z873" s="159"/>
    </row>
    <row r="874" spans="1:26" ht="13.8" x14ac:dyDescent="0.3">
      <c r="A874" s="51"/>
      <c r="B874" s="51"/>
      <c r="C874" s="51"/>
      <c r="D874" s="51"/>
      <c r="E874" s="51"/>
      <c r="F874" s="51"/>
      <c r="G874" s="51"/>
      <c r="H874" s="51"/>
      <c r="I874" s="51"/>
      <c r="J874" s="51"/>
      <c r="K874" s="51"/>
      <c r="L874" s="51"/>
      <c r="M874" s="51"/>
      <c r="N874" s="159"/>
      <c r="O874" s="159"/>
      <c r="P874" s="159"/>
      <c r="Q874" s="159"/>
      <c r="R874" s="159"/>
      <c r="S874" s="159"/>
      <c r="T874" s="159"/>
      <c r="U874" s="159"/>
      <c r="V874" s="159"/>
      <c r="W874" s="159"/>
      <c r="X874" s="159"/>
      <c r="Y874" s="159"/>
      <c r="Z874" s="159"/>
    </row>
    <row r="875" spans="1:26" ht="13.8" x14ac:dyDescent="0.3">
      <c r="A875" s="51"/>
      <c r="B875" s="51"/>
      <c r="C875" s="51"/>
      <c r="D875" s="51"/>
      <c r="E875" s="51"/>
      <c r="F875" s="51"/>
      <c r="G875" s="51"/>
      <c r="H875" s="51"/>
      <c r="I875" s="51"/>
      <c r="J875" s="51"/>
      <c r="K875" s="51"/>
      <c r="L875" s="51"/>
      <c r="M875" s="51"/>
      <c r="N875" s="159"/>
      <c r="O875" s="159"/>
      <c r="P875" s="159"/>
      <c r="Q875" s="159"/>
      <c r="R875" s="159"/>
      <c r="S875" s="159"/>
      <c r="T875" s="159"/>
      <c r="U875" s="159"/>
      <c r="V875" s="159"/>
      <c r="W875" s="159"/>
      <c r="X875" s="159"/>
      <c r="Y875" s="159"/>
      <c r="Z875" s="159"/>
    </row>
    <row r="876" spans="1:26" ht="13.8" x14ac:dyDescent="0.3">
      <c r="A876" s="51"/>
      <c r="B876" s="51"/>
      <c r="C876" s="51"/>
      <c r="D876" s="51"/>
      <c r="E876" s="51"/>
      <c r="F876" s="51"/>
      <c r="G876" s="51"/>
      <c r="H876" s="51"/>
      <c r="I876" s="51"/>
      <c r="J876" s="51"/>
      <c r="K876" s="51"/>
      <c r="L876" s="51"/>
      <c r="M876" s="51"/>
      <c r="N876" s="159"/>
      <c r="O876" s="159"/>
      <c r="P876" s="159"/>
      <c r="Q876" s="159"/>
      <c r="R876" s="159"/>
      <c r="S876" s="159"/>
      <c r="T876" s="159"/>
      <c r="U876" s="159"/>
      <c r="V876" s="159"/>
      <c r="W876" s="159"/>
      <c r="X876" s="159"/>
      <c r="Y876" s="159"/>
      <c r="Z876" s="159"/>
    </row>
    <row r="877" spans="1:26" ht="13.8" x14ac:dyDescent="0.3">
      <c r="A877" s="51"/>
      <c r="B877" s="51"/>
      <c r="C877" s="51"/>
      <c r="D877" s="51"/>
      <c r="E877" s="51"/>
      <c r="F877" s="51"/>
      <c r="G877" s="51"/>
      <c r="H877" s="51"/>
      <c r="I877" s="51"/>
      <c r="J877" s="51"/>
      <c r="K877" s="51"/>
      <c r="L877" s="51"/>
      <c r="M877" s="51"/>
      <c r="N877" s="159"/>
      <c r="O877" s="159"/>
      <c r="P877" s="159"/>
      <c r="Q877" s="159"/>
      <c r="R877" s="159"/>
      <c r="S877" s="159"/>
      <c r="T877" s="159"/>
      <c r="U877" s="159"/>
      <c r="V877" s="159"/>
      <c r="W877" s="159"/>
      <c r="X877" s="159"/>
      <c r="Y877" s="159"/>
      <c r="Z877" s="159"/>
    </row>
    <row r="878" spans="1:26" ht="13.8" x14ac:dyDescent="0.3">
      <c r="A878" s="51"/>
      <c r="B878" s="51"/>
      <c r="C878" s="51"/>
      <c r="D878" s="51"/>
      <c r="E878" s="51"/>
      <c r="F878" s="51"/>
      <c r="G878" s="51"/>
      <c r="H878" s="51"/>
      <c r="I878" s="51"/>
      <c r="J878" s="51"/>
      <c r="K878" s="51"/>
      <c r="L878" s="51"/>
      <c r="M878" s="51"/>
      <c r="N878" s="159"/>
      <c r="O878" s="159"/>
      <c r="P878" s="159"/>
      <c r="Q878" s="159"/>
      <c r="R878" s="159"/>
      <c r="S878" s="159"/>
      <c r="T878" s="159"/>
      <c r="U878" s="159"/>
      <c r="V878" s="159"/>
      <c r="W878" s="159"/>
      <c r="X878" s="159"/>
      <c r="Y878" s="159"/>
      <c r="Z878" s="159"/>
    </row>
    <row r="879" spans="1:26" ht="13.8" x14ac:dyDescent="0.3">
      <c r="A879" s="51"/>
      <c r="B879" s="51"/>
      <c r="C879" s="51"/>
      <c r="D879" s="51"/>
      <c r="E879" s="51"/>
      <c r="F879" s="51"/>
      <c r="G879" s="51"/>
      <c r="H879" s="51"/>
      <c r="I879" s="51"/>
      <c r="J879" s="51"/>
      <c r="K879" s="51"/>
      <c r="L879" s="51"/>
      <c r="M879" s="51"/>
      <c r="N879" s="159"/>
      <c r="O879" s="159"/>
      <c r="P879" s="159"/>
      <c r="Q879" s="159"/>
      <c r="R879" s="159"/>
      <c r="S879" s="159"/>
      <c r="T879" s="159"/>
      <c r="U879" s="159"/>
      <c r="V879" s="159"/>
      <c r="W879" s="159"/>
      <c r="X879" s="159"/>
      <c r="Y879" s="159"/>
      <c r="Z879" s="159"/>
    </row>
    <row r="880" spans="1:26" ht="13.8" x14ac:dyDescent="0.3">
      <c r="A880" s="51"/>
      <c r="B880" s="51"/>
      <c r="C880" s="51"/>
      <c r="D880" s="51"/>
      <c r="E880" s="51"/>
      <c r="F880" s="51"/>
      <c r="G880" s="51"/>
      <c r="H880" s="51"/>
      <c r="I880" s="51"/>
      <c r="J880" s="51"/>
      <c r="K880" s="51"/>
      <c r="L880" s="51"/>
      <c r="M880" s="51"/>
      <c r="N880" s="159"/>
      <c r="O880" s="159"/>
      <c r="P880" s="159"/>
      <c r="Q880" s="159"/>
      <c r="R880" s="159"/>
      <c r="S880" s="159"/>
      <c r="T880" s="159"/>
      <c r="U880" s="159"/>
      <c r="V880" s="159"/>
      <c r="W880" s="159"/>
      <c r="X880" s="159"/>
      <c r="Y880" s="159"/>
      <c r="Z880" s="159"/>
    </row>
    <row r="881" spans="1:26" ht="13.8" x14ac:dyDescent="0.3">
      <c r="A881" s="51"/>
      <c r="B881" s="51"/>
      <c r="C881" s="51"/>
      <c r="D881" s="51"/>
      <c r="E881" s="51"/>
      <c r="F881" s="51"/>
      <c r="G881" s="51"/>
      <c r="H881" s="51"/>
      <c r="I881" s="51"/>
      <c r="J881" s="51"/>
      <c r="K881" s="51"/>
      <c r="L881" s="51"/>
      <c r="M881" s="51"/>
      <c r="N881" s="159"/>
      <c r="O881" s="159"/>
      <c r="P881" s="159"/>
      <c r="Q881" s="159"/>
      <c r="R881" s="159"/>
      <c r="S881" s="159"/>
      <c r="T881" s="159"/>
      <c r="U881" s="159"/>
      <c r="V881" s="159"/>
      <c r="W881" s="159"/>
      <c r="X881" s="159"/>
      <c r="Y881" s="159"/>
      <c r="Z881" s="159"/>
    </row>
    <row r="882" spans="1:26" ht="13.8" x14ac:dyDescent="0.3">
      <c r="A882" s="51"/>
      <c r="B882" s="51"/>
      <c r="C882" s="51"/>
      <c r="D882" s="51"/>
      <c r="E882" s="51"/>
      <c r="F882" s="51"/>
      <c r="G882" s="51"/>
      <c r="H882" s="51"/>
      <c r="I882" s="51"/>
      <c r="J882" s="51"/>
      <c r="K882" s="51"/>
      <c r="L882" s="51"/>
      <c r="M882" s="51"/>
      <c r="N882" s="159"/>
      <c r="O882" s="159"/>
      <c r="P882" s="159"/>
      <c r="Q882" s="159"/>
      <c r="R882" s="159"/>
      <c r="S882" s="159"/>
      <c r="T882" s="159"/>
      <c r="U882" s="159"/>
      <c r="V882" s="159"/>
      <c r="W882" s="159"/>
      <c r="X882" s="159"/>
      <c r="Y882" s="159"/>
      <c r="Z882" s="159"/>
    </row>
    <row r="883" spans="1:26" ht="13.8" x14ac:dyDescent="0.3">
      <c r="A883" s="51"/>
      <c r="B883" s="51"/>
      <c r="C883" s="51"/>
      <c r="D883" s="51"/>
      <c r="E883" s="51"/>
      <c r="F883" s="51"/>
      <c r="G883" s="51"/>
      <c r="H883" s="51"/>
      <c r="I883" s="51"/>
      <c r="J883" s="51"/>
      <c r="K883" s="51"/>
      <c r="L883" s="51"/>
      <c r="M883" s="51"/>
      <c r="N883" s="159"/>
      <c r="O883" s="159"/>
      <c r="P883" s="159"/>
      <c r="Q883" s="159"/>
      <c r="R883" s="159"/>
      <c r="S883" s="159"/>
      <c r="T883" s="159"/>
      <c r="U883" s="159"/>
      <c r="V883" s="159"/>
      <c r="W883" s="159"/>
      <c r="X883" s="159"/>
      <c r="Y883" s="159"/>
      <c r="Z883" s="159"/>
    </row>
    <row r="884" spans="1:26" ht="13.8" x14ac:dyDescent="0.3">
      <c r="A884" s="51"/>
      <c r="B884" s="51"/>
      <c r="C884" s="51"/>
      <c r="D884" s="51"/>
      <c r="E884" s="51"/>
      <c r="F884" s="51"/>
      <c r="G884" s="51"/>
      <c r="H884" s="51"/>
      <c r="I884" s="51"/>
      <c r="J884" s="51"/>
      <c r="K884" s="51"/>
      <c r="L884" s="51"/>
      <c r="M884" s="51"/>
      <c r="N884" s="159"/>
      <c r="O884" s="159"/>
      <c r="P884" s="159"/>
      <c r="Q884" s="159"/>
      <c r="R884" s="159"/>
      <c r="S884" s="159"/>
      <c r="T884" s="159"/>
      <c r="U884" s="159"/>
      <c r="V884" s="159"/>
      <c r="W884" s="159"/>
      <c r="X884" s="159"/>
      <c r="Y884" s="159"/>
      <c r="Z884" s="159"/>
    </row>
    <row r="885" spans="1:26" ht="13.8" x14ac:dyDescent="0.3">
      <c r="A885" s="51"/>
      <c r="B885" s="51"/>
      <c r="C885" s="51"/>
      <c r="D885" s="51"/>
      <c r="E885" s="51"/>
      <c r="F885" s="51"/>
      <c r="G885" s="51"/>
      <c r="H885" s="51"/>
      <c r="I885" s="51"/>
      <c r="J885" s="51"/>
      <c r="K885" s="51"/>
      <c r="L885" s="51"/>
      <c r="M885" s="51"/>
      <c r="N885" s="159"/>
      <c r="O885" s="159"/>
      <c r="P885" s="159"/>
      <c r="Q885" s="159"/>
      <c r="R885" s="159"/>
      <c r="S885" s="159"/>
      <c r="T885" s="159"/>
      <c r="U885" s="159"/>
      <c r="V885" s="159"/>
      <c r="W885" s="159"/>
      <c r="X885" s="159"/>
      <c r="Y885" s="159"/>
      <c r="Z885" s="159"/>
    </row>
    <row r="886" spans="1:26" ht="13.8" x14ac:dyDescent="0.3">
      <c r="A886" s="51"/>
      <c r="B886" s="51"/>
      <c r="C886" s="51"/>
      <c r="D886" s="51"/>
      <c r="E886" s="51"/>
      <c r="F886" s="51"/>
      <c r="G886" s="51"/>
      <c r="H886" s="51"/>
      <c r="I886" s="51"/>
      <c r="J886" s="51"/>
      <c r="K886" s="51"/>
      <c r="L886" s="51"/>
      <c r="M886" s="51"/>
      <c r="N886" s="159"/>
      <c r="O886" s="159"/>
      <c r="P886" s="159"/>
      <c r="Q886" s="159"/>
      <c r="R886" s="159"/>
      <c r="S886" s="159"/>
      <c r="T886" s="159"/>
      <c r="U886" s="159"/>
      <c r="V886" s="159"/>
      <c r="W886" s="159"/>
      <c r="X886" s="159"/>
      <c r="Y886" s="159"/>
      <c r="Z886" s="159"/>
    </row>
    <row r="887" spans="1:26" ht="13.8" x14ac:dyDescent="0.3">
      <c r="A887" s="51"/>
      <c r="B887" s="51"/>
      <c r="C887" s="51"/>
      <c r="D887" s="51"/>
      <c r="E887" s="51"/>
      <c r="F887" s="51"/>
      <c r="G887" s="51"/>
      <c r="H887" s="51"/>
      <c r="I887" s="51"/>
      <c r="J887" s="51"/>
      <c r="K887" s="51"/>
      <c r="L887" s="51"/>
      <c r="M887" s="51"/>
      <c r="N887" s="159"/>
      <c r="O887" s="159"/>
      <c r="P887" s="159"/>
      <c r="Q887" s="159"/>
      <c r="R887" s="159"/>
      <c r="S887" s="159"/>
      <c r="T887" s="159"/>
      <c r="U887" s="159"/>
      <c r="V887" s="159"/>
      <c r="W887" s="159"/>
      <c r="X887" s="159"/>
      <c r="Y887" s="159"/>
      <c r="Z887" s="159"/>
    </row>
    <row r="888" spans="1:26" ht="13.8" x14ac:dyDescent="0.3">
      <c r="A888" s="51"/>
      <c r="B888" s="51"/>
      <c r="C888" s="51"/>
      <c r="D888" s="51"/>
      <c r="E888" s="51"/>
      <c r="F888" s="51"/>
      <c r="G888" s="51"/>
      <c r="H888" s="51"/>
      <c r="I888" s="51"/>
      <c r="J888" s="51"/>
      <c r="K888" s="51"/>
      <c r="L888" s="51"/>
      <c r="M888" s="51"/>
      <c r="N888" s="159"/>
      <c r="O888" s="159"/>
      <c r="P888" s="159"/>
      <c r="Q888" s="159"/>
      <c r="R888" s="159"/>
      <c r="S888" s="159"/>
      <c r="T888" s="159"/>
      <c r="U888" s="159"/>
      <c r="V888" s="159"/>
      <c r="W888" s="159"/>
      <c r="X888" s="159"/>
      <c r="Y888" s="159"/>
      <c r="Z888" s="159"/>
    </row>
    <row r="889" spans="1:26" ht="13.8" x14ac:dyDescent="0.3">
      <c r="A889" s="51"/>
      <c r="B889" s="51"/>
      <c r="C889" s="51"/>
      <c r="D889" s="51"/>
      <c r="E889" s="51"/>
      <c r="F889" s="51"/>
      <c r="G889" s="51"/>
      <c r="H889" s="51"/>
      <c r="I889" s="51"/>
      <c r="J889" s="51"/>
      <c r="K889" s="51"/>
      <c r="L889" s="51"/>
      <c r="M889" s="51"/>
      <c r="N889" s="159"/>
      <c r="O889" s="159"/>
      <c r="P889" s="159"/>
      <c r="Q889" s="159"/>
      <c r="R889" s="159"/>
      <c r="S889" s="159"/>
      <c r="T889" s="159"/>
      <c r="U889" s="159"/>
      <c r="V889" s="159"/>
      <c r="W889" s="159"/>
      <c r="X889" s="159"/>
      <c r="Y889" s="159"/>
      <c r="Z889" s="159"/>
    </row>
    <row r="890" spans="1:26" ht="13.8" x14ac:dyDescent="0.3">
      <c r="A890" s="51"/>
      <c r="B890" s="51"/>
      <c r="C890" s="51"/>
      <c r="D890" s="51"/>
      <c r="E890" s="51"/>
      <c r="F890" s="51"/>
      <c r="G890" s="51"/>
      <c r="H890" s="51"/>
      <c r="I890" s="51"/>
      <c r="J890" s="51"/>
      <c r="K890" s="51"/>
      <c r="L890" s="51"/>
      <c r="M890" s="51"/>
      <c r="N890" s="159"/>
      <c r="O890" s="159"/>
      <c r="P890" s="159"/>
      <c r="Q890" s="159"/>
      <c r="R890" s="159"/>
      <c r="S890" s="159"/>
      <c r="T890" s="159"/>
      <c r="U890" s="159"/>
      <c r="V890" s="159"/>
      <c r="W890" s="159"/>
      <c r="X890" s="159"/>
      <c r="Y890" s="159"/>
      <c r="Z890" s="159"/>
    </row>
    <row r="891" spans="1:26" ht="13.8" x14ac:dyDescent="0.3">
      <c r="A891" s="51"/>
      <c r="B891" s="51"/>
      <c r="C891" s="51"/>
      <c r="D891" s="51"/>
      <c r="E891" s="51"/>
      <c r="F891" s="51"/>
      <c r="G891" s="51"/>
      <c r="H891" s="51"/>
      <c r="I891" s="51"/>
      <c r="J891" s="51"/>
      <c r="K891" s="51"/>
      <c r="L891" s="51"/>
      <c r="M891" s="51"/>
      <c r="N891" s="159"/>
      <c r="O891" s="159"/>
      <c r="P891" s="159"/>
      <c r="Q891" s="159"/>
      <c r="R891" s="159"/>
      <c r="S891" s="159"/>
      <c r="T891" s="159"/>
      <c r="U891" s="159"/>
      <c r="V891" s="159"/>
      <c r="W891" s="159"/>
      <c r="X891" s="159"/>
      <c r="Y891" s="159"/>
      <c r="Z891" s="159"/>
    </row>
    <row r="892" spans="1:26" ht="13.8" x14ac:dyDescent="0.3">
      <c r="A892" s="51"/>
      <c r="B892" s="51"/>
      <c r="C892" s="51"/>
      <c r="D892" s="51"/>
      <c r="E892" s="51"/>
      <c r="F892" s="51"/>
      <c r="G892" s="51"/>
      <c r="H892" s="51"/>
      <c r="I892" s="51"/>
      <c r="J892" s="51"/>
      <c r="K892" s="51"/>
      <c r="L892" s="51"/>
      <c r="M892" s="51"/>
      <c r="N892" s="159"/>
      <c r="O892" s="159"/>
      <c r="P892" s="159"/>
      <c r="Q892" s="159"/>
      <c r="R892" s="159"/>
      <c r="S892" s="159"/>
      <c r="T892" s="159"/>
      <c r="U892" s="159"/>
      <c r="V892" s="159"/>
      <c r="W892" s="159"/>
      <c r="X892" s="159"/>
      <c r="Y892" s="159"/>
      <c r="Z892" s="159"/>
    </row>
    <row r="893" spans="1:26" ht="13.8" x14ac:dyDescent="0.3">
      <c r="A893" s="51"/>
      <c r="B893" s="51"/>
      <c r="C893" s="51"/>
      <c r="D893" s="51"/>
      <c r="E893" s="51"/>
      <c r="F893" s="51"/>
      <c r="G893" s="51"/>
      <c r="H893" s="51"/>
      <c r="I893" s="51"/>
      <c r="J893" s="51"/>
      <c r="K893" s="51"/>
      <c r="L893" s="51"/>
      <c r="M893" s="51"/>
      <c r="N893" s="159"/>
      <c r="O893" s="159"/>
      <c r="P893" s="159"/>
      <c r="Q893" s="159"/>
      <c r="R893" s="159"/>
      <c r="S893" s="159"/>
      <c r="T893" s="159"/>
      <c r="U893" s="159"/>
      <c r="V893" s="159"/>
      <c r="W893" s="159"/>
      <c r="X893" s="159"/>
      <c r="Y893" s="159"/>
      <c r="Z893" s="159"/>
    </row>
    <row r="894" spans="1:26" ht="13.8" x14ac:dyDescent="0.3">
      <c r="A894" s="51"/>
      <c r="B894" s="51"/>
      <c r="C894" s="51"/>
      <c r="D894" s="51"/>
      <c r="E894" s="51"/>
      <c r="F894" s="51"/>
      <c r="G894" s="51"/>
      <c r="H894" s="51"/>
      <c r="I894" s="51"/>
      <c r="J894" s="51"/>
      <c r="K894" s="51"/>
      <c r="L894" s="51"/>
      <c r="M894" s="51"/>
      <c r="N894" s="159"/>
      <c r="O894" s="159"/>
      <c r="P894" s="159"/>
      <c r="Q894" s="159"/>
      <c r="R894" s="159"/>
      <c r="S894" s="159"/>
      <c r="T894" s="159"/>
      <c r="U894" s="159"/>
      <c r="V894" s="159"/>
      <c r="W894" s="159"/>
      <c r="X894" s="159"/>
      <c r="Y894" s="159"/>
      <c r="Z894" s="159"/>
    </row>
    <row r="895" spans="1:26" ht="13.8" x14ac:dyDescent="0.3">
      <c r="A895" s="51"/>
      <c r="B895" s="51"/>
      <c r="C895" s="51"/>
      <c r="D895" s="51"/>
      <c r="E895" s="51"/>
      <c r="F895" s="51"/>
      <c r="G895" s="51"/>
      <c r="H895" s="51"/>
      <c r="I895" s="51"/>
      <c r="J895" s="51"/>
      <c r="K895" s="51"/>
      <c r="L895" s="51"/>
      <c r="M895" s="51"/>
      <c r="N895" s="159"/>
      <c r="O895" s="159"/>
      <c r="P895" s="159"/>
      <c r="Q895" s="159"/>
      <c r="R895" s="159"/>
      <c r="S895" s="159"/>
      <c r="T895" s="159"/>
      <c r="U895" s="159"/>
      <c r="V895" s="159"/>
      <c r="W895" s="159"/>
      <c r="X895" s="159"/>
      <c r="Y895" s="159"/>
      <c r="Z895" s="159"/>
    </row>
    <row r="896" spans="1:26" ht="13.8" x14ac:dyDescent="0.3">
      <c r="A896" s="51"/>
      <c r="B896" s="51"/>
      <c r="C896" s="51"/>
      <c r="D896" s="51"/>
      <c r="E896" s="51"/>
      <c r="F896" s="51"/>
      <c r="G896" s="51"/>
      <c r="H896" s="51"/>
      <c r="I896" s="51"/>
      <c r="J896" s="51"/>
      <c r="K896" s="51"/>
      <c r="L896" s="51"/>
      <c r="M896" s="51"/>
      <c r="N896" s="159"/>
      <c r="O896" s="159"/>
      <c r="P896" s="159"/>
      <c r="Q896" s="159"/>
      <c r="R896" s="159"/>
      <c r="S896" s="159"/>
      <c r="T896" s="159"/>
      <c r="U896" s="159"/>
      <c r="V896" s="159"/>
      <c r="W896" s="159"/>
      <c r="X896" s="159"/>
      <c r="Y896" s="159"/>
      <c r="Z896" s="159"/>
    </row>
    <row r="897" spans="1:26" ht="13.8" x14ac:dyDescent="0.3">
      <c r="A897" s="51"/>
      <c r="B897" s="51"/>
      <c r="C897" s="51"/>
      <c r="D897" s="51"/>
      <c r="E897" s="51"/>
      <c r="F897" s="51"/>
      <c r="G897" s="51"/>
      <c r="H897" s="51"/>
      <c r="I897" s="51"/>
      <c r="J897" s="51"/>
      <c r="K897" s="51"/>
      <c r="L897" s="51"/>
      <c r="M897" s="51"/>
      <c r="N897" s="159"/>
      <c r="O897" s="159"/>
      <c r="P897" s="159"/>
      <c r="Q897" s="159"/>
      <c r="R897" s="159"/>
      <c r="S897" s="159"/>
      <c r="T897" s="159"/>
      <c r="U897" s="159"/>
      <c r="V897" s="159"/>
      <c r="W897" s="159"/>
      <c r="X897" s="159"/>
      <c r="Y897" s="159"/>
      <c r="Z897" s="159"/>
    </row>
    <row r="898" spans="1:26" ht="13.8" x14ac:dyDescent="0.3">
      <c r="A898" s="51"/>
      <c r="B898" s="51"/>
      <c r="C898" s="51"/>
      <c r="D898" s="51"/>
      <c r="E898" s="51"/>
      <c r="F898" s="51"/>
      <c r="G898" s="51"/>
      <c r="H898" s="51"/>
      <c r="I898" s="51"/>
      <c r="J898" s="51"/>
      <c r="K898" s="51"/>
      <c r="L898" s="51"/>
      <c r="M898" s="51"/>
      <c r="N898" s="159"/>
      <c r="O898" s="159"/>
      <c r="P898" s="159"/>
      <c r="Q898" s="159"/>
      <c r="R898" s="159"/>
      <c r="S898" s="159"/>
      <c r="T898" s="159"/>
      <c r="U898" s="159"/>
      <c r="V898" s="159"/>
      <c r="W898" s="159"/>
      <c r="X898" s="159"/>
      <c r="Y898" s="159"/>
      <c r="Z898" s="159"/>
    </row>
    <row r="899" spans="1:26" ht="13.8" x14ac:dyDescent="0.3">
      <c r="A899" s="51"/>
      <c r="B899" s="51"/>
      <c r="C899" s="51"/>
      <c r="D899" s="51"/>
      <c r="E899" s="51"/>
      <c r="F899" s="51"/>
      <c r="G899" s="51"/>
      <c r="H899" s="51"/>
      <c r="I899" s="51"/>
      <c r="J899" s="51"/>
      <c r="K899" s="51"/>
      <c r="L899" s="51"/>
      <c r="M899" s="51"/>
      <c r="N899" s="159"/>
      <c r="O899" s="159"/>
      <c r="P899" s="159"/>
      <c r="Q899" s="159"/>
      <c r="R899" s="159"/>
      <c r="S899" s="159"/>
      <c r="T899" s="159"/>
      <c r="U899" s="159"/>
      <c r="V899" s="159"/>
      <c r="W899" s="159"/>
      <c r="X899" s="159"/>
      <c r="Y899" s="159"/>
      <c r="Z899" s="159"/>
    </row>
    <row r="900" spans="1:26" ht="13.8" x14ac:dyDescent="0.3">
      <c r="A900" s="51"/>
      <c r="B900" s="51"/>
      <c r="C900" s="51"/>
      <c r="D900" s="51"/>
      <c r="E900" s="51"/>
      <c r="F900" s="51"/>
      <c r="G900" s="51"/>
      <c r="H900" s="51"/>
      <c r="I900" s="51"/>
      <c r="J900" s="51"/>
      <c r="K900" s="51"/>
      <c r="L900" s="51"/>
      <c r="M900" s="51"/>
      <c r="N900" s="159"/>
      <c r="O900" s="159"/>
      <c r="P900" s="159"/>
      <c r="Q900" s="159"/>
      <c r="R900" s="159"/>
      <c r="S900" s="159"/>
      <c r="T900" s="159"/>
      <c r="U900" s="159"/>
      <c r="V900" s="159"/>
      <c r="W900" s="159"/>
      <c r="X900" s="159"/>
      <c r="Y900" s="159"/>
      <c r="Z900" s="159"/>
    </row>
    <row r="901" spans="1:26" ht="13.8" x14ac:dyDescent="0.3">
      <c r="A901" s="51"/>
      <c r="B901" s="51"/>
      <c r="C901" s="51"/>
      <c r="D901" s="51"/>
      <c r="E901" s="51"/>
      <c r="F901" s="51"/>
      <c r="G901" s="51"/>
      <c r="H901" s="51"/>
      <c r="I901" s="51"/>
      <c r="J901" s="51"/>
      <c r="K901" s="51"/>
      <c r="L901" s="51"/>
      <c r="M901" s="51"/>
      <c r="N901" s="159"/>
      <c r="O901" s="159"/>
      <c r="P901" s="159"/>
      <c r="Q901" s="159"/>
      <c r="R901" s="159"/>
      <c r="S901" s="159"/>
      <c r="T901" s="159"/>
      <c r="U901" s="159"/>
      <c r="V901" s="159"/>
      <c r="W901" s="159"/>
      <c r="X901" s="159"/>
      <c r="Y901" s="159"/>
      <c r="Z901" s="159"/>
    </row>
    <row r="902" spans="1:26" ht="13.8" x14ac:dyDescent="0.3">
      <c r="A902" s="51"/>
      <c r="B902" s="51"/>
      <c r="C902" s="51"/>
      <c r="D902" s="51"/>
      <c r="E902" s="51"/>
      <c r="F902" s="51"/>
      <c r="G902" s="51"/>
      <c r="H902" s="51"/>
      <c r="I902" s="51"/>
      <c r="J902" s="51"/>
      <c r="K902" s="51"/>
      <c r="L902" s="51"/>
      <c r="M902" s="51"/>
      <c r="N902" s="159"/>
      <c r="O902" s="159"/>
      <c r="P902" s="159"/>
      <c r="Q902" s="159"/>
      <c r="R902" s="159"/>
      <c r="S902" s="159"/>
      <c r="T902" s="159"/>
      <c r="U902" s="159"/>
      <c r="V902" s="159"/>
      <c r="W902" s="159"/>
      <c r="X902" s="159"/>
      <c r="Y902" s="159"/>
      <c r="Z902" s="159"/>
    </row>
    <row r="903" spans="1:26" ht="13.8" x14ac:dyDescent="0.3">
      <c r="A903" s="51"/>
      <c r="B903" s="51"/>
      <c r="C903" s="51"/>
      <c r="D903" s="51"/>
      <c r="E903" s="51"/>
      <c r="F903" s="51"/>
      <c r="G903" s="51"/>
      <c r="H903" s="51"/>
      <c r="I903" s="51"/>
      <c r="J903" s="51"/>
      <c r="K903" s="51"/>
      <c r="L903" s="51"/>
      <c r="M903" s="51"/>
      <c r="N903" s="159"/>
      <c r="O903" s="159"/>
      <c r="P903" s="159"/>
      <c r="Q903" s="159"/>
      <c r="R903" s="159"/>
      <c r="S903" s="159"/>
      <c r="T903" s="159"/>
      <c r="U903" s="159"/>
      <c r="V903" s="159"/>
      <c r="W903" s="159"/>
      <c r="X903" s="159"/>
      <c r="Y903" s="159"/>
      <c r="Z903" s="159"/>
    </row>
    <row r="904" spans="1:26" ht="13.8" x14ac:dyDescent="0.3">
      <c r="A904" s="51"/>
      <c r="B904" s="51"/>
      <c r="C904" s="51"/>
      <c r="D904" s="51"/>
      <c r="E904" s="51"/>
      <c r="F904" s="51"/>
      <c r="G904" s="51"/>
      <c r="H904" s="51"/>
      <c r="I904" s="51"/>
      <c r="J904" s="51"/>
      <c r="K904" s="51"/>
      <c r="L904" s="51"/>
      <c r="M904" s="51"/>
      <c r="N904" s="159"/>
      <c r="O904" s="159"/>
      <c r="P904" s="159"/>
      <c r="Q904" s="159"/>
      <c r="R904" s="159"/>
      <c r="S904" s="159"/>
      <c r="T904" s="159"/>
      <c r="U904" s="159"/>
      <c r="V904" s="159"/>
      <c r="W904" s="159"/>
      <c r="X904" s="159"/>
      <c r="Y904" s="159"/>
      <c r="Z904" s="159"/>
    </row>
    <row r="905" spans="1:26" ht="13.8" x14ac:dyDescent="0.3">
      <c r="A905" s="51"/>
      <c r="B905" s="51"/>
      <c r="C905" s="51"/>
      <c r="D905" s="51"/>
      <c r="E905" s="51"/>
      <c r="F905" s="51"/>
      <c r="G905" s="51"/>
      <c r="H905" s="51"/>
      <c r="I905" s="51"/>
      <c r="J905" s="51"/>
      <c r="K905" s="51"/>
      <c r="L905" s="51"/>
      <c r="M905" s="51"/>
      <c r="N905" s="159"/>
      <c r="O905" s="159"/>
      <c r="P905" s="159"/>
      <c r="Q905" s="159"/>
      <c r="R905" s="159"/>
      <c r="S905" s="159"/>
      <c r="T905" s="159"/>
      <c r="U905" s="159"/>
      <c r="V905" s="159"/>
      <c r="W905" s="159"/>
      <c r="X905" s="159"/>
      <c r="Y905" s="159"/>
      <c r="Z905" s="159"/>
    </row>
    <row r="906" spans="1:26" ht="13.8" x14ac:dyDescent="0.3">
      <c r="A906" s="51"/>
      <c r="B906" s="51"/>
      <c r="C906" s="51"/>
      <c r="D906" s="51"/>
      <c r="E906" s="51"/>
      <c r="F906" s="51"/>
      <c r="G906" s="51"/>
      <c r="H906" s="51"/>
      <c r="I906" s="51"/>
      <c r="J906" s="51"/>
      <c r="K906" s="51"/>
      <c r="L906" s="51"/>
      <c r="M906" s="51"/>
      <c r="N906" s="159"/>
      <c r="O906" s="159"/>
      <c r="P906" s="159"/>
      <c r="Q906" s="159"/>
      <c r="R906" s="159"/>
      <c r="S906" s="159"/>
      <c r="T906" s="159"/>
      <c r="U906" s="159"/>
      <c r="V906" s="159"/>
      <c r="W906" s="159"/>
      <c r="X906" s="159"/>
      <c r="Y906" s="159"/>
      <c r="Z906" s="159"/>
    </row>
    <row r="907" spans="1:26" ht="13.8" x14ac:dyDescent="0.3">
      <c r="A907" s="51"/>
      <c r="B907" s="51"/>
      <c r="C907" s="51"/>
      <c r="D907" s="51"/>
      <c r="E907" s="51"/>
      <c r="F907" s="51"/>
      <c r="G907" s="51"/>
      <c r="H907" s="51"/>
      <c r="I907" s="51"/>
      <c r="J907" s="51"/>
      <c r="K907" s="51"/>
      <c r="L907" s="51"/>
      <c r="M907" s="51"/>
      <c r="N907" s="159"/>
      <c r="O907" s="159"/>
      <c r="P907" s="159"/>
      <c r="Q907" s="159"/>
      <c r="R907" s="159"/>
      <c r="S907" s="159"/>
      <c r="T907" s="159"/>
      <c r="U907" s="159"/>
      <c r="V907" s="159"/>
      <c r="W907" s="159"/>
      <c r="X907" s="159"/>
      <c r="Y907" s="159"/>
      <c r="Z907" s="159"/>
    </row>
    <row r="908" spans="1:26" ht="13.8" x14ac:dyDescent="0.3">
      <c r="A908" s="51"/>
      <c r="B908" s="51"/>
      <c r="C908" s="51"/>
      <c r="D908" s="51"/>
      <c r="E908" s="51"/>
      <c r="F908" s="51"/>
      <c r="G908" s="51"/>
      <c r="H908" s="51"/>
      <c r="I908" s="51"/>
      <c r="J908" s="51"/>
      <c r="K908" s="51"/>
      <c r="L908" s="51"/>
      <c r="M908" s="51"/>
      <c r="N908" s="159"/>
      <c r="O908" s="159"/>
      <c r="P908" s="159"/>
      <c r="Q908" s="159"/>
      <c r="R908" s="159"/>
      <c r="S908" s="159"/>
      <c r="T908" s="159"/>
      <c r="U908" s="159"/>
      <c r="V908" s="159"/>
      <c r="W908" s="159"/>
      <c r="X908" s="159"/>
      <c r="Y908" s="159"/>
      <c r="Z908" s="159"/>
    </row>
    <row r="909" spans="1:26" ht="13.8" x14ac:dyDescent="0.3">
      <c r="A909" s="51"/>
      <c r="B909" s="51"/>
      <c r="C909" s="51"/>
      <c r="D909" s="51"/>
      <c r="E909" s="51"/>
      <c r="F909" s="51"/>
      <c r="G909" s="51"/>
      <c r="H909" s="51"/>
      <c r="I909" s="51"/>
      <c r="J909" s="51"/>
      <c r="K909" s="51"/>
      <c r="L909" s="51"/>
      <c r="M909" s="51"/>
      <c r="N909" s="159"/>
      <c r="O909" s="159"/>
      <c r="P909" s="159"/>
      <c r="Q909" s="159"/>
      <c r="R909" s="159"/>
      <c r="S909" s="159"/>
      <c r="T909" s="159"/>
      <c r="U909" s="159"/>
      <c r="V909" s="159"/>
      <c r="W909" s="159"/>
      <c r="X909" s="159"/>
      <c r="Y909" s="159"/>
      <c r="Z909" s="159"/>
    </row>
    <row r="910" spans="1:26" ht="13.8" x14ac:dyDescent="0.3">
      <c r="A910" s="51"/>
      <c r="B910" s="51"/>
      <c r="C910" s="51"/>
      <c r="D910" s="51"/>
      <c r="E910" s="51"/>
      <c r="F910" s="51"/>
      <c r="G910" s="51"/>
      <c r="H910" s="51"/>
      <c r="I910" s="51"/>
      <c r="J910" s="51"/>
      <c r="K910" s="51"/>
      <c r="L910" s="51"/>
      <c r="M910" s="51"/>
      <c r="N910" s="159"/>
      <c r="O910" s="159"/>
      <c r="P910" s="159"/>
      <c r="Q910" s="159"/>
      <c r="R910" s="159"/>
      <c r="S910" s="159"/>
      <c r="T910" s="159"/>
      <c r="U910" s="159"/>
      <c r="V910" s="159"/>
      <c r="W910" s="159"/>
      <c r="X910" s="159"/>
      <c r="Y910" s="159"/>
      <c r="Z910" s="159"/>
    </row>
    <row r="911" spans="1:26" ht="13.8" x14ac:dyDescent="0.3">
      <c r="A911" s="51"/>
      <c r="B911" s="51"/>
      <c r="C911" s="51"/>
      <c r="D911" s="51"/>
      <c r="E911" s="51"/>
      <c r="F911" s="51"/>
      <c r="G911" s="51"/>
      <c r="H911" s="51"/>
      <c r="I911" s="51"/>
      <c r="J911" s="51"/>
      <c r="K911" s="51"/>
      <c r="L911" s="51"/>
      <c r="M911" s="51"/>
      <c r="N911" s="159"/>
      <c r="O911" s="159"/>
      <c r="P911" s="159"/>
      <c r="Q911" s="159"/>
      <c r="R911" s="159"/>
      <c r="S911" s="159"/>
      <c r="T911" s="159"/>
      <c r="U911" s="159"/>
      <c r="V911" s="159"/>
      <c r="W911" s="159"/>
      <c r="X911" s="159"/>
      <c r="Y911" s="159"/>
      <c r="Z911" s="159"/>
    </row>
    <row r="912" spans="1:26" ht="13.8" x14ac:dyDescent="0.3">
      <c r="A912" s="51"/>
      <c r="B912" s="51"/>
      <c r="C912" s="51"/>
      <c r="D912" s="51"/>
      <c r="E912" s="51"/>
      <c r="F912" s="51"/>
      <c r="G912" s="51"/>
      <c r="H912" s="51"/>
      <c r="I912" s="51"/>
      <c r="J912" s="51"/>
      <c r="K912" s="51"/>
      <c r="L912" s="51"/>
      <c r="M912" s="51"/>
      <c r="N912" s="159"/>
      <c r="O912" s="159"/>
      <c r="P912" s="159"/>
      <c r="Q912" s="159"/>
      <c r="R912" s="159"/>
      <c r="S912" s="159"/>
      <c r="T912" s="159"/>
      <c r="U912" s="159"/>
      <c r="V912" s="159"/>
      <c r="W912" s="159"/>
      <c r="X912" s="159"/>
      <c r="Y912" s="159"/>
      <c r="Z912" s="159"/>
    </row>
    <row r="913" spans="1:26" ht="13.8" x14ac:dyDescent="0.3">
      <c r="A913" s="51"/>
      <c r="B913" s="51"/>
      <c r="C913" s="51"/>
      <c r="D913" s="51"/>
      <c r="E913" s="51"/>
      <c r="F913" s="51"/>
      <c r="G913" s="51"/>
      <c r="H913" s="51"/>
      <c r="I913" s="51"/>
      <c r="J913" s="51"/>
      <c r="K913" s="51"/>
      <c r="L913" s="51"/>
      <c r="M913" s="51"/>
      <c r="N913" s="159"/>
      <c r="O913" s="159"/>
      <c r="P913" s="159"/>
      <c r="Q913" s="159"/>
      <c r="R913" s="159"/>
      <c r="S913" s="159"/>
      <c r="T913" s="159"/>
      <c r="U913" s="159"/>
      <c r="V913" s="159"/>
      <c r="W913" s="159"/>
      <c r="X913" s="159"/>
      <c r="Y913" s="159"/>
      <c r="Z913" s="159"/>
    </row>
    <row r="914" spans="1:26" ht="13.8" x14ac:dyDescent="0.3">
      <c r="A914" s="51"/>
      <c r="B914" s="51"/>
      <c r="C914" s="51"/>
      <c r="D914" s="51"/>
      <c r="E914" s="51"/>
      <c r="F914" s="51"/>
      <c r="G914" s="51"/>
      <c r="H914" s="51"/>
      <c r="I914" s="51"/>
      <c r="J914" s="51"/>
      <c r="K914" s="51"/>
      <c r="L914" s="51"/>
      <c r="M914" s="51"/>
      <c r="N914" s="159"/>
      <c r="O914" s="159"/>
      <c r="P914" s="159"/>
      <c r="Q914" s="159"/>
      <c r="R914" s="159"/>
      <c r="S914" s="159"/>
      <c r="T914" s="159"/>
      <c r="U914" s="159"/>
      <c r="V914" s="159"/>
      <c r="W914" s="159"/>
      <c r="X914" s="159"/>
      <c r="Y914" s="159"/>
      <c r="Z914" s="159"/>
    </row>
    <row r="915" spans="1:26" ht="13.8" x14ac:dyDescent="0.3">
      <c r="A915" s="51"/>
      <c r="B915" s="51"/>
      <c r="C915" s="51"/>
      <c r="D915" s="51"/>
      <c r="E915" s="51"/>
      <c r="F915" s="51"/>
      <c r="G915" s="51"/>
      <c r="H915" s="51"/>
      <c r="I915" s="51"/>
      <c r="J915" s="51"/>
      <c r="K915" s="51"/>
      <c r="L915" s="51"/>
      <c r="M915" s="51"/>
      <c r="N915" s="159"/>
      <c r="O915" s="159"/>
      <c r="P915" s="159"/>
      <c r="Q915" s="159"/>
      <c r="R915" s="159"/>
      <c r="S915" s="159"/>
      <c r="T915" s="159"/>
      <c r="U915" s="159"/>
      <c r="V915" s="159"/>
      <c r="W915" s="159"/>
      <c r="X915" s="159"/>
      <c r="Y915" s="159"/>
      <c r="Z915" s="159"/>
    </row>
    <row r="916" spans="1:26" ht="13.8" x14ac:dyDescent="0.3">
      <c r="A916" s="51"/>
      <c r="B916" s="51"/>
      <c r="C916" s="51"/>
      <c r="D916" s="51"/>
      <c r="E916" s="51"/>
      <c r="F916" s="51"/>
      <c r="G916" s="51"/>
      <c r="H916" s="51"/>
      <c r="I916" s="51"/>
      <c r="J916" s="51"/>
      <c r="K916" s="51"/>
      <c r="L916" s="51"/>
      <c r="M916" s="51"/>
      <c r="N916" s="159"/>
      <c r="O916" s="159"/>
      <c r="P916" s="159"/>
      <c r="Q916" s="159"/>
      <c r="R916" s="159"/>
      <c r="S916" s="159"/>
      <c r="T916" s="159"/>
      <c r="U916" s="159"/>
      <c r="V916" s="159"/>
      <c r="W916" s="159"/>
      <c r="X916" s="159"/>
      <c r="Y916" s="159"/>
      <c r="Z916" s="159"/>
    </row>
    <row r="917" spans="1:26" ht="13.8" x14ac:dyDescent="0.3">
      <c r="A917" s="51"/>
      <c r="B917" s="51"/>
      <c r="C917" s="51"/>
      <c r="D917" s="51"/>
      <c r="E917" s="51"/>
      <c r="F917" s="51"/>
      <c r="G917" s="51"/>
      <c r="H917" s="51"/>
      <c r="I917" s="51"/>
      <c r="J917" s="51"/>
      <c r="K917" s="51"/>
      <c r="L917" s="51"/>
      <c r="M917" s="51"/>
      <c r="N917" s="159"/>
      <c r="O917" s="159"/>
      <c r="P917" s="159"/>
      <c r="Q917" s="159"/>
      <c r="R917" s="159"/>
      <c r="S917" s="159"/>
      <c r="T917" s="159"/>
      <c r="U917" s="159"/>
      <c r="V917" s="159"/>
      <c r="W917" s="159"/>
      <c r="X917" s="159"/>
      <c r="Y917" s="159"/>
      <c r="Z917" s="159"/>
    </row>
    <row r="918" spans="1:26" ht="13.8" x14ac:dyDescent="0.3">
      <c r="A918" s="51"/>
      <c r="B918" s="51"/>
      <c r="C918" s="51"/>
      <c r="D918" s="51"/>
      <c r="E918" s="51"/>
      <c r="F918" s="51"/>
      <c r="G918" s="51"/>
      <c r="H918" s="51"/>
      <c r="I918" s="51"/>
      <c r="J918" s="51"/>
      <c r="K918" s="51"/>
      <c r="L918" s="51"/>
      <c r="M918" s="51"/>
      <c r="N918" s="159"/>
      <c r="O918" s="159"/>
      <c r="P918" s="159"/>
      <c r="Q918" s="159"/>
      <c r="R918" s="159"/>
      <c r="S918" s="159"/>
      <c r="T918" s="159"/>
      <c r="U918" s="159"/>
      <c r="V918" s="159"/>
      <c r="W918" s="159"/>
      <c r="X918" s="159"/>
      <c r="Y918" s="159"/>
      <c r="Z918" s="159"/>
    </row>
    <row r="919" spans="1:26" ht="13.8" x14ac:dyDescent="0.3">
      <c r="A919" s="51"/>
      <c r="B919" s="51"/>
      <c r="C919" s="51"/>
      <c r="D919" s="51"/>
      <c r="E919" s="51"/>
      <c r="F919" s="51"/>
      <c r="G919" s="51"/>
      <c r="H919" s="51"/>
      <c r="I919" s="51"/>
      <c r="J919" s="51"/>
      <c r="K919" s="51"/>
      <c r="L919" s="51"/>
      <c r="M919" s="51"/>
      <c r="N919" s="159"/>
      <c r="O919" s="159"/>
      <c r="P919" s="159"/>
      <c r="Q919" s="159"/>
      <c r="R919" s="159"/>
      <c r="S919" s="159"/>
      <c r="T919" s="159"/>
      <c r="U919" s="159"/>
      <c r="V919" s="159"/>
      <c r="W919" s="159"/>
      <c r="X919" s="159"/>
      <c r="Y919" s="159"/>
      <c r="Z919" s="159"/>
    </row>
    <row r="920" spans="1:26" ht="13.8" x14ac:dyDescent="0.3">
      <c r="A920" s="51"/>
      <c r="B920" s="51"/>
      <c r="C920" s="51"/>
      <c r="D920" s="51"/>
      <c r="E920" s="51"/>
      <c r="F920" s="51"/>
      <c r="G920" s="51"/>
      <c r="H920" s="51"/>
      <c r="I920" s="51"/>
      <c r="J920" s="51"/>
      <c r="K920" s="51"/>
      <c r="L920" s="51"/>
      <c r="M920" s="51"/>
      <c r="N920" s="159"/>
      <c r="O920" s="159"/>
      <c r="P920" s="159"/>
      <c r="Q920" s="159"/>
      <c r="R920" s="159"/>
      <c r="S920" s="159"/>
      <c r="T920" s="159"/>
      <c r="U920" s="159"/>
      <c r="V920" s="159"/>
      <c r="W920" s="159"/>
      <c r="X920" s="159"/>
      <c r="Y920" s="159"/>
      <c r="Z920" s="159"/>
    </row>
    <row r="921" spans="1:26" ht="13.8" x14ac:dyDescent="0.3">
      <c r="A921" s="51"/>
      <c r="B921" s="51"/>
      <c r="C921" s="51"/>
      <c r="D921" s="51"/>
      <c r="E921" s="51"/>
      <c r="F921" s="51"/>
      <c r="G921" s="51"/>
      <c r="H921" s="51"/>
      <c r="I921" s="51"/>
      <c r="J921" s="51"/>
      <c r="K921" s="51"/>
      <c r="L921" s="51"/>
      <c r="M921" s="51"/>
      <c r="N921" s="159"/>
      <c r="O921" s="159"/>
      <c r="P921" s="159"/>
      <c r="Q921" s="159"/>
      <c r="R921" s="159"/>
      <c r="S921" s="159"/>
      <c r="T921" s="159"/>
      <c r="U921" s="159"/>
      <c r="V921" s="159"/>
      <c r="W921" s="159"/>
      <c r="X921" s="159"/>
      <c r="Y921" s="159"/>
      <c r="Z921" s="159"/>
    </row>
    <row r="922" spans="1:26" ht="13.8" x14ac:dyDescent="0.3">
      <c r="A922" s="51"/>
      <c r="B922" s="51"/>
      <c r="C922" s="51"/>
      <c r="D922" s="51"/>
      <c r="E922" s="51"/>
      <c r="F922" s="51"/>
      <c r="G922" s="51"/>
      <c r="H922" s="51"/>
      <c r="I922" s="51"/>
      <c r="J922" s="51"/>
      <c r="K922" s="51"/>
      <c r="L922" s="51"/>
      <c r="M922" s="51"/>
      <c r="N922" s="159"/>
      <c r="O922" s="159"/>
      <c r="P922" s="159"/>
      <c r="Q922" s="159"/>
      <c r="R922" s="159"/>
      <c r="S922" s="159"/>
      <c r="T922" s="159"/>
      <c r="U922" s="159"/>
      <c r="V922" s="159"/>
      <c r="W922" s="159"/>
      <c r="X922" s="159"/>
      <c r="Y922" s="159"/>
      <c r="Z922" s="159"/>
    </row>
    <row r="923" spans="1:26" ht="13.8" x14ac:dyDescent="0.3">
      <c r="A923" s="51"/>
      <c r="B923" s="51"/>
      <c r="C923" s="51"/>
      <c r="D923" s="51"/>
      <c r="E923" s="51"/>
      <c r="F923" s="51"/>
      <c r="G923" s="51"/>
      <c r="H923" s="51"/>
      <c r="I923" s="51"/>
      <c r="J923" s="51"/>
      <c r="K923" s="51"/>
      <c r="L923" s="51"/>
      <c r="M923" s="51"/>
      <c r="N923" s="159"/>
      <c r="O923" s="159"/>
      <c r="P923" s="159"/>
      <c r="Q923" s="159"/>
      <c r="R923" s="159"/>
      <c r="S923" s="159"/>
      <c r="T923" s="159"/>
      <c r="U923" s="159"/>
      <c r="V923" s="159"/>
      <c r="W923" s="159"/>
      <c r="X923" s="159"/>
      <c r="Y923" s="159"/>
      <c r="Z923" s="159"/>
    </row>
    <row r="924" spans="1:26" ht="13.8" x14ac:dyDescent="0.3">
      <c r="A924" s="51"/>
      <c r="B924" s="51"/>
      <c r="C924" s="51"/>
      <c r="D924" s="51"/>
      <c r="E924" s="51"/>
      <c r="F924" s="51"/>
      <c r="G924" s="51"/>
      <c r="H924" s="51"/>
      <c r="I924" s="51"/>
      <c r="J924" s="51"/>
      <c r="K924" s="51"/>
      <c r="L924" s="51"/>
      <c r="M924" s="51"/>
      <c r="N924" s="159"/>
      <c r="O924" s="159"/>
      <c r="P924" s="159"/>
      <c r="Q924" s="159"/>
      <c r="R924" s="159"/>
      <c r="S924" s="159"/>
      <c r="T924" s="159"/>
      <c r="U924" s="159"/>
      <c r="V924" s="159"/>
      <c r="W924" s="159"/>
      <c r="X924" s="159"/>
      <c r="Y924" s="159"/>
      <c r="Z924" s="159"/>
    </row>
    <row r="925" spans="1:26" ht="13.8" x14ac:dyDescent="0.3">
      <c r="A925" s="51"/>
      <c r="B925" s="51"/>
      <c r="C925" s="51"/>
      <c r="D925" s="51"/>
      <c r="E925" s="51"/>
      <c r="F925" s="51"/>
      <c r="G925" s="51"/>
      <c r="H925" s="51"/>
      <c r="I925" s="51"/>
      <c r="J925" s="51"/>
      <c r="K925" s="51"/>
      <c r="L925" s="51"/>
      <c r="M925" s="51"/>
      <c r="N925" s="159"/>
      <c r="O925" s="159"/>
      <c r="P925" s="159"/>
      <c r="Q925" s="159"/>
      <c r="R925" s="159"/>
      <c r="S925" s="159"/>
      <c r="T925" s="159"/>
      <c r="U925" s="159"/>
      <c r="V925" s="159"/>
      <c r="W925" s="159"/>
      <c r="X925" s="159"/>
      <c r="Y925" s="159"/>
      <c r="Z925" s="159"/>
    </row>
    <row r="926" spans="1:26" ht="13.8" x14ac:dyDescent="0.3">
      <c r="A926" s="51"/>
      <c r="B926" s="51"/>
      <c r="C926" s="51"/>
      <c r="D926" s="51"/>
      <c r="E926" s="51"/>
      <c r="F926" s="51"/>
      <c r="G926" s="51"/>
      <c r="H926" s="51"/>
      <c r="I926" s="51"/>
      <c r="J926" s="51"/>
      <c r="K926" s="51"/>
      <c r="L926" s="51"/>
      <c r="M926" s="51"/>
      <c r="N926" s="159"/>
      <c r="O926" s="159"/>
      <c r="P926" s="159"/>
      <c r="Q926" s="159"/>
      <c r="R926" s="159"/>
      <c r="S926" s="159"/>
      <c r="T926" s="159"/>
      <c r="U926" s="159"/>
      <c r="V926" s="159"/>
      <c r="W926" s="159"/>
      <c r="X926" s="159"/>
      <c r="Y926" s="159"/>
      <c r="Z926" s="159"/>
    </row>
    <row r="927" spans="1:26" ht="13.8" x14ac:dyDescent="0.3">
      <c r="A927" s="51"/>
      <c r="B927" s="51"/>
      <c r="C927" s="51"/>
      <c r="D927" s="51"/>
      <c r="E927" s="51"/>
      <c r="F927" s="51"/>
      <c r="G927" s="51"/>
      <c r="H927" s="51"/>
      <c r="I927" s="51"/>
      <c r="J927" s="51"/>
      <c r="K927" s="51"/>
      <c r="L927" s="51"/>
      <c r="M927" s="51"/>
      <c r="N927" s="159"/>
      <c r="O927" s="159"/>
      <c r="P927" s="159"/>
      <c r="Q927" s="159"/>
      <c r="R927" s="159"/>
      <c r="S927" s="159"/>
      <c r="T927" s="159"/>
      <c r="U927" s="159"/>
      <c r="V927" s="159"/>
      <c r="W927" s="159"/>
      <c r="X927" s="159"/>
      <c r="Y927" s="159"/>
      <c r="Z927" s="159"/>
    </row>
    <row r="928" spans="1:26" ht="13.8" x14ac:dyDescent="0.3">
      <c r="A928" s="51"/>
      <c r="B928" s="51"/>
      <c r="C928" s="51"/>
      <c r="D928" s="51"/>
      <c r="E928" s="51"/>
      <c r="F928" s="51"/>
      <c r="G928" s="51"/>
      <c r="H928" s="51"/>
      <c r="I928" s="51"/>
      <c r="J928" s="51"/>
      <c r="K928" s="51"/>
      <c r="L928" s="51"/>
      <c r="M928" s="51"/>
      <c r="N928" s="159"/>
      <c r="O928" s="159"/>
      <c r="P928" s="159"/>
      <c r="Q928" s="159"/>
      <c r="R928" s="159"/>
      <c r="S928" s="159"/>
      <c r="T928" s="159"/>
      <c r="U928" s="159"/>
      <c r="V928" s="159"/>
      <c r="W928" s="159"/>
      <c r="X928" s="159"/>
      <c r="Y928" s="159"/>
      <c r="Z928" s="159"/>
    </row>
    <row r="929" spans="1:26" ht="13.8" x14ac:dyDescent="0.3">
      <c r="A929" s="51"/>
      <c r="B929" s="51"/>
      <c r="C929" s="51"/>
      <c r="D929" s="51"/>
      <c r="E929" s="51"/>
      <c r="F929" s="51"/>
      <c r="G929" s="51"/>
      <c r="H929" s="51"/>
      <c r="I929" s="51"/>
      <c r="J929" s="51"/>
      <c r="K929" s="51"/>
      <c r="L929" s="51"/>
      <c r="M929" s="51"/>
      <c r="N929" s="159"/>
      <c r="O929" s="159"/>
      <c r="P929" s="159"/>
      <c r="Q929" s="159"/>
      <c r="R929" s="159"/>
      <c r="S929" s="159"/>
      <c r="T929" s="159"/>
      <c r="U929" s="159"/>
      <c r="V929" s="159"/>
      <c r="W929" s="159"/>
      <c r="X929" s="159"/>
      <c r="Y929" s="159"/>
      <c r="Z929" s="159"/>
    </row>
    <row r="930" spans="1:26" ht="13.8" x14ac:dyDescent="0.3">
      <c r="A930" s="51"/>
      <c r="B930" s="51"/>
      <c r="C930" s="51"/>
      <c r="D930" s="51"/>
      <c r="E930" s="51"/>
      <c r="F930" s="51"/>
      <c r="G930" s="51"/>
      <c r="H930" s="51"/>
      <c r="I930" s="51"/>
      <c r="J930" s="51"/>
      <c r="K930" s="51"/>
      <c r="L930" s="51"/>
      <c r="M930" s="51"/>
      <c r="N930" s="159"/>
      <c r="O930" s="159"/>
      <c r="P930" s="159"/>
      <c r="Q930" s="159"/>
      <c r="R930" s="159"/>
      <c r="S930" s="159"/>
      <c r="T930" s="159"/>
      <c r="U930" s="159"/>
      <c r="V930" s="159"/>
      <c r="W930" s="159"/>
      <c r="X930" s="159"/>
      <c r="Y930" s="159"/>
      <c r="Z930" s="159"/>
    </row>
    <row r="931" spans="1:26" ht="13.8" x14ac:dyDescent="0.3">
      <c r="A931" s="51"/>
      <c r="B931" s="51"/>
      <c r="C931" s="51"/>
      <c r="D931" s="51"/>
      <c r="E931" s="51"/>
      <c r="F931" s="51"/>
      <c r="G931" s="51"/>
      <c r="H931" s="51"/>
      <c r="I931" s="51"/>
      <c r="J931" s="51"/>
      <c r="K931" s="51"/>
      <c r="L931" s="51"/>
      <c r="M931" s="51"/>
      <c r="N931" s="159"/>
      <c r="O931" s="159"/>
      <c r="P931" s="159"/>
      <c r="Q931" s="159"/>
      <c r="R931" s="159"/>
      <c r="S931" s="159"/>
      <c r="T931" s="159"/>
      <c r="U931" s="159"/>
      <c r="V931" s="159"/>
      <c r="W931" s="159"/>
      <c r="X931" s="159"/>
      <c r="Y931" s="159"/>
      <c r="Z931" s="159"/>
    </row>
    <row r="932" spans="1:26" ht="13.8" x14ac:dyDescent="0.3">
      <c r="A932" s="51"/>
      <c r="B932" s="51"/>
      <c r="C932" s="51"/>
      <c r="D932" s="51"/>
      <c r="E932" s="51"/>
      <c r="F932" s="51"/>
      <c r="G932" s="51"/>
      <c r="H932" s="51"/>
      <c r="I932" s="51"/>
      <c r="J932" s="51"/>
      <c r="K932" s="51"/>
      <c r="L932" s="51"/>
      <c r="M932" s="51"/>
      <c r="N932" s="159"/>
      <c r="O932" s="159"/>
      <c r="P932" s="159"/>
      <c r="Q932" s="159"/>
      <c r="R932" s="159"/>
      <c r="S932" s="159"/>
      <c r="T932" s="159"/>
      <c r="U932" s="159"/>
      <c r="V932" s="159"/>
      <c r="W932" s="159"/>
      <c r="X932" s="159"/>
      <c r="Y932" s="159"/>
      <c r="Z932" s="159"/>
    </row>
    <row r="933" spans="1:26" ht="13.8" x14ac:dyDescent="0.3">
      <c r="A933" s="51"/>
      <c r="B933" s="51"/>
      <c r="C933" s="51"/>
      <c r="D933" s="51"/>
      <c r="E933" s="51"/>
      <c r="F933" s="51"/>
      <c r="G933" s="51"/>
      <c r="H933" s="51"/>
      <c r="I933" s="51"/>
      <c r="J933" s="51"/>
      <c r="K933" s="51"/>
      <c r="L933" s="51"/>
      <c r="M933" s="51"/>
      <c r="N933" s="159"/>
      <c r="O933" s="159"/>
      <c r="P933" s="159"/>
      <c r="Q933" s="159"/>
      <c r="R933" s="159"/>
      <c r="S933" s="159"/>
      <c r="T933" s="159"/>
      <c r="U933" s="159"/>
      <c r="V933" s="159"/>
      <c r="W933" s="159"/>
      <c r="X933" s="159"/>
      <c r="Y933" s="159"/>
      <c r="Z933" s="159"/>
    </row>
    <row r="934" spans="1:26" ht="13.8" x14ac:dyDescent="0.3">
      <c r="A934" s="51"/>
      <c r="B934" s="51"/>
      <c r="C934" s="51"/>
      <c r="D934" s="51"/>
      <c r="E934" s="51"/>
      <c r="F934" s="51"/>
      <c r="G934" s="51"/>
      <c r="H934" s="51"/>
      <c r="I934" s="51"/>
      <c r="J934" s="51"/>
      <c r="K934" s="51"/>
      <c r="L934" s="51"/>
      <c r="M934" s="51"/>
      <c r="N934" s="159"/>
      <c r="O934" s="159"/>
      <c r="P934" s="159"/>
      <c r="Q934" s="159"/>
      <c r="R934" s="159"/>
      <c r="S934" s="159"/>
      <c r="T934" s="159"/>
      <c r="U934" s="159"/>
      <c r="V934" s="159"/>
      <c r="W934" s="159"/>
      <c r="X934" s="159"/>
      <c r="Y934" s="159"/>
      <c r="Z934" s="159"/>
    </row>
    <row r="935" spans="1:26" ht="13.8" x14ac:dyDescent="0.3">
      <c r="A935" s="51"/>
      <c r="B935" s="51"/>
      <c r="C935" s="51"/>
      <c r="D935" s="51"/>
      <c r="E935" s="51"/>
      <c r="F935" s="51"/>
      <c r="G935" s="51"/>
      <c r="H935" s="51"/>
      <c r="I935" s="51"/>
      <c r="J935" s="51"/>
      <c r="K935" s="51"/>
      <c r="L935" s="51"/>
      <c r="M935" s="51"/>
      <c r="N935" s="159"/>
      <c r="O935" s="159"/>
      <c r="P935" s="159"/>
      <c r="Q935" s="159"/>
      <c r="R935" s="159"/>
      <c r="S935" s="159"/>
      <c r="T935" s="159"/>
      <c r="U935" s="159"/>
      <c r="V935" s="159"/>
      <c r="W935" s="159"/>
      <c r="X935" s="159"/>
      <c r="Y935" s="159"/>
      <c r="Z935" s="159"/>
    </row>
    <row r="936" spans="1:26" ht="13.8" x14ac:dyDescent="0.3">
      <c r="A936" s="51"/>
      <c r="B936" s="51"/>
      <c r="C936" s="51"/>
      <c r="D936" s="51"/>
      <c r="E936" s="51"/>
      <c r="F936" s="51"/>
      <c r="G936" s="51"/>
      <c r="H936" s="51"/>
      <c r="I936" s="51"/>
      <c r="J936" s="51"/>
      <c r="K936" s="51"/>
      <c r="L936" s="51"/>
      <c r="M936" s="51"/>
      <c r="N936" s="159"/>
      <c r="O936" s="159"/>
      <c r="P936" s="159"/>
      <c r="Q936" s="159"/>
      <c r="R936" s="159"/>
      <c r="S936" s="159"/>
      <c r="T936" s="159"/>
      <c r="U936" s="159"/>
      <c r="V936" s="159"/>
      <c r="W936" s="159"/>
      <c r="X936" s="159"/>
      <c r="Y936" s="159"/>
      <c r="Z936" s="159"/>
    </row>
    <row r="937" spans="1:26" ht="13.8" x14ac:dyDescent="0.3">
      <c r="A937" s="51"/>
      <c r="B937" s="51"/>
      <c r="C937" s="51"/>
      <c r="D937" s="51"/>
      <c r="E937" s="51"/>
      <c r="F937" s="51"/>
      <c r="G937" s="51"/>
      <c r="H937" s="51"/>
      <c r="I937" s="51"/>
      <c r="J937" s="51"/>
      <c r="K937" s="51"/>
      <c r="L937" s="51"/>
      <c r="M937" s="51"/>
      <c r="N937" s="159"/>
      <c r="O937" s="159"/>
      <c r="P937" s="159"/>
      <c r="Q937" s="159"/>
      <c r="R937" s="159"/>
      <c r="S937" s="159"/>
      <c r="T937" s="159"/>
      <c r="U937" s="159"/>
      <c r="V937" s="159"/>
      <c r="W937" s="159"/>
      <c r="X937" s="159"/>
      <c r="Y937" s="159"/>
      <c r="Z937" s="159"/>
    </row>
    <row r="938" spans="1:26" ht="13.8" x14ac:dyDescent="0.3">
      <c r="A938" s="51"/>
      <c r="B938" s="51"/>
      <c r="C938" s="51"/>
      <c r="D938" s="51"/>
      <c r="E938" s="51"/>
      <c r="F938" s="51"/>
      <c r="G938" s="51"/>
      <c r="H938" s="51"/>
      <c r="I938" s="51"/>
      <c r="J938" s="51"/>
      <c r="K938" s="51"/>
      <c r="L938" s="51"/>
      <c r="M938" s="51"/>
      <c r="N938" s="159"/>
      <c r="O938" s="159"/>
      <c r="P938" s="159"/>
      <c r="Q938" s="159"/>
      <c r="R938" s="159"/>
      <c r="S938" s="159"/>
      <c r="T938" s="159"/>
      <c r="U938" s="159"/>
      <c r="V938" s="159"/>
      <c r="W938" s="159"/>
      <c r="X938" s="159"/>
      <c r="Y938" s="159"/>
      <c r="Z938" s="159"/>
    </row>
    <row r="939" spans="1:26" ht="13.8" x14ac:dyDescent="0.3">
      <c r="A939" s="51"/>
      <c r="B939" s="51"/>
      <c r="C939" s="51"/>
      <c r="D939" s="51"/>
      <c r="E939" s="51"/>
      <c r="F939" s="51"/>
      <c r="G939" s="51"/>
      <c r="H939" s="51"/>
      <c r="I939" s="51"/>
      <c r="J939" s="51"/>
      <c r="K939" s="51"/>
      <c r="L939" s="51"/>
      <c r="M939" s="51"/>
      <c r="N939" s="159"/>
      <c r="O939" s="159"/>
      <c r="P939" s="159"/>
      <c r="Q939" s="159"/>
      <c r="R939" s="159"/>
      <c r="S939" s="159"/>
      <c r="T939" s="159"/>
      <c r="U939" s="159"/>
      <c r="V939" s="159"/>
      <c r="W939" s="159"/>
      <c r="X939" s="159"/>
      <c r="Y939" s="159"/>
      <c r="Z939" s="159"/>
    </row>
    <row r="940" spans="1:26" ht="13.8" x14ac:dyDescent="0.3">
      <c r="A940" s="51"/>
      <c r="B940" s="51"/>
      <c r="C940" s="51"/>
      <c r="D940" s="51"/>
      <c r="E940" s="51"/>
      <c r="F940" s="51"/>
      <c r="G940" s="51"/>
      <c r="H940" s="51"/>
      <c r="I940" s="51"/>
      <c r="J940" s="51"/>
      <c r="K940" s="51"/>
      <c r="L940" s="51"/>
      <c r="M940" s="51"/>
      <c r="N940" s="159"/>
      <c r="O940" s="159"/>
      <c r="P940" s="159"/>
      <c r="Q940" s="159"/>
      <c r="R940" s="159"/>
      <c r="S940" s="159"/>
      <c r="T940" s="159"/>
      <c r="U940" s="159"/>
      <c r="V940" s="159"/>
      <c r="W940" s="159"/>
      <c r="X940" s="159"/>
      <c r="Y940" s="159"/>
      <c r="Z940" s="159"/>
    </row>
    <row r="941" spans="1:26" ht="13.8" x14ac:dyDescent="0.3">
      <c r="A941" s="51"/>
      <c r="B941" s="51"/>
      <c r="C941" s="51"/>
      <c r="D941" s="51"/>
      <c r="E941" s="51"/>
      <c r="F941" s="51"/>
      <c r="G941" s="51"/>
      <c r="H941" s="51"/>
      <c r="I941" s="51"/>
      <c r="J941" s="51"/>
      <c r="K941" s="51"/>
      <c r="L941" s="51"/>
      <c r="M941" s="51"/>
      <c r="N941" s="159"/>
      <c r="O941" s="159"/>
      <c r="P941" s="159"/>
      <c r="Q941" s="159"/>
      <c r="R941" s="159"/>
      <c r="S941" s="159"/>
      <c r="T941" s="159"/>
      <c r="U941" s="159"/>
      <c r="V941" s="159"/>
      <c r="W941" s="159"/>
      <c r="X941" s="159"/>
      <c r="Y941" s="159"/>
      <c r="Z941" s="159"/>
    </row>
    <row r="942" spans="1:26" ht="13.8" x14ac:dyDescent="0.3">
      <c r="A942" s="51"/>
      <c r="B942" s="51"/>
      <c r="C942" s="51"/>
      <c r="D942" s="51"/>
      <c r="E942" s="51"/>
      <c r="F942" s="51"/>
      <c r="G942" s="51"/>
      <c r="H942" s="51"/>
      <c r="I942" s="51"/>
      <c r="J942" s="51"/>
      <c r="K942" s="51"/>
      <c r="L942" s="51"/>
      <c r="M942" s="51"/>
      <c r="N942" s="159"/>
      <c r="O942" s="159"/>
      <c r="P942" s="159"/>
      <c r="Q942" s="159"/>
      <c r="R942" s="159"/>
      <c r="S942" s="159"/>
      <c r="T942" s="159"/>
      <c r="U942" s="159"/>
      <c r="V942" s="159"/>
      <c r="W942" s="159"/>
      <c r="X942" s="159"/>
      <c r="Y942" s="159"/>
      <c r="Z942" s="159"/>
    </row>
    <row r="943" spans="1:26" ht="13.8" x14ac:dyDescent="0.3">
      <c r="A943" s="51"/>
      <c r="B943" s="51"/>
      <c r="C943" s="51"/>
      <c r="D943" s="51"/>
      <c r="E943" s="51"/>
      <c r="F943" s="51"/>
      <c r="G943" s="51"/>
      <c r="H943" s="51"/>
      <c r="I943" s="51"/>
      <c r="J943" s="51"/>
      <c r="K943" s="51"/>
      <c r="L943" s="51"/>
      <c r="M943" s="51"/>
      <c r="N943" s="159"/>
      <c r="O943" s="159"/>
      <c r="P943" s="159"/>
      <c r="Q943" s="159"/>
      <c r="R943" s="159"/>
      <c r="S943" s="159"/>
      <c r="T943" s="159"/>
      <c r="U943" s="159"/>
      <c r="V943" s="159"/>
      <c r="W943" s="159"/>
      <c r="X943" s="159"/>
      <c r="Y943" s="159"/>
      <c r="Z943" s="159"/>
    </row>
    <row r="944" spans="1:26" ht="13.8" x14ac:dyDescent="0.3">
      <c r="A944" s="51"/>
      <c r="B944" s="51"/>
      <c r="C944" s="51"/>
      <c r="D944" s="51"/>
      <c r="E944" s="51"/>
      <c r="F944" s="51"/>
      <c r="G944" s="51"/>
      <c r="H944" s="51"/>
      <c r="I944" s="51"/>
      <c r="J944" s="51"/>
      <c r="K944" s="51"/>
      <c r="L944" s="51"/>
      <c r="M944" s="51"/>
      <c r="N944" s="159"/>
      <c r="O944" s="159"/>
      <c r="P944" s="159"/>
      <c r="Q944" s="159"/>
      <c r="R944" s="159"/>
      <c r="S944" s="159"/>
      <c r="T944" s="159"/>
      <c r="U944" s="159"/>
      <c r="V944" s="159"/>
      <c r="W944" s="159"/>
      <c r="X944" s="159"/>
      <c r="Y944" s="159"/>
      <c r="Z944" s="159"/>
    </row>
    <row r="945" spans="1:26" ht="13.8" x14ac:dyDescent="0.3">
      <c r="A945" s="51"/>
      <c r="B945" s="51"/>
      <c r="C945" s="51"/>
      <c r="D945" s="51"/>
      <c r="E945" s="51"/>
      <c r="F945" s="51"/>
      <c r="G945" s="51"/>
      <c r="H945" s="51"/>
      <c r="I945" s="51"/>
      <c r="J945" s="51"/>
      <c r="K945" s="51"/>
      <c r="L945" s="51"/>
      <c r="M945" s="51"/>
      <c r="N945" s="159"/>
      <c r="O945" s="159"/>
      <c r="P945" s="159"/>
      <c r="Q945" s="159"/>
      <c r="R945" s="159"/>
      <c r="S945" s="159"/>
      <c r="T945" s="159"/>
      <c r="U945" s="159"/>
      <c r="V945" s="159"/>
      <c r="W945" s="159"/>
      <c r="X945" s="159"/>
      <c r="Y945" s="159"/>
      <c r="Z945" s="159"/>
    </row>
    <row r="946" spans="1:26" ht="13.8" x14ac:dyDescent="0.3">
      <c r="A946" s="51"/>
      <c r="B946" s="51"/>
      <c r="C946" s="51"/>
      <c r="D946" s="51"/>
      <c r="E946" s="51"/>
      <c r="F946" s="51"/>
      <c r="G946" s="51"/>
      <c r="H946" s="51"/>
      <c r="I946" s="51"/>
      <c r="J946" s="51"/>
      <c r="K946" s="51"/>
      <c r="L946" s="51"/>
      <c r="M946" s="51"/>
      <c r="N946" s="159"/>
      <c r="O946" s="159"/>
      <c r="P946" s="159"/>
      <c r="Q946" s="159"/>
      <c r="R946" s="159"/>
      <c r="S946" s="159"/>
      <c r="T946" s="159"/>
      <c r="U946" s="159"/>
      <c r="V946" s="159"/>
      <c r="W946" s="159"/>
      <c r="X946" s="159"/>
      <c r="Y946" s="159"/>
      <c r="Z946" s="159"/>
    </row>
    <row r="947" spans="1:26" ht="13.8" x14ac:dyDescent="0.3">
      <c r="A947" s="51"/>
      <c r="B947" s="51"/>
      <c r="C947" s="51"/>
      <c r="D947" s="51"/>
      <c r="E947" s="51"/>
      <c r="F947" s="51"/>
      <c r="G947" s="51"/>
      <c r="H947" s="51"/>
      <c r="I947" s="51"/>
      <c r="J947" s="51"/>
      <c r="K947" s="51"/>
      <c r="L947" s="51"/>
      <c r="M947" s="51"/>
      <c r="N947" s="159"/>
      <c r="O947" s="159"/>
      <c r="P947" s="159"/>
      <c r="Q947" s="159"/>
      <c r="R947" s="159"/>
      <c r="S947" s="159"/>
      <c r="T947" s="159"/>
      <c r="U947" s="159"/>
      <c r="V947" s="159"/>
      <c r="W947" s="159"/>
      <c r="X947" s="159"/>
      <c r="Y947" s="159"/>
      <c r="Z947" s="159"/>
    </row>
    <row r="948" spans="1:26" ht="13.8" x14ac:dyDescent="0.3">
      <c r="A948" s="51"/>
      <c r="B948" s="51"/>
      <c r="C948" s="51"/>
      <c r="D948" s="51"/>
      <c r="E948" s="51"/>
      <c r="F948" s="51"/>
      <c r="G948" s="51"/>
      <c r="H948" s="51"/>
      <c r="I948" s="51"/>
      <c r="J948" s="51"/>
      <c r="K948" s="51"/>
      <c r="L948" s="51"/>
      <c r="M948" s="51"/>
      <c r="N948" s="159"/>
      <c r="O948" s="159"/>
      <c r="P948" s="159"/>
      <c r="Q948" s="159"/>
      <c r="R948" s="159"/>
      <c r="S948" s="159"/>
      <c r="T948" s="159"/>
      <c r="U948" s="159"/>
      <c r="V948" s="159"/>
      <c r="W948" s="159"/>
      <c r="X948" s="159"/>
      <c r="Y948" s="159"/>
      <c r="Z948" s="159"/>
    </row>
    <row r="949" spans="1:26" ht="13.8" x14ac:dyDescent="0.3">
      <c r="A949" s="51"/>
      <c r="B949" s="51"/>
      <c r="C949" s="51"/>
      <c r="D949" s="51"/>
      <c r="E949" s="51"/>
      <c r="F949" s="51"/>
      <c r="G949" s="51"/>
      <c r="H949" s="51"/>
      <c r="I949" s="51"/>
      <c r="J949" s="51"/>
      <c r="K949" s="51"/>
      <c r="L949" s="51"/>
      <c r="M949" s="51"/>
      <c r="N949" s="159"/>
      <c r="O949" s="159"/>
      <c r="P949" s="159"/>
      <c r="Q949" s="159"/>
      <c r="R949" s="159"/>
      <c r="S949" s="159"/>
      <c r="T949" s="159"/>
      <c r="U949" s="159"/>
      <c r="V949" s="159"/>
      <c r="W949" s="159"/>
      <c r="X949" s="159"/>
      <c r="Y949" s="159"/>
      <c r="Z949" s="159"/>
    </row>
    <row r="950" spans="1:26" ht="13.8" x14ac:dyDescent="0.3">
      <c r="A950" s="51"/>
      <c r="B950" s="51"/>
      <c r="C950" s="51"/>
      <c r="D950" s="51"/>
      <c r="E950" s="51"/>
      <c r="F950" s="51"/>
      <c r="G950" s="51"/>
      <c r="H950" s="51"/>
      <c r="I950" s="51"/>
      <c r="J950" s="51"/>
      <c r="K950" s="51"/>
      <c r="L950" s="51"/>
      <c r="M950" s="51"/>
      <c r="N950" s="159"/>
      <c r="O950" s="159"/>
      <c r="P950" s="159"/>
      <c r="Q950" s="159"/>
      <c r="R950" s="159"/>
      <c r="S950" s="159"/>
      <c r="T950" s="159"/>
      <c r="U950" s="159"/>
      <c r="V950" s="159"/>
      <c r="W950" s="159"/>
      <c r="X950" s="159"/>
      <c r="Y950" s="159"/>
      <c r="Z950" s="159"/>
    </row>
    <row r="951" spans="1:26" ht="13.8" x14ac:dyDescent="0.3">
      <c r="A951" s="51"/>
      <c r="B951" s="51"/>
      <c r="C951" s="51"/>
      <c r="D951" s="51"/>
      <c r="E951" s="51"/>
      <c r="F951" s="51"/>
      <c r="G951" s="51"/>
      <c r="H951" s="51"/>
      <c r="I951" s="51"/>
      <c r="J951" s="51"/>
      <c r="K951" s="51"/>
      <c r="L951" s="51"/>
      <c r="M951" s="51"/>
      <c r="N951" s="159"/>
      <c r="O951" s="159"/>
      <c r="P951" s="159"/>
      <c r="Q951" s="159"/>
      <c r="R951" s="159"/>
      <c r="S951" s="159"/>
      <c r="T951" s="159"/>
      <c r="U951" s="159"/>
      <c r="V951" s="159"/>
      <c r="W951" s="159"/>
      <c r="X951" s="159"/>
      <c r="Y951" s="159"/>
      <c r="Z951" s="159"/>
    </row>
    <row r="952" spans="1:26" ht="13.8" x14ac:dyDescent="0.3">
      <c r="A952" s="51"/>
      <c r="B952" s="51"/>
      <c r="C952" s="51"/>
      <c r="D952" s="51"/>
      <c r="E952" s="51"/>
      <c r="F952" s="51"/>
      <c r="G952" s="51"/>
      <c r="H952" s="51"/>
      <c r="I952" s="51"/>
      <c r="J952" s="51"/>
      <c r="K952" s="51"/>
      <c r="L952" s="51"/>
      <c r="M952" s="51"/>
      <c r="N952" s="159"/>
      <c r="O952" s="159"/>
      <c r="P952" s="159"/>
      <c r="Q952" s="159"/>
      <c r="R952" s="159"/>
      <c r="S952" s="159"/>
      <c r="T952" s="159"/>
      <c r="U952" s="159"/>
      <c r="V952" s="159"/>
      <c r="W952" s="159"/>
      <c r="X952" s="159"/>
      <c r="Y952" s="159"/>
      <c r="Z952" s="159"/>
    </row>
    <row r="953" spans="1:26" ht="13.8" x14ac:dyDescent="0.3">
      <c r="A953" s="51"/>
      <c r="B953" s="51"/>
      <c r="C953" s="51"/>
      <c r="D953" s="51"/>
      <c r="E953" s="51"/>
      <c r="F953" s="51"/>
      <c r="G953" s="51"/>
      <c r="H953" s="51"/>
      <c r="I953" s="51"/>
      <c r="J953" s="51"/>
      <c r="K953" s="51"/>
      <c r="L953" s="51"/>
      <c r="M953" s="51"/>
      <c r="N953" s="159"/>
      <c r="O953" s="159"/>
      <c r="P953" s="159"/>
      <c r="Q953" s="159"/>
      <c r="R953" s="159"/>
      <c r="S953" s="159"/>
      <c r="T953" s="159"/>
      <c r="U953" s="159"/>
      <c r="V953" s="159"/>
      <c r="W953" s="159"/>
      <c r="X953" s="159"/>
      <c r="Y953" s="159"/>
      <c r="Z953" s="159"/>
    </row>
    <row r="954" spans="1:26" ht="13.8" x14ac:dyDescent="0.3">
      <c r="A954" s="51"/>
      <c r="B954" s="51"/>
      <c r="C954" s="51"/>
      <c r="D954" s="51"/>
      <c r="E954" s="51"/>
      <c r="F954" s="51"/>
      <c r="G954" s="51"/>
      <c r="H954" s="51"/>
      <c r="I954" s="51"/>
      <c r="J954" s="51"/>
      <c r="K954" s="51"/>
      <c r="L954" s="51"/>
      <c r="M954" s="51"/>
      <c r="N954" s="159"/>
      <c r="O954" s="159"/>
      <c r="P954" s="159"/>
      <c r="Q954" s="159"/>
      <c r="R954" s="159"/>
      <c r="S954" s="159"/>
      <c r="T954" s="159"/>
      <c r="U954" s="159"/>
      <c r="V954" s="159"/>
      <c r="W954" s="159"/>
      <c r="X954" s="159"/>
      <c r="Y954" s="159"/>
      <c r="Z954" s="159"/>
    </row>
    <row r="955" spans="1:26" ht="13.8" x14ac:dyDescent="0.3">
      <c r="A955" s="51"/>
      <c r="B955" s="51"/>
      <c r="C955" s="51"/>
      <c r="D955" s="51"/>
      <c r="E955" s="51"/>
      <c r="F955" s="51"/>
      <c r="G955" s="51"/>
      <c r="H955" s="51"/>
      <c r="I955" s="51"/>
      <c r="J955" s="51"/>
      <c r="K955" s="51"/>
      <c r="L955" s="51"/>
      <c r="M955" s="51"/>
      <c r="N955" s="159"/>
      <c r="O955" s="159"/>
      <c r="P955" s="159"/>
      <c r="Q955" s="159"/>
      <c r="R955" s="159"/>
      <c r="S955" s="159"/>
      <c r="T955" s="159"/>
      <c r="U955" s="159"/>
      <c r="V955" s="159"/>
      <c r="W955" s="159"/>
      <c r="X955" s="159"/>
      <c r="Y955" s="159"/>
      <c r="Z955" s="159"/>
    </row>
    <row r="956" spans="1:26" ht="13.8" x14ac:dyDescent="0.3">
      <c r="A956" s="51"/>
      <c r="B956" s="51"/>
      <c r="C956" s="51"/>
      <c r="D956" s="51"/>
      <c r="E956" s="51"/>
      <c r="F956" s="51"/>
      <c r="G956" s="51"/>
      <c r="H956" s="51"/>
      <c r="I956" s="51"/>
      <c r="J956" s="51"/>
      <c r="K956" s="51"/>
      <c r="L956" s="51"/>
      <c r="M956" s="51"/>
      <c r="N956" s="159"/>
      <c r="O956" s="159"/>
      <c r="P956" s="159"/>
      <c r="Q956" s="159"/>
      <c r="R956" s="159"/>
      <c r="S956" s="159"/>
      <c r="T956" s="159"/>
      <c r="U956" s="159"/>
      <c r="V956" s="159"/>
      <c r="W956" s="159"/>
      <c r="X956" s="159"/>
      <c r="Y956" s="159"/>
      <c r="Z956" s="159"/>
    </row>
    <row r="957" spans="1:26" ht="13.8" x14ac:dyDescent="0.3">
      <c r="A957" s="51"/>
      <c r="B957" s="51"/>
      <c r="C957" s="51"/>
      <c r="D957" s="51"/>
      <c r="E957" s="51"/>
      <c r="F957" s="51"/>
      <c r="G957" s="51"/>
      <c r="H957" s="51"/>
      <c r="I957" s="51"/>
      <c r="J957" s="51"/>
      <c r="K957" s="51"/>
      <c r="L957" s="51"/>
      <c r="M957" s="51"/>
      <c r="N957" s="159"/>
      <c r="O957" s="159"/>
      <c r="P957" s="159"/>
      <c r="Q957" s="159"/>
      <c r="R957" s="159"/>
      <c r="S957" s="159"/>
      <c r="T957" s="159"/>
      <c r="U957" s="159"/>
      <c r="V957" s="159"/>
      <c r="W957" s="159"/>
      <c r="X957" s="159"/>
      <c r="Y957" s="159"/>
      <c r="Z957" s="159"/>
    </row>
    <row r="958" spans="1:26" ht="13.8" x14ac:dyDescent="0.3">
      <c r="A958" s="51"/>
      <c r="B958" s="51"/>
      <c r="C958" s="51"/>
      <c r="D958" s="51"/>
      <c r="E958" s="51"/>
      <c r="F958" s="51"/>
      <c r="G958" s="51"/>
      <c r="H958" s="51"/>
      <c r="I958" s="51"/>
      <c r="J958" s="51"/>
      <c r="K958" s="51"/>
      <c r="L958" s="51"/>
      <c r="M958" s="51"/>
      <c r="N958" s="159"/>
      <c r="O958" s="159"/>
      <c r="P958" s="159"/>
      <c r="Q958" s="159"/>
      <c r="R958" s="159"/>
      <c r="S958" s="159"/>
      <c r="T958" s="159"/>
      <c r="U958" s="159"/>
      <c r="V958" s="159"/>
      <c r="W958" s="159"/>
      <c r="X958" s="159"/>
      <c r="Y958" s="159"/>
      <c r="Z958" s="159"/>
    </row>
    <row r="959" spans="1:26" ht="13.8" x14ac:dyDescent="0.3">
      <c r="A959" s="51"/>
      <c r="B959" s="51"/>
      <c r="C959" s="51"/>
      <c r="D959" s="51"/>
      <c r="E959" s="51"/>
      <c r="F959" s="51"/>
      <c r="G959" s="51"/>
      <c r="H959" s="51"/>
      <c r="I959" s="51"/>
      <c r="J959" s="51"/>
      <c r="K959" s="51"/>
      <c r="L959" s="51"/>
      <c r="M959" s="51"/>
      <c r="N959" s="159"/>
      <c r="O959" s="159"/>
      <c r="P959" s="159"/>
      <c r="Q959" s="159"/>
      <c r="R959" s="159"/>
      <c r="S959" s="159"/>
      <c r="T959" s="159"/>
      <c r="U959" s="159"/>
      <c r="V959" s="159"/>
      <c r="W959" s="159"/>
      <c r="X959" s="159"/>
      <c r="Y959" s="159"/>
      <c r="Z959" s="159"/>
    </row>
    <row r="960" spans="1:26" ht="13.8" x14ac:dyDescent="0.3">
      <c r="A960" s="51"/>
      <c r="B960" s="51"/>
      <c r="C960" s="51"/>
      <c r="D960" s="51"/>
      <c r="E960" s="51"/>
      <c r="F960" s="51"/>
      <c r="G960" s="51"/>
      <c r="H960" s="51"/>
      <c r="I960" s="51"/>
      <c r="J960" s="51"/>
      <c r="K960" s="51"/>
      <c r="L960" s="51"/>
      <c r="M960" s="51"/>
      <c r="N960" s="159"/>
      <c r="O960" s="159"/>
      <c r="P960" s="159"/>
      <c r="Q960" s="159"/>
      <c r="R960" s="159"/>
      <c r="S960" s="159"/>
      <c r="T960" s="159"/>
      <c r="U960" s="159"/>
      <c r="V960" s="159"/>
      <c r="W960" s="159"/>
      <c r="X960" s="159"/>
      <c r="Y960" s="159"/>
      <c r="Z960" s="159"/>
    </row>
    <row r="961" spans="1:26" ht="13.8" x14ac:dyDescent="0.3">
      <c r="A961" s="51"/>
      <c r="B961" s="51"/>
      <c r="C961" s="51"/>
      <c r="D961" s="51"/>
      <c r="E961" s="51"/>
      <c r="F961" s="51"/>
      <c r="G961" s="51"/>
      <c r="H961" s="51"/>
      <c r="I961" s="51"/>
      <c r="J961" s="51"/>
      <c r="K961" s="51"/>
      <c r="L961" s="51"/>
      <c r="M961" s="51"/>
      <c r="N961" s="159"/>
      <c r="O961" s="159"/>
      <c r="P961" s="159"/>
      <c r="Q961" s="159"/>
      <c r="R961" s="159"/>
      <c r="S961" s="159"/>
      <c r="T961" s="159"/>
      <c r="U961" s="159"/>
      <c r="V961" s="159"/>
      <c r="W961" s="159"/>
      <c r="X961" s="159"/>
      <c r="Y961" s="159"/>
      <c r="Z961" s="159"/>
    </row>
    <row r="962" spans="1:26" ht="13.8" x14ac:dyDescent="0.3">
      <c r="A962" s="51"/>
      <c r="B962" s="51"/>
      <c r="C962" s="51"/>
      <c r="D962" s="51"/>
      <c r="E962" s="51"/>
      <c r="F962" s="51"/>
      <c r="G962" s="51"/>
      <c r="H962" s="51"/>
      <c r="I962" s="51"/>
      <c r="J962" s="51"/>
      <c r="K962" s="51"/>
      <c r="L962" s="51"/>
      <c r="M962" s="51"/>
      <c r="N962" s="159"/>
      <c r="O962" s="159"/>
      <c r="P962" s="159"/>
      <c r="Q962" s="159"/>
      <c r="R962" s="159"/>
      <c r="S962" s="159"/>
      <c r="T962" s="159"/>
      <c r="U962" s="159"/>
      <c r="V962" s="159"/>
      <c r="W962" s="159"/>
      <c r="X962" s="159"/>
      <c r="Y962" s="159"/>
      <c r="Z962" s="159"/>
    </row>
    <row r="963" spans="1:26" ht="13.8" x14ac:dyDescent="0.3">
      <c r="A963" s="51"/>
      <c r="B963" s="51"/>
      <c r="C963" s="51"/>
      <c r="D963" s="51"/>
      <c r="E963" s="51"/>
      <c r="F963" s="51"/>
      <c r="G963" s="51"/>
      <c r="H963" s="51"/>
      <c r="I963" s="51"/>
      <c r="J963" s="51"/>
      <c r="K963" s="51"/>
      <c r="L963" s="51"/>
      <c r="M963" s="51"/>
      <c r="N963" s="159"/>
      <c r="O963" s="159"/>
      <c r="P963" s="159"/>
      <c r="Q963" s="159"/>
      <c r="R963" s="159"/>
      <c r="S963" s="159"/>
      <c r="T963" s="159"/>
      <c r="U963" s="159"/>
      <c r="V963" s="159"/>
      <c r="W963" s="159"/>
      <c r="X963" s="159"/>
      <c r="Y963" s="159"/>
      <c r="Z963" s="159"/>
    </row>
    <row r="964" spans="1:26" ht="13.8" x14ac:dyDescent="0.3">
      <c r="A964" s="51"/>
      <c r="B964" s="51"/>
      <c r="C964" s="51"/>
      <c r="D964" s="51"/>
      <c r="E964" s="51"/>
      <c r="F964" s="51"/>
      <c r="G964" s="51"/>
      <c r="H964" s="51"/>
      <c r="I964" s="51"/>
      <c r="J964" s="51"/>
      <c r="K964" s="51"/>
      <c r="L964" s="51"/>
      <c r="M964" s="51"/>
      <c r="N964" s="159"/>
      <c r="O964" s="159"/>
      <c r="P964" s="159"/>
      <c r="Q964" s="159"/>
      <c r="R964" s="159"/>
      <c r="S964" s="159"/>
      <c r="T964" s="159"/>
      <c r="U964" s="159"/>
      <c r="V964" s="159"/>
      <c r="W964" s="159"/>
      <c r="X964" s="159"/>
      <c r="Y964" s="159"/>
      <c r="Z964" s="159"/>
    </row>
    <row r="965" spans="1:26" ht="13.8" x14ac:dyDescent="0.3">
      <c r="A965" s="51"/>
      <c r="B965" s="51"/>
      <c r="C965" s="51"/>
      <c r="D965" s="51"/>
      <c r="E965" s="51"/>
      <c r="F965" s="51"/>
      <c r="G965" s="51"/>
      <c r="H965" s="51"/>
      <c r="I965" s="51"/>
      <c r="J965" s="51"/>
      <c r="K965" s="51"/>
      <c r="L965" s="51"/>
      <c r="M965" s="51"/>
      <c r="N965" s="159"/>
      <c r="O965" s="159"/>
      <c r="P965" s="159"/>
      <c r="Q965" s="159"/>
      <c r="R965" s="159"/>
      <c r="S965" s="159"/>
      <c r="T965" s="159"/>
      <c r="U965" s="159"/>
      <c r="V965" s="159"/>
      <c r="W965" s="159"/>
      <c r="X965" s="159"/>
      <c r="Y965" s="159"/>
      <c r="Z965" s="159"/>
    </row>
    <row r="966" spans="1:26" ht="13.8" x14ac:dyDescent="0.3">
      <c r="A966" s="51"/>
      <c r="B966" s="51"/>
      <c r="C966" s="51"/>
      <c r="D966" s="51"/>
      <c r="E966" s="51"/>
      <c r="F966" s="51"/>
      <c r="G966" s="51"/>
      <c r="H966" s="51"/>
      <c r="I966" s="51"/>
      <c r="J966" s="51"/>
      <c r="K966" s="51"/>
      <c r="L966" s="51"/>
      <c r="M966" s="51"/>
      <c r="N966" s="159"/>
      <c r="O966" s="159"/>
      <c r="P966" s="159"/>
      <c r="Q966" s="159"/>
      <c r="R966" s="159"/>
      <c r="S966" s="159"/>
      <c r="T966" s="159"/>
      <c r="U966" s="159"/>
      <c r="V966" s="159"/>
      <c r="W966" s="159"/>
      <c r="X966" s="159"/>
      <c r="Y966" s="159"/>
      <c r="Z966" s="159"/>
    </row>
    <row r="967" spans="1:26" ht="13.8" x14ac:dyDescent="0.3">
      <c r="A967" s="51"/>
      <c r="B967" s="51"/>
      <c r="C967" s="51"/>
      <c r="D967" s="51"/>
      <c r="E967" s="51"/>
      <c r="F967" s="51"/>
      <c r="G967" s="51"/>
      <c r="H967" s="51"/>
      <c r="I967" s="51"/>
      <c r="J967" s="51"/>
      <c r="K967" s="51"/>
      <c r="L967" s="51"/>
      <c r="M967" s="51"/>
      <c r="N967" s="159"/>
      <c r="O967" s="159"/>
      <c r="P967" s="159"/>
      <c r="Q967" s="159"/>
      <c r="R967" s="159"/>
      <c r="S967" s="159"/>
      <c r="T967" s="159"/>
      <c r="U967" s="159"/>
      <c r="V967" s="159"/>
      <c r="W967" s="159"/>
      <c r="X967" s="159"/>
      <c r="Y967" s="159"/>
      <c r="Z967" s="159"/>
    </row>
    <row r="968" spans="1:26" ht="13.8" x14ac:dyDescent="0.3">
      <c r="A968" s="51"/>
      <c r="B968" s="51"/>
      <c r="C968" s="51"/>
      <c r="D968" s="51"/>
      <c r="E968" s="51"/>
      <c r="F968" s="51"/>
      <c r="G968" s="51"/>
      <c r="H968" s="51"/>
      <c r="I968" s="51"/>
      <c r="J968" s="51"/>
      <c r="K968" s="51"/>
      <c r="L968" s="51"/>
      <c r="M968" s="51"/>
      <c r="N968" s="159"/>
      <c r="O968" s="159"/>
      <c r="P968" s="159"/>
      <c r="Q968" s="159"/>
      <c r="R968" s="159"/>
      <c r="S968" s="159"/>
      <c r="T968" s="159"/>
      <c r="U968" s="159"/>
      <c r="V968" s="159"/>
      <c r="W968" s="159"/>
      <c r="X968" s="159"/>
      <c r="Y968" s="159"/>
      <c r="Z968" s="159"/>
    </row>
    <row r="969" spans="1:26" ht="13.8" x14ac:dyDescent="0.3">
      <c r="A969" s="51"/>
      <c r="B969" s="51"/>
      <c r="C969" s="51"/>
      <c r="D969" s="51"/>
      <c r="E969" s="51"/>
      <c r="F969" s="51"/>
      <c r="G969" s="51"/>
      <c r="H969" s="51"/>
      <c r="I969" s="51"/>
      <c r="J969" s="51"/>
      <c r="K969" s="51"/>
      <c r="L969" s="51"/>
      <c r="M969" s="51"/>
      <c r="N969" s="159"/>
      <c r="O969" s="159"/>
      <c r="P969" s="159"/>
      <c r="Q969" s="159"/>
      <c r="R969" s="159"/>
      <c r="S969" s="159"/>
      <c r="T969" s="159"/>
      <c r="U969" s="159"/>
      <c r="V969" s="159"/>
      <c r="W969" s="159"/>
      <c r="X969" s="159"/>
      <c r="Y969" s="159"/>
      <c r="Z969" s="159"/>
    </row>
    <row r="970" spans="1:26" ht="13.8" x14ac:dyDescent="0.3">
      <c r="A970" s="51"/>
      <c r="B970" s="51"/>
      <c r="C970" s="51"/>
      <c r="D970" s="51"/>
      <c r="E970" s="51"/>
      <c r="F970" s="51"/>
      <c r="G970" s="51"/>
      <c r="H970" s="51"/>
      <c r="I970" s="51"/>
      <c r="J970" s="51"/>
      <c r="K970" s="51"/>
      <c r="L970" s="51"/>
      <c r="M970" s="51"/>
      <c r="N970" s="159"/>
      <c r="O970" s="159"/>
      <c r="P970" s="159"/>
      <c r="Q970" s="159"/>
      <c r="R970" s="159"/>
      <c r="S970" s="159"/>
      <c r="T970" s="159"/>
      <c r="U970" s="159"/>
      <c r="V970" s="159"/>
      <c r="W970" s="159"/>
      <c r="X970" s="159"/>
      <c r="Y970" s="159"/>
      <c r="Z970" s="159"/>
    </row>
    <row r="971" spans="1:26" ht="13.8" x14ac:dyDescent="0.3">
      <c r="A971" s="51"/>
      <c r="B971" s="51"/>
      <c r="C971" s="51"/>
      <c r="D971" s="51"/>
      <c r="E971" s="51"/>
      <c r="F971" s="51"/>
      <c r="G971" s="51"/>
      <c r="H971" s="51"/>
      <c r="I971" s="51"/>
      <c r="J971" s="51"/>
      <c r="K971" s="51"/>
      <c r="L971" s="51"/>
      <c r="M971" s="51"/>
      <c r="N971" s="159"/>
      <c r="O971" s="159"/>
      <c r="P971" s="159"/>
      <c r="Q971" s="159"/>
      <c r="R971" s="159"/>
      <c r="S971" s="159"/>
      <c r="T971" s="159"/>
      <c r="U971" s="159"/>
      <c r="V971" s="159"/>
      <c r="W971" s="159"/>
      <c r="X971" s="159"/>
      <c r="Y971" s="159"/>
      <c r="Z971" s="159"/>
    </row>
    <row r="972" spans="1:26" ht="13.8" x14ac:dyDescent="0.3">
      <c r="A972" s="51"/>
      <c r="B972" s="51"/>
      <c r="C972" s="51"/>
      <c r="D972" s="51"/>
      <c r="E972" s="51"/>
      <c r="F972" s="51"/>
      <c r="G972" s="51"/>
      <c r="H972" s="51"/>
      <c r="I972" s="51"/>
      <c r="J972" s="51"/>
      <c r="K972" s="51"/>
      <c r="L972" s="51"/>
      <c r="M972" s="51"/>
      <c r="N972" s="159"/>
      <c r="O972" s="159"/>
      <c r="P972" s="159"/>
      <c r="Q972" s="159"/>
      <c r="R972" s="159"/>
      <c r="S972" s="159"/>
      <c r="T972" s="159"/>
      <c r="U972" s="159"/>
      <c r="V972" s="159"/>
      <c r="W972" s="159"/>
      <c r="X972" s="159"/>
      <c r="Y972" s="159"/>
      <c r="Z972" s="159"/>
    </row>
    <row r="973" spans="1:26" ht="13.8" x14ac:dyDescent="0.3">
      <c r="A973" s="51"/>
      <c r="B973" s="51"/>
      <c r="C973" s="51"/>
      <c r="D973" s="51"/>
      <c r="E973" s="51"/>
      <c r="F973" s="51"/>
      <c r="G973" s="51"/>
      <c r="H973" s="51"/>
      <c r="I973" s="51"/>
      <c r="J973" s="51"/>
      <c r="K973" s="51"/>
      <c r="L973" s="51"/>
      <c r="M973" s="51"/>
      <c r="N973" s="159"/>
      <c r="O973" s="159"/>
      <c r="P973" s="159"/>
      <c r="Q973" s="159"/>
      <c r="R973" s="159"/>
      <c r="S973" s="159"/>
      <c r="T973" s="159"/>
      <c r="U973" s="159"/>
      <c r="V973" s="159"/>
      <c r="W973" s="159"/>
      <c r="X973" s="159"/>
      <c r="Y973" s="159"/>
      <c r="Z973" s="159"/>
    </row>
    <row r="974" spans="1:26" ht="13.8" x14ac:dyDescent="0.3">
      <c r="A974" s="51"/>
      <c r="B974" s="51"/>
      <c r="C974" s="51"/>
      <c r="D974" s="51"/>
      <c r="E974" s="51"/>
      <c r="F974" s="51"/>
      <c r="G974" s="51"/>
      <c r="H974" s="51"/>
      <c r="I974" s="51"/>
      <c r="J974" s="51"/>
      <c r="K974" s="51"/>
      <c r="L974" s="51"/>
      <c r="M974" s="51"/>
      <c r="N974" s="159"/>
      <c r="O974" s="159"/>
      <c r="P974" s="159"/>
      <c r="Q974" s="159"/>
      <c r="R974" s="159"/>
      <c r="S974" s="159"/>
      <c r="T974" s="159"/>
      <c r="U974" s="159"/>
      <c r="V974" s="159"/>
      <c r="W974" s="159"/>
      <c r="X974" s="159"/>
      <c r="Y974" s="159"/>
      <c r="Z974" s="159"/>
    </row>
    <row r="975" spans="1:26" ht="13.8" x14ac:dyDescent="0.3">
      <c r="A975" s="51"/>
      <c r="B975" s="51"/>
      <c r="C975" s="51"/>
      <c r="D975" s="51"/>
      <c r="E975" s="51"/>
      <c r="F975" s="51"/>
      <c r="G975" s="51"/>
      <c r="H975" s="51"/>
      <c r="I975" s="51"/>
      <c r="J975" s="51"/>
      <c r="K975" s="51"/>
      <c r="L975" s="51"/>
      <c r="M975" s="51"/>
      <c r="N975" s="159"/>
      <c r="O975" s="159"/>
      <c r="P975" s="159"/>
      <c r="Q975" s="159"/>
      <c r="R975" s="159"/>
      <c r="S975" s="159"/>
      <c r="T975" s="159"/>
      <c r="U975" s="159"/>
      <c r="V975" s="159"/>
      <c r="W975" s="159"/>
      <c r="X975" s="159"/>
      <c r="Y975" s="159"/>
      <c r="Z975" s="159"/>
    </row>
    <row r="976" spans="1:26" ht="13.8" x14ac:dyDescent="0.3">
      <c r="A976" s="51"/>
      <c r="B976" s="51"/>
      <c r="C976" s="51"/>
      <c r="D976" s="51"/>
      <c r="E976" s="51"/>
      <c r="F976" s="51"/>
      <c r="G976" s="51"/>
      <c r="H976" s="51"/>
      <c r="I976" s="51"/>
      <c r="J976" s="51"/>
      <c r="K976" s="51"/>
      <c r="L976" s="51"/>
      <c r="M976" s="51"/>
      <c r="N976" s="159"/>
      <c r="O976" s="159"/>
      <c r="P976" s="159"/>
      <c r="Q976" s="159"/>
      <c r="R976" s="159"/>
      <c r="S976" s="159"/>
      <c r="T976" s="159"/>
      <c r="U976" s="159"/>
      <c r="V976" s="159"/>
      <c r="W976" s="159"/>
      <c r="X976" s="159"/>
      <c r="Y976" s="159"/>
      <c r="Z976" s="159"/>
    </row>
    <row r="977" spans="1:26" ht="13.8" x14ac:dyDescent="0.3">
      <c r="A977" s="51"/>
      <c r="B977" s="51"/>
      <c r="C977" s="51"/>
      <c r="D977" s="51"/>
      <c r="E977" s="51"/>
      <c r="F977" s="51"/>
      <c r="G977" s="51"/>
      <c r="H977" s="51"/>
      <c r="I977" s="51"/>
      <c r="J977" s="51"/>
      <c r="K977" s="51"/>
      <c r="L977" s="51"/>
      <c r="M977" s="51"/>
      <c r="N977" s="159"/>
      <c r="O977" s="159"/>
      <c r="P977" s="159"/>
      <c r="Q977" s="159"/>
      <c r="R977" s="159"/>
      <c r="S977" s="159"/>
      <c r="T977" s="159"/>
      <c r="U977" s="159"/>
      <c r="V977" s="159"/>
      <c r="W977" s="159"/>
      <c r="X977" s="159"/>
      <c r="Y977" s="159"/>
      <c r="Z977" s="159"/>
    </row>
    <row r="978" spans="1:26" ht="13.8" x14ac:dyDescent="0.3">
      <c r="A978" s="51"/>
      <c r="B978" s="51"/>
      <c r="C978" s="51"/>
      <c r="D978" s="51"/>
      <c r="E978" s="51"/>
      <c r="F978" s="51"/>
      <c r="G978" s="51"/>
      <c r="H978" s="51"/>
      <c r="I978" s="51"/>
      <c r="J978" s="51"/>
      <c r="K978" s="51"/>
      <c r="L978" s="51"/>
      <c r="M978" s="51"/>
      <c r="N978" s="159"/>
      <c r="O978" s="159"/>
      <c r="P978" s="159"/>
      <c r="Q978" s="159"/>
      <c r="R978" s="159"/>
      <c r="S978" s="159"/>
      <c r="T978" s="159"/>
      <c r="U978" s="159"/>
      <c r="V978" s="159"/>
      <c r="W978" s="159"/>
      <c r="X978" s="159"/>
      <c r="Y978" s="159"/>
      <c r="Z978" s="159"/>
    </row>
    <row r="979" spans="1:26" ht="13.8" x14ac:dyDescent="0.3">
      <c r="A979" s="51"/>
      <c r="B979" s="51"/>
      <c r="C979" s="51"/>
      <c r="D979" s="51"/>
      <c r="E979" s="51"/>
      <c r="F979" s="51"/>
      <c r="G979" s="51"/>
      <c r="H979" s="51"/>
      <c r="I979" s="51"/>
      <c r="J979" s="51"/>
      <c r="K979" s="51"/>
      <c r="L979" s="51"/>
      <c r="M979" s="51"/>
      <c r="N979" s="159"/>
      <c r="O979" s="159"/>
      <c r="P979" s="159"/>
      <c r="Q979" s="159"/>
      <c r="R979" s="159"/>
      <c r="S979" s="159"/>
      <c r="T979" s="159"/>
      <c r="U979" s="159"/>
      <c r="V979" s="159"/>
      <c r="W979" s="159"/>
      <c r="X979" s="159"/>
      <c r="Y979" s="159"/>
      <c r="Z979" s="159"/>
    </row>
    <row r="980" spans="1:26" ht="13.8" x14ac:dyDescent="0.3">
      <c r="A980" s="51"/>
      <c r="B980" s="51"/>
      <c r="C980" s="51"/>
      <c r="D980" s="51"/>
      <c r="E980" s="51"/>
      <c r="F980" s="51"/>
      <c r="G980" s="51"/>
      <c r="H980" s="51"/>
      <c r="I980" s="51"/>
      <c r="J980" s="51"/>
      <c r="K980" s="51"/>
      <c r="L980" s="51"/>
      <c r="M980" s="51"/>
      <c r="N980" s="159"/>
      <c r="O980" s="159"/>
      <c r="P980" s="159"/>
      <c r="Q980" s="159"/>
      <c r="R980" s="159"/>
      <c r="S980" s="159"/>
      <c r="T980" s="159"/>
      <c r="U980" s="159"/>
      <c r="V980" s="159"/>
      <c r="W980" s="159"/>
      <c r="X980" s="159"/>
      <c r="Y980" s="159"/>
      <c r="Z980" s="159"/>
    </row>
    <row r="981" spans="1:26" ht="13.8" x14ac:dyDescent="0.3">
      <c r="A981" s="51"/>
      <c r="B981" s="51"/>
      <c r="C981" s="51"/>
      <c r="D981" s="51"/>
      <c r="E981" s="51"/>
      <c r="F981" s="51"/>
      <c r="G981" s="51"/>
      <c r="H981" s="51"/>
      <c r="I981" s="51"/>
      <c r="J981" s="51"/>
      <c r="K981" s="51"/>
      <c r="L981" s="51"/>
      <c r="M981" s="51"/>
      <c r="N981" s="159"/>
      <c r="O981" s="159"/>
      <c r="P981" s="159"/>
      <c r="Q981" s="159"/>
      <c r="R981" s="159"/>
      <c r="S981" s="159"/>
      <c r="T981" s="159"/>
      <c r="U981" s="159"/>
      <c r="V981" s="159"/>
      <c r="W981" s="159"/>
      <c r="X981" s="159"/>
      <c r="Y981" s="159"/>
      <c r="Z981" s="159"/>
    </row>
    <row r="982" spans="1:26" ht="13.8" x14ac:dyDescent="0.3">
      <c r="A982" s="51"/>
      <c r="B982" s="51"/>
      <c r="C982" s="51"/>
      <c r="D982" s="51"/>
      <c r="E982" s="51"/>
      <c r="F982" s="51"/>
      <c r="G982" s="51"/>
      <c r="H982" s="51"/>
      <c r="I982" s="51"/>
      <c r="J982" s="51"/>
      <c r="K982" s="51"/>
      <c r="L982" s="51"/>
      <c r="M982" s="51"/>
      <c r="N982" s="159"/>
      <c r="O982" s="159"/>
      <c r="P982" s="159"/>
      <c r="Q982" s="159"/>
      <c r="R982" s="159"/>
      <c r="S982" s="159"/>
      <c r="T982" s="159"/>
      <c r="U982" s="159"/>
      <c r="V982" s="159"/>
      <c r="W982" s="159"/>
      <c r="X982" s="159"/>
      <c r="Y982" s="159"/>
      <c r="Z982" s="159"/>
    </row>
    <row r="983" spans="1:26" ht="13.8" x14ac:dyDescent="0.3">
      <c r="A983" s="51"/>
      <c r="B983" s="51"/>
      <c r="C983" s="51"/>
      <c r="D983" s="51"/>
      <c r="E983" s="51"/>
      <c r="F983" s="51"/>
      <c r="G983" s="51"/>
      <c r="H983" s="51"/>
      <c r="I983" s="51"/>
      <c r="J983" s="51"/>
      <c r="K983" s="51"/>
      <c r="L983" s="51"/>
      <c r="M983" s="51"/>
      <c r="N983" s="159"/>
      <c r="O983" s="159"/>
      <c r="P983" s="159"/>
      <c r="Q983" s="159"/>
      <c r="R983" s="159"/>
      <c r="S983" s="159"/>
      <c r="T983" s="159"/>
      <c r="U983" s="159"/>
      <c r="V983" s="159"/>
      <c r="W983" s="159"/>
      <c r="X983" s="159"/>
      <c r="Y983" s="159"/>
      <c r="Z983" s="159"/>
    </row>
  </sheetData>
  <mergeCells count="3">
    <mergeCell ref="A1:D1"/>
    <mergeCell ref="A10:H10"/>
    <mergeCell ref="I10:M10"/>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5615-7043-4118-B965-E9DEDC0BE651}">
  <dimension ref="A1:CZ403"/>
  <sheetViews>
    <sheetView tabSelected="1" topLeftCell="C6" zoomScale="83" zoomScaleNormal="70" workbookViewId="0">
      <selection activeCell="G27" sqref="F23:G27"/>
    </sheetView>
  </sheetViews>
  <sheetFormatPr defaultRowHeight="13.2" x14ac:dyDescent="0.25"/>
  <cols>
    <col min="1" max="1" width="31.33203125" bestFit="1" customWidth="1"/>
    <col min="2" max="2" width="51.5546875" customWidth="1"/>
    <col min="3" max="3" width="16.88671875" bestFit="1" customWidth="1"/>
    <col min="4" max="4" width="11.109375" bestFit="1" customWidth="1"/>
    <col min="6" max="6" width="9.5546875" bestFit="1" customWidth="1"/>
    <col min="7" max="7" width="11" customWidth="1"/>
    <col min="9" max="9" width="6.88671875" customWidth="1"/>
    <col min="10" max="10" width="13.109375" customWidth="1"/>
    <col min="12" max="13" width="6.88671875" customWidth="1"/>
    <col min="14" max="14" width="3.109375" customWidth="1"/>
    <col min="15" max="15" width="6.88671875" customWidth="1"/>
    <col min="16" max="16" width="6.88671875" bestFit="1" customWidth="1"/>
    <col min="18" max="18" width="8" customWidth="1"/>
    <col min="19" max="19" width="6.88671875" bestFit="1" customWidth="1"/>
    <col min="20" max="20" width="11.109375" customWidth="1"/>
    <col min="21" max="21" width="8.88671875" customWidth="1"/>
    <col min="22" max="22" width="8.6640625" style="160" customWidth="1"/>
    <col min="23" max="23" width="9.109375" style="160"/>
    <col min="24" max="24" width="4.33203125" style="160" customWidth="1"/>
    <col min="25" max="25" width="10.109375" customWidth="1"/>
    <col min="26" max="26" width="10" style="160" customWidth="1"/>
    <col min="27" max="27" width="8.88671875" customWidth="1"/>
    <col min="28" max="28" width="13.109375" customWidth="1"/>
    <col min="29" max="30" width="9.5546875" customWidth="1"/>
    <col min="31" max="31" width="6.88671875" style="160" bestFit="1" customWidth="1"/>
    <col min="32" max="32" width="8.5546875" style="160" customWidth="1"/>
    <col min="33" max="33" width="9.6640625" customWidth="1"/>
    <col min="34" max="34" width="4.88671875" style="160" customWidth="1"/>
    <col min="35" max="35" width="4.88671875" customWidth="1"/>
    <col min="36" max="36" width="9.5546875" customWidth="1"/>
    <col min="37" max="37" width="11" customWidth="1"/>
    <col min="38" max="38" width="8.5546875" customWidth="1"/>
    <col min="39" max="39" width="8.6640625" customWidth="1"/>
    <col min="41" max="41" width="9.6640625" customWidth="1"/>
    <col min="42" max="42" width="0" hidden="1" customWidth="1"/>
    <col min="43" max="43" width="2.88671875" bestFit="1" customWidth="1"/>
    <col min="44" max="44" width="7.5546875" customWidth="1"/>
    <col min="45" max="45" width="12.44140625" customWidth="1"/>
    <col min="46" max="46" width="11.5546875" customWidth="1"/>
    <col min="47" max="47" width="9.109375" style="160"/>
    <col min="48" max="48" width="10.88671875" style="160" customWidth="1"/>
    <col min="49" max="49" width="8.88671875" customWidth="1"/>
    <col min="50" max="51" width="2.44140625" bestFit="1" customWidth="1"/>
    <col min="52" max="52" width="3.44140625" bestFit="1" customWidth="1"/>
    <col min="53" max="53" width="10.6640625" customWidth="1"/>
    <col min="54" max="54" width="8.6640625" customWidth="1"/>
    <col min="55" max="55" width="3.44140625" bestFit="1" customWidth="1"/>
    <col min="56" max="56" width="3.44140625" customWidth="1"/>
    <col min="57" max="57" width="3.44140625" bestFit="1" customWidth="1"/>
    <col min="58" max="58" width="11.6640625" customWidth="1"/>
    <col min="59" max="59" width="9.88671875" customWidth="1"/>
    <col min="60" max="60" width="0" hidden="1" customWidth="1"/>
    <col min="61" max="104" width="9.109375" style="160"/>
  </cols>
  <sheetData>
    <row r="1" spans="1:90" s="160" customFormat="1" ht="13.8" thickBot="1" x14ac:dyDescent="0.3"/>
    <row r="2" spans="1:90" ht="22.8" x14ac:dyDescent="0.4">
      <c r="A2" s="275" t="s">
        <v>379</v>
      </c>
      <c r="B2" s="275"/>
      <c r="C2" s="160"/>
      <c r="D2" s="160"/>
      <c r="E2" s="160"/>
      <c r="F2" s="160"/>
      <c r="G2" s="276" t="s">
        <v>380</v>
      </c>
      <c r="H2" s="277"/>
      <c r="I2" s="278"/>
      <c r="J2" s="279" t="s">
        <v>381</v>
      </c>
      <c r="K2" s="277"/>
      <c r="L2" s="278"/>
      <c r="M2" s="160"/>
      <c r="N2" s="160"/>
      <c r="O2" s="160"/>
      <c r="P2" s="160"/>
      <c r="Q2" s="344" t="s">
        <v>382</v>
      </c>
      <c r="R2" s="345"/>
      <c r="S2" s="345"/>
      <c r="T2" s="346"/>
      <c r="U2" s="160"/>
      <c r="Y2" s="160"/>
      <c r="AA2" s="160"/>
      <c r="AB2" s="160"/>
      <c r="AC2" s="160"/>
      <c r="AD2" s="160"/>
      <c r="AG2" s="160"/>
      <c r="AI2" s="160"/>
      <c r="AJ2" s="160"/>
      <c r="AK2" s="160"/>
      <c r="AL2" s="160"/>
      <c r="AM2" s="160"/>
      <c r="AN2" s="160"/>
      <c r="AO2" s="160"/>
      <c r="AP2" s="160"/>
      <c r="AQ2" s="160"/>
      <c r="AR2" s="160"/>
      <c r="AS2" s="160"/>
      <c r="AT2" s="160"/>
      <c r="AW2" s="160"/>
      <c r="AX2" s="160"/>
      <c r="AY2" s="160"/>
      <c r="AZ2" s="160"/>
      <c r="BA2" s="160"/>
      <c r="BB2" s="160"/>
      <c r="BC2" s="160"/>
      <c r="BD2" s="160"/>
      <c r="BE2" s="160"/>
      <c r="BF2" s="160"/>
      <c r="BG2" s="160"/>
      <c r="CA2" s="275" t="s">
        <v>383</v>
      </c>
    </row>
    <row r="3" spans="1:90" ht="13.8" thickBot="1" x14ac:dyDescent="0.3">
      <c r="B3" s="160"/>
      <c r="C3" s="160"/>
      <c r="D3" s="160"/>
      <c r="E3" s="160"/>
      <c r="F3" s="160"/>
      <c r="G3" s="280" t="s">
        <v>384</v>
      </c>
      <c r="H3" s="160"/>
      <c r="I3" s="281"/>
      <c r="J3" s="282" t="s">
        <v>385</v>
      </c>
      <c r="K3" s="160"/>
      <c r="L3" s="281"/>
      <c r="M3" s="160"/>
      <c r="N3" s="160"/>
      <c r="O3" s="160"/>
      <c r="P3" s="160"/>
      <c r="Q3" s="347"/>
      <c r="R3" s="348"/>
      <c r="S3" s="348"/>
      <c r="T3" s="349"/>
      <c r="U3" s="160"/>
      <c r="Y3" s="160"/>
      <c r="AA3" s="160"/>
      <c r="AB3" s="160"/>
      <c r="AC3" s="160"/>
      <c r="AD3" s="160"/>
      <c r="AG3" s="160"/>
      <c r="AI3" s="160"/>
      <c r="AJ3" s="160"/>
      <c r="AK3" s="160"/>
      <c r="AL3" s="160"/>
      <c r="AM3" s="160"/>
      <c r="AN3" s="160"/>
      <c r="AO3" s="160"/>
      <c r="AP3" s="160"/>
      <c r="AQ3" s="160"/>
      <c r="AR3" s="160"/>
      <c r="AS3" s="160"/>
      <c r="AT3" s="160"/>
      <c r="AW3" s="160"/>
      <c r="AX3" s="160"/>
      <c r="AY3" s="160"/>
      <c r="AZ3" s="160"/>
      <c r="BA3" s="160"/>
      <c r="BB3" s="160"/>
      <c r="BC3" s="160"/>
      <c r="BD3" s="160"/>
      <c r="BE3" s="160"/>
      <c r="BF3" s="160"/>
      <c r="BG3" s="160"/>
      <c r="CB3" s="283" t="s">
        <v>386</v>
      </c>
    </row>
    <row r="4" spans="1:90" ht="15.6" thickBot="1" x14ac:dyDescent="0.3">
      <c r="A4" s="160"/>
      <c r="B4" s="284" t="s">
        <v>387</v>
      </c>
      <c r="C4" s="160"/>
      <c r="D4" s="160"/>
      <c r="E4" s="160"/>
      <c r="F4" s="160"/>
      <c r="G4" s="276" t="s">
        <v>388</v>
      </c>
      <c r="H4" s="277"/>
      <c r="I4" s="278"/>
      <c r="J4" s="277"/>
      <c r="K4" s="277"/>
      <c r="L4" s="278"/>
      <c r="M4" s="160"/>
      <c r="N4" s="160"/>
      <c r="O4" s="160"/>
      <c r="P4" s="160"/>
      <c r="Q4" s="347" t="s">
        <v>389</v>
      </c>
      <c r="R4" s="348"/>
      <c r="S4" s="348"/>
      <c r="T4" s="349"/>
      <c r="U4" s="160"/>
      <c r="Y4" s="160"/>
      <c r="AA4" s="160"/>
      <c r="AB4" s="160"/>
      <c r="AC4" s="160"/>
      <c r="AD4" s="160"/>
      <c r="AG4" s="160"/>
      <c r="AI4" s="160"/>
      <c r="AJ4" s="160"/>
      <c r="AK4" s="160"/>
      <c r="AL4" s="160"/>
      <c r="AM4" s="160"/>
      <c r="AN4" s="160"/>
      <c r="AO4" s="160"/>
      <c r="AP4" s="160"/>
      <c r="AQ4" s="160"/>
      <c r="AR4" s="160"/>
      <c r="AS4" s="160"/>
      <c r="AT4" s="160"/>
      <c r="AW4" s="160"/>
      <c r="AX4" s="160"/>
      <c r="AY4" s="160"/>
      <c r="AZ4" s="160"/>
      <c r="BA4" s="160"/>
      <c r="BB4" s="160"/>
      <c r="BC4" s="160"/>
      <c r="BD4" s="160"/>
      <c r="BE4" s="160"/>
      <c r="BF4" s="160"/>
      <c r="BG4" s="160"/>
    </row>
    <row r="5" spans="1:90" ht="18" thickBot="1" x14ac:dyDescent="0.35">
      <c r="A5" s="160"/>
      <c r="B5" s="160"/>
      <c r="C5" s="160"/>
      <c r="D5" s="160"/>
      <c r="E5" s="160"/>
      <c r="F5" s="160"/>
      <c r="G5" s="285" t="s">
        <v>390</v>
      </c>
      <c r="H5" s="286"/>
      <c r="I5" s="287"/>
      <c r="J5" s="286"/>
      <c r="K5" s="286"/>
      <c r="L5" s="287"/>
      <c r="M5" s="288">
        <v>0</v>
      </c>
      <c r="N5" s="282" t="s">
        <v>391</v>
      </c>
      <c r="O5" s="160"/>
      <c r="P5" s="160"/>
      <c r="Q5" s="350"/>
      <c r="R5" s="351"/>
      <c r="S5" s="351"/>
      <c r="T5" s="352"/>
      <c r="U5" s="160"/>
      <c r="Y5" s="160"/>
      <c r="AA5" s="160"/>
      <c r="AB5" s="160"/>
      <c r="AC5" s="160"/>
      <c r="AD5" s="160"/>
      <c r="AG5" s="160"/>
      <c r="AI5" s="160"/>
      <c r="AJ5" s="160"/>
      <c r="AK5" s="160"/>
      <c r="AL5" s="160"/>
      <c r="AM5" s="160"/>
      <c r="AN5" s="160"/>
      <c r="AO5" s="160"/>
      <c r="AP5" s="160"/>
      <c r="AQ5" s="160"/>
      <c r="AR5" s="160"/>
      <c r="AS5" s="160"/>
      <c r="AT5" s="160"/>
      <c r="AW5" s="160"/>
      <c r="AX5" s="160"/>
      <c r="AY5" s="160"/>
      <c r="AZ5" s="160"/>
      <c r="BA5" s="160"/>
      <c r="BB5" s="160"/>
      <c r="BC5" s="160"/>
      <c r="BD5" s="160"/>
      <c r="BE5" s="160"/>
      <c r="BF5" s="160"/>
      <c r="BG5" s="160"/>
      <c r="BW5" s="353" t="s">
        <v>392</v>
      </c>
      <c r="BX5" s="354"/>
      <c r="BY5" s="354"/>
      <c r="BZ5" s="354"/>
      <c r="CA5" s="354"/>
      <c r="CB5" s="354"/>
      <c r="CC5" s="354"/>
      <c r="CD5" s="354"/>
      <c r="CE5" s="354"/>
      <c r="CF5" s="354"/>
      <c r="CG5" s="354"/>
      <c r="CH5" s="354"/>
      <c r="CI5" s="354"/>
      <c r="CJ5" s="354"/>
      <c r="CK5" s="354"/>
      <c r="CL5" s="355"/>
    </row>
    <row r="6" spans="1:90" ht="18" thickBot="1" x14ac:dyDescent="0.35">
      <c r="A6" s="160"/>
      <c r="B6" s="160"/>
      <c r="C6" s="160"/>
      <c r="D6" s="160"/>
      <c r="E6" s="160"/>
      <c r="F6" s="160"/>
      <c r="G6" s="282"/>
      <c r="H6" s="160"/>
      <c r="I6" s="160"/>
      <c r="J6" s="160"/>
      <c r="K6" s="160"/>
      <c r="L6" s="160"/>
      <c r="N6" s="160"/>
      <c r="O6" s="160"/>
      <c r="P6" s="160"/>
      <c r="Q6" s="160"/>
      <c r="R6" s="160"/>
      <c r="S6" s="160"/>
      <c r="T6" s="160"/>
      <c r="U6" s="160"/>
      <c r="Y6" s="160"/>
      <c r="AA6" s="160"/>
      <c r="AB6" s="160"/>
      <c r="AC6" s="160"/>
      <c r="AD6" s="160"/>
      <c r="AG6" s="160"/>
      <c r="AI6" s="160"/>
      <c r="AJ6" s="160"/>
      <c r="AK6" s="160"/>
      <c r="AL6" s="160"/>
      <c r="AM6" s="160"/>
      <c r="AN6" s="160"/>
      <c r="AO6" s="160"/>
      <c r="AP6" s="160"/>
      <c r="AQ6" s="160"/>
      <c r="AR6" s="160"/>
      <c r="AS6" s="160"/>
      <c r="AT6" s="160"/>
      <c r="AW6" s="160"/>
      <c r="AX6" s="160"/>
      <c r="AY6" s="160"/>
      <c r="AZ6" s="160"/>
      <c r="BA6" s="160"/>
      <c r="BB6" s="160"/>
      <c r="BC6" s="160"/>
      <c r="BD6" s="160"/>
      <c r="BE6" s="160"/>
      <c r="BF6" s="160"/>
      <c r="BG6" s="160"/>
      <c r="BW6" s="289"/>
      <c r="BX6" s="290"/>
      <c r="BY6" s="290"/>
      <c r="BZ6" s="290"/>
      <c r="CA6" s="290"/>
      <c r="CB6" s="290"/>
      <c r="CC6" s="290"/>
      <c r="CD6" s="290"/>
      <c r="CE6" s="290"/>
      <c r="CF6" s="290"/>
      <c r="CG6" s="290"/>
      <c r="CH6" s="290"/>
      <c r="CI6" s="290"/>
      <c r="CJ6" s="290"/>
      <c r="CK6" s="290"/>
      <c r="CL6" s="291"/>
    </row>
    <row r="7" spans="1:90" ht="14.4" thickBot="1" x14ac:dyDescent="0.3">
      <c r="A7" s="292" t="s">
        <v>393</v>
      </c>
      <c r="B7" s="292" t="s">
        <v>394</v>
      </c>
      <c r="C7" s="292" t="s">
        <v>3</v>
      </c>
      <c r="D7" s="292" t="s">
        <v>395</v>
      </c>
      <c r="E7" s="160"/>
      <c r="F7" s="160"/>
      <c r="G7" s="160"/>
      <c r="H7" s="160"/>
      <c r="I7" s="160"/>
      <c r="J7" s="160"/>
      <c r="K7" s="160"/>
      <c r="L7" s="160"/>
      <c r="M7" s="160"/>
      <c r="N7" s="160"/>
      <c r="O7" s="160"/>
      <c r="P7" s="160"/>
      <c r="Q7" s="160"/>
      <c r="R7" s="160"/>
      <c r="S7" s="160"/>
      <c r="T7" s="160"/>
      <c r="U7" s="160"/>
      <c r="Y7" s="160"/>
      <c r="AA7" s="160"/>
      <c r="AB7" s="160"/>
      <c r="AC7" s="160"/>
      <c r="AD7" s="160"/>
      <c r="AG7" s="160"/>
      <c r="AI7" s="160"/>
      <c r="AJ7" s="160"/>
      <c r="AK7" s="160"/>
      <c r="AL7" s="160"/>
      <c r="AM7" s="160"/>
      <c r="AN7" s="160"/>
      <c r="AO7" s="160"/>
      <c r="AP7" s="160"/>
      <c r="AQ7" s="160"/>
      <c r="AR7" s="160"/>
      <c r="AS7" s="160"/>
      <c r="AT7" s="160"/>
      <c r="AW7" s="160"/>
      <c r="AX7" s="160"/>
      <c r="AY7" s="160"/>
      <c r="AZ7" s="160"/>
      <c r="BA7" s="160"/>
      <c r="BB7" s="160"/>
      <c r="BC7" s="160"/>
      <c r="BD7" s="160"/>
      <c r="BE7" s="160"/>
      <c r="BF7" s="160"/>
      <c r="BG7" s="160"/>
      <c r="BW7" s="293">
        <v>1</v>
      </c>
      <c r="BX7" s="294">
        <v>2</v>
      </c>
      <c r="BY7" s="294">
        <v>3</v>
      </c>
      <c r="BZ7" s="294">
        <v>4</v>
      </c>
      <c r="CA7" s="294">
        <v>5</v>
      </c>
      <c r="CB7" s="294">
        <v>6</v>
      </c>
      <c r="CC7" s="294">
        <v>7</v>
      </c>
      <c r="CD7" s="294">
        <v>8</v>
      </c>
      <c r="CE7" s="294">
        <v>9</v>
      </c>
      <c r="CF7" s="294">
        <v>10</v>
      </c>
      <c r="CG7" s="294">
        <v>11</v>
      </c>
      <c r="CH7" s="294">
        <v>12</v>
      </c>
      <c r="CI7" s="294">
        <v>13</v>
      </c>
      <c r="CJ7" s="294">
        <v>14</v>
      </c>
      <c r="CK7" s="294">
        <v>15</v>
      </c>
      <c r="CL7" s="295">
        <v>16</v>
      </c>
    </row>
    <row r="8" spans="1:90" ht="15" customHeight="1" thickBot="1" x14ac:dyDescent="0.3">
      <c r="A8" s="296" t="s">
        <v>396</v>
      </c>
      <c r="B8" s="296" t="s">
        <v>13</v>
      </c>
      <c r="C8" s="296" t="s">
        <v>121</v>
      </c>
      <c r="D8" s="296">
        <v>14</v>
      </c>
      <c r="E8" s="160"/>
      <c r="F8" s="297" t="s">
        <v>397</v>
      </c>
      <c r="G8" s="298"/>
      <c r="H8" s="160"/>
      <c r="I8" s="160"/>
      <c r="J8" s="160"/>
      <c r="K8" s="160"/>
      <c r="L8" s="160"/>
      <c r="M8" s="160"/>
      <c r="N8" s="160"/>
      <c r="O8" s="160"/>
      <c r="P8" s="160"/>
      <c r="Q8" s="160"/>
      <c r="R8" s="160"/>
      <c r="S8" s="160"/>
      <c r="T8" s="160"/>
      <c r="U8" s="160"/>
      <c r="Y8" s="160"/>
      <c r="AA8" s="160"/>
      <c r="AB8" s="160"/>
      <c r="AC8" s="160"/>
      <c r="AD8" s="160"/>
      <c r="AG8" s="160"/>
      <c r="AI8" s="160"/>
      <c r="AJ8" s="160"/>
      <c r="AK8" s="160"/>
      <c r="AL8" s="160"/>
      <c r="AM8" s="160"/>
      <c r="AN8" s="160"/>
      <c r="AO8" s="160"/>
      <c r="AP8" s="160"/>
      <c r="AQ8" s="160"/>
      <c r="AR8" s="160"/>
      <c r="AS8" s="160"/>
      <c r="AT8" s="160"/>
      <c r="AW8" s="160"/>
      <c r="AX8" s="160"/>
      <c r="AY8" s="160"/>
      <c r="AZ8" s="160"/>
      <c r="BA8" s="160"/>
      <c r="BB8" s="160"/>
      <c r="BC8" s="160"/>
      <c r="BD8" s="160"/>
      <c r="BE8" s="160"/>
      <c r="BF8" s="160"/>
      <c r="BG8" s="160"/>
      <c r="BW8" s="299"/>
      <c r="BX8" s="300"/>
      <c r="BY8" s="300"/>
      <c r="BZ8" s="301" t="s">
        <v>398</v>
      </c>
      <c r="CA8" s="302"/>
      <c r="CC8" s="303"/>
      <c r="CD8" s="300"/>
      <c r="CE8" s="300"/>
      <c r="CF8" s="300"/>
      <c r="CG8" s="300"/>
      <c r="CH8" s="300"/>
      <c r="CI8" s="300"/>
      <c r="CJ8" s="300"/>
      <c r="CK8" s="300"/>
      <c r="CL8" s="304"/>
    </row>
    <row r="9" spans="1:90" ht="15" customHeight="1" thickBot="1" x14ac:dyDescent="0.3">
      <c r="A9" s="305" t="s">
        <v>398</v>
      </c>
      <c r="B9" s="305" t="s">
        <v>17</v>
      </c>
      <c r="C9" s="296" t="s">
        <v>396</v>
      </c>
      <c r="D9" s="296">
        <v>14</v>
      </c>
      <c r="E9" s="160"/>
      <c r="F9" s="328" t="s">
        <v>399</v>
      </c>
      <c r="G9" s="329" t="s">
        <v>400</v>
      </c>
      <c r="H9" s="160"/>
      <c r="I9" s="160"/>
      <c r="J9" s="160"/>
      <c r="K9" s="160"/>
      <c r="L9" s="160"/>
      <c r="M9" s="160"/>
      <c r="N9" s="160"/>
      <c r="O9" s="306" t="s">
        <v>401</v>
      </c>
      <c r="P9" s="307">
        <v>7</v>
      </c>
      <c r="Q9" s="160"/>
      <c r="R9" s="160"/>
      <c r="S9" s="160"/>
      <c r="T9" s="160"/>
      <c r="U9" s="160"/>
      <c r="Y9" s="160"/>
      <c r="AA9" s="283"/>
      <c r="AB9" s="283"/>
      <c r="AC9" s="160"/>
      <c r="AD9" s="160"/>
      <c r="AG9" s="160"/>
      <c r="AI9" s="160"/>
      <c r="AJ9" s="160"/>
      <c r="AK9" s="160"/>
      <c r="AL9" s="160"/>
      <c r="AM9" s="160"/>
      <c r="AN9" s="160"/>
      <c r="AO9" s="160"/>
      <c r="AP9" s="160"/>
      <c r="AQ9" s="160"/>
      <c r="AR9" s="160"/>
      <c r="AS9" s="160"/>
      <c r="AT9" s="160"/>
      <c r="AW9" s="160"/>
      <c r="AX9" s="160"/>
      <c r="AY9" s="160"/>
      <c r="AZ9" s="160"/>
      <c r="BA9" s="160"/>
      <c r="BB9" s="160"/>
      <c r="BC9" s="160"/>
      <c r="BD9" s="160"/>
      <c r="BE9" s="160"/>
      <c r="BF9" s="160"/>
      <c r="BG9" s="160"/>
      <c r="BW9" s="308" t="s">
        <v>396</v>
      </c>
      <c r="BX9" s="300"/>
      <c r="BY9" s="300"/>
      <c r="BZ9" s="300"/>
      <c r="CA9" s="301" t="s">
        <v>402</v>
      </c>
      <c r="CB9" s="300"/>
      <c r="CC9" s="300"/>
      <c r="CD9" s="300"/>
      <c r="CE9" s="300"/>
      <c r="CF9" s="300"/>
      <c r="CG9" s="301" t="s">
        <v>403</v>
      </c>
      <c r="CI9" s="300"/>
      <c r="CJ9" s="300"/>
      <c r="CK9" s="301" t="s">
        <v>404</v>
      </c>
      <c r="CL9" s="304"/>
    </row>
    <row r="10" spans="1:90" ht="15" customHeight="1" thickBot="1" x14ac:dyDescent="0.3">
      <c r="A10" s="305" t="s">
        <v>402</v>
      </c>
      <c r="B10" s="305" t="s">
        <v>333</v>
      </c>
      <c r="C10" s="296" t="s">
        <v>396</v>
      </c>
      <c r="D10" s="296">
        <v>14</v>
      </c>
      <c r="E10" s="160"/>
      <c r="F10" s="330" t="s">
        <v>405</v>
      </c>
      <c r="G10" s="331" t="s">
        <v>406</v>
      </c>
      <c r="H10" s="160"/>
      <c r="I10" s="160"/>
      <c r="J10" s="309" t="s">
        <v>398</v>
      </c>
      <c r="K10" s="307">
        <f>D9</f>
        <v>14</v>
      </c>
      <c r="L10" s="160"/>
      <c r="M10" s="160"/>
      <c r="N10" s="160"/>
      <c r="O10" s="310">
        <f>MAX(K23,K11,K17)</f>
        <v>28</v>
      </c>
      <c r="P10" s="311">
        <f>O10+P9</f>
        <v>35</v>
      </c>
      <c r="Q10" s="160"/>
      <c r="R10" s="160"/>
      <c r="S10" s="160"/>
      <c r="T10" s="160"/>
      <c r="U10" s="309" t="s">
        <v>407</v>
      </c>
      <c r="V10" s="312">
        <v>7</v>
      </c>
      <c r="Y10" s="306" t="s">
        <v>408</v>
      </c>
      <c r="Z10" s="307">
        <f>D16</f>
        <v>7</v>
      </c>
      <c r="AA10" s="283"/>
      <c r="AB10" s="283"/>
      <c r="AC10" s="306" t="s">
        <v>409</v>
      </c>
      <c r="AD10" s="307">
        <v>7</v>
      </c>
      <c r="AG10" s="160"/>
      <c r="AI10" s="160"/>
      <c r="AJ10" s="160"/>
      <c r="AK10" s="160"/>
      <c r="AL10" s="160"/>
      <c r="AM10" s="160"/>
      <c r="AN10" s="160"/>
      <c r="AO10" s="160"/>
      <c r="AP10" s="160"/>
      <c r="AQ10" s="160"/>
      <c r="AR10" s="160"/>
      <c r="AS10" s="160"/>
      <c r="AT10" s="160"/>
      <c r="AW10" s="160"/>
      <c r="AX10" s="160"/>
      <c r="AY10" s="160"/>
      <c r="AZ10" s="160"/>
      <c r="BA10" s="160"/>
      <c r="BB10" s="160"/>
      <c r="BC10" s="160"/>
      <c r="BD10" s="160"/>
      <c r="BE10" s="160"/>
      <c r="BF10" s="160"/>
      <c r="BG10" s="160"/>
      <c r="BW10" s="299"/>
      <c r="BX10" s="300"/>
      <c r="BY10" s="300"/>
      <c r="BZ10" s="300"/>
      <c r="CA10" s="301"/>
      <c r="CB10" s="300"/>
      <c r="CC10" s="300"/>
      <c r="CD10" s="300"/>
      <c r="CE10" s="300"/>
      <c r="CF10" s="300"/>
      <c r="CG10" s="300"/>
      <c r="CH10" s="300"/>
      <c r="CI10" s="300"/>
      <c r="CJ10" s="300"/>
      <c r="CK10" s="300"/>
      <c r="CL10" s="304"/>
    </row>
    <row r="11" spans="1:90" ht="15" customHeight="1" x14ac:dyDescent="0.25">
      <c r="A11" s="305" t="s">
        <v>410</v>
      </c>
      <c r="B11" s="305" t="s">
        <v>28</v>
      </c>
      <c r="C11" s="296" t="s">
        <v>396</v>
      </c>
      <c r="D11" s="296">
        <v>14</v>
      </c>
      <c r="E11" s="160"/>
      <c r="F11" s="330" t="s">
        <v>411</v>
      </c>
      <c r="G11" s="331" t="s">
        <v>412</v>
      </c>
      <c r="H11" s="160"/>
      <c r="I11" s="160"/>
      <c r="J11" s="313">
        <f>G16</f>
        <v>14</v>
      </c>
      <c r="K11" s="311">
        <f>J11+K10</f>
        <v>28</v>
      </c>
      <c r="L11" s="160"/>
      <c r="M11" s="160"/>
      <c r="N11" s="160"/>
      <c r="O11" s="314">
        <f>P11-P9</f>
        <v>35</v>
      </c>
      <c r="P11" s="315">
        <f>R16</f>
        <v>42</v>
      </c>
      <c r="Q11" s="160"/>
      <c r="R11" s="160"/>
      <c r="S11" s="160"/>
      <c r="T11" s="160"/>
      <c r="U11" s="310">
        <f>S15</f>
        <v>44</v>
      </c>
      <c r="V11" s="311">
        <f>U11+V10</f>
        <v>51</v>
      </c>
      <c r="Y11" s="310">
        <f>MAX(V11,V16,)</f>
        <v>51</v>
      </c>
      <c r="Z11" s="311">
        <f>Y11+Z10</f>
        <v>58</v>
      </c>
      <c r="AA11" s="283"/>
      <c r="AB11" s="283"/>
      <c r="AC11" s="310">
        <f>Z11</f>
        <v>58</v>
      </c>
      <c r="AD11" s="311">
        <f>AC11+AD10</f>
        <v>65</v>
      </c>
      <c r="AG11" s="160"/>
      <c r="AI11" s="160"/>
      <c r="AJ11" s="160"/>
      <c r="AK11" s="160"/>
      <c r="AL11" s="160"/>
      <c r="AM11" s="160"/>
      <c r="AN11" s="160"/>
      <c r="AO11" s="160"/>
      <c r="AP11" s="160"/>
      <c r="AQ11" s="160"/>
      <c r="AR11" s="160"/>
      <c r="AS11" s="160"/>
      <c r="AT11" s="160"/>
      <c r="AW11" s="160"/>
      <c r="AX11" s="160"/>
      <c r="AY11" s="160"/>
      <c r="AZ11" s="160"/>
      <c r="BA11" s="160"/>
      <c r="BB11" s="160"/>
      <c r="BC11" s="160"/>
      <c r="BD11" s="160"/>
      <c r="BE11" s="160"/>
      <c r="BF11" s="160"/>
      <c r="BG11" s="160"/>
      <c r="BW11" s="299"/>
      <c r="BX11" s="300"/>
      <c r="BY11" s="300"/>
      <c r="BZ11" s="300"/>
      <c r="CA11" s="300"/>
      <c r="CB11" s="300"/>
      <c r="CC11" s="300"/>
      <c r="CD11" s="300"/>
      <c r="CE11" s="300"/>
      <c r="CF11" s="300"/>
      <c r="CG11" s="300"/>
      <c r="CH11" s="300"/>
      <c r="CI11" s="300"/>
      <c r="CJ11" s="300"/>
      <c r="CK11" s="300"/>
      <c r="CL11" s="304"/>
    </row>
    <row r="12" spans="1:90" ht="15" customHeight="1" thickBot="1" x14ac:dyDescent="0.3">
      <c r="A12" s="305" t="s">
        <v>401</v>
      </c>
      <c r="B12" s="305" t="s">
        <v>36</v>
      </c>
      <c r="C12" s="296" t="s">
        <v>413</v>
      </c>
      <c r="D12" s="296">
        <v>7</v>
      </c>
      <c r="E12" s="160"/>
      <c r="F12" s="332" t="s">
        <v>414</v>
      </c>
      <c r="G12" s="333" t="s">
        <v>415</v>
      </c>
      <c r="H12" s="160"/>
      <c r="I12" s="160"/>
      <c r="J12" s="314">
        <f>K12-K10</f>
        <v>21</v>
      </c>
      <c r="K12" s="315">
        <f>O11</f>
        <v>35</v>
      </c>
      <c r="L12" s="160"/>
      <c r="M12" s="160"/>
      <c r="N12" s="160"/>
      <c r="O12" s="288">
        <f>O11-O10</f>
        <v>7</v>
      </c>
      <c r="P12" s="288">
        <f>P11-P10</f>
        <v>7</v>
      </c>
      <c r="Q12" s="160"/>
      <c r="R12" s="160"/>
      <c r="S12" s="160"/>
      <c r="T12" s="160"/>
      <c r="U12" s="314">
        <f>V12-V10</f>
        <v>51</v>
      </c>
      <c r="V12" s="315">
        <f>Y12</f>
        <v>58</v>
      </c>
      <c r="Y12" s="314">
        <f>Z12-Z10</f>
        <v>58</v>
      </c>
      <c r="Z12" s="315">
        <f>AC12</f>
        <v>65</v>
      </c>
      <c r="AA12" s="283"/>
      <c r="AB12" s="283"/>
      <c r="AC12" s="314">
        <f>AD12-AD10</f>
        <v>65</v>
      </c>
      <c r="AD12" s="315">
        <f>AN21</f>
        <v>72</v>
      </c>
      <c r="AG12" s="160"/>
      <c r="AI12" s="160"/>
      <c r="AJ12" s="160"/>
      <c r="AK12" s="160"/>
      <c r="AL12" s="160"/>
      <c r="AM12" s="160"/>
      <c r="AN12" s="160"/>
      <c r="AO12" s="160"/>
      <c r="AP12" s="160"/>
      <c r="AQ12" s="160"/>
      <c r="AR12" s="160"/>
      <c r="AS12" s="160"/>
      <c r="AT12" s="160"/>
      <c r="AW12" s="160"/>
      <c r="AX12" s="160"/>
      <c r="AY12" s="160"/>
      <c r="AZ12" s="160"/>
      <c r="BA12" s="160"/>
      <c r="BB12" s="160"/>
      <c r="BC12" s="160"/>
      <c r="BD12" s="160"/>
      <c r="BE12" s="160"/>
      <c r="BF12" s="160"/>
      <c r="BG12" s="160"/>
      <c r="BW12" s="299"/>
      <c r="BX12" s="300"/>
      <c r="BY12" s="300"/>
      <c r="BZ12" s="301" t="s">
        <v>410</v>
      </c>
      <c r="CA12" s="300"/>
      <c r="CB12" s="300"/>
      <c r="CC12" s="300"/>
      <c r="CD12" s="300"/>
      <c r="CE12" s="300"/>
      <c r="CF12" s="300"/>
      <c r="CG12" s="300"/>
      <c r="CH12" s="300"/>
      <c r="CI12" s="300"/>
      <c r="CJ12" s="300"/>
      <c r="CK12" s="300"/>
      <c r="CL12" s="304"/>
    </row>
    <row r="13" spans="1:90" ht="15" customHeight="1" thickBot="1" x14ac:dyDescent="0.3">
      <c r="A13" s="305" t="s">
        <v>403</v>
      </c>
      <c r="B13" s="305" t="s">
        <v>38</v>
      </c>
      <c r="C13" s="316" t="s">
        <v>410</v>
      </c>
      <c r="D13" s="296">
        <v>9</v>
      </c>
      <c r="E13" s="160"/>
      <c r="F13" s="160"/>
      <c r="G13" s="160"/>
      <c r="H13" s="160"/>
      <c r="I13" s="160"/>
      <c r="J13" s="288">
        <f>J12-J11</f>
        <v>7</v>
      </c>
      <c r="K13" s="288">
        <f>K12-K11</f>
        <v>7</v>
      </c>
      <c r="L13" s="160"/>
      <c r="M13" s="160"/>
      <c r="N13" s="160"/>
      <c r="O13" s="160"/>
      <c r="P13" s="160"/>
      <c r="Q13" s="160"/>
      <c r="R13" s="160"/>
      <c r="S13" s="160"/>
      <c r="T13" s="160"/>
      <c r="U13" s="288">
        <f>U12-U11</f>
        <v>7</v>
      </c>
      <c r="V13" s="288">
        <f>V12-V11</f>
        <v>7</v>
      </c>
      <c r="Y13" s="288">
        <f>Y12-Y11</f>
        <v>7</v>
      </c>
      <c r="Z13" s="288">
        <f>Z12-Z11</f>
        <v>7</v>
      </c>
      <c r="AA13" s="283"/>
      <c r="AB13" s="283"/>
      <c r="AC13" s="288">
        <f>AC12-AC11</f>
        <v>7</v>
      </c>
      <c r="AD13" s="288">
        <f>AD12-AD11</f>
        <v>7</v>
      </c>
      <c r="AG13" s="160"/>
      <c r="AI13" s="160"/>
      <c r="AJ13" s="160"/>
      <c r="AK13" s="160"/>
      <c r="AL13" s="160"/>
      <c r="AM13" s="160"/>
      <c r="AN13" s="160"/>
      <c r="AO13" s="160"/>
      <c r="AP13" s="160"/>
      <c r="AQ13" s="160"/>
      <c r="AR13" s="160"/>
      <c r="AS13" s="160"/>
      <c r="AT13" s="160"/>
      <c r="AW13" s="160"/>
      <c r="AX13" s="160"/>
      <c r="AY13" s="160"/>
      <c r="AZ13" s="160"/>
      <c r="BA13" s="160"/>
      <c r="BB13" s="160"/>
      <c r="BC13" s="160"/>
      <c r="BD13" s="160"/>
      <c r="BE13" s="160"/>
      <c r="BF13" s="160"/>
      <c r="BG13" s="160"/>
      <c r="BW13" s="299"/>
      <c r="BX13" s="300"/>
      <c r="BY13" s="300"/>
      <c r="BZ13" s="300"/>
      <c r="CA13" s="300"/>
      <c r="CB13" s="300"/>
      <c r="CC13" s="300"/>
      <c r="CD13" s="300"/>
      <c r="CE13" s="300"/>
      <c r="CF13" s="300"/>
      <c r="CG13" s="300"/>
      <c r="CH13" s="301"/>
      <c r="CI13" s="300"/>
      <c r="CJ13" s="300"/>
      <c r="CK13" s="300"/>
      <c r="CL13" s="304"/>
    </row>
    <row r="14" spans="1:90" ht="15" customHeight="1" thickBot="1" x14ac:dyDescent="0.3">
      <c r="A14" s="305" t="s">
        <v>407</v>
      </c>
      <c r="B14" s="305" t="s">
        <v>416</v>
      </c>
      <c r="C14" s="296" t="s">
        <v>403</v>
      </c>
      <c r="D14" s="296">
        <v>7</v>
      </c>
      <c r="E14" s="160"/>
      <c r="F14" s="160"/>
      <c r="G14" s="160"/>
      <c r="H14" s="160"/>
      <c r="I14" s="160"/>
      <c r="J14" s="160"/>
      <c r="K14" s="160"/>
      <c r="L14" s="160"/>
      <c r="M14" s="160"/>
      <c r="N14" s="160"/>
      <c r="O14" s="160"/>
      <c r="P14" s="160"/>
      <c r="Q14" s="160"/>
      <c r="R14" s="306" t="s">
        <v>403</v>
      </c>
      <c r="S14" s="307">
        <v>9</v>
      </c>
      <c r="T14" s="160"/>
      <c r="U14" s="160"/>
      <c r="Y14" s="160"/>
      <c r="AA14" s="283"/>
      <c r="AB14" s="283"/>
      <c r="AC14" s="160"/>
      <c r="AD14" s="160"/>
      <c r="AG14" s="160"/>
      <c r="AI14" s="160"/>
      <c r="AJ14" s="160"/>
      <c r="AK14" s="160"/>
      <c r="AL14" s="160"/>
      <c r="AM14" s="160"/>
      <c r="AN14" s="160"/>
      <c r="AO14" s="160"/>
      <c r="AP14" s="160"/>
      <c r="AQ14" s="160"/>
      <c r="AR14" s="160"/>
      <c r="AS14" s="160"/>
      <c r="AT14" s="160"/>
      <c r="AW14" s="160"/>
      <c r="AX14" s="160"/>
      <c r="AY14" s="160"/>
      <c r="AZ14" s="160"/>
      <c r="BA14" s="160"/>
      <c r="BB14" s="160"/>
      <c r="BC14" s="160"/>
      <c r="BD14" s="160"/>
      <c r="BE14" s="160"/>
      <c r="BF14" s="160"/>
      <c r="BG14" s="160"/>
      <c r="BW14" s="317"/>
      <c r="BX14" s="318"/>
      <c r="BY14" s="318"/>
      <c r="BZ14" s="318"/>
      <c r="CA14" s="318"/>
      <c r="CB14" s="318"/>
      <c r="CC14" s="318"/>
      <c r="CD14" s="318"/>
      <c r="CE14" s="318"/>
      <c r="CF14" s="318"/>
      <c r="CG14" s="318"/>
      <c r="CH14" s="318"/>
      <c r="CI14" s="318"/>
      <c r="CJ14" s="318"/>
      <c r="CK14" s="318"/>
      <c r="CL14" s="319"/>
    </row>
    <row r="15" spans="1:90" ht="13.8" thickBot="1" x14ac:dyDescent="0.3">
      <c r="A15" s="305" t="s">
        <v>404</v>
      </c>
      <c r="B15" s="305" t="s">
        <v>45</v>
      </c>
      <c r="C15" s="296" t="s">
        <v>403</v>
      </c>
      <c r="D15" s="296">
        <v>7</v>
      </c>
      <c r="E15" s="160"/>
      <c r="F15" s="306" t="s">
        <v>396</v>
      </c>
      <c r="G15" s="307">
        <f>D8</f>
        <v>14</v>
      </c>
      <c r="H15" s="160"/>
      <c r="I15" s="160"/>
      <c r="K15" s="160"/>
      <c r="L15" s="160"/>
      <c r="M15" s="160"/>
      <c r="N15" s="160"/>
      <c r="O15" s="160"/>
      <c r="P15" s="160"/>
      <c r="Q15" s="160"/>
      <c r="R15" s="310">
        <f>P10</f>
        <v>35</v>
      </c>
      <c r="S15" s="311">
        <f>R15+S14</f>
        <v>44</v>
      </c>
      <c r="T15" s="160"/>
      <c r="U15" s="306" t="s">
        <v>404</v>
      </c>
      <c r="V15" s="307">
        <f>D14</f>
        <v>7</v>
      </c>
      <c r="Y15" s="160"/>
      <c r="AA15" s="283"/>
      <c r="AB15" s="283"/>
      <c r="AC15" s="160"/>
      <c r="AD15" s="160"/>
      <c r="AF15" s="306" t="s">
        <v>417</v>
      </c>
      <c r="AG15" s="307">
        <f>D19</f>
        <v>7</v>
      </c>
      <c r="AI15" s="160"/>
      <c r="AJ15" s="160"/>
      <c r="AK15" s="160"/>
      <c r="AL15" s="160"/>
      <c r="AM15" s="160"/>
      <c r="AN15" s="160"/>
      <c r="AO15" s="160"/>
      <c r="AP15" s="160"/>
      <c r="AQ15" s="160"/>
      <c r="AR15" s="160"/>
      <c r="AS15" s="160"/>
      <c r="AT15" s="160"/>
      <c r="AW15" s="160"/>
      <c r="AX15" s="160"/>
      <c r="AY15" s="160"/>
      <c r="AZ15" s="160"/>
      <c r="BA15" s="160"/>
      <c r="BB15" s="160"/>
      <c r="BC15" s="160"/>
      <c r="BD15" s="160"/>
      <c r="BE15" s="160"/>
      <c r="BF15" s="160"/>
      <c r="BG15" s="160"/>
      <c r="BH15" s="160"/>
    </row>
    <row r="16" spans="1:90" ht="13.8" thickBot="1" x14ac:dyDescent="0.3">
      <c r="A16" s="305" t="s">
        <v>408</v>
      </c>
      <c r="B16" s="305" t="s">
        <v>47</v>
      </c>
      <c r="C16" s="316" t="s">
        <v>404</v>
      </c>
      <c r="D16" s="296">
        <v>7</v>
      </c>
      <c r="E16" s="160"/>
      <c r="F16" s="310">
        <v>0</v>
      </c>
      <c r="G16" s="311">
        <f>G15+F16</f>
        <v>14</v>
      </c>
      <c r="H16" s="160"/>
      <c r="I16" s="160"/>
      <c r="J16" s="320" t="s">
        <v>402</v>
      </c>
      <c r="K16" s="321">
        <f>D10</f>
        <v>14</v>
      </c>
      <c r="L16" s="160"/>
      <c r="M16" s="160"/>
      <c r="N16" s="160"/>
      <c r="O16" s="160"/>
      <c r="P16" s="160"/>
      <c r="Q16" s="160"/>
      <c r="R16" s="314">
        <f>S16-S14</f>
        <v>42</v>
      </c>
      <c r="S16" s="315">
        <f>MIN(U12,U17)</f>
        <v>51</v>
      </c>
      <c r="T16" s="160"/>
      <c r="U16" s="310">
        <f>S15</f>
        <v>44</v>
      </c>
      <c r="V16" s="311">
        <f>U16+V15</f>
        <v>51</v>
      </c>
      <c r="Y16" s="160"/>
      <c r="AA16" s="160"/>
      <c r="AB16" s="160"/>
      <c r="AC16" s="160"/>
      <c r="AD16" s="160"/>
      <c r="AF16" s="310">
        <f>AA26</f>
        <v>51</v>
      </c>
      <c r="AG16" s="311">
        <f>AG15+AF16</f>
        <v>58</v>
      </c>
      <c r="AI16" s="160"/>
      <c r="AJ16" s="160"/>
      <c r="AK16" s="160"/>
      <c r="AL16" s="160"/>
      <c r="AM16" s="160"/>
      <c r="AN16" s="160"/>
      <c r="AO16" s="160"/>
      <c r="AP16" s="160"/>
      <c r="AQ16" s="160"/>
      <c r="AR16" s="160"/>
      <c r="AS16" s="160"/>
      <c r="AT16" s="160"/>
      <c r="AW16" s="160"/>
      <c r="AX16" s="160"/>
      <c r="AY16" s="160"/>
      <c r="AZ16" s="160"/>
      <c r="BA16" s="160"/>
      <c r="BB16" s="160"/>
      <c r="BC16" s="160"/>
      <c r="BD16" s="160"/>
      <c r="BE16" s="160"/>
      <c r="BF16" s="160"/>
      <c r="BG16" s="160"/>
      <c r="BH16" s="160"/>
    </row>
    <row r="17" spans="1:60" ht="13.8" thickBot="1" x14ac:dyDescent="0.3">
      <c r="A17" s="305" t="s">
        <v>409</v>
      </c>
      <c r="B17" s="305" t="s">
        <v>418</v>
      </c>
      <c r="C17" s="296" t="s">
        <v>408</v>
      </c>
      <c r="D17" s="296">
        <v>7</v>
      </c>
      <c r="E17" s="160"/>
      <c r="F17" s="314">
        <f>G17-G15</f>
        <v>7</v>
      </c>
      <c r="G17" s="315">
        <f>MIN(J12,J18,J24)</f>
        <v>21</v>
      </c>
      <c r="H17" s="160"/>
      <c r="I17" s="160"/>
      <c r="J17" s="310">
        <f>G16</f>
        <v>14</v>
      </c>
      <c r="K17" s="311">
        <f>J17+K16</f>
        <v>28</v>
      </c>
      <c r="L17" s="160"/>
      <c r="M17" s="160"/>
      <c r="N17" s="160"/>
      <c r="O17" s="160"/>
      <c r="P17" s="160"/>
      <c r="Q17" s="160"/>
      <c r="R17" s="288">
        <f>R16-R15</f>
        <v>7</v>
      </c>
      <c r="S17" s="288">
        <f>S16-S15</f>
        <v>7</v>
      </c>
      <c r="T17" s="160"/>
      <c r="U17" s="314">
        <f>V17-V15</f>
        <v>51</v>
      </c>
      <c r="V17" s="315">
        <f>Y12</f>
        <v>58</v>
      </c>
      <c r="Y17" s="160"/>
      <c r="AA17" s="160"/>
      <c r="AB17" s="160"/>
      <c r="AC17" s="160"/>
      <c r="AD17" s="160"/>
      <c r="AF17" s="314">
        <f>AG17-AG15</f>
        <v>58</v>
      </c>
      <c r="AG17" s="315">
        <f>AK25</f>
        <v>65</v>
      </c>
      <c r="AI17" s="160"/>
      <c r="AJ17" s="160"/>
      <c r="AK17" s="160"/>
      <c r="AL17" s="160"/>
      <c r="AM17" s="160"/>
      <c r="AN17" s="160"/>
      <c r="AO17" s="160"/>
      <c r="AP17" s="160"/>
      <c r="AQ17" s="160"/>
      <c r="AR17" s="160"/>
      <c r="AS17" s="160"/>
      <c r="AT17" s="160"/>
      <c r="AW17" s="160"/>
      <c r="AX17" s="160"/>
      <c r="AY17" s="160"/>
      <c r="AZ17" s="160"/>
      <c r="BA17" s="160"/>
      <c r="BB17" s="160"/>
      <c r="BC17" s="160"/>
      <c r="BD17" s="160"/>
      <c r="BE17" s="160"/>
      <c r="BF17" s="160"/>
      <c r="BG17" s="160"/>
      <c r="BH17" s="160"/>
    </row>
    <row r="18" spans="1:60" ht="13.8" thickBot="1" x14ac:dyDescent="0.3">
      <c r="A18" s="305" t="s">
        <v>419</v>
      </c>
      <c r="B18" s="305" t="s">
        <v>58</v>
      </c>
      <c r="C18" s="296" t="s">
        <v>403</v>
      </c>
      <c r="D18" s="296">
        <v>7</v>
      </c>
      <c r="E18" s="160"/>
      <c r="F18" s="288">
        <f>F17-F16</f>
        <v>7</v>
      </c>
      <c r="G18" s="288">
        <f>G17-G16</f>
        <v>7</v>
      </c>
      <c r="H18" s="160"/>
      <c r="I18" s="160"/>
      <c r="J18" s="314">
        <f>K18-K16</f>
        <v>21</v>
      </c>
      <c r="K18" s="315">
        <f>O11</f>
        <v>35</v>
      </c>
      <c r="L18" s="160"/>
      <c r="M18" s="160"/>
      <c r="N18" s="160"/>
      <c r="O18" s="160"/>
      <c r="P18" s="160"/>
      <c r="Q18" s="160"/>
      <c r="R18" s="160"/>
      <c r="S18" s="160"/>
      <c r="T18" s="160"/>
      <c r="U18" s="288">
        <f>U17-U16</f>
        <v>7</v>
      </c>
      <c r="V18" s="288">
        <f>V17-V16</f>
        <v>7</v>
      </c>
      <c r="Y18" s="160"/>
      <c r="AA18" s="160"/>
      <c r="AB18" s="160"/>
      <c r="AC18" s="160"/>
      <c r="AD18" s="160"/>
      <c r="AF18" s="288">
        <f>AF17-AF16</f>
        <v>7</v>
      </c>
      <c r="AG18" s="288">
        <f>AG17-AG16</f>
        <v>7</v>
      </c>
      <c r="AI18" s="160"/>
      <c r="AJ18" s="160"/>
      <c r="AK18" s="160"/>
      <c r="AL18" s="160"/>
      <c r="AM18" s="160"/>
      <c r="AN18" s="160"/>
      <c r="AO18" s="160"/>
      <c r="AP18" s="160"/>
      <c r="AQ18" s="160"/>
      <c r="AR18" s="160"/>
      <c r="AS18" s="160"/>
      <c r="AT18" s="160"/>
      <c r="AW18" s="160"/>
      <c r="AX18" s="160"/>
      <c r="AY18" s="160"/>
      <c r="AZ18" s="160"/>
      <c r="BA18" s="160"/>
      <c r="BB18" s="160"/>
      <c r="BC18" s="160"/>
      <c r="BD18" s="160"/>
      <c r="BE18" s="160"/>
      <c r="BF18" s="160"/>
      <c r="BG18" s="160"/>
      <c r="BH18" s="160"/>
    </row>
    <row r="19" spans="1:60" ht="13.8" thickBot="1" x14ac:dyDescent="0.3">
      <c r="A19" s="305" t="s">
        <v>417</v>
      </c>
      <c r="B19" s="305" t="s">
        <v>60</v>
      </c>
      <c r="C19" s="296" t="s">
        <v>419</v>
      </c>
      <c r="D19" s="296">
        <v>7</v>
      </c>
      <c r="E19" s="160"/>
      <c r="F19" s="160"/>
      <c r="G19" s="160"/>
      <c r="H19" s="160"/>
      <c r="I19" s="160"/>
      <c r="J19" s="288">
        <f>J18-J17</f>
        <v>7</v>
      </c>
      <c r="K19" s="288">
        <f>K18-K17</f>
        <v>7</v>
      </c>
      <c r="L19" s="160"/>
      <c r="M19" s="160"/>
      <c r="N19" s="160"/>
      <c r="O19" s="160"/>
      <c r="P19" s="160"/>
      <c r="Q19" s="160"/>
      <c r="R19" s="160"/>
      <c r="S19" s="160"/>
      <c r="T19" s="160"/>
      <c r="U19" s="160"/>
      <c r="Y19" s="160"/>
      <c r="AA19" s="160"/>
      <c r="AB19" s="160"/>
      <c r="AC19" s="160"/>
      <c r="AD19" s="160"/>
      <c r="AI19" s="160"/>
      <c r="AJ19" s="160"/>
      <c r="AK19" s="160"/>
      <c r="AL19" s="160"/>
      <c r="AM19" s="160"/>
      <c r="AN19" s="309" t="s">
        <v>420</v>
      </c>
      <c r="AO19" s="307">
        <f>D23</f>
        <v>7</v>
      </c>
      <c r="AP19" s="160"/>
      <c r="AQ19" s="160"/>
      <c r="AR19" s="160"/>
      <c r="AS19" s="306" t="s">
        <v>421</v>
      </c>
      <c r="AT19" s="307">
        <f>D24</f>
        <v>7</v>
      </c>
      <c r="AV19" s="306" t="s">
        <v>422</v>
      </c>
      <c r="AW19" s="307">
        <f>D25</f>
        <v>14</v>
      </c>
      <c r="AX19" s="160"/>
      <c r="AY19" s="160"/>
      <c r="AZ19" s="160"/>
      <c r="BA19" s="309" t="s">
        <v>423</v>
      </c>
      <c r="BB19" s="312">
        <v>14</v>
      </c>
      <c r="BC19" s="160"/>
      <c r="BD19" s="160"/>
      <c r="BE19" s="160"/>
      <c r="BF19" s="309" t="s">
        <v>424</v>
      </c>
      <c r="BG19" s="312">
        <v>14</v>
      </c>
      <c r="BH19" s="160"/>
    </row>
    <row r="20" spans="1:60" ht="13.8" thickBot="1" x14ac:dyDescent="0.3">
      <c r="A20" s="305" t="s">
        <v>425</v>
      </c>
      <c r="B20" s="305" t="s">
        <v>426</v>
      </c>
      <c r="C20" s="296" t="s">
        <v>419</v>
      </c>
      <c r="D20" s="296">
        <v>7</v>
      </c>
      <c r="E20" s="160"/>
      <c r="F20" s="160"/>
      <c r="G20" s="160"/>
      <c r="H20" s="160"/>
      <c r="I20" s="160"/>
      <c r="J20" s="160"/>
      <c r="K20" s="160"/>
      <c r="L20" s="160"/>
      <c r="M20" s="160"/>
      <c r="N20" s="160"/>
      <c r="O20" s="160"/>
      <c r="P20" s="160"/>
      <c r="Q20" s="160"/>
      <c r="R20" s="160"/>
      <c r="S20" s="160"/>
      <c r="T20" s="160"/>
      <c r="U20" s="160"/>
      <c r="Y20" s="160"/>
      <c r="AA20" s="160"/>
      <c r="AB20" s="160"/>
      <c r="AC20" s="160"/>
      <c r="AD20" s="160"/>
      <c r="AG20" s="160"/>
      <c r="AI20" s="160"/>
      <c r="AJ20" s="160"/>
      <c r="AK20" s="160"/>
      <c r="AL20" s="160"/>
      <c r="AN20" s="310">
        <f>MAX(AD11,AL24,)</f>
        <v>72</v>
      </c>
      <c r="AO20" s="311">
        <f>AO19+AN20</f>
        <v>79</v>
      </c>
      <c r="AP20" s="160"/>
      <c r="AQ20" s="160"/>
      <c r="AR20" s="160"/>
      <c r="AS20" s="310">
        <f>AO20</f>
        <v>79</v>
      </c>
      <c r="AT20" s="311">
        <f>AT19+AS20</f>
        <v>86</v>
      </c>
      <c r="AV20" s="310">
        <f>AT20</f>
        <v>86</v>
      </c>
      <c r="AW20" s="311">
        <f>AW19+AV20</f>
        <v>100</v>
      </c>
      <c r="AX20" s="160"/>
      <c r="AY20" s="160"/>
      <c r="AZ20" s="160"/>
      <c r="BA20" s="313">
        <f>AW20</f>
        <v>100</v>
      </c>
      <c r="BB20" s="322">
        <f>BB19+BA20</f>
        <v>114</v>
      </c>
      <c r="BC20" s="160"/>
      <c r="BD20" s="160"/>
      <c r="BE20" s="160"/>
      <c r="BF20" s="313">
        <f>BB20</f>
        <v>114</v>
      </c>
      <c r="BG20" s="322">
        <f>BG19+BF20</f>
        <v>128</v>
      </c>
      <c r="BH20" s="160"/>
    </row>
    <row r="21" spans="1:60" ht="13.8" thickBot="1" x14ac:dyDescent="0.3">
      <c r="A21" s="305" t="s">
        <v>427</v>
      </c>
      <c r="B21" s="305" t="s">
        <v>428</v>
      </c>
      <c r="C21" s="296" t="s">
        <v>419</v>
      </c>
      <c r="D21" s="296">
        <v>14</v>
      </c>
      <c r="E21" s="160"/>
      <c r="F21" s="160"/>
      <c r="G21" s="160"/>
      <c r="H21" s="160"/>
      <c r="I21" s="160"/>
      <c r="J21" s="160"/>
      <c r="K21" s="160"/>
      <c r="L21" s="160"/>
      <c r="M21" s="160"/>
      <c r="N21" s="160"/>
      <c r="O21" s="160"/>
      <c r="P21" s="160"/>
      <c r="Q21" s="160"/>
      <c r="R21" s="160"/>
      <c r="S21" s="160"/>
      <c r="T21" s="160"/>
      <c r="U21" s="160"/>
      <c r="Y21" s="160"/>
      <c r="AA21" s="160"/>
      <c r="AB21" s="160"/>
      <c r="AC21" s="160"/>
      <c r="AD21" s="160"/>
      <c r="AF21" s="306" t="s">
        <v>425</v>
      </c>
      <c r="AG21" s="307">
        <f>D20</f>
        <v>7</v>
      </c>
      <c r="AI21" s="160"/>
      <c r="AJ21" s="160"/>
      <c r="AK21" s="160"/>
      <c r="AL21" s="160"/>
      <c r="AM21" s="160"/>
      <c r="AN21" s="314">
        <f>AO21-AO19</f>
        <v>72</v>
      </c>
      <c r="AO21" s="315">
        <f>AS21</f>
        <v>79</v>
      </c>
      <c r="AP21" s="160"/>
      <c r="AQ21" s="160"/>
      <c r="AR21" s="160"/>
      <c r="AS21" s="314">
        <f>AT21-AT19</f>
        <v>79</v>
      </c>
      <c r="AT21" s="315">
        <f>AV21</f>
        <v>86</v>
      </c>
      <c r="AV21" s="314">
        <f>AW21-AW19</f>
        <v>86</v>
      </c>
      <c r="AW21" s="315">
        <f>BA21</f>
        <v>100</v>
      </c>
      <c r="AX21" s="160"/>
      <c r="AY21" s="160"/>
      <c r="AZ21" s="160"/>
      <c r="BA21" s="323">
        <f>BB21-BB19</f>
        <v>100</v>
      </c>
      <c r="BB21" s="324">
        <f>BF21</f>
        <v>114</v>
      </c>
      <c r="BC21" s="160"/>
      <c r="BD21" s="160"/>
      <c r="BE21" s="160"/>
      <c r="BF21" s="323">
        <f>BG21-BG19</f>
        <v>114</v>
      </c>
      <c r="BG21" s="324">
        <f>BG20</f>
        <v>128</v>
      </c>
      <c r="BH21" s="160"/>
    </row>
    <row r="22" spans="1:60" ht="13.8" thickBot="1" x14ac:dyDescent="0.3">
      <c r="A22" s="305" t="s">
        <v>429</v>
      </c>
      <c r="B22" s="305" t="s">
        <v>74</v>
      </c>
      <c r="C22" s="316" t="s">
        <v>430</v>
      </c>
      <c r="D22" s="296">
        <v>7</v>
      </c>
      <c r="E22" s="160"/>
      <c r="F22" s="160"/>
      <c r="G22" s="160"/>
      <c r="H22" s="160"/>
      <c r="I22" s="160"/>
      <c r="J22" s="325" t="s">
        <v>410</v>
      </c>
      <c r="K22" s="326">
        <v>14</v>
      </c>
      <c r="L22" s="160"/>
      <c r="M22" s="160"/>
      <c r="N22" s="160"/>
      <c r="O22" s="160"/>
      <c r="P22" s="160"/>
      <c r="Q22" s="160"/>
      <c r="R22" s="160"/>
      <c r="S22" s="160"/>
      <c r="T22" s="160"/>
      <c r="U22" s="160"/>
      <c r="Y22" s="160"/>
      <c r="AA22" s="160"/>
      <c r="AB22" s="160"/>
      <c r="AC22" s="160"/>
      <c r="AD22" s="160"/>
      <c r="AF22" s="310">
        <f>AA26</f>
        <v>51</v>
      </c>
      <c r="AG22" s="311">
        <f>AG21+AF22</f>
        <v>58</v>
      </c>
      <c r="AI22" s="160"/>
      <c r="AJ22" s="160"/>
      <c r="AK22" s="160"/>
      <c r="AL22" s="160"/>
      <c r="AM22" s="160"/>
      <c r="AN22" s="288">
        <f>AN21-AN20</f>
        <v>0</v>
      </c>
      <c r="AO22" s="288">
        <f>AO21-AO20</f>
        <v>0</v>
      </c>
      <c r="AP22" s="160"/>
      <c r="AQ22" s="160"/>
      <c r="AR22" s="160"/>
      <c r="AS22" s="288">
        <f>AS21-AS20</f>
        <v>0</v>
      </c>
      <c r="AT22" s="288">
        <f>AT21-AT20</f>
        <v>0</v>
      </c>
      <c r="AV22" s="288">
        <f>AV21-AV20</f>
        <v>0</v>
      </c>
      <c r="AW22" s="288">
        <f>AW21-AW20</f>
        <v>0</v>
      </c>
      <c r="AX22" s="160"/>
      <c r="AY22" s="160"/>
      <c r="AZ22" s="160"/>
      <c r="BA22" s="327">
        <f>BA21-BA20</f>
        <v>0</v>
      </c>
      <c r="BB22" s="327">
        <f>BB21-BB20</f>
        <v>0</v>
      </c>
      <c r="BC22" s="160"/>
      <c r="BD22" s="160"/>
      <c r="BE22" s="160"/>
      <c r="BF22" s="327">
        <f>BF21-BF20</f>
        <v>0</v>
      </c>
      <c r="BG22" s="327">
        <f>BG21-BG20</f>
        <v>0</v>
      </c>
      <c r="BH22" s="160"/>
    </row>
    <row r="23" spans="1:60" ht="13.8" thickBot="1" x14ac:dyDescent="0.3">
      <c r="A23" s="305" t="s">
        <v>420</v>
      </c>
      <c r="B23" s="305" t="s">
        <v>86</v>
      </c>
      <c r="C23" s="296" t="s">
        <v>431</v>
      </c>
      <c r="D23" s="296">
        <v>7</v>
      </c>
      <c r="E23" s="160"/>
      <c r="F23" s="160"/>
      <c r="G23" s="160"/>
      <c r="H23" s="160"/>
      <c r="I23" s="160"/>
      <c r="J23" s="310">
        <f>G16</f>
        <v>14</v>
      </c>
      <c r="K23" s="311">
        <f>J23+K22</f>
        <v>28</v>
      </c>
      <c r="L23" s="160"/>
      <c r="M23" s="160"/>
      <c r="N23" s="160"/>
      <c r="O23" s="160"/>
      <c r="P23" s="160"/>
      <c r="Q23" s="160"/>
      <c r="R23" s="160"/>
      <c r="S23" s="160"/>
      <c r="T23" s="160"/>
      <c r="U23" s="160"/>
      <c r="Y23" s="160"/>
      <c r="AA23" s="160"/>
      <c r="AB23" s="160"/>
      <c r="AC23" s="160"/>
      <c r="AD23" s="160"/>
      <c r="AF23" s="314">
        <f>AG23-AG21</f>
        <v>58</v>
      </c>
      <c r="AG23" s="315">
        <f>AK25</f>
        <v>65</v>
      </c>
      <c r="AI23" s="160"/>
      <c r="AK23" s="306" t="s">
        <v>429</v>
      </c>
      <c r="AL23" s="307">
        <f>D22</f>
        <v>7</v>
      </c>
      <c r="AM23" s="160"/>
      <c r="AN23" s="160"/>
      <c r="AO23" s="160"/>
      <c r="AP23" s="160"/>
      <c r="AQ23" s="160"/>
      <c r="AR23" s="160"/>
      <c r="AS23" s="160"/>
      <c r="AT23" s="160"/>
      <c r="AW23" s="160"/>
      <c r="AX23" s="160"/>
      <c r="AY23" s="160"/>
      <c r="AZ23" s="160"/>
      <c r="BA23" s="160"/>
      <c r="BB23" s="160"/>
      <c r="BC23" s="160"/>
      <c r="BD23" s="160"/>
      <c r="BE23" s="160"/>
      <c r="BF23" s="160"/>
      <c r="BG23" s="160"/>
      <c r="BH23" s="160"/>
    </row>
    <row r="24" spans="1:60" s="160" customFormat="1" ht="13.8" thickBot="1" x14ac:dyDescent="0.3">
      <c r="A24" s="305" t="s">
        <v>421</v>
      </c>
      <c r="B24" s="305" t="s">
        <v>432</v>
      </c>
      <c r="C24" s="296" t="s">
        <v>420</v>
      </c>
      <c r="D24" s="296">
        <v>7</v>
      </c>
      <c r="J24" s="314">
        <f>K24-K22</f>
        <v>21</v>
      </c>
      <c r="K24" s="315">
        <f>O11</f>
        <v>35</v>
      </c>
      <c r="AF24" s="288">
        <f>AF23-AF22</f>
        <v>7</v>
      </c>
      <c r="AG24" s="288">
        <f>AG23-AG22</f>
        <v>7</v>
      </c>
      <c r="AK24" s="310">
        <f>MAX(AG16,AG22,AG28)</f>
        <v>65</v>
      </c>
      <c r="AL24" s="311">
        <f>AL23+AK24</f>
        <v>72</v>
      </c>
    </row>
    <row r="25" spans="1:60" s="160" customFormat="1" ht="13.8" thickBot="1" x14ac:dyDescent="0.3">
      <c r="A25" s="305" t="s">
        <v>422</v>
      </c>
      <c r="B25" s="305" t="s">
        <v>433</v>
      </c>
      <c r="C25" s="296" t="s">
        <v>421</v>
      </c>
      <c r="D25" s="296">
        <v>14</v>
      </c>
      <c r="J25" s="288">
        <f>J24-J23</f>
        <v>7</v>
      </c>
      <c r="K25" s="288">
        <f>K24-K23</f>
        <v>7</v>
      </c>
      <c r="Z25" s="306" t="s">
        <v>419</v>
      </c>
      <c r="AA25" s="307">
        <f>D18</f>
        <v>7</v>
      </c>
      <c r="AK25" s="314">
        <f>AL25-AL23</f>
        <v>65</v>
      </c>
      <c r="AL25" s="315">
        <f>AN21</f>
        <v>72</v>
      </c>
    </row>
    <row r="26" spans="1:60" s="160" customFormat="1" ht="13.8" thickBot="1" x14ac:dyDescent="0.3">
      <c r="A26" s="305" t="s">
        <v>423</v>
      </c>
      <c r="B26" s="305" t="s">
        <v>434</v>
      </c>
      <c r="C26" s="296" t="s">
        <v>422</v>
      </c>
      <c r="D26" s="296">
        <v>14</v>
      </c>
      <c r="Z26" s="310">
        <f>S15</f>
        <v>44</v>
      </c>
      <c r="AA26" s="311">
        <f>AA25+Z26</f>
        <v>51</v>
      </c>
      <c r="AK26" s="288">
        <f>AK25-AK24</f>
        <v>0</v>
      </c>
      <c r="AL26" s="288">
        <f>AL25-AL24</f>
        <v>0</v>
      </c>
    </row>
    <row r="27" spans="1:60" s="160" customFormat="1" ht="13.8" thickBot="1" x14ac:dyDescent="0.3">
      <c r="A27" s="305" t="s">
        <v>424</v>
      </c>
      <c r="B27" s="305" t="s">
        <v>435</v>
      </c>
      <c r="C27" s="296" t="s">
        <v>422</v>
      </c>
      <c r="D27" s="296">
        <v>14</v>
      </c>
      <c r="Z27" s="314">
        <f>AA27-AA25</f>
        <v>44</v>
      </c>
      <c r="AA27" s="315">
        <f>MIN(AF17,AF23,AF29)</f>
        <v>51</v>
      </c>
      <c r="AF27" s="306" t="s">
        <v>427</v>
      </c>
      <c r="AG27" s="307">
        <v>14</v>
      </c>
    </row>
    <row r="28" spans="1:60" s="160" customFormat="1" ht="13.8" thickBot="1" x14ac:dyDescent="0.3">
      <c r="Z28" s="288">
        <f>Z27-Z26</f>
        <v>0</v>
      </c>
      <c r="AA28" s="288">
        <f>AA27-AA26</f>
        <v>0</v>
      </c>
      <c r="AF28" s="310">
        <f>AA26</f>
        <v>51</v>
      </c>
      <c r="AG28" s="311">
        <f>AG27+AF28</f>
        <v>65</v>
      </c>
    </row>
    <row r="29" spans="1:60" s="160" customFormat="1" x14ac:dyDescent="0.25">
      <c r="AF29" s="314">
        <f>AG29-AG27</f>
        <v>51</v>
      </c>
      <c r="AG29" s="315">
        <f>AK25</f>
        <v>65</v>
      </c>
    </row>
    <row r="30" spans="1:60" s="160" customFormat="1" ht="13.8" thickBot="1" x14ac:dyDescent="0.3">
      <c r="AF30" s="288">
        <f>AF29-AF28</f>
        <v>0</v>
      </c>
      <c r="AG30" s="288">
        <f>AG29-AG28</f>
        <v>0</v>
      </c>
    </row>
    <row r="31" spans="1:60" s="160" customFormat="1" x14ac:dyDescent="0.25"/>
    <row r="32" spans="1:60" s="160" customFormat="1" x14ac:dyDescent="0.25"/>
    <row r="33" spans="1:60" s="160" customFormat="1" x14ac:dyDescent="0.25">
      <c r="V33" s="160">
        <f t="array" ref="V33">+G30:VF32:V33</f>
        <v>0</v>
      </c>
    </row>
    <row r="34" spans="1:60" s="160" customFormat="1" x14ac:dyDescent="0.25"/>
    <row r="35" spans="1:60" s="160" customFormat="1" x14ac:dyDescent="0.25"/>
    <row r="36" spans="1:60" s="160" customFormat="1" x14ac:dyDescent="0.25"/>
    <row r="37" spans="1:60" s="160" customFormat="1" x14ac:dyDescent="0.25"/>
    <row r="38" spans="1:60" s="160" customFormat="1" x14ac:dyDescent="0.25"/>
    <row r="39" spans="1:60" s="160" customFormat="1" x14ac:dyDescent="0.25"/>
    <row r="40" spans="1:60" s="160" customFormat="1" x14ac:dyDescent="0.25"/>
    <row r="41" spans="1:60" s="160" customFormat="1" x14ac:dyDescent="0.25"/>
    <row r="42" spans="1:60" s="160" customFormat="1" x14ac:dyDescent="0.25"/>
    <row r="43" spans="1:60" s="160" customFormat="1" x14ac:dyDescent="0.25"/>
    <row r="44" spans="1:60" x14ac:dyDescent="0.25">
      <c r="A44" s="160"/>
      <c r="B44" s="160"/>
      <c r="C44" s="160"/>
      <c r="D44" s="160"/>
      <c r="E44" s="160"/>
      <c r="F44" s="160"/>
      <c r="G44" s="160"/>
      <c r="H44" s="160"/>
      <c r="I44" s="160"/>
      <c r="J44" s="160"/>
      <c r="K44" s="160"/>
      <c r="L44" s="160"/>
      <c r="M44" s="160"/>
      <c r="N44" s="160"/>
      <c r="O44" s="160"/>
      <c r="P44" s="160"/>
      <c r="Q44" s="160"/>
      <c r="R44" s="160"/>
      <c r="S44" s="160"/>
      <c r="T44" s="160"/>
      <c r="U44" s="160"/>
      <c r="Y44" s="160"/>
      <c r="AA44" s="160"/>
      <c r="AB44" s="160"/>
      <c r="AC44" s="160"/>
      <c r="AD44" s="160"/>
      <c r="AG44" s="160"/>
      <c r="AI44" s="160"/>
      <c r="AJ44" s="160"/>
      <c r="AK44" s="160"/>
      <c r="AL44" s="160"/>
      <c r="AM44" s="160"/>
      <c r="AN44" s="160"/>
      <c r="AO44" s="160"/>
      <c r="AP44" s="160"/>
      <c r="AQ44" s="160"/>
      <c r="AR44" s="160"/>
      <c r="AS44" s="160"/>
      <c r="AT44" s="160"/>
      <c r="AW44" s="160"/>
      <c r="AX44" s="160"/>
      <c r="AY44" s="160"/>
      <c r="AZ44" s="160"/>
      <c r="BA44" s="160"/>
      <c r="BB44" s="160"/>
      <c r="BC44" s="160"/>
      <c r="BD44" s="160"/>
      <c r="BE44" s="160"/>
      <c r="BF44" s="160"/>
      <c r="BG44" s="160"/>
      <c r="BH44" s="160"/>
    </row>
    <row r="45" spans="1:60" x14ac:dyDescent="0.25">
      <c r="A45" s="160"/>
      <c r="B45" s="160"/>
      <c r="C45" s="160"/>
      <c r="D45" s="160"/>
      <c r="E45" s="160"/>
      <c r="F45" s="160"/>
      <c r="G45" s="160"/>
      <c r="H45" s="160"/>
      <c r="I45" s="160"/>
      <c r="J45" s="160"/>
      <c r="K45" s="160"/>
      <c r="L45" s="160"/>
      <c r="M45" s="160"/>
      <c r="N45" s="160"/>
      <c r="O45" s="160"/>
      <c r="P45" s="160"/>
      <c r="Q45" s="160"/>
      <c r="R45" s="160"/>
      <c r="S45" s="160"/>
      <c r="T45" s="160"/>
      <c r="U45" s="160"/>
      <c r="Y45" s="160"/>
      <c r="AA45" s="160"/>
      <c r="AB45" s="160"/>
      <c r="AC45" s="160"/>
      <c r="AD45" s="160"/>
      <c r="AG45" s="160"/>
      <c r="AI45" s="160"/>
      <c r="AJ45" s="160"/>
      <c r="AK45" s="160"/>
      <c r="AL45" s="160"/>
      <c r="AM45" s="160"/>
      <c r="AN45" s="160"/>
      <c r="AO45" s="160"/>
      <c r="AP45" s="160"/>
      <c r="AQ45" s="160"/>
      <c r="AR45" s="160"/>
      <c r="AS45" s="160"/>
      <c r="AT45" s="160"/>
      <c r="AW45" s="160"/>
      <c r="AX45" s="160"/>
      <c r="AY45" s="160"/>
      <c r="AZ45" s="160"/>
      <c r="BA45" s="160"/>
      <c r="BB45" s="160"/>
      <c r="BC45" s="160"/>
      <c r="BD45" s="160"/>
      <c r="BE45" s="160"/>
      <c r="BF45" s="160"/>
      <c r="BG45" s="160"/>
      <c r="BH45" s="160"/>
    </row>
    <row r="46" spans="1:60" x14ac:dyDescent="0.25">
      <c r="A46" s="160"/>
      <c r="B46" s="160"/>
      <c r="C46" s="160"/>
      <c r="D46" s="160"/>
      <c r="E46" s="160"/>
      <c r="F46" s="160"/>
      <c r="G46" s="160"/>
      <c r="H46" s="160"/>
      <c r="I46" s="160"/>
      <c r="J46" s="160"/>
      <c r="K46" s="160"/>
      <c r="L46" s="160"/>
      <c r="M46" s="160"/>
      <c r="N46" s="160"/>
      <c r="O46" s="160"/>
      <c r="P46" s="160"/>
      <c r="Q46" s="160"/>
      <c r="R46" s="160"/>
      <c r="S46" s="160"/>
      <c r="T46" s="160"/>
      <c r="U46" s="160"/>
      <c r="Y46" s="160"/>
      <c r="AA46" s="160"/>
      <c r="AB46" s="160"/>
      <c r="AC46" s="160"/>
      <c r="AD46" s="160"/>
      <c r="AG46" s="160"/>
      <c r="AI46" s="160"/>
      <c r="AJ46" s="160"/>
      <c r="AK46" s="160"/>
      <c r="AL46" s="160"/>
      <c r="AM46" s="160"/>
      <c r="AN46" s="160"/>
      <c r="AO46" s="160"/>
      <c r="AP46" s="160"/>
      <c r="AQ46" s="160"/>
      <c r="AR46" s="160"/>
      <c r="AS46" s="160"/>
      <c r="AT46" s="160"/>
      <c r="AW46" s="160"/>
      <c r="AX46" s="160"/>
      <c r="AY46" s="160"/>
      <c r="AZ46" s="160"/>
      <c r="BA46" s="160"/>
      <c r="BB46" s="160"/>
      <c r="BC46" s="160"/>
      <c r="BD46" s="160"/>
      <c r="BE46" s="160"/>
      <c r="BF46" s="160"/>
      <c r="BG46" s="160"/>
      <c r="BH46" s="160"/>
    </row>
    <row r="47" spans="1:60" x14ac:dyDescent="0.25">
      <c r="A47" s="160"/>
      <c r="B47" s="160"/>
      <c r="C47" s="160"/>
      <c r="D47" s="160"/>
      <c r="E47" s="160"/>
      <c r="F47" s="160"/>
      <c r="G47" s="160"/>
      <c r="H47" s="160"/>
      <c r="I47" s="160"/>
      <c r="J47" s="160"/>
      <c r="K47" s="160"/>
      <c r="L47" s="160"/>
      <c r="M47" s="160"/>
      <c r="N47" s="160"/>
      <c r="O47" s="160"/>
      <c r="P47" s="160"/>
      <c r="Q47" s="160"/>
      <c r="R47" s="160"/>
      <c r="S47" s="160"/>
      <c r="T47" s="160"/>
      <c r="U47" s="160"/>
      <c r="Y47" s="160"/>
      <c r="AA47" s="160"/>
      <c r="AB47" s="160"/>
      <c r="AC47" s="160"/>
      <c r="AD47" s="160"/>
      <c r="AG47" s="160"/>
      <c r="AI47" s="160"/>
      <c r="AJ47" s="160"/>
      <c r="AK47" s="160"/>
      <c r="AL47" s="160"/>
      <c r="AM47" s="160"/>
      <c r="AN47" s="160"/>
      <c r="AO47" s="160"/>
      <c r="AP47" s="160"/>
      <c r="AQ47" s="160"/>
      <c r="AR47" s="160"/>
      <c r="AS47" s="160"/>
      <c r="AT47" s="160"/>
      <c r="AW47" s="160"/>
      <c r="AX47" s="160"/>
      <c r="AY47" s="160"/>
      <c r="AZ47" s="160"/>
      <c r="BA47" s="160"/>
      <c r="BB47" s="160"/>
      <c r="BC47" s="160"/>
      <c r="BD47" s="160"/>
      <c r="BE47" s="160"/>
      <c r="BF47" s="160"/>
      <c r="BG47" s="160"/>
      <c r="BH47" s="160"/>
    </row>
    <row r="48" spans="1:60" x14ac:dyDescent="0.25">
      <c r="A48" s="160"/>
      <c r="B48" s="160"/>
      <c r="C48" s="160"/>
      <c r="D48" s="160"/>
      <c r="E48" s="160"/>
      <c r="F48" s="160"/>
      <c r="G48" s="160"/>
      <c r="H48" s="160"/>
      <c r="I48" s="160"/>
      <c r="J48" s="160"/>
      <c r="K48" s="160"/>
      <c r="L48" s="160"/>
      <c r="M48" s="160"/>
      <c r="N48" s="160"/>
      <c r="O48" s="160"/>
      <c r="P48" s="160"/>
      <c r="Q48" s="160"/>
      <c r="R48" s="160"/>
      <c r="S48" s="160"/>
      <c r="T48" s="160"/>
      <c r="U48" s="160"/>
      <c r="Y48" s="160"/>
      <c r="AA48" s="160"/>
      <c r="AB48" s="160"/>
      <c r="AC48" s="160"/>
      <c r="AD48" s="160"/>
      <c r="AG48" s="160"/>
      <c r="AI48" s="160"/>
      <c r="AJ48" s="160"/>
      <c r="AK48" s="160"/>
      <c r="AL48" s="160"/>
      <c r="AM48" s="160"/>
      <c r="AN48" s="160"/>
      <c r="AO48" s="160"/>
      <c r="AP48" s="160"/>
      <c r="AQ48" s="160"/>
      <c r="AR48" s="160"/>
      <c r="AS48" s="160"/>
      <c r="AT48" s="160"/>
      <c r="AW48" s="160"/>
      <c r="AX48" s="160"/>
      <c r="AY48" s="160"/>
      <c r="AZ48" s="160"/>
      <c r="BA48" s="160"/>
      <c r="BB48" s="160"/>
      <c r="BC48" s="160"/>
      <c r="BD48" s="160"/>
      <c r="BE48" s="160"/>
      <c r="BF48" s="160"/>
      <c r="BG48" s="160"/>
      <c r="BH48" s="160"/>
    </row>
    <row r="49" spans="1:60" x14ac:dyDescent="0.25">
      <c r="A49" s="160"/>
      <c r="B49" s="160"/>
      <c r="C49" s="160"/>
      <c r="D49" s="160"/>
      <c r="E49" s="160"/>
      <c r="F49" s="160"/>
      <c r="G49" s="160"/>
      <c r="H49" s="160"/>
      <c r="I49" s="160"/>
      <c r="J49" s="160"/>
      <c r="K49" s="160"/>
      <c r="L49" s="160"/>
      <c r="M49" s="160"/>
      <c r="N49" s="160"/>
      <c r="O49" s="160"/>
      <c r="P49" s="160"/>
      <c r="Q49" s="160"/>
      <c r="R49" s="160"/>
      <c r="S49" s="160"/>
      <c r="T49" s="160"/>
      <c r="U49" s="160"/>
      <c r="Y49" s="160"/>
      <c r="AA49" s="160"/>
      <c r="AB49" s="160"/>
      <c r="AC49" s="160"/>
      <c r="AD49" s="160"/>
      <c r="AG49" s="160"/>
      <c r="AI49" s="160"/>
      <c r="AJ49" s="160"/>
      <c r="AK49" s="160"/>
      <c r="AL49" s="160"/>
      <c r="AM49" s="160"/>
      <c r="AN49" s="160"/>
      <c r="AO49" s="160"/>
      <c r="AP49" s="160"/>
      <c r="AQ49" s="160"/>
      <c r="AR49" s="160"/>
      <c r="AS49" s="160"/>
      <c r="AT49" s="160"/>
      <c r="AW49" s="160"/>
      <c r="AX49" s="160"/>
      <c r="AY49" s="160"/>
      <c r="AZ49" s="160"/>
      <c r="BA49" s="160"/>
      <c r="BB49" s="160"/>
      <c r="BC49" s="160"/>
      <c r="BD49" s="160"/>
      <c r="BE49" s="160"/>
      <c r="BF49" s="160"/>
      <c r="BG49" s="160"/>
      <c r="BH49" s="160"/>
    </row>
    <row r="50" spans="1:60" x14ac:dyDescent="0.25">
      <c r="A50" s="160"/>
      <c r="B50" s="160"/>
      <c r="C50" s="160"/>
      <c r="D50" s="160"/>
      <c r="E50" s="160"/>
      <c r="F50" s="160"/>
      <c r="G50" s="160"/>
      <c r="H50" s="160"/>
      <c r="I50" s="160"/>
      <c r="J50" s="160"/>
      <c r="K50" s="160"/>
      <c r="L50" s="160"/>
      <c r="M50" s="160"/>
      <c r="N50" s="160"/>
      <c r="O50" s="160"/>
      <c r="P50" s="160"/>
      <c r="Q50" s="160"/>
      <c r="R50" s="160"/>
      <c r="S50" s="160"/>
      <c r="T50" s="160"/>
      <c r="U50" s="160"/>
      <c r="Y50" s="160"/>
      <c r="AA50" s="160"/>
      <c r="AB50" s="160"/>
      <c r="AC50" s="160"/>
      <c r="AD50" s="160"/>
      <c r="AG50" s="160"/>
      <c r="AI50" s="160"/>
      <c r="AJ50" s="160"/>
      <c r="AK50" s="160"/>
      <c r="AL50" s="160"/>
      <c r="AM50" s="160"/>
      <c r="AN50" s="160"/>
      <c r="AO50" s="160"/>
      <c r="AP50" s="160"/>
      <c r="AQ50" s="160"/>
      <c r="AR50" s="160"/>
      <c r="AS50" s="160"/>
      <c r="AT50" s="160"/>
      <c r="AW50" s="160"/>
      <c r="AX50" s="160"/>
      <c r="AY50" s="160"/>
      <c r="AZ50" s="160"/>
      <c r="BA50" s="160"/>
      <c r="BB50" s="160"/>
      <c r="BC50" s="160"/>
      <c r="BD50" s="160"/>
      <c r="BE50" s="160"/>
      <c r="BF50" s="160"/>
      <c r="BG50" s="160"/>
      <c r="BH50" s="160"/>
    </row>
    <row r="51" spans="1:60" x14ac:dyDescent="0.25">
      <c r="A51" s="160"/>
      <c r="B51" s="160"/>
      <c r="C51" s="160"/>
      <c r="D51" s="160"/>
      <c r="E51" s="160"/>
      <c r="F51" s="160"/>
      <c r="G51" s="160"/>
      <c r="H51" s="160"/>
      <c r="I51" s="160"/>
      <c r="J51" s="160"/>
      <c r="K51" s="160"/>
      <c r="L51" s="160"/>
      <c r="M51" s="160"/>
      <c r="N51" s="160"/>
      <c r="O51" s="160"/>
      <c r="P51" s="160"/>
      <c r="Q51" s="160"/>
      <c r="R51" s="160"/>
      <c r="S51" s="160"/>
      <c r="T51" s="160"/>
      <c r="U51" s="160"/>
      <c r="Y51" s="160"/>
      <c r="AA51" s="160"/>
      <c r="AB51" s="160"/>
      <c r="AC51" s="160"/>
      <c r="AD51" s="160"/>
      <c r="AG51" s="160"/>
      <c r="AI51" s="160"/>
      <c r="AJ51" s="160"/>
      <c r="AK51" s="160"/>
      <c r="AL51" s="160"/>
      <c r="AM51" s="160"/>
      <c r="AN51" s="160"/>
      <c r="AO51" s="160"/>
      <c r="AP51" s="160"/>
      <c r="AQ51" s="160"/>
      <c r="AR51" s="160"/>
      <c r="AS51" s="160"/>
      <c r="AT51" s="160"/>
      <c r="AW51" s="160"/>
      <c r="AX51" s="160"/>
      <c r="AY51" s="160"/>
      <c r="AZ51" s="160"/>
      <c r="BA51" s="160"/>
      <c r="BB51" s="160"/>
      <c r="BC51" s="160"/>
      <c r="BD51" s="160"/>
      <c r="BE51" s="160"/>
      <c r="BF51" s="160"/>
      <c r="BG51" s="160"/>
      <c r="BH51" s="160"/>
    </row>
    <row r="52" spans="1:60" x14ac:dyDescent="0.25">
      <c r="A52" s="160"/>
      <c r="B52" s="160"/>
      <c r="C52" s="160"/>
      <c r="D52" s="160"/>
      <c r="E52" s="160"/>
      <c r="F52" s="160"/>
      <c r="G52" s="160"/>
      <c r="H52" s="160"/>
      <c r="I52" s="160"/>
      <c r="J52" s="160"/>
      <c r="K52" s="160"/>
      <c r="L52" s="160"/>
      <c r="M52" s="160"/>
      <c r="N52" s="160"/>
      <c r="O52" s="160"/>
      <c r="P52" s="160"/>
      <c r="Q52" s="160"/>
      <c r="R52" s="160"/>
      <c r="S52" s="160"/>
      <c r="T52" s="160"/>
      <c r="U52" s="160"/>
      <c r="Y52" s="160"/>
      <c r="AA52" s="160"/>
      <c r="AB52" s="160"/>
      <c r="AC52" s="160"/>
      <c r="AD52" s="160"/>
      <c r="AG52" s="160"/>
      <c r="AI52" s="160"/>
      <c r="AJ52" s="160"/>
      <c r="AK52" s="160"/>
      <c r="AL52" s="160"/>
      <c r="AM52" s="160"/>
      <c r="AN52" s="160"/>
      <c r="AO52" s="160"/>
      <c r="AP52" s="160"/>
      <c r="AQ52" s="160"/>
      <c r="AR52" s="160"/>
      <c r="AS52" s="160"/>
      <c r="AT52" s="160"/>
      <c r="AW52" s="160"/>
      <c r="AX52" s="160"/>
      <c r="AY52" s="160"/>
      <c r="AZ52" s="160"/>
      <c r="BA52" s="160"/>
      <c r="BB52" s="160"/>
      <c r="BC52" s="160"/>
      <c r="BD52" s="160"/>
      <c r="BE52" s="160"/>
      <c r="BF52" s="160"/>
      <c r="BG52" s="160"/>
      <c r="BH52" s="160"/>
    </row>
    <row r="53" spans="1:60" x14ac:dyDescent="0.25">
      <c r="A53" s="160"/>
      <c r="B53" s="160"/>
      <c r="C53" s="160"/>
      <c r="D53" s="160"/>
      <c r="E53" s="160"/>
      <c r="F53" s="160"/>
      <c r="G53" s="160"/>
      <c r="H53" s="160"/>
      <c r="I53" s="160"/>
      <c r="J53" s="160"/>
      <c r="K53" s="160"/>
      <c r="L53" s="160"/>
      <c r="M53" s="160"/>
      <c r="N53" s="160"/>
      <c r="O53" s="160"/>
      <c r="P53" s="160"/>
      <c r="Q53" s="160"/>
      <c r="R53" s="160"/>
      <c r="S53" s="160"/>
      <c r="T53" s="160"/>
      <c r="U53" s="160"/>
      <c r="Y53" s="160"/>
      <c r="AA53" s="160"/>
      <c r="AB53" s="160"/>
      <c r="AC53" s="160"/>
      <c r="AD53" s="160"/>
      <c r="AG53" s="160"/>
      <c r="AI53" s="160"/>
      <c r="AJ53" s="160"/>
      <c r="AK53" s="160"/>
      <c r="AL53" s="160"/>
      <c r="AM53" s="160"/>
      <c r="AN53" s="160"/>
      <c r="AO53" s="160"/>
      <c r="AP53" s="160"/>
      <c r="AQ53" s="160"/>
      <c r="AR53" s="160"/>
      <c r="AS53" s="160"/>
      <c r="AT53" s="160"/>
      <c r="AW53" s="160"/>
      <c r="AX53" s="160"/>
      <c r="AY53" s="160"/>
      <c r="AZ53" s="160"/>
      <c r="BA53" s="160"/>
      <c r="BB53" s="160"/>
      <c r="BC53" s="160"/>
      <c r="BD53" s="160"/>
      <c r="BE53" s="160"/>
      <c r="BF53" s="160"/>
      <c r="BG53" s="160"/>
      <c r="BH53" s="160"/>
    </row>
    <row r="54" spans="1:60" x14ac:dyDescent="0.25">
      <c r="A54" s="160"/>
      <c r="B54" s="160"/>
      <c r="C54" s="160"/>
      <c r="D54" s="160"/>
      <c r="E54" s="160"/>
      <c r="F54" s="160"/>
      <c r="G54" s="160"/>
      <c r="H54" s="160"/>
      <c r="I54" s="160"/>
      <c r="J54" s="160"/>
      <c r="K54" s="160"/>
      <c r="L54" s="160"/>
      <c r="M54" s="160"/>
      <c r="N54" s="160"/>
      <c r="O54" s="160"/>
      <c r="P54" s="160"/>
      <c r="Q54" s="160"/>
      <c r="R54" s="160"/>
      <c r="S54" s="160"/>
      <c r="T54" s="160"/>
      <c r="U54" s="160"/>
      <c r="Y54" s="160"/>
      <c r="AA54" s="160"/>
      <c r="AB54" s="160"/>
      <c r="AC54" s="160"/>
      <c r="AD54" s="160"/>
      <c r="AG54" s="160"/>
      <c r="AI54" s="160"/>
      <c r="AJ54" s="160"/>
      <c r="AK54" s="160"/>
      <c r="AL54" s="160"/>
      <c r="AM54" s="160"/>
      <c r="AN54" s="160"/>
      <c r="AO54" s="160"/>
      <c r="AP54" s="160"/>
      <c r="AQ54" s="160"/>
      <c r="AR54" s="160"/>
      <c r="AS54" s="160"/>
      <c r="AT54" s="160"/>
      <c r="AW54" s="160"/>
      <c r="AX54" s="160"/>
      <c r="AY54" s="160"/>
      <c r="AZ54" s="160"/>
      <c r="BA54" s="160"/>
      <c r="BB54" s="160"/>
      <c r="BC54" s="160"/>
      <c r="BD54" s="160"/>
      <c r="BE54" s="160"/>
      <c r="BF54" s="160"/>
      <c r="BG54" s="160"/>
      <c r="BH54" s="160"/>
    </row>
    <row r="55" spans="1:60" x14ac:dyDescent="0.25">
      <c r="A55" s="160"/>
      <c r="B55" s="160"/>
      <c r="C55" s="160"/>
      <c r="D55" s="160"/>
      <c r="E55" s="160"/>
      <c r="F55" s="160"/>
      <c r="G55" s="160"/>
      <c r="H55" s="160"/>
      <c r="I55" s="160"/>
      <c r="J55" s="160"/>
      <c r="K55" s="160"/>
      <c r="L55" s="160"/>
      <c r="M55" s="160"/>
      <c r="N55" s="160"/>
      <c r="O55" s="160"/>
      <c r="P55" s="160"/>
      <c r="Q55" s="160"/>
      <c r="R55" s="160"/>
      <c r="S55" s="160"/>
      <c r="T55" s="160"/>
      <c r="U55" s="160"/>
      <c r="Y55" s="160"/>
      <c r="AA55" s="160"/>
      <c r="AB55" s="160"/>
      <c r="AC55" s="160"/>
      <c r="AD55" s="160"/>
      <c r="AG55" s="160"/>
      <c r="AI55" s="160"/>
      <c r="AJ55" s="160"/>
      <c r="AK55" s="160"/>
      <c r="AL55" s="160"/>
      <c r="AM55" s="160"/>
      <c r="AN55" s="160"/>
      <c r="AO55" s="160"/>
      <c r="AP55" s="160"/>
      <c r="AQ55" s="160"/>
      <c r="AR55" s="160"/>
      <c r="AS55" s="160"/>
      <c r="AT55" s="160"/>
      <c r="AW55" s="160"/>
      <c r="AX55" s="160"/>
      <c r="AY55" s="160"/>
      <c r="AZ55" s="160"/>
      <c r="BA55" s="160"/>
      <c r="BB55" s="160"/>
      <c r="BC55" s="160"/>
      <c r="BD55" s="160"/>
      <c r="BE55" s="160"/>
      <c r="BF55" s="160"/>
      <c r="BG55" s="160"/>
      <c r="BH55" s="160"/>
    </row>
    <row r="56" spans="1:60" x14ac:dyDescent="0.25">
      <c r="A56" s="160"/>
      <c r="B56" s="160"/>
      <c r="C56" s="160"/>
      <c r="D56" s="160"/>
      <c r="E56" s="160"/>
      <c r="F56" s="160"/>
      <c r="G56" s="160"/>
      <c r="H56" s="160"/>
      <c r="I56" s="160"/>
      <c r="J56" s="160"/>
      <c r="K56" s="160"/>
      <c r="L56" s="160"/>
      <c r="M56" s="160"/>
      <c r="N56" s="160"/>
      <c r="O56" s="160"/>
      <c r="P56" s="160"/>
      <c r="Q56" s="160"/>
      <c r="R56" s="160"/>
      <c r="S56" s="160"/>
      <c r="T56" s="160"/>
      <c r="U56" s="160"/>
      <c r="Y56" s="160"/>
      <c r="AA56" s="160"/>
      <c r="AB56" s="160"/>
      <c r="AC56" s="160"/>
      <c r="AD56" s="160"/>
      <c r="AG56" s="160"/>
      <c r="AI56" s="160"/>
      <c r="AJ56" s="160"/>
      <c r="AK56" s="160"/>
      <c r="AL56" s="160"/>
      <c r="AM56" s="160"/>
      <c r="AN56" s="160"/>
      <c r="AO56" s="160"/>
      <c r="AP56" s="160"/>
      <c r="AQ56" s="160"/>
      <c r="AR56" s="160"/>
      <c r="AS56" s="160"/>
      <c r="AT56" s="160"/>
      <c r="AW56" s="160"/>
      <c r="AX56" s="160"/>
      <c r="AY56" s="160"/>
      <c r="AZ56" s="160"/>
      <c r="BA56" s="160"/>
      <c r="BB56" s="160"/>
      <c r="BC56" s="160"/>
      <c r="BD56" s="160"/>
      <c r="BE56" s="160"/>
      <c r="BF56" s="160"/>
      <c r="BG56" s="160"/>
      <c r="BH56" s="160"/>
    </row>
    <row r="57" spans="1:60" x14ac:dyDescent="0.25">
      <c r="A57" s="160"/>
      <c r="B57" s="160"/>
      <c r="C57" s="160"/>
      <c r="D57" s="160"/>
      <c r="E57" s="160"/>
      <c r="F57" s="160"/>
      <c r="G57" s="160"/>
      <c r="H57" s="160"/>
      <c r="I57" s="160"/>
      <c r="J57" s="160"/>
      <c r="K57" s="160"/>
      <c r="L57" s="160"/>
      <c r="M57" s="160"/>
      <c r="N57" s="160"/>
      <c r="O57" s="160"/>
      <c r="P57" s="160"/>
      <c r="Q57" s="160"/>
      <c r="R57" s="160"/>
      <c r="S57" s="160"/>
      <c r="T57" s="160"/>
      <c r="U57" s="160"/>
      <c r="Y57" s="160"/>
      <c r="AA57" s="160"/>
      <c r="AB57" s="160"/>
      <c r="AC57" s="160"/>
      <c r="AD57" s="160"/>
      <c r="AG57" s="160"/>
      <c r="AI57" s="160"/>
      <c r="AJ57" s="160"/>
      <c r="AK57" s="160"/>
      <c r="AL57" s="160"/>
      <c r="AM57" s="160"/>
      <c r="AN57" s="160"/>
      <c r="AO57" s="160"/>
      <c r="AP57" s="160"/>
      <c r="AQ57" s="160"/>
      <c r="AR57" s="160"/>
      <c r="AS57" s="160"/>
      <c r="AT57" s="160"/>
      <c r="AW57" s="160"/>
      <c r="AX57" s="160"/>
      <c r="AY57" s="160"/>
      <c r="AZ57" s="160"/>
      <c r="BA57" s="160"/>
      <c r="BB57" s="160"/>
      <c r="BC57" s="160"/>
      <c r="BD57" s="160"/>
      <c r="BE57" s="160"/>
      <c r="BF57" s="160"/>
      <c r="BG57" s="160"/>
      <c r="BH57" s="160"/>
    </row>
    <row r="58" spans="1:60" x14ac:dyDescent="0.25">
      <c r="A58" s="160"/>
      <c r="B58" s="160"/>
      <c r="C58" s="160"/>
      <c r="D58" s="160"/>
      <c r="E58" s="160"/>
      <c r="F58" s="160"/>
      <c r="G58" s="160"/>
      <c r="H58" s="160"/>
      <c r="I58" s="160"/>
      <c r="J58" s="160"/>
      <c r="K58" s="160"/>
      <c r="L58" s="160"/>
      <c r="M58" s="160"/>
      <c r="N58" s="160"/>
      <c r="O58" s="160"/>
      <c r="P58" s="160"/>
      <c r="Q58" s="160"/>
      <c r="R58" s="160"/>
      <c r="S58" s="160"/>
      <c r="T58" s="160"/>
      <c r="U58" s="160"/>
      <c r="Y58" s="160"/>
      <c r="AA58" s="160"/>
      <c r="AB58" s="160"/>
      <c r="AC58" s="160"/>
      <c r="AD58" s="160"/>
      <c r="AG58" s="160"/>
      <c r="AI58" s="160"/>
      <c r="AJ58" s="160"/>
      <c r="AK58" s="160"/>
      <c r="AL58" s="160"/>
      <c r="AM58" s="160"/>
      <c r="AN58" s="160"/>
      <c r="AO58" s="160"/>
      <c r="AP58" s="160"/>
      <c r="AQ58" s="160"/>
      <c r="AR58" s="160"/>
      <c r="AS58" s="160"/>
      <c r="AT58" s="160"/>
      <c r="AW58" s="160"/>
      <c r="AX58" s="160"/>
      <c r="AY58" s="160"/>
      <c r="AZ58" s="160"/>
      <c r="BA58" s="160"/>
      <c r="BB58" s="160"/>
      <c r="BC58" s="160"/>
      <c r="BD58" s="160"/>
      <c r="BE58" s="160"/>
      <c r="BF58" s="160"/>
      <c r="BG58" s="160"/>
      <c r="BH58" s="160"/>
    </row>
    <row r="59" spans="1:60" x14ac:dyDescent="0.25">
      <c r="A59" s="160"/>
      <c r="B59" s="160"/>
      <c r="C59" s="160"/>
      <c r="D59" s="160"/>
      <c r="E59" s="160"/>
      <c r="F59" s="160"/>
      <c r="G59" s="160"/>
      <c r="H59" s="160"/>
      <c r="I59" s="160"/>
      <c r="J59" s="160"/>
      <c r="K59" s="160"/>
      <c r="L59" s="160"/>
      <c r="M59" s="160"/>
      <c r="N59" s="160"/>
      <c r="O59" s="160"/>
      <c r="P59" s="160"/>
      <c r="Q59" s="160"/>
      <c r="R59" s="160"/>
      <c r="S59" s="160"/>
      <c r="T59" s="160"/>
      <c r="U59" s="160"/>
      <c r="Y59" s="160"/>
      <c r="AA59" s="160"/>
      <c r="AB59" s="160"/>
      <c r="AC59" s="160"/>
      <c r="AD59" s="160"/>
      <c r="AG59" s="160"/>
      <c r="AI59" s="160"/>
      <c r="AJ59" s="160"/>
      <c r="AK59" s="160"/>
      <c r="AL59" s="160"/>
      <c r="AM59" s="160"/>
      <c r="AN59" s="160"/>
      <c r="AO59" s="160"/>
      <c r="AP59" s="160"/>
      <c r="AQ59" s="160"/>
      <c r="AR59" s="160"/>
      <c r="AS59" s="160"/>
      <c r="AT59" s="160"/>
      <c r="AW59" s="160"/>
      <c r="AX59" s="160"/>
      <c r="AY59" s="160"/>
      <c r="AZ59" s="160"/>
      <c r="BA59" s="160"/>
      <c r="BB59" s="160"/>
      <c r="BC59" s="160"/>
      <c r="BD59" s="160"/>
      <c r="BE59" s="160"/>
      <c r="BF59" s="160"/>
      <c r="BG59" s="160"/>
      <c r="BH59" s="160"/>
    </row>
    <row r="60" spans="1:60" x14ac:dyDescent="0.25">
      <c r="A60" s="160"/>
      <c r="B60" s="160"/>
      <c r="C60" s="160"/>
      <c r="D60" s="160"/>
      <c r="E60" s="160"/>
      <c r="F60" s="160"/>
      <c r="G60" s="160"/>
      <c r="H60" s="160"/>
      <c r="I60" s="160"/>
      <c r="J60" s="160"/>
      <c r="K60" s="160"/>
      <c r="L60" s="160"/>
      <c r="M60" s="160"/>
      <c r="N60" s="160"/>
      <c r="O60" s="160"/>
      <c r="P60" s="160"/>
      <c r="Q60" s="160"/>
      <c r="R60" s="160"/>
      <c r="S60" s="160"/>
      <c r="T60" s="160"/>
      <c r="U60" s="160"/>
      <c r="Y60" s="160"/>
      <c r="AA60" s="160"/>
      <c r="AB60" s="160"/>
      <c r="AC60" s="160"/>
      <c r="AD60" s="160"/>
      <c r="AG60" s="160"/>
      <c r="AI60" s="160"/>
      <c r="AJ60" s="160"/>
      <c r="AK60" s="160"/>
      <c r="AL60" s="160"/>
      <c r="AM60" s="160"/>
      <c r="AN60" s="160"/>
      <c r="AO60" s="160"/>
      <c r="AP60" s="160"/>
      <c r="AQ60" s="160"/>
      <c r="AR60" s="160"/>
      <c r="AS60" s="160"/>
      <c r="AT60" s="160"/>
      <c r="AW60" s="160"/>
      <c r="AX60" s="160"/>
      <c r="AY60" s="160"/>
      <c r="AZ60" s="160"/>
      <c r="BA60" s="160"/>
      <c r="BB60" s="160"/>
      <c r="BC60" s="160"/>
      <c r="BD60" s="160"/>
      <c r="BE60" s="160"/>
      <c r="BF60" s="160"/>
      <c r="BG60" s="160"/>
      <c r="BH60" s="160"/>
    </row>
    <row r="61" spans="1:60" x14ac:dyDescent="0.25">
      <c r="A61" s="160"/>
      <c r="B61" s="160"/>
      <c r="C61" s="160"/>
      <c r="D61" s="160"/>
      <c r="E61" s="160"/>
      <c r="F61" s="160"/>
      <c r="G61" s="160"/>
      <c r="H61" s="160"/>
      <c r="I61" s="160"/>
      <c r="J61" s="160"/>
      <c r="K61" s="160"/>
      <c r="L61" s="160"/>
      <c r="M61" s="160"/>
      <c r="N61" s="160"/>
      <c r="O61" s="160"/>
      <c r="P61" s="160"/>
      <c r="Q61" s="160"/>
      <c r="R61" s="160"/>
      <c r="S61" s="160"/>
      <c r="T61" s="160"/>
      <c r="U61" s="160"/>
      <c r="Y61" s="160"/>
      <c r="AA61" s="160"/>
      <c r="AB61" s="160"/>
      <c r="AC61" s="160"/>
      <c r="AD61" s="160"/>
      <c r="AG61" s="160"/>
      <c r="AI61" s="160"/>
      <c r="AJ61" s="160"/>
      <c r="AK61" s="160"/>
      <c r="AL61" s="160"/>
      <c r="AM61" s="160"/>
      <c r="AN61" s="160"/>
      <c r="AO61" s="160"/>
      <c r="AP61" s="160"/>
      <c r="AQ61" s="160"/>
      <c r="AR61" s="160"/>
      <c r="AS61" s="160"/>
      <c r="AT61" s="160"/>
      <c r="AW61" s="160"/>
      <c r="AX61" s="160"/>
      <c r="AY61" s="160"/>
      <c r="AZ61" s="160"/>
      <c r="BA61" s="160"/>
      <c r="BB61" s="160"/>
      <c r="BC61" s="160"/>
      <c r="BD61" s="160"/>
      <c r="BE61" s="160"/>
      <c r="BF61" s="160"/>
      <c r="BG61" s="160"/>
      <c r="BH61" s="160"/>
    </row>
    <row r="62" spans="1:60" x14ac:dyDescent="0.25">
      <c r="A62" s="160"/>
      <c r="B62" s="160"/>
      <c r="C62" s="160"/>
      <c r="D62" s="160"/>
      <c r="E62" s="160"/>
      <c r="F62" s="160"/>
      <c r="G62" s="160"/>
      <c r="H62" s="160"/>
      <c r="I62" s="160"/>
      <c r="J62" s="160"/>
      <c r="K62" s="160"/>
      <c r="L62" s="160"/>
      <c r="M62" s="160"/>
      <c r="N62" s="160"/>
      <c r="O62" s="160"/>
      <c r="P62" s="160"/>
      <c r="Q62" s="160"/>
      <c r="R62" s="160"/>
      <c r="S62" s="160"/>
      <c r="T62" s="160"/>
      <c r="U62" s="160"/>
      <c r="Y62" s="160"/>
      <c r="AA62" s="160"/>
      <c r="AB62" s="160"/>
      <c r="AC62" s="160"/>
      <c r="AD62" s="160"/>
      <c r="AG62" s="160"/>
      <c r="AI62" s="160"/>
      <c r="AJ62" s="160"/>
      <c r="AK62" s="160"/>
      <c r="AL62" s="160"/>
      <c r="AM62" s="160"/>
      <c r="AN62" s="160"/>
      <c r="AO62" s="160"/>
      <c r="AP62" s="160"/>
      <c r="AQ62" s="160"/>
      <c r="AR62" s="160"/>
      <c r="AS62" s="160"/>
      <c r="AT62" s="160"/>
      <c r="AW62" s="160"/>
      <c r="AX62" s="160"/>
      <c r="AY62" s="160"/>
      <c r="AZ62" s="160"/>
      <c r="BA62" s="160"/>
      <c r="BB62" s="160"/>
      <c r="BC62" s="160"/>
      <c r="BD62" s="160"/>
      <c r="BE62" s="160"/>
      <c r="BF62" s="160"/>
      <c r="BG62" s="160"/>
      <c r="BH62" s="160"/>
    </row>
    <row r="63" spans="1:60" x14ac:dyDescent="0.25">
      <c r="A63" s="160"/>
      <c r="B63" s="160"/>
      <c r="C63" s="160"/>
      <c r="D63" s="160"/>
      <c r="E63" s="160"/>
      <c r="F63" s="160"/>
      <c r="G63" s="160"/>
      <c r="H63" s="160"/>
      <c r="I63" s="160"/>
      <c r="J63" s="160"/>
      <c r="K63" s="160"/>
      <c r="L63" s="160"/>
      <c r="M63" s="160"/>
      <c r="N63" s="160"/>
      <c r="O63" s="160"/>
      <c r="P63" s="160"/>
      <c r="Q63" s="160"/>
      <c r="R63" s="160"/>
      <c r="S63" s="160"/>
      <c r="T63" s="160"/>
      <c r="U63" s="160"/>
      <c r="Y63" s="160"/>
      <c r="AA63" s="160"/>
      <c r="AB63" s="160"/>
      <c r="AC63" s="160"/>
      <c r="AD63" s="160"/>
      <c r="AG63" s="160"/>
      <c r="AI63" s="160"/>
      <c r="AJ63" s="160"/>
      <c r="AK63" s="160"/>
      <c r="AL63" s="160"/>
      <c r="AM63" s="160"/>
      <c r="AN63" s="160"/>
      <c r="AO63" s="160"/>
      <c r="AP63" s="160"/>
      <c r="AQ63" s="160"/>
      <c r="AR63" s="160"/>
      <c r="AS63" s="160"/>
      <c r="AT63" s="160"/>
      <c r="AW63" s="160"/>
      <c r="AX63" s="160"/>
      <c r="AY63" s="160"/>
      <c r="AZ63" s="160"/>
      <c r="BA63" s="160"/>
      <c r="BB63" s="160"/>
      <c r="BC63" s="160"/>
      <c r="BD63" s="160"/>
      <c r="BE63" s="160"/>
      <c r="BF63" s="160"/>
      <c r="BG63" s="160"/>
      <c r="BH63" s="160"/>
    </row>
    <row r="64" spans="1:60" x14ac:dyDescent="0.25">
      <c r="A64" s="160"/>
      <c r="B64" s="160"/>
      <c r="C64" s="160"/>
      <c r="D64" s="160"/>
      <c r="E64" s="160"/>
      <c r="F64" s="160"/>
      <c r="G64" s="160"/>
      <c r="H64" s="160"/>
      <c r="I64" s="160"/>
      <c r="J64" s="160"/>
      <c r="K64" s="160"/>
      <c r="L64" s="160"/>
      <c r="M64" s="160"/>
      <c r="N64" s="160"/>
      <c r="O64" s="160"/>
      <c r="P64" s="160"/>
      <c r="Q64" s="160"/>
      <c r="R64" s="160"/>
      <c r="S64" s="160"/>
      <c r="T64" s="160"/>
      <c r="U64" s="160"/>
      <c r="Y64" s="160"/>
      <c r="AA64" s="160"/>
      <c r="AB64" s="160"/>
      <c r="AC64" s="160"/>
      <c r="AD64" s="160"/>
      <c r="AG64" s="160"/>
      <c r="AI64" s="160"/>
      <c r="AJ64" s="160"/>
      <c r="AK64" s="160"/>
      <c r="AL64" s="160"/>
      <c r="AM64" s="160"/>
      <c r="AN64" s="160"/>
      <c r="AO64" s="160"/>
      <c r="AP64" s="160"/>
      <c r="AQ64" s="160"/>
      <c r="AR64" s="160"/>
      <c r="AS64" s="160"/>
      <c r="AT64" s="160"/>
      <c r="AW64" s="160"/>
      <c r="AX64" s="160"/>
      <c r="AY64" s="160"/>
      <c r="AZ64" s="160"/>
      <c r="BA64" s="160"/>
      <c r="BB64" s="160"/>
      <c r="BC64" s="160"/>
      <c r="BD64" s="160"/>
      <c r="BE64" s="160"/>
      <c r="BF64" s="160"/>
      <c r="BG64" s="160"/>
      <c r="BH64" s="160"/>
    </row>
    <row r="65" spans="1:60" x14ac:dyDescent="0.25">
      <c r="A65" s="160"/>
      <c r="B65" s="160"/>
      <c r="C65" s="160"/>
      <c r="D65" s="160"/>
      <c r="E65" s="160"/>
      <c r="F65" s="160"/>
      <c r="G65" s="160"/>
      <c r="H65" s="160"/>
      <c r="I65" s="160"/>
      <c r="J65" s="160"/>
      <c r="K65" s="160"/>
      <c r="L65" s="160"/>
      <c r="M65" s="160"/>
      <c r="N65" s="160"/>
      <c r="O65" s="160"/>
      <c r="P65" s="160"/>
      <c r="Q65" s="160"/>
      <c r="R65" s="160"/>
      <c r="S65" s="160"/>
      <c r="T65" s="160"/>
      <c r="U65" s="160"/>
      <c r="Y65" s="160"/>
      <c r="AA65" s="160"/>
      <c r="AB65" s="160"/>
      <c r="AC65" s="160"/>
      <c r="AD65" s="160"/>
      <c r="AG65" s="160"/>
      <c r="AI65" s="160"/>
      <c r="AJ65" s="160"/>
      <c r="AK65" s="160"/>
      <c r="AL65" s="160"/>
      <c r="AM65" s="160"/>
      <c r="AN65" s="160"/>
      <c r="AO65" s="160"/>
      <c r="AP65" s="160"/>
      <c r="AQ65" s="160"/>
      <c r="AR65" s="160"/>
      <c r="AS65" s="160"/>
      <c r="AT65" s="160"/>
      <c r="AW65" s="160"/>
      <c r="AX65" s="160"/>
      <c r="AY65" s="160"/>
      <c r="AZ65" s="160"/>
      <c r="BA65" s="160"/>
      <c r="BB65" s="160"/>
      <c r="BC65" s="160"/>
      <c r="BD65" s="160"/>
      <c r="BE65" s="160"/>
      <c r="BF65" s="160"/>
      <c r="BG65" s="160"/>
      <c r="BH65" s="160"/>
    </row>
    <row r="66" spans="1:60" x14ac:dyDescent="0.25">
      <c r="A66" s="160"/>
      <c r="B66" s="160"/>
      <c r="C66" s="160"/>
      <c r="D66" s="160"/>
      <c r="E66" s="160"/>
      <c r="F66" s="160"/>
      <c r="G66" s="160"/>
      <c r="H66" s="160"/>
      <c r="I66" s="160"/>
      <c r="J66" s="160"/>
      <c r="K66" s="160"/>
      <c r="L66" s="160"/>
      <c r="M66" s="160"/>
      <c r="N66" s="160"/>
      <c r="O66" s="160"/>
      <c r="P66" s="160"/>
      <c r="Q66" s="160"/>
      <c r="R66" s="160"/>
      <c r="S66" s="160"/>
      <c r="T66" s="160"/>
      <c r="U66" s="160"/>
      <c r="Y66" s="160"/>
      <c r="AA66" s="160"/>
      <c r="AB66" s="160"/>
      <c r="AC66" s="160"/>
      <c r="AD66" s="160"/>
      <c r="AG66" s="160"/>
      <c r="AI66" s="160"/>
      <c r="AJ66" s="160"/>
      <c r="AK66" s="160"/>
      <c r="AL66" s="160"/>
      <c r="AM66" s="160"/>
      <c r="AN66" s="160"/>
      <c r="AO66" s="160"/>
      <c r="AP66" s="160"/>
      <c r="AQ66" s="160"/>
      <c r="AR66" s="160"/>
      <c r="AS66" s="160"/>
      <c r="AT66" s="160"/>
      <c r="AW66" s="160"/>
      <c r="AX66" s="160"/>
      <c r="AY66" s="160"/>
      <c r="AZ66" s="160"/>
      <c r="BA66" s="160"/>
      <c r="BB66" s="160"/>
      <c r="BC66" s="160"/>
      <c r="BD66" s="160"/>
      <c r="BE66" s="160"/>
      <c r="BF66" s="160"/>
      <c r="BG66" s="160"/>
      <c r="BH66" s="160"/>
    </row>
    <row r="67" spans="1:60" x14ac:dyDescent="0.25">
      <c r="A67" s="160"/>
      <c r="B67" s="160"/>
      <c r="C67" s="160"/>
      <c r="D67" s="160"/>
      <c r="E67" s="160"/>
      <c r="F67" s="160"/>
      <c r="G67" s="160"/>
      <c r="H67" s="160"/>
      <c r="I67" s="160"/>
      <c r="J67" s="160"/>
      <c r="K67" s="160"/>
      <c r="L67" s="160"/>
      <c r="M67" s="160"/>
      <c r="N67" s="160"/>
      <c r="O67" s="160"/>
      <c r="P67" s="160"/>
      <c r="Q67" s="160"/>
      <c r="R67" s="160"/>
      <c r="S67" s="160"/>
      <c r="T67" s="160"/>
      <c r="U67" s="160"/>
      <c r="Y67" s="160"/>
      <c r="AA67" s="160"/>
      <c r="AB67" s="160"/>
      <c r="AC67" s="160"/>
      <c r="AD67" s="160"/>
      <c r="AG67" s="160"/>
      <c r="AI67" s="160"/>
      <c r="AJ67" s="160"/>
      <c r="AK67" s="160"/>
      <c r="AL67" s="160"/>
      <c r="AM67" s="160"/>
      <c r="AN67" s="160"/>
      <c r="AO67" s="160"/>
      <c r="AP67" s="160"/>
      <c r="AQ67" s="160"/>
      <c r="AR67" s="160"/>
      <c r="AS67" s="160"/>
      <c r="AT67" s="160"/>
      <c r="AW67" s="160"/>
      <c r="AX67" s="160"/>
      <c r="AY67" s="160"/>
      <c r="AZ67" s="160"/>
      <c r="BA67" s="160"/>
      <c r="BB67" s="160"/>
      <c r="BC67" s="160"/>
      <c r="BD67" s="160"/>
      <c r="BE67" s="160"/>
      <c r="BF67" s="160"/>
      <c r="BG67" s="160"/>
      <c r="BH67" s="160"/>
    </row>
    <row r="68" spans="1:60" x14ac:dyDescent="0.25">
      <c r="A68" s="160"/>
      <c r="B68" s="160"/>
      <c r="C68" s="160"/>
      <c r="D68" s="160"/>
      <c r="E68" s="160"/>
      <c r="F68" s="160"/>
      <c r="G68" s="160"/>
      <c r="H68" s="160"/>
      <c r="I68" s="160"/>
      <c r="J68" s="160"/>
      <c r="K68" s="160"/>
      <c r="L68" s="160"/>
      <c r="M68" s="160"/>
      <c r="N68" s="160"/>
      <c r="O68" s="160"/>
      <c r="P68" s="160"/>
      <c r="Q68" s="160"/>
      <c r="R68" s="160"/>
      <c r="S68" s="160"/>
      <c r="T68" s="160"/>
      <c r="U68" s="160"/>
      <c r="Y68" s="160"/>
      <c r="AA68" s="160"/>
      <c r="AB68" s="160"/>
      <c r="AC68" s="160"/>
      <c r="AD68" s="160"/>
      <c r="AG68" s="160"/>
      <c r="AI68" s="160"/>
      <c r="AJ68" s="160"/>
      <c r="AK68" s="160"/>
      <c r="AL68" s="160"/>
      <c r="AM68" s="160"/>
      <c r="AN68" s="160"/>
      <c r="AO68" s="160"/>
      <c r="AP68" s="160"/>
      <c r="AQ68" s="160"/>
      <c r="AR68" s="160"/>
      <c r="AS68" s="160"/>
      <c r="AT68" s="160"/>
      <c r="AW68" s="160"/>
      <c r="AX68" s="160"/>
      <c r="AY68" s="160"/>
      <c r="AZ68" s="160"/>
      <c r="BA68" s="160"/>
      <c r="BB68" s="160"/>
      <c r="BC68" s="160"/>
      <c r="BD68" s="160"/>
      <c r="BE68" s="160"/>
      <c r="BF68" s="160"/>
      <c r="BG68" s="160"/>
      <c r="BH68" s="160"/>
    </row>
    <row r="69" spans="1:60" x14ac:dyDescent="0.25">
      <c r="A69" s="160"/>
      <c r="B69" s="160"/>
      <c r="C69" s="160"/>
      <c r="D69" s="160"/>
      <c r="E69" s="160"/>
      <c r="F69" s="160"/>
      <c r="G69" s="160"/>
      <c r="H69" s="160"/>
      <c r="I69" s="160"/>
      <c r="J69" s="160"/>
      <c r="K69" s="160"/>
      <c r="L69" s="160"/>
      <c r="M69" s="160"/>
      <c r="N69" s="160"/>
      <c r="O69" s="160"/>
      <c r="P69" s="160"/>
      <c r="Q69" s="160"/>
      <c r="R69" s="160"/>
      <c r="S69" s="160"/>
      <c r="T69" s="160"/>
      <c r="U69" s="160"/>
      <c r="Y69" s="160"/>
      <c r="AA69" s="160"/>
      <c r="AB69" s="160"/>
      <c r="AC69" s="160"/>
      <c r="AD69" s="160"/>
      <c r="AG69" s="160"/>
      <c r="AI69" s="160"/>
      <c r="AJ69" s="160"/>
      <c r="AK69" s="160"/>
      <c r="AL69" s="160"/>
      <c r="AM69" s="160"/>
      <c r="AN69" s="160"/>
      <c r="AO69" s="160"/>
      <c r="AP69" s="160"/>
      <c r="AQ69" s="160"/>
      <c r="AR69" s="160"/>
      <c r="AS69" s="160"/>
      <c r="AT69" s="160"/>
      <c r="AW69" s="160"/>
      <c r="AX69" s="160"/>
      <c r="AY69" s="160"/>
      <c r="AZ69" s="160"/>
      <c r="BA69" s="160"/>
      <c r="BB69" s="160"/>
      <c r="BC69" s="160"/>
      <c r="BD69" s="160"/>
      <c r="BE69" s="160"/>
      <c r="BF69" s="160"/>
      <c r="BG69" s="160"/>
      <c r="BH69" s="160"/>
    </row>
    <row r="70" spans="1:60" x14ac:dyDescent="0.25">
      <c r="A70" s="160"/>
      <c r="B70" s="160"/>
      <c r="C70" s="160"/>
      <c r="D70" s="160"/>
      <c r="E70" s="160"/>
      <c r="F70" s="160"/>
      <c r="G70" s="160"/>
      <c r="H70" s="160"/>
      <c r="I70" s="160"/>
      <c r="J70" s="160"/>
      <c r="K70" s="160"/>
      <c r="L70" s="160"/>
      <c r="M70" s="160"/>
      <c r="N70" s="160"/>
      <c r="O70" s="160"/>
      <c r="P70" s="160"/>
      <c r="Q70" s="160"/>
      <c r="R70" s="160"/>
      <c r="S70" s="160"/>
      <c r="T70" s="160"/>
      <c r="U70" s="160"/>
      <c r="Y70" s="160"/>
      <c r="AA70" s="160"/>
      <c r="AB70" s="160"/>
      <c r="AC70" s="160"/>
      <c r="AD70" s="160"/>
      <c r="AG70" s="160"/>
      <c r="AI70" s="160"/>
      <c r="AJ70" s="160"/>
      <c r="AK70" s="160"/>
      <c r="AL70" s="160"/>
      <c r="AM70" s="160"/>
      <c r="AN70" s="160"/>
      <c r="AO70" s="160"/>
      <c r="AP70" s="160"/>
      <c r="AQ70" s="160"/>
      <c r="AR70" s="160"/>
      <c r="AS70" s="160"/>
      <c r="AT70" s="160"/>
      <c r="AW70" s="160"/>
      <c r="AX70" s="160"/>
      <c r="AY70" s="160"/>
      <c r="AZ70" s="160"/>
      <c r="BA70" s="160"/>
      <c r="BB70" s="160"/>
      <c r="BC70" s="160"/>
      <c r="BD70" s="160"/>
      <c r="BE70" s="160"/>
      <c r="BF70" s="160"/>
      <c r="BG70" s="160"/>
      <c r="BH70" s="160"/>
    </row>
    <row r="71" spans="1:60" x14ac:dyDescent="0.25">
      <c r="A71" s="160"/>
      <c r="B71" s="160"/>
      <c r="C71" s="160"/>
      <c r="D71" s="160"/>
      <c r="E71" s="160"/>
      <c r="F71" s="160"/>
      <c r="G71" s="160"/>
      <c r="H71" s="160"/>
      <c r="I71" s="160"/>
      <c r="J71" s="160"/>
      <c r="K71" s="160"/>
      <c r="L71" s="160"/>
      <c r="M71" s="160"/>
      <c r="N71" s="160"/>
      <c r="O71" s="160"/>
      <c r="P71" s="160"/>
      <c r="Q71" s="160"/>
      <c r="R71" s="160"/>
      <c r="S71" s="160"/>
      <c r="T71" s="160"/>
      <c r="U71" s="160"/>
      <c r="Y71" s="160"/>
      <c r="AA71" s="160"/>
      <c r="AB71" s="160"/>
      <c r="AC71" s="160"/>
      <c r="AD71" s="160"/>
      <c r="AG71" s="160"/>
      <c r="AI71" s="160"/>
      <c r="AJ71" s="160"/>
      <c r="AK71" s="160"/>
      <c r="AL71" s="160"/>
      <c r="AM71" s="160"/>
      <c r="AN71" s="160"/>
      <c r="AO71" s="160"/>
      <c r="AP71" s="160"/>
      <c r="AQ71" s="160"/>
      <c r="AR71" s="160"/>
      <c r="AS71" s="160"/>
      <c r="AT71" s="160"/>
      <c r="AW71" s="160"/>
      <c r="AX71" s="160"/>
      <c r="AY71" s="160"/>
      <c r="AZ71" s="160"/>
      <c r="BA71" s="160"/>
      <c r="BB71" s="160"/>
      <c r="BC71" s="160"/>
      <c r="BD71" s="160"/>
      <c r="BE71" s="160"/>
      <c r="BF71" s="160"/>
      <c r="BG71" s="160"/>
      <c r="BH71" s="160"/>
    </row>
    <row r="72" spans="1:60" x14ac:dyDescent="0.25">
      <c r="A72" s="160"/>
      <c r="B72" s="160"/>
      <c r="C72" s="160"/>
      <c r="D72" s="160"/>
      <c r="E72" s="160"/>
      <c r="F72" s="160"/>
      <c r="G72" s="160"/>
      <c r="H72" s="160"/>
      <c r="I72" s="160"/>
      <c r="J72" s="160"/>
      <c r="K72" s="160"/>
      <c r="L72" s="160"/>
      <c r="M72" s="160"/>
      <c r="N72" s="160"/>
      <c r="O72" s="160"/>
      <c r="P72" s="160"/>
      <c r="Q72" s="160"/>
      <c r="R72" s="160"/>
      <c r="S72" s="160"/>
      <c r="T72" s="160"/>
      <c r="U72" s="160"/>
      <c r="Y72" s="160"/>
      <c r="AA72" s="160"/>
      <c r="AB72" s="160"/>
      <c r="AC72" s="160"/>
      <c r="AD72" s="160"/>
      <c r="AG72" s="160"/>
      <c r="AI72" s="160"/>
      <c r="AJ72" s="160"/>
      <c r="AK72" s="160"/>
      <c r="AL72" s="160"/>
      <c r="AM72" s="160"/>
      <c r="AN72" s="160"/>
      <c r="AO72" s="160"/>
      <c r="AP72" s="160"/>
      <c r="AQ72" s="160"/>
      <c r="AR72" s="160"/>
      <c r="AS72" s="160"/>
      <c r="AT72" s="160"/>
      <c r="AW72" s="160"/>
      <c r="AX72" s="160"/>
      <c r="AY72" s="160"/>
      <c r="AZ72" s="160"/>
      <c r="BA72" s="160"/>
      <c r="BB72" s="160"/>
      <c r="BC72" s="160"/>
      <c r="BD72" s="160"/>
      <c r="BE72" s="160"/>
      <c r="BF72" s="160"/>
      <c r="BG72" s="160"/>
      <c r="BH72" s="160"/>
    </row>
    <row r="73" spans="1:60" x14ac:dyDescent="0.25">
      <c r="A73" s="160"/>
      <c r="B73" s="160"/>
      <c r="C73" s="160"/>
      <c r="D73" s="160"/>
      <c r="E73" s="160"/>
      <c r="F73" s="160"/>
      <c r="G73" s="160"/>
      <c r="H73" s="160"/>
      <c r="I73" s="160"/>
      <c r="J73" s="160"/>
      <c r="K73" s="160"/>
      <c r="L73" s="160"/>
      <c r="M73" s="160"/>
      <c r="N73" s="160"/>
      <c r="O73" s="160"/>
      <c r="P73" s="160"/>
      <c r="Q73" s="160"/>
      <c r="R73" s="160"/>
      <c r="S73" s="160"/>
      <c r="T73" s="160"/>
      <c r="U73" s="160"/>
      <c r="Y73" s="160"/>
      <c r="AA73" s="160"/>
      <c r="AB73" s="160"/>
      <c r="AC73" s="160"/>
      <c r="AD73" s="160"/>
      <c r="AG73" s="160"/>
      <c r="AI73" s="160"/>
      <c r="AJ73" s="160"/>
      <c r="AK73" s="160"/>
      <c r="AL73" s="160"/>
      <c r="AM73" s="160"/>
      <c r="AN73" s="160"/>
      <c r="AO73" s="160"/>
      <c r="AP73" s="160"/>
      <c r="AQ73" s="160"/>
      <c r="AR73" s="160"/>
      <c r="AS73" s="160"/>
      <c r="AT73" s="160"/>
      <c r="AW73" s="160"/>
      <c r="AX73" s="160"/>
      <c r="AY73" s="160"/>
      <c r="AZ73" s="160"/>
      <c r="BA73" s="160"/>
      <c r="BB73" s="160"/>
      <c r="BC73" s="160"/>
      <c r="BD73" s="160"/>
      <c r="BE73" s="160"/>
      <c r="BF73" s="160"/>
      <c r="BG73" s="160"/>
      <c r="BH73" s="160"/>
    </row>
    <row r="74" spans="1:60" x14ac:dyDescent="0.25">
      <c r="A74" s="160"/>
      <c r="B74" s="160"/>
      <c r="C74" s="160"/>
      <c r="D74" s="160"/>
      <c r="E74" s="160"/>
      <c r="F74" s="160"/>
      <c r="G74" s="160"/>
      <c r="H74" s="160"/>
      <c r="I74" s="160"/>
      <c r="J74" s="160"/>
      <c r="K74" s="160"/>
      <c r="L74" s="160"/>
      <c r="M74" s="160"/>
      <c r="N74" s="160"/>
      <c r="O74" s="160"/>
      <c r="P74" s="160"/>
      <c r="Q74" s="160"/>
      <c r="R74" s="160"/>
      <c r="S74" s="160"/>
      <c r="T74" s="160"/>
      <c r="U74" s="160"/>
      <c r="Y74" s="160"/>
      <c r="AA74" s="160"/>
      <c r="AB74" s="160"/>
      <c r="AC74" s="160"/>
      <c r="AD74" s="160"/>
      <c r="AG74" s="160"/>
      <c r="AI74" s="160"/>
      <c r="AJ74" s="160"/>
      <c r="AK74" s="160"/>
      <c r="AL74" s="160"/>
      <c r="AM74" s="160"/>
      <c r="AN74" s="160"/>
      <c r="AO74" s="160"/>
      <c r="AP74" s="160"/>
      <c r="AQ74" s="160"/>
      <c r="AR74" s="160"/>
      <c r="AS74" s="160"/>
      <c r="AT74" s="160"/>
      <c r="AW74" s="160"/>
      <c r="AX74" s="160"/>
      <c r="AY74" s="160"/>
      <c r="AZ74" s="160"/>
      <c r="BA74" s="160"/>
      <c r="BB74" s="160"/>
      <c r="BC74" s="160"/>
      <c r="BD74" s="160"/>
      <c r="BE74" s="160"/>
      <c r="BF74" s="160"/>
      <c r="BG74" s="160"/>
      <c r="BH74" s="160"/>
    </row>
    <row r="75" spans="1:60" x14ac:dyDescent="0.25">
      <c r="A75" s="160"/>
      <c r="B75" s="160"/>
      <c r="C75" s="160"/>
      <c r="D75" s="160"/>
      <c r="E75" s="160"/>
      <c r="F75" s="160"/>
      <c r="G75" s="160"/>
      <c r="H75" s="160"/>
      <c r="I75" s="160"/>
      <c r="J75" s="160"/>
      <c r="K75" s="160"/>
      <c r="L75" s="160"/>
      <c r="M75" s="160"/>
      <c r="N75" s="160"/>
      <c r="O75" s="160"/>
      <c r="P75" s="160"/>
      <c r="Q75" s="160"/>
      <c r="R75" s="160"/>
      <c r="S75" s="160"/>
      <c r="T75" s="160"/>
      <c r="U75" s="160"/>
      <c r="Y75" s="160"/>
      <c r="AA75" s="160"/>
      <c r="AB75" s="160"/>
      <c r="AC75" s="160"/>
      <c r="AD75" s="160"/>
      <c r="AG75" s="160"/>
      <c r="AI75" s="160"/>
      <c r="AJ75" s="160"/>
      <c r="AK75" s="160"/>
      <c r="AL75" s="160"/>
      <c r="AM75" s="160"/>
      <c r="AN75" s="160"/>
      <c r="AO75" s="160"/>
      <c r="AP75" s="160"/>
      <c r="AQ75" s="160"/>
      <c r="AR75" s="160"/>
      <c r="AS75" s="160"/>
      <c r="AT75" s="160"/>
      <c r="AW75" s="160"/>
      <c r="AX75" s="160"/>
      <c r="AY75" s="160"/>
      <c r="AZ75" s="160"/>
      <c r="BA75" s="160"/>
      <c r="BB75" s="160"/>
      <c r="BC75" s="160"/>
      <c r="BD75" s="160"/>
      <c r="BE75" s="160"/>
      <c r="BF75" s="160"/>
      <c r="BG75" s="160"/>
      <c r="BH75" s="160"/>
    </row>
    <row r="76" spans="1:60" x14ac:dyDescent="0.25">
      <c r="A76" s="160"/>
      <c r="B76" s="160"/>
      <c r="C76" s="160"/>
      <c r="D76" s="160"/>
      <c r="E76" s="160"/>
      <c r="F76" s="160"/>
      <c r="G76" s="160"/>
      <c r="H76" s="160"/>
      <c r="I76" s="160"/>
      <c r="J76" s="160"/>
      <c r="K76" s="160"/>
      <c r="L76" s="160"/>
      <c r="M76" s="160"/>
      <c r="N76" s="160"/>
      <c r="O76" s="160"/>
      <c r="P76" s="160"/>
      <c r="Q76" s="160"/>
      <c r="R76" s="160"/>
      <c r="S76" s="160"/>
      <c r="T76" s="160"/>
      <c r="U76" s="160"/>
      <c r="Y76" s="160"/>
      <c r="AA76" s="160"/>
      <c r="AB76" s="160"/>
      <c r="AC76" s="160"/>
      <c r="AD76" s="160"/>
      <c r="AG76" s="160"/>
      <c r="AI76" s="160"/>
      <c r="AJ76" s="160"/>
      <c r="AK76" s="160"/>
      <c r="AL76" s="160"/>
      <c r="AM76" s="160"/>
      <c r="AN76" s="160"/>
      <c r="AO76" s="160"/>
      <c r="AP76" s="160"/>
      <c r="AQ76" s="160"/>
      <c r="AR76" s="160"/>
      <c r="AS76" s="160"/>
      <c r="AT76" s="160"/>
      <c r="AW76" s="160"/>
      <c r="AX76" s="160"/>
      <c r="AY76" s="160"/>
      <c r="AZ76" s="160"/>
      <c r="BA76" s="160"/>
      <c r="BB76" s="160"/>
      <c r="BC76" s="160"/>
      <c r="BD76" s="160"/>
      <c r="BE76" s="160"/>
      <c r="BF76" s="160"/>
      <c r="BG76" s="160"/>
      <c r="BH76" s="160"/>
    </row>
    <row r="77" spans="1:60" x14ac:dyDescent="0.25">
      <c r="A77" s="160"/>
      <c r="B77" s="160"/>
      <c r="C77" s="160"/>
      <c r="D77" s="160"/>
      <c r="E77" s="160"/>
      <c r="F77" s="160"/>
      <c r="G77" s="160"/>
      <c r="H77" s="160"/>
      <c r="I77" s="160"/>
      <c r="J77" s="160"/>
      <c r="K77" s="160"/>
      <c r="L77" s="160"/>
      <c r="M77" s="160"/>
      <c r="N77" s="160"/>
      <c r="O77" s="160"/>
      <c r="P77" s="160"/>
      <c r="Q77" s="160"/>
      <c r="R77" s="160"/>
      <c r="S77" s="160"/>
      <c r="T77" s="160"/>
      <c r="U77" s="160"/>
      <c r="Y77" s="160"/>
      <c r="AA77" s="160"/>
      <c r="AB77" s="160"/>
      <c r="AC77" s="160"/>
      <c r="AD77" s="160"/>
      <c r="AG77" s="160"/>
      <c r="AI77" s="160"/>
      <c r="AJ77" s="160"/>
      <c r="AK77" s="160"/>
      <c r="AL77" s="160"/>
      <c r="AM77" s="160"/>
      <c r="AN77" s="160"/>
      <c r="AO77" s="160"/>
      <c r="AP77" s="160"/>
      <c r="AQ77" s="160"/>
      <c r="AR77" s="160"/>
      <c r="AS77" s="160"/>
      <c r="AT77" s="160"/>
      <c r="AW77" s="160"/>
      <c r="AX77" s="160"/>
      <c r="AY77" s="160"/>
      <c r="AZ77" s="160"/>
      <c r="BA77" s="160"/>
      <c r="BB77" s="160"/>
      <c r="BC77" s="160"/>
      <c r="BD77" s="160"/>
      <c r="BE77" s="160"/>
      <c r="BF77" s="160"/>
      <c r="BG77" s="160"/>
      <c r="BH77" s="160"/>
    </row>
    <row r="78" spans="1:60" x14ac:dyDescent="0.25">
      <c r="A78" s="160"/>
      <c r="B78" s="160"/>
      <c r="C78" s="160"/>
      <c r="D78" s="160"/>
      <c r="E78" s="160"/>
      <c r="F78" s="160"/>
      <c r="G78" s="160"/>
      <c r="H78" s="160"/>
      <c r="I78" s="160"/>
      <c r="J78" s="160"/>
      <c r="K78" s="160"/>
      <c r="L78" s="160"/>
      <c r="M78" s="160"/>
      <c r="N78" s="160"/>
      <c r="O78" s="160"/>
      <c r="P78" s="160"/>
      <c r="Q78" s="160"/>
      <c r="R78" s="160"/>
      <c r="S78" s="160"/>
      <c r="T78" s="160"/>
      <c r="U78" s="160"/>
      <c r="Y78" s="160"/>
      <c r="AA78" s="160"/>
      <c r="AB78" s="160"/>
      <c r="AC78" s="160"/>
      <c r="AD78" s="160"/>
      <c r="AG78" s="160"/>
      <c r="AI78" s="160"/>
      <c r="AJ78" s="160"/>
      <c r="AK78" s="160"/>
      <c r="AL78" s="160"/>
      <c r="AM78" s="160"/>
      <c r="AN78" s="160"/>
      <c r="AO78" s="160"/>
      <c r="AP78" s="160"/>
      <c r="AQ78" s="160"/>
      <c r="AR78" s="160"/>
      <c r="AS78" s="160"/>
      <c r="AT78" s="160"/>
      <c r="AW78" s="160"/>
      <c r="AX78" s="160"/>
      <c r="AY78" s="160"/>
      <c r="AZ78" s="160"/>
      <c r="BA78" s="160"/>
      <c r="BB78" s="160"/>
      <c r="BC78" s="160"/>
      <c r="BD78" s="160"/>
      <c r="BE78" s="160"/>
      <c r="BF78" s="160"/>
      <c r="BG78" s="160"/>
      <c r="BH78" s="160"/>
    </row>
    <row r="79" spans="1:60" x14ac:dyDescent="0.25">
      <c r="A79" s="160"/>
      <c r="B79" s="160"/>
      <c r="C79" s="160"/>
      <c r="D79" s="160"/>
      <c r="E79" s="160"/>
      <c r="F79" s="160"/>
      <c r="G79" s="160"/>
      <c r="H79" s="160"/>
      <c r="I79" s="160"/>
      <c r="J79" s="160"/>
      <c r="K79" s="160"/>
      <c r="L79" s="160"/>
      <c r="M79" s="160"/>
      <c r="N79" s="160"/>
      <c r="O79" s="160"/>
      <c r="P79" s="160"/>
      <c r="Q79" s="160"/>
      <c r="R79" s="160"/>
      <c r="S79" s="160"/>
      <c r="T79" s="160"/>
      <c r="U79" s="160"/>
      <c r="Y79" s="160"/>
      <c r="AA79" s="160"/>
      <c r="AB79" s="160"/>
      <c r="AC79" s="160"/>
      <c r="AD79" s="160"/>
      <c r="AG79" s="160"/>
      <c r="AI79" s="160"/>
      <c r="AJ79" s="160"/>
      <c r="AK79" s="160"/>
      <c r="AL79" s="160"/>
      <c r="AM79" s="160"/>
      <c r="AN79" s="160"/>
      <c r="AO79" s="160"/>
      <c r="AP79" s="160"/>
      <c r="AQ79" s="160"/>
      <c r="AR79" s="160"/>
      <c r="AS79" s="160"/>
      <c r="AT79" s="160"/>
      <c r="AW79" s="160"/>
      <c r="AX79" s="160"/>
      <c r="AY79" s="160"/>
      <c r="AZ79" s="160"/>
      <c r="BA79" s="160"/>
      <c r="BB79" s="160"/>
      <c r="BC79" s="160"/>
      <c r="BD79" s="160"/>
      <c r="BE79" s="160"/>
      <c r="BF79" s="160"/>
      <c r="BG79" s="160"/>
      <c r="BH79" s="160"/>
    </row>
    <row r="80" spans="1:60" x14ac:dyDescent="0.25">
      <c r="A80" s="160"/>
      <c r="B80" s="160"/>
      <c r="C80" s="160"/>
      <c r="D80" s="160"/>
      <c r="E80" s="160"/>
      <c r="F80" s="160"/>
      <c r="G80" s="160"/>
      <c r="H80" s="160"/>
      <c r="I80" s="160"/>
      <c r="J80" s="160"/>
      <c r="K80" s="160"/>
      <c r="L80" s="160"/>
      <c r="M80" s="160"/>
      <c r="N80" s="160"/>
      <c r="O80" s="160"/>
      <c r="P80" s="160"/>
      <c r="Q80" s="160"/>
      <c r="R80" s="160"/>
      <c r="S80" s="160"/>
      <c r="T80" s="160"/>
      <c r="U80" s="160"/>
      <c r="Y80" s="160"/>
      <c r="AA80" s="160"/>
      <c r="AB80" s="160"/>
      <c r="AC80" s="160"/>
      <c r="AD80" s="160"/>
      <c r="AG80" s="160"/>
      <c r="AI80" s="160"/>
      <c r="AJ80" s="160"/>
      <c r="AK80" s="160"/>
      <c r="AL80" s="160"/>
      <c r="AM80" s="160"/>
      <c r="AN80" s="160"/>
      <c r="AO80" s="160"/>
      <c r="AP80" s="160"/>
      <c r="AQ80" s="160"/>
      <c r="AR80" s="160"/>
      <c r="AS80" s="160"/>
      <c r="AT80" s="160"/>
      <c r="AW80" s="160"/>
      <c r="AX80" s="160"/>
      <c r="AY80" s="160"/>
      <c r="AZ80" s="160"/>
      <c r="BA80" s="160"/>
      <c r="BB80" s="160"/>
      <c r="BC80" s="160"/>
      <c r="BD80" s="160"/>
      <c r="BE80" s="160"/>
      <c r="BF80" s="160"/>
      <c r="BG80" s="160"/>
      <c r="BH80" s="160"/>
    </row>
    <row r="81" spans="1:60" x14ac:dyDescent="0.25">
      <c r="A81" s="160"/>
      <c r="B81" s="160"/>
      <c r="C81" s="160"/>
      <c r="D81" s="160"/>
      <c r="E81" s="160"/>
      <c r="F81" s="160"/>
      <c r="G81" s="160"/>
      <c r="H81" s="160"/>
      <c r="I81" s="160"/>
      <c r="J81" s="160"/>
      <c r="K81" s="160"/>
      <c r="L81" s="160"/>
      <c r="M81" s="160"/>
      <c r="N81" s="160"/>
      <c r="O81" s="160"/>
      <c r="P81" s="160"/>
      <c r="Q81" s="160"/>
      <c r="R81" s="160"/>
      <c r="S81" s="160"/>
      <c r="T81" s="160"/>
      <c r="U81" s="160"/>
      <c r="Y81" s="160"/>
      <c r="AA81" s="160"/>
      <c r="AB81" s="160"/>
      <c r="AC81" s="160"/>
      <c r="AD81" s="160"/>
      <c r="AG81" s="160"/>
      <c r="AI81" s="160"/>
      <c r="AJ81" s="160"/>
      <c r="AK81" s="160"/>
      <c r="AL81" s="160"/>
      <c r="AM81" s="160"/>
      <c r="AN81" s="160"/>
      <c r="AO81" s="160"/>
      <c r="AP81" s="160"/>
      <c r="AQ81" s="160"/>
      <c r="AR81" s="160"/>
      <c r="AS81" s="160"/>
      <c r="AT81" s="160"/>
      <c r="AW81" s="160"/>
      <c r="AX81" s="160"/>
      <c r="AY81" s="160"/>
      <c r="AZ81" s="160"/>
      <c r="BA81" s="160"/>
      <c r="BB81" s="160"/>
      <c r="BC81" s="160"/>
      <c r="BD81" s="160"/>
      <c r="BE81" s="160"/>
      <c r="BF81" s="160"/>
      <c r="BG81" s="160"/>
      <c r="BH81" s="160"/>
    </row>
    <row r="82" spans="1:60" x14ac:dyDescent="0.25">
      <c r="A82" s="160"/>
      <c r="B82" s="160"/>
      <c r="C82" s="160"/>
      <c r="D82" s="160"/>
      <c r="E82" s="160"/>
      <c r="F82" s="160"/>
      <c r="G82" s="160"/>
      <c r="H82" s="160"/>
      <c r="I82" s="160"/>
      <c r="J82" s="160"/>
      <c r="K82" s="160"/>
      <c r="L82" s="160"/>
      <c r="M82" s="160"/>
      <c r="N82" s="160"/>
      <c r="O82" s="160"/>
      <c r="P82" s="160"/>
      <c r="Q82" s="160"/>
      <c r="R82" s="160"/>
      <c r="S82" s="160"/>
      <c r="T82" s="160"/>
      <c r="U82" s="160"/>
      <c r="Y82" s="160"/>
      <c r="AA82" s="160"/>
      <c r="AB82" s="160"/>
      <c r="AC82" s="160"/>
      <c r="AD82" s="160"/>
      <c r="AG82" s="160"/>
      <c r="AI82" s="160"/>
      <c r="AJ82" s="160"/>
      <c r="AK82" s="160"/>
      <c r="AL82" s="160"/>
      <c r="AM82" s="160"/>
      <c r="AN82" s="160"/>
      <c r="AO82" s="160"/>
      <c r="AP82" s="160"/>
      <c r="AQ82" s="160"/>
      <c r="AR82" s="160"/>
      <c r="AS82" s="160"/>
      <c r="AT82" s="160"/>
      <c r="AW82" s="160"/>
      <c r="AX82" s="160"/>
      <c r="AY82" s="160"/>
      <c r="AZ82" s="160"/>
      <c r="BA82" s="160"/>
      <c r="BB82" s="160"/>
      <c r="BC82" s="160"/>
      <c r="BD82" s="160"/>
      <c r="BE82" s="160"/>
      <c r="BF82" s="160"/>
      <c r="BG82" s="160"/>
      <c r="BH82" s="160"/>
    </row>
    <row r="83" spans="1:60" x14ac:dyDescent="0.25">
      <c r="A83" s="160"/>
      <c r="B83" s="160"/>
      <c r="C83" s="160"/>
      <c r="D83" s="160"/>
      <c r="E83" s="160"/>
      <c r="F83" s="160"/>
      <c r="G83" s="160"/>
      <c r="H83" s="160"/>
      <c r="I83" s="160"/>
      <c r="J83" s="160"/>
      <c r="K83" s="160"/>
      <c r="L83" s="160"/>
      <c r="M83" s="160"/>
      <c r="N83" s="160"/>
      <c r="O83" s="160"/>
      <c r="P83" s="160"/>
      <c r="Q83" s="160"/>
      <c r="R83" s="160"/>
      <c r="S83" s="160"/>
      <c r="T83" s="160"/>
      <c r="U83" s="160"/>
      <c r="Y83" s="160"/>
      <c r="AA83" s="160"/>
      <c r="AB83" s="160"/>
      <c r="AC83" s="160"/>
      <c r="AD83" s="160"/>
      <c r="AG83" s="160"/>
      <c r="AI83" s="160"/>
      <c r="AJ83" s="160"/>
      <c r="AK83" s="160"/>
      <c r="AL83" s="160"/>
      <c r="AM83" s="160"/>
      <c r="AN83" s="160"/>
      <c r="AO83" s="160"/>
      <c r="AP83" s="160"/>
      <c r="AQ83" s="160"/>
      <c r="AR83" s="160"/>
      <c r="AS83" s="160"/>
      <c r="AT83" s="160"/>
      <c r="AW83" s="160"/>
      <c r="AX83" s="160"/>
      <c r="AY83" s="160"/>
      <c r="AZ83" s="160"/>
      <c r="BA83" s="160"/>
      <c r="BB83" s="160"/>
      <c r="BC83" s="160"/>
      <c r="BD83" s="160"/>
      <c r="BE83" s="160"/>
      <c r="BF83" s="160"/>
      <c r="BG83" s="160"/>
      <c r="BH83" s="160"/>
    </row>
    <row r="84" spans="1:60" x14ac:dyDescent="0.25">
      <c r="A84" s="160"/>
      <c r="B84" s="160"/>
      <c r="C84" s="160"/>
      <c r="D84" s="160"/>
      <c r="E84" s="160"/>
      <c r="F84" s="160"/>
      <c r="G84" s="160"/>
      <c r="H84" s="160"/>
      <c r="I84" s="160"/>
      <c r="J84" s="160"/>
      <c r="K84" s="160"/>
      <c r="L84" s="160"/>
      <c r="M84" s="160"/>
      <c r="N84" s="160"/>
      <c r="O84" s="160"/>
      <c r="P84" s="160"/>
      <c r="Q84" s="160"/>
      <c r="R84" s="160"/>
      <c r="S84" s="160"/>
      <c r="T84" s="160"/>
      <c r="U84" s="160"/>
      <c r="Y84" s="160"/>
      <c r="AA84" s="160"/>
      <c r="AB84" s="160"/>
      <c r="AC84" s="160"/>
      <c r="AD84" s="160"/>
      <c r="AG84" s="160"/>
      <c r="AI84" s="160"/>
      <c r="AJ84" s="160"/>
      <c r="AK84" s="160"/>
      <c r="AL84" s="160"/>
      <c r="AM84" s="160"/>
      <c r="AN84" s="160"/>
      <c r="AO84" s="160"/>
      <c r="AP84" s="160"/>
      <c r="AQ84" s="160"/>
      <c r="AR84" s="160"/>
      <c r="AS84" s="160"/>
      <c r="AT84" s="160"/>
      <c r="AW84" s="160"/>
      <c r="AX84" s="160"/>
      <c r="AY84" s="160"/>
      <c r="AZ84" s="160"/>
      <c r="BA84" s="160"/>
      <c r="BB84" s="160"/>
      <c r="BC84" s="160"/>
      <c r="BD84" s="160"/>
      <c r="BE84" s="160"/>
      <c r="BF84" s="160"/>
      <c r="BG84" s="160"/>
      <c r="BH84" s="160"/>
    </row>
    <row r="85" spans="1:60" x14ac:dyDescent="0.25">
      <c r="A85" s="160"/>
      <c r="B85" s="160"/>
      <c r="C85" s="160"/>
      <c r="D85" s="160"/>
      <c r="E85" s="160"/>
      <c r="F85" s="160"/>
      <c r="G85" s="160"/>
      <c r="H85" s="160"/>
      <c r="I85" s="160"/>
      <c r="J85" s="160"/>
      <c r="K85" s="160"/>
      <c r="L85" s="160"/>
      <c r="M85" s="160"/>
      <c r="N85" s="160"/>
      <c r="O85" s="160"/>
      <c r="P85" s="160"/>
      <c r="Q85" s="160"/>
      <c r="R85" s="160"/>
      <c r="S85" s="160"/>
      <c r="T85" s="160"/>
      <c r="U85" s="160"/>
      <c r="Y85" s="160"/>
      <c r="AA85" s="160"/>
      <c r="AB85" s="160"/>
      <c r="AC85" s="160"/>
      <c r="AD85" s="160"/>
      <c r="AG85" s="160"/>
      <c r="AI85" s="160"/>
      <c r="AJ85" s="160"/>
      <c r="AK85" s="160"/>
      <c r="AL85" s="160"/>
      <c r="AM85" s="160"/>
      <c r="AN85" s="160"/>
      <c r="AO85" s="160"/>
      <c r="AP85" s="160"/>
      <c r="AQ85" s="160"/>
      <c r="AR85" s="160"/>
      <c r="AS85" s="160"/>
      <c r="AT85" s="160"/>
      <c r="AW85" s="160"/>
      <c r="AX85" s="160"/>
      <c r="AY85" s="160"/>
      <c r="AZ85" s="160"/>
      <c r="BA85" s="160"/>
      <c r="BB85" s="160"/>
      <c r="BC85" s="160"/>
      <c r="BD85" s="160"/>
      <c r="BE85" s="160"/>
      <c r="BF85" s="160"/>
      <c r="BG85" s="160"/>
      <c r="BH85" s="160"/>
    </row>
    <row r="86" spans="1:60" x14ac:dyDescent="0.25">
      <c r="A86" s="160"/>
      <c r="B86" s="160"/>
      <c r="C86" s="160"/>
      <c r="D86" s="160"/>
      <c r="E86" s="160"/>
      <c r="F86" s="160"/>
      <c r="G86" s="160"/>
      <c r="H86" s="160"/>
      <c r="I86" s="160"/>
      <c r="J86" s="160"/>
      <c r="K86" s="160"/>
      <c r="L86" s="160"/>
      <c r="M86" s="160"/>
      <c r="N86" s="160"/>
      <c r="O86" s="160"/>
      <c r="P86" s="160"/>
      <c r="Q86" s="160"/>
      <c r="R86" s="160"/>
      <c r="S86" s="160"/>
      <c r="T86" s="160"/>
      <c r="U86" s="160"/>
      <c r="Y86" s="160"/>
      <c r="AA86" s="160"/>
      <c r="AB86" s="160"/>
      <c r="AC86" s="160"/>
      <c r="AD86" s="160"/>
      <c r="AG86" s="160"/>
      <c r="AI86" s="160"/>
      <c r="AJ86" s="160"/>
      <c r="AK86" s="160"/>
      <c r="AL86" s="160"/>
      <c r="AM86" s="160"/>
      <c r="AN86" s="160"/>
      <c r="AO86" s="160"/>
      <c r="AP86" s="160"/>
      <c r="AQ86" s="160"/>
      <c r="AR86" s="160"/>
      <c r="AS86" s="160"/>
      <c r="AT86" s="160"/>
      <c r="AW86" s="160"/>
      <c r="AX86" s="160"/>
      <c r="AY86" s="160"/>
      <c r="AZ86" s="160"/>
      <c r="BA86" s="160"/>
      <c r="BB86" s="160"/>
      <c r="BC86" s="160"/>
      <c r="BD86" s="160"/>
      <c r="BE86" s="160"/>
      <c r="BF86" s="160"/>
      <c r="BG86" s="160"/>
      <c r="BH86" s="160"/>
    </row>
    <row r="87" spans="1:60" x14ac:dyDescent="0.25">
      <c r="A87" s="160"/>
      <c r="B87" s="160"/>
      <c r="C87" s="160"/>
      <c r="D87" s="160"/>
      <c r="E87" s="160"/>
      <c r="F87" s="160"/>
      <c r="G87" s="160"/>
      <c r="H87" s="160"/>
      <c r="I87" s="160"/>
      <c r="J87" s="160"/>
      <c r="K87" s="160"/>
      <c r="L87" s="160"/>
      <c r="M87" s="160"/>
      <c r="N87" s="160"/>
      <c r="O87" s="160"/>
      <c r="P87" s="160"/>
      <c r="Q87" s="160"/>
      <c r="R87" s="160"/>
      <c r="S87" s="160"/>
      <c r="T87" s="160"/>
      <c r="U87" s="160"/>
      <c r="Y87" s="160"/>
      <c r="AA87" s="160"/>
      <c r="AB87" s="160"/>
      <c r="AC87" s="160"/>
      <c r="AD87" s="160"/>
      <c r="AG87" s="160"/>
      <c r="AI87" s="160"/>
      <c r="AJ87" s="160"/>
      <c r="AK87" s="160"/>
      <c r="AL87" s="160"/>
      <c r="AM87" s="160"/>
      <c r="AN87" s="160"/>
      <c r="AO87" s="160"/>
      <c r="AP87" s="160"/>
      <c r="AQ87" s="160"/>
      <c r="AR87" s="160"/>
      <c r="AS87" s="160"/>
      <c r="AT87" s="160"/>
      <c r="AW87" s="160"/>
      <c r="AX87" s="160"/>
      <c r="AY87" s="160"/>
      <c r="AZ87" s="160"/>
      <c r="BA87" s="160"/>
      <c r="BB87" s="160"/>
      <c r="BC87" s="160"/>
      <c r="BD87" s="160"/>
      <c r="BE87" s="160"/>
      <c r="BF87" s="160"/>
      <c r="BG87" s="160"/>
      <c r="BH87" s="160"/>
    </row>
    <row r="88" spans="1:60" x14ac:dyDescent="0.25">
      <c r="A88" s="160"/>
      <c r="B88" s="160"/>
      <c r="C88" s="160"/>
      <c r="D88" s="160"/>
      <c r="E88" s="160"/>
      <c r="F88" s="160"/>
      <c r="G88" s="160"/>
      <c r="H88" s="160"/>
      <c r="I88" s="160"/>
      <c r="J88" s="160"/>
      <c r="K88" s="160"/>
      <c r="L88" s="160"/>
      <c r="M88" s="160"/>
      <c r="N88" s="160"/>
      <c r="O88" s="160"/>
      <c r="P88" s="160"/>
      <c r="Q88" s="160"/>
      <c r="R88" s="160"/>
      <c r="S88" s="160"/>
      <c r="T88" s="160"/>
      <c r="U88" s="160"/>
      <c r="Y88" s="160"/>
      <c r="AA88" s="160"/>
      <c r="AB88" s="160"/>
      <c r="AC88" s="160"/>
      <c r="AD88" s="160"/>
      <c r="AG88" s="160"/>
      <c r="AI88" s="160"/>
      <c r="AJ88" s="160"/>
      <c r="AK88" s="160"/>
      <c r="AL88" s="160"/>
      <c r="AM88" s="160"/>
      <c r="AN88" s="160"/>
      <c r="AO88" s="160"/>
      <c r="AP88" s="160"/>
      <c r="AQ88" s="160"/>
      <c r="AR88" s="160"/>
      <c r="AS88" s="160"/>
      <c r="AT88" s="160"/>
      <c r="AW88" s="160"/>
      <c r="AX88" s="160"/>
      <c r="AY88" s="160"/>
      <c r="AZ88" s="160"/>
      <c r="BA88" s="160"/>
      <c r="BB88" s="160"/>
      <c r="BC88" s="160"/>
      <c r="BD88" s="160"/>
      <c r="BE88" s="160"/>
      <c r="BF88" s="160"/>
      <c r="BG88" s="160"/>
      <c r="BH88" s="160"/>
    </row>
    <row r="89" spans="1:60" x14ac:dyDescent="0.25">
      <c r="A89" s="160"/>
      <c r="B89" s="160"/>
      <c r="C89" s="160"/>
      <c r="D89" s="160"/>
      <c r="E89" s="160"/>
      <c r="F89" s="160"/>
      <c r="G89" s="160"/>
      <c r="H89" s="160"/>
      <c r="I89" s="160"/>
      <c r="J89" s="160"/>
      <c r="K89" s="160"/>
      <c r="L89" s="160"/>
      <c r="M89" s="160"/>
      <c r="N89" s="160"/>
      <c r="O89" s="160"/>
      <c r="P89" s="160"/>
      <c r="Q89" s="160"/>
      <c r="R89" s="160"/>
      <c r="S89" s="160"/>
      <c r="T89" s="160"/>
      <c r="U89" s="160"/>
      <c r="Y89" s="160"/>
      <c r="AA89" s="160"/>
      <c r="AB89" s="160"/>
      <c r="AC89" s="160"/>
      <c r="AD89" s="160"/>
      <c r="AG89" s="160"/>
      <c r="AI89" s="160"/>
      <c r="AJ89" s="160"/>
      <c r="AK89" s="160"/>
      <c r="AL89" s="160"/>
      <c r="AM89" s="160"/>
      <c r="AN89" s="160"/>
      <c r="AO89" s="160"/>
      <c r="AP89" s="160"/>
      <c r="AQ89" s="160"/>
      <c r="AR89" s="160"/>
      <c r="AS89" s="160"/>
      <c r="AT89" s="160"/>
      <c r="AW89" s="160"/>
      <c r="AX89" s="160"/>
      <c r="AY89" s="160"/>
      <c r="AZ89" s="160"/>
      <c r="BA89" s="160"/>
      <c r="BB89" s="160"/>
      <c r="BC89" s="160"/>
      <c r="BD89" s="160"/>
      <c r="BE89" s="160"/>
      <c r="BF89" s="160"/>
      <c r="BG89" s="160"/>
      <c r="BH89" s="160"/>
    </row>
    <row r="90" spans="1:60" x14ac:dyDescent="0.25">
      <c r="A90" s="160"/>
      <c r="B90" s="160"/>
      <c r="C90" s="160"/>
      <c r="D90" s="160"/>
      <c r="E90" s="160"/>
      <c r="F90" s="160"/>
      <c r="G90" s="160"/>
      <c r="H90" s="160"/>
      <c r="I90" s="160"/>
      <c r="J90" s="160"/>
      <c r="K90" s="160"/>
      <c r="L90" s="160"/>
      <c r="M90" s="160"/>
      <c r="N90" s="160"/>
      <c r="O90" s="160"/>
      <c r="P90" s="160"/>
      <c r="Q90" s="160"/>
      <c r="R90" s="160"/>
      <c r="S90" s="160"/>
      <c r="T90" s="160"/>
      <c r="U90" s="160"/>
      <c r="Y90" s="160"/>
      <c r="AA90" s="160"/>
      <c r="AB90" s="160"/>
      <c r="AC90" s="160"/>
      <c r="AD90" s="160"/>
      <c r="AG90" s="160"/>
      <c r="AI90" s="160"/>
      <c r="AJ90" s="160"/>
      <c r="AK90" s="160"/>
      <c r="AL90" s="160"/>
      <c r="AM90" s="160"/>
      <c r="AN90" s="160"/>
      <c r="AO90" s="160"/>
      <c r="AP90" s="160"/>
      <c r="AQ90" s="160"/>
      <c r="AR90" s="160"/>
      <c r="AS90" s="160"/>
      <c r="AT90" s="160"/>
      <c r="AW90" s="160"/>
      <c r="AX90" s="160"/>
      <c r="AY90" s="160"/>
      <c r="AZ90" s="160"/>
      <c r="BA90" s="160"/>
      <c r="BB90" s="160"/>
      <c r="BC90" s="160"/>
      <c r="BD90" s="160"/>
      <c r="BE90" s="160"/>
      <c r="BF90" s="160"/>
      <c r="BG90" s="160"/>
      <c r="BH90" s="160"/>
    </row>
    <row r="91" spans="1:60" x14ac:dyDescent="0.25">
      <c r="A91" s="160"/>
      <c r="B91" s="160"/>
      <c r="C91" s="160"/>
      <c r="D91" s="160"/>
      <c r="E91" s="160"/>
      <c r="F91" s="160"/>
      <c r="G91" s="160"/>
      <c r="H91" s="160"/>
      <c r="I91" s="160"/>
      <c r="J91" s="160"/>
      <c r="K91" s="160"/>
      <c r="L91" s="160"/>
      <c r="M91" s="160"/>
      <c r="N91" s="160"/>
      <c r="O91" s="160"/>
      <c r="P91" s="160"/>
      <c r="Q91" s="160"/>
      <c r="R91" s="160"/>
      <c r="S91" s="160"/>
      <c r="T91" s="160"/>
      <c r="U91" s="160"/>
      <c r="Y91" s="160"/>
      <c r="AA91" s="160"/>
      <c r="AB91" s="160"/>
      <c r="AC91" s="160"/>
      <c r="AD91" s="160"/>
      <c r="AG91" s="160"/>
      <c r="AI91" s="160"/>
      <c r="AJ91" s="160"/>
      <c r="AK91" s="160"/>
      <c r="AL91" s="160"/>
      <c r="AM91" s="160"/>
      <c r="AN91" s="160"/>
      <c r="AO91" s="160"/>
      <c r="AP91" s="160"/>
      <c r="AQ91" s="160"/>
      <c r="AR91" s="160"/>
      <c r="AS91" s="160"/>
      <c r="AT91" s="160"/>
      <c r="AW91" s="160"/>
      <c r="AX91" s="160"/>
      <c r="AY91" s="160"/>
      <c r="AZ91" s="160"/>
      <c r="BA91" s="160"/>
      <c r="BB91" s="160"/>
      <c r="BC91" s="160"/>
      <c r="BD91" s="160"/>
      <c r="BE91" s="160"/>
      <c r="BF91" s="160"/>
      <c r="BG91" s="160"/>
      <c r="BH91" s="160"/>
    </row>
    <row r="92" spans="1:60" x14ac:dyDescent="0.25">
      <c r="A92" s="160"/>
      <c r="B92" s="160"/>
      <c r="C92" s="160"/>
      <c r="D92" s="160"/>
      <c r="E92" s="160"/>
      <c r="F92" s="160"/>
      <c r="G92" s="160"/>
      <c r="H92" s="160"/>
      <c r="I92" s="160"/>
      <c r="J92" s="160"/>
      <c r="K92" s="160"/>
      <c r="L92" s="160"/>
      <c r="M92" s="160"/>
      <c r="N92" s="160"/>
      <c r="O92" s="160"/>
      <c r="P92" s="160"/>
      <c r="Q92" s="160"/>
      <c r="R92" s="160"/>
      <c r="S92" s="160"/>
      <c r="T92" s="160"/>
      <c r="U92" s="160"/>
      <c r="Y92" s="160"/>
      <c r="AA92" s="160"/>
      <c r="AB92" s="160"/>
      <c r="AC92" s="160"/>
      <c r="AD92" s="160"/>
      <c r="AG92" s="160"/>
      <c r="AI92" s="160"/>
      <c r="AJ92" s="160"/>
      <c r="AK92" s="160"/>
      <c r="AL92" s="160"/>
      <c r="AM92" s="160"/>
      <c r="AN92" s="160"/>
      <c r="AO92" s="160"/>
      <c r="AP92" s="160"/>
      <c r="AQ92" s="160"/>
      <c r="AR92" s="160"/>
      <c r="AS92" s="160"/>
      <c r="AT92" s="160"/>
      <c r="AW92" s="160"/>
      <c r="AX92" s="160"/>
      <c r="AY92" s="160"/>
      <c r="AZ92" s="160"/>
      <c r="BA92" s="160"/>
      <c r="BB92" s="160"/>
      <c r="BC92" s="160"/>
      <c r="BD92" s="160"/>
      <c r="BE92" s="160"/>
      <c r="BF92" s="160"/>
      <c r="BG92" s="160"/>
      <c r="BH92" s="160"/>
    </row>
    <row r="93" spans="1:60" x14ac:dyDescent="0.25">
      <c r="A93" s="160"/>
      <c r="B93" s="160"/>
      <c r="C93" s="160"/>
      <c r="D93" s="160"/>
      <c r="E93" s="160"/>
      <c r="F93" s="160"/>
      <c r="G93" s="160"/>
      <c r="H93" s="160"/>
      <c r="I93" s="160"/>
      <c r="J93" s="160"/>
      <c r="K93" s="160"/>
      <c r="L93" s="160"/>
      <c r="M93" s="160"/>
      <c r="N93" s="160"/>
      <c r="O93" s="160"/>
      <c r="P93" s="160"/>
      <c r="Q93" s="160"/>
      <c r="R93" s="160"/>
      <c r="S93" s="160"/>
      <c r="T93" s="160"/>
      <c r="U93" s="160"/>
      <c r="Y93" s="160"/>
      <c r="AA93" s="160"/>
      <c r="AB93" s="160"/>
      <c r="AC93" s="160"/>
      <c r="AD93" s="160"/>
      <c r="AG93" s="160"/>
      <c r="AI93" s="160"/>
      <c r="AJ93" s="160"/>
      <c r="AK93" s="160"/>
      <c r="AL93" s="160"/>
      <c r="AM93" s="160"/>
      <c r="AN93" s="160"/>
      <c r="AO93" s="160"/>
      <c r="AP93" s="160"/>
      <c r="AQ93" s="160"/>
      <c r="AR93" s="160"/>
      <c r="AS93" s="160"/>
      <c r="AT93" s="160"/>
      <c r="AW93" s="160"/>
      <c r="AX93" s="160"/>
      <c r="AY93" s="160"/>
      <c r="AZ93" s="160"/>
      <c r="BA93" s="160"/>
      <c r="BB93" s="160"/>
      <c r="BC93" s="160"/>
      <c r="BD93" s="160"/>
      <c r="BE93" s="160"/>
      <c r="BF93" s="160"/>
      <c r="BG93" s="160"/>
      <c r="BH93" s="160"/>
    </row>
    <row r="94" spans="1:60" x14ac:dyDescent="0.25">
      <c r="A94" s="160"/>
      <c r="B94" s="160"/>
      <c r="C94" s="160"/>
      <c r="D94" s="160"/>
      <c r="E94" s="160"/>
      <c r="F94" s="160"/>
      <c r="G94" s="160"/>
      <c r="H94" s="160"/>
      <c r="I94" s="160"/>
      <c r="J94" s="160"/>
      <c r="K94" s="160"/>
      <c r="L94" s="160"/>
      <c r="M94" s="160"/>
      <c r="N94" s="160"/>
      <c r="O94" s="160"/>
      <c r="P94" s="160"/>
      <c r="Q94" s="160"/>
      <c r="R94" s="160"/>
      <c r="S94" s="160"/>
      <c r="T94" s="160"/>
      <c r="U94" s="160"/>
      <c r="Y94" s="160"/>
      <c r="AA94" s="160"/>
      <c r="AB94" s="160"/>
      <c r="AC94" s="160"/>
      <c r="AD94" s="160"/>
      <c r="AG94" s="160"/>
      <c r="AI94" s="160"/>
      <c r="AJ94" s="160"/>
      <c r="AK94" s="160"/>
      <c r="AL94" s="160"/>
      <c r="AM94" s="160"/>
      <c r="AN94" s="160"/>
      <c r="AO94" s="160"/>
      <c r="AP94" s="160"/>
      <c r="AQ94" s="160"/>
      <c r="AR94" s="160"/>
      <c r="AS94" s="160"/>
      <c r="AT94" s="160"/>
      <c r="AW94" s="160"/>
      <c r="AX94" s="160"/>
      <c r="AY94" s="160"/>
      <c r="AZ94" s="160"/>
      <c r="BA94" s="160"/>
      <c r="BB94" s="160"/>
      <c r="BC94" s="160"/>
      <c r="BD94" s="160"/>
      <c r="BE94" s="160"/>
      <c r="BF94" s="160"/>
      <c r="BG94" s="160"/>
      <c r="BH94" s="160"/>
    </row>
    <row r="95" spans="1:60" x14ac:dyDescent="0.25">
      <c r="A95" s="160"/>
      <c r="B95" s="160"/>
      <c r="C95" s="160"/>
      <c r="D95" s="160"/>
      <c r="E95" s="160"/>
      <c r="F95" s="160"/>
      <c r="G95" s="160"/>
      <c r="H95" s="160"/>
      <c r="I95" s="160"/>
      <c r="J95" s="160"/>
      <c r="K95" s="160"/>
      <c r="L95" s="160"/>
      <c r="M95" s="160"/>
      <c r="N95" s="160"/>
      <c r="O95" s="160"/>
      <c r="P95" s="160"/>
      <c r="Q95" s="160"/>
      <c r="R95" s="160"/>
      <c r="S95" s="160"/>
      <c r="T95" s="160"/>
      <c r="U95" s="160"/>
      <c r="Y95" s="160"/>
      <c r="AA95" s="160"/>
      <c r="AB95" s="160"/>
      <c r="AC95" s="160"/>
      <c r="AD95" s="160"/>
      <c r="AG95" s="160"/>
      <c r="AI95" s="160"/>
      <c r="AJ95" s="160"/>
      <c r="AK95" s="160"/>
      <c r="AL95" s="160"/>
      <c r="AM95" s="160"/>
      <c r="AN95" s="160"/>
      <c r="AO95" s="160"/>
      <c r="AP95" s="160"/>
      <c r="AQ95" s="160"/>
      <c r="AR95" s="160"/>
      <c r="AS95" s="160"/>
      <c r="AT95" s="160"/>
      <c r="AW95" s="160"/>
      <c r="AX95" s="160"/>
      <c r="AY95" s="160"/>
      <c r="AZ95" s="160"/>
      <c r="BA95" s="160"/>
      <c r="BB95" s="160"/>
      <c r="BC95" s="160"/>
      <c r="BD95" s="160"/>
      <c r="BE95" s="160"/>
      <c r="BF95" s="160"/>
      <c r="BG95" s="160"/>
      <c r="BH95" s="160"/>
    </row>
    <row r="96" spans="1:60" x14ac:dyDescent="0.25">
      <c r="A96" s="160"/>
      <c r="B96" s="160"/>
      <c r="C96" s="160"/>
      <c r="D96" s="160"/>
      <c r="E96" s="160"/>
      <c r="F96" s="160"/>
      <c r="G96" s="160"/>
      <c r="H96" s="160"/>
      <c r="I96" s="160"/>
      <c r="J96" s="160"/>
      <c r="K96" s="160"/>
      <c r="L96" s="160"/>
      <c r="M96" s="160"/>
      <c r="N96" s="160"/>
      <c r="O96" s="160"/>
      <c r="P96" s="160"/>
      <c r="Q96" s="160"/>
      <c r="R96" s="160"/>
      <c r="S96" s="160"/>
      <c r="T96" s="160"/>
      <c r="U96" s="160"/>
      <c r="Y96" s="160"/>
      <c r="AA96" s="160"/>
      <c r="AB96" s="160"/>
      <c r="AC96" s="160"/>
      <c r="AD96" s="160"/>
      <c r="AG96" s="160"/>
      <c r="AI96" s="160"/>
      <c r="AJ96" s="160"/>
      <c r="AK96" s="160"/>
      <c r="AL96" s="160"/>
      <c r="AM96" s="160"/>
      <c r="AN96" s="160"/>
      <c r="AO96" s="160"/>
      <c r="AP96" s="160"/>
      <c r="AQ96" s="160"/>
      <c r="AR96" s="160"/>
      <c r="AS96" s="160"/>
      <c r="AT96" s="160"/>
      <c r="AW96" s="160"/>
      <c r="AX96" s="160"/>
      <c r="AY96" s="160"/>
      <c r="AZ96" s="160"/>
      <c r="BA96" s="160"/>
      <c r="BB96" s="160"/>
      <c r="BC96" s="160"/>
      <c r="BD96" s="160"/>
      <c r="BE96" s="160"/>
      <c r="BF96" s="160"/>
      <c r="BG96" s="160"/>
      <c r="BH96" s="160"/>
    </row>
    <row r="97" spans="1:60" x14ac:dyDescent="0.25">
      <c r="A97" s="160"/>
      <c r="B97" s="160"/>
      <c r="C97" s="160"/>
      <c r="D97" s="160"/>
      <c r="E97" s="160"/>
      <c r="F97" s="160"/>
      <c r="G97" s="160"/>
      <c r="H97" s="160"/>
      <c r="I97" s="160"/>
      <c r="J97" s="160"/>
      <c r="K97" s="160"/>
      <c r="L97" s="160"/>
      <c r="M97" s="160"/>
      <c r="N97" s="160"/>
      <c r="O97" s="160"/>
      <c r="P97" s="160"/>
      <c r="Q97" s="160"/>
      <c r="R97" s="160"/>
      <c r="S97" s="160"/>
      <c r="T97" s="160"/>
      <c r="U97" s="160"/>
      <c r="Y97" s="160"/>
      <c r="AA97" s="160"/>
      <c r="AB97" s="160"/>
      <c r="AC97" s="160"/>
      <c r="AD97" s="160"/>
      <c r="AG97" s="160"/>
      <c r="AI97" s="160"/>
      <c r="AJ97" s="160"/>
      <c r="AK97" s="160"/>
      <c r="AL97" s="160"/>
      <c r="AM97" s="160"/>
      <c r="AN97" s="160"/>
      <c r="AO97" s="160"/>
      <c r="AP97" s="160"/>
      <c r="AQ97" s="160"/>
      <c r="AR97" s="160"/>
      <c r="AS97" s="160"/>
      <c r="AT97" s="160"/>
      <c r="AW97" s="160"/>
      <c r="AX97" s="160"/>
      <c r="AY97" s="160"/>
      <c r="AZ97" s="160"/>
      <c r="BA97" s="160"/>
      <c r="BB97" s="160"/>
      <c r="BC97" s="160"/>
      <c r="BD97" s="160"/>
      <c r="BE97" s="160"/>
      <c r="BF97" s="160"/>
      <c r="BG97" s="160"/>
      <c r="BH97" s="160"/>
    </row>
    <row r="98" spans="1:60" x14ac:dyDescent="0.25">
      <c r="A98" s="160"/>
      <c r="B98" s="160"/>
      <c r="C98" s="160"/>
      <c r="D98" s="160"/>
      <c r="E98" s="160"/>
      <c r="F98" s="160"/>
      <c r="G98" s="160"/>
      <c r="H98" s="160"/>
      <c r="I98" s="160"/>
      <c r="J98" s="160"/>
      <c r="K98" s="160"/>
      <c r="L98" s="160"/>
      <c r="M98" s="160"/>
      <c r="N98" s="160"/>
      <c r="O98" s="160"/>
      <c r="P98" s="160"/>
      <c r="Q98" s="160"/>
      <c r="R98" s="160"/>
      <c r="S98" s="160"/>
      <c r="T98" s="160"/>
      <c r="U98" s="160"/>
      <c r="Y98" s="160"/>
      <c r="AA98" s="160"/>
      <c r="AB98" s="160"/>
      <c r="AC98" s="160"/>
      <c r="AD98" s="160"/>
      <c r="AG98" s="160"/>
      <c r="AI98" s="160"/>
      <c r="AJ98" s="160"/>
      <c r="AK98" s="160"/>
      <c r="AL98" s="160"/>
      <c r="AM98" s="160"/>
      <c r="AN98" s="160"/>
      <c r="AO98" s="160"/>
      <c r="AP98" s="160"/>
      <c r="AQ98" s="160"/>
      <c r="AR98" s="160"/>
      <c r="AS98" s="160"/>
      <c r="AT98" s="160"/>
      <c r="AW98" s="160"/>
      <c r="AX98" s="160"/>
      <c r="AY98" s="160"/>
      <c r="AZ98" s="160"/>
      <c r="BA98" s="160"/>
      <c r="BB98" s="160"/>
      <c r="BC98" s="160"/>
      <c r="BD98" s="160"/>
      <c r="BE98" s="160"/>
      <c r="BF98" s="160"/>
      <c r="BG98" s="160"/>
      <c r="BH98" s="160"/>
    </row>
    <row r="99" spans="1:60" x14ac:dyDescent="0.25">
      <c r="A99" s="160"/>
      <c r="B99" s="160"/>
      <c r="C99" s="160"/>
      <c r="D99" s="160"/>
      <c r="E99" s="160"/>
      <c r="F99" s="160"/>
      <c r="G99" s="160"/>
      <c r="H99" s="160"/>
      <c r="I99" s="160"/>
      <c r="J99" s="160"/>
      <c r="K99" s="160"/>
      <c r="L99" s="160"/>
      <c r="M99" s="160"/>
      <c r="N99" s="160"/>
      <c r="O99" s="160"/>
      <c r="P99" s="160"/>
      <c r="Q99" s="160"/>
      <c r="R99" s="160"/>
      <c r="S99" s="160"/>
      <c r="T99" s="160"/>
      <c r="U99" s="160"/>
      <c r="Y99" s="160"/>
      <c r="AA99" s="160"/>
      <c r="AB99" s="160"/>
      <c r="AC99" s="160"/>
      <c r="AD99" s="160"/>
      <c r="AG99" s="160"/>
      <c r="AI99" s="160"/>
      <c r="AJ99" s="160"/>
      <c r="AK99" s="160"/>
      <c r="AL99" s="160"/>
      <c r="AM99" s="160"/>
      <c r="AN99" s="160"/>
      <c r="AO99" s="160"/>
      <c r="AP99" s="160"/>
      <c r="AQ99" s="160"/>
      <c r="AR99" s="160"/>
      <c r="AS99" s="160"/>
      <c r="AT99" s="160"/>
      <c r="AW99" s="160"/>
      <c r="AX99" s="160"/>
      <c r="AY99" s="160"/>
      <c r="AZ99" s="160"/>
      <c r="BA99" s="160"/>
      <c r="BB99" s="160"/>
      <c r="BC99" s="160"/>
      <c r="BD99" s="160"/>
      <c r="BE99" s="160"/>
      <c r="BF99" s="160"/>
      <c r="BG99" s="160"/>
      <c r="BH99" s="160"/>
    </row>
    <row r="100" spans="1:60" x14ac:dyDescent="0.25">
      <c r="A100" s="160"/>
      <c r="B100" s="160"/>
      <c r="C100" s="160"/>
      <c r="D100" s="160"/>
      <c r="E100" s="160"/>
      <c r="F100" s="160"/>
      <c r="G100" s="160"/>
      <c r="H100" s="160"/>
      <c r="I100" s="160"/>
      <c r="J100" s="160"/>
      <c r="K100" s="160"/>
      <c r="L100" s="160"/>
      <c r="M100" s="160"/>
      <c r="N100" s="160"/>
      <c r="O100" s="160"/>
      <c r="P100" s="160"/>
      <c r="Q100" s="160"/>
      <c r="R100" s="160"/>
      <c r="S100" s="160"/>
      <c r="T100" s="160"/>
      <c r="U100" s="160"/>
      <c r="Y100" s="160"/>
      <c r="AA100" s="160"/>
      <c r="AB100" s="160"/>
      <c r="AC100" s="160"/>
      <c r="AD100" s="160"/>
      <c r="AG100" s="160"/>
      <c r="AI100" s="160"/>
      <c r="AJ100" s="160"/>
      <c r="AK100" s="160"/>
      <c r="AL100" s="160"/>
      <c r="AM100" s="160"/>
      <c r="AN100" s="160"/>
      <c r="AO100" s="160"/>
      <c r="AP100" s="160"/>
      <c r="AQ100" s="160"/>
      <c r="AR100" s="160"/>
      <c r="AS100" s="160"/>
      <c r="AT100" s="160"/>
      <c r="AW100" s="160"/>
      <c r="AX100" s="160"/>
      <c r="AY100" s="160"/>
      <c r="AZ100" s="160"/>
      <c r="BA100" s="160"/>
      <c r="BB100" s="160"/>
      <c r="BC100" s="160"/>
      <c r="BD100" s="160"/>
      <c r="BE100" s="160"/>
      <c r="BF100" s="160"/>
      <c r="BG100" s="160"/>
      <c r="BH100" s="160"/>
    </row>
    <row r="101" spans="1:60" x14ac:dyDescent="0.25">
      <c r="A101" s="160"/>
      <c r="B101" s="160"/>
      <c r="C101" s="160"/>
      <c r="D101" s="160"/>
      <c r="E101" s="160"/>
      <c r="F101" s="160"/>
      <c r="G101" s="160"/>
      <c r="H101" s="160"/>
      <c r="I101" s="160"/>
      <c r="J101" s="160"/>
      <c r="K101" s="160"/>
      <c r="L101" s="160"/>
      <c r="M101" s="160"/>
      <c r="N101" s="160"/>
      <c r="O101" s="160"/>
      <c r="P101" s="160"/>
      <c r="Q101" s="160"/>
      <c r="R101" s="160"/>
      <c r="S101" s="160"/>
      <c r="T101" s="160"/>
      <c r="U101" s="160"/>
      <c r="Y101" s="160"/>
      <c r="AA101" s="160"/>
      <c r="AB101" s="160"/>
      <c r="AC101" s="160"/>
      <c r="AD101" s="160"/>
      <c r="AG101" s="160"/>
      <c r="AI101" s="160"/>
      <c r="AJ101" s="160"/>
      <c r="AK101" s="160"/>
      <c r="AL101" s="160"/>
      <c r="AM101" s="160"/>
      <c r="AN101" s="160"/>
      <c r="AO101" s="160"/>
      <c r="AP101" s="160"/>
      <c r="AQ101" s="160"/>
      <c r="AR101" s="160"/>
      <c r="AS101" s="160"/>
      <c r="AT101" s="160"/>
      <c r="AW101" s="160"/>
      <c r="AX101" s="160"/>
      <c r="AY101" s="160"/>
      <c r="AZ101" s="160"/>
      <c r="BA101" s="160"/>
      <c r="BB101" s="160"/>
      <c r="BC101" s="160"/>
      <c r="BD101" s="160"/>
      <c r="BE101" s="160"/>
      <c r="BF101" s="160"/>
      <c r="BG101" s="160"/>
      <c r="BH101" s="160"/>
    </row>
    <row r="102" spans="1:60" x14ac:dyDescent="0.25">
      <c r="A102" s="160"/>
      <c r="B102" s="160"/>
      <c r="C102" s="160"/>
      <c r="D102" s="160"/>
      <c r="E102" s="160"/>
      <c r="F102" s="160"/>
      <c r="G102" s="160"/>
      <c r="H102" s="160"/>
      <c r="I102" s="160"/>
      <c r="J102" s="160"/>
      <c r="K102" s="160"/>
      <c r="L102" s="160"/>
      <c r="M102" s="160"/>
      <c r="N102" s="160"/>
      <c r="O102" s="160"/>
      <c r="P102" s="160"/>
      <c r="Q102" s="160"/>
      <c r="R102" s="160"/>
      <c r="S102" s="160"/>
      <c r="T102" s="160"/>
      <c r="U102" s="160"/>
      <c r="Y102" s="160"/>
      <c r="AA102" s="160"/>
      <c r="AB102" s="160"/>
      <c r="AC102" s="160"/>
      <c r="AD102" s="160"/>
      <c r="AG102" s="160"/>
      <c r="AI102" s="160"/>
      <c r="AJ102" s="160"/>
      <c r="AK102" s="160"/>
      <c r="AL102" s="160"/>
      <c r="AM102" s="160"/>
      <c r="AN102" s="160"/>
      <c r="AO102" s="160"/>
      <c r="AP102" s="160"/>
      <c r="AQ102" s="160"/>
      <c r="AR102" s="160"/>
      <c r="AS102" s="160"/>
      <c r="AT102" s="160"/>
      <c r="AW102" s="160"/>
      <c r="AX102" s="160"/>
      <c r="AY102" s="160"/>
      <c r="AZ102" s="160"/>
      <c r="BA102" s="160"/>
      <c r="BB102" s="160"/>
      <c r="BC102" s="160"/>
      <c r="BD102" s="160"/>
      <c r="BE102" s="160"/>
      <c r="BF102" s="160"/>
      <c r="BG102" s="160"/>
      <c r="BH102" s="160"/>
    </row>
    <row r="103" spans="1:60" x14ac:dyDescent="0.25">
      <c r="A103" s="160"/>
      <c r="B103" s="160"/>
      <c r="C103" s="160"/>
      <c r="D103" s="160"/>
      <c r="E103" s="160"/>
      <c r="F103" s="160"/>
      <c r="G103" s="160"/>
      <c r="H103" s="160"/>
      <c r="I103" s="160"/>
      <c r="J103" s="160"/>
      <c r="K103" s="160"/>
      <c r="L103" s="160"/>
      <c r="M103" s="160"/>
      <c r="N103" s="160"/>
      <c r="O103" s="160"/>
      <c r="P103" s="160"/>
      <c r="Q103" s="160"/>
      <c r="R103" s="160"/>
      <c r="S103" s="160"/>
      <c r="T103" s="160"/>
      <c r="U103" s="160"/>
      <c r="Y103" s="160"/>
      <c r="AA103" s="160"/>
      <c r="AB103" s="160"/>
      <c r="AC103" s="160"/>
      <c r="AD103" s="160"/>
      <c r="AG103" s="160"/>
      <c r="AI103" s="160"/>
      <c r="AJ103" s="160"/>
      <c r="AK103" s="160"/>
      <c r="AL103" s="160"/>
      <c r="AM103" s="160"/>
      <c r="AN103" s="160"/>
      <c r="AO103" s="160"/>
      <c r="AP103" s="160"/>
      <c r="AQ103" s="160"/>
      <c r="AR103" s="160"/>
      <c r="AS103" s="160"/>
      <c r="AT103" s="160"/>
      <c r="AW103" s="160"/>
      <c r="AX103" s="160"/>
      <c r="AY103" s="160"/>
      <c r="AZ103" s="160"/>
      <c r="BA103" s="160"/>
      <c r="BB103" s="160"/>
      <c r="BC103" s="160"/>
      <c r="BD103" s="160"/>
      <c r="BE103" s="160"/>
      <c r="BF103" s="160"/>
      <c r="BG103" s="160"/>
      <c r="BH103" s="160"/>
    </row>
    <row r="104" spans="1:60" x14ac:dyDescent="0.25">
      <c r="A104" s="160"/>
      <c r="B104" s="160"/>
      <c r="C104" s="160"/>
      <c r="D104" s="160"/>
      <c r="E104" s="160"/>
      <c r="F104" s="160"/>
      <c r="G104" s="160"/>
      <c r="H104" s="160"/>
      <c r="I104" s="160"/>
      <c r="J104" s="160"/>
      <c r="K104" s="160"/>
      <c r="L104" s="160"/>
      <c r="M104" s="160"/>
      <c r="N104" s="160"/>
      <c r="O104" s="160"/>
      <c r="P104" s="160"/>
      <c r="Q104" s="160"/>
      <c r="R104" s="160"/>
      <c r="S104" s="160"/>
      <c r="T104" s="160"/>
      <c r="U104" s="160"/>
      <c r="Y104" s="160"/>
      <c r="AA104" s="160"/>
      <c r="AB104" s="160"/>
      <c r="AC104" s="160"/>
      <c r="AD104" s="160"/>
      <c r="AG104" s="160"/>
      <c r="AI104" s="160"/>
      <c r="AJ104" s="160"/>
      <c r="AK104" s="160"/>
      <c r="AL104" s="160"/>
      <c r="AM104" s="160"/>
      <c r="AN104" s="160"/>
      <c r="AO104" s="160"/>
      <c r="AP104" s="160"/>
      <c r="AQ104" s="160"/>
      <c r="AR104" s="160"/>
      <c r="AS104" s="160"/>
      <c r="AT104" s="160"/>
      <c r="AW104" s="160"/>
      <c r="AX104" s="160"/>
      <c r="AY104" s="160"/>
      <c r="AZ104" s="160"/>
      <c r="BA104" s="160"/>
      <c r="BB104" s="160"/>
      <c r="BC104" s="160"/>
      <c r="BD104" s="160"/>
      <c r="BE104" s="160"/>
      <c r="BF104" s="160"/>
      <c r="BG104" s="160"/>
      <c r="BH104" s="160"/>
    </row>
    <row r="105" spans="1:60" x14ac:dyDescent="0.25">
      <c r="A105" s="160"/>
      <c r="B105" s="160"/>
      <c r="C105" s="160"/>
      <c r="D105" s="160"/>
      <c r="E105" s="160"/>
      <c r="F105" s="160"/>
      <c r="G105" s="160"/>
      <c r="H105" s="160"/>
      <c r="I105" s="160"/>
      <c r="J105" s="160"/>
      <c r="K105" s="160"/>
      <c r="L105" s="160"/>
      <c r="M105" s="160"/>
      <c r="N105" s="160"/>
      <c r="O105" s="160"/>
      <c r="P105" s="160"/>
      <c r="Q105" s="160"/>
      <c r="R105" s="160"/>
      <c r="S105" s="160"/>
      <c r="T105" s="160"/>
      <c r="U105" s="160"/>
      <c r="Y105" s="160"/>
      <c r="AA105" s="160"/>
      <c r="AB105" s="160"/>
      <c r="AC105" s="160"/>
      <c r="AD105" s="160"/>
      <c r="AG105" s="160"/>
      <c r="AI105" s="160"/>
      <c r="AJ105" s="160"/>
      <c r="AK105" s="160"/>
      <c r="AL105" s="160"/>
      <c r="AM105" s="160"/>
      <c r="AN105" s="160"/>
      <c r="AO105" s="160"/>
      <c r="AP105" s="160"/>
      <c r="AQ105" s="160"/>
      <c r="AR105" s="160"/>
      <c r="AS105" s="160"/>
      <c r="AT105" s="160"/>
      <c r="AW105" s="160"/>
      <c r="AX105" s="160"/>
      <c r="AY105" s="160"/>
      <c r="AZ105" s="160"/>
      <c r="BA105" s="160"/>
      <c r="BB105" s="160"/>
      <c r="BC105" s="160"/>
      <c r="BD105" s="160"/>
      <c r="BE105" s="160"/>
      <c r="BF105" s="160"/>
      <c r="BG105" s="160"/>
      <c r="BH105" s="160"/>
    </row>
    <row r="106" spans="1:60" x14ac:dyDescent="0.25">
      <c r="A106" s="160"/>
      <c r="B106" s="160"/>
      <c r="C106" s="160"/>
      <c r="D106" s="160"/>
      <c r="E106" s="160"/>
      <c r="F106" s="160"/>
      <c r="G106" s="160"/>
      <c r="H106" s="160"/>
      <c r="I106" s="160"/>
      <c r="J106" s="160"/>
      <c r="K106" s="160"/>
      <c r="L106" s="160"/>
      <c r="M106" s="160"/>
      <c r="N106" s="160"/>
      <c r="O106" s="160"/>
      <c r="P106" s="160"/>
      <c r="Q106" s="160"/>
      <c r="R106" s="160"/>
      <c r="S106" s="160"/>
      <c r="T106" s="160"/>
      <c r="U106" s="160"/>
      <c r="Y106" s="160"/>
      <c r="AA106" s="160"/>
      <c r="AB106" s="160"/>
      <c r="AC106" s="160"/>
      <c r="AD106" s="160"/>
      <c r="AG106" s="160"/>
      <c r="AI106" s="160"/>
      <c r="AJ106" s="160"/>
      <c r="AK106" s="160"/>
      <c r="AL106" s="160"/>
      <c r="AM106" s="160"/>
      <c r="AN106" s="160"/>
      <c r="AO106" s="160"/>
      <c r="AP106" s="160"/>
      <c r="AQ106" s="160"/>
      <c r="AR106" s="160"/>
      <c r="AS106" s="160"/>
      <c r="AT106" s="160"/>
      <c r="AW106" s="160"/>
      <c r="AX106" s="160"/>
      <c r="AY106" s="160"/>
      <c r="AZ106" s="160"/>
      <c r="BA106" s="160"/>
      <c r="BB106" s="160"/>
      <c r="BC106" s="160"/>
      <c r="BD106" s="160"/>
      <c r="BE106" s="160"/>
      <c r="BF106" s="160"/>
      <c r="BG106" s="160"/>
      <c r="BH106" s="160"/>
    </row>
    <row r="107" spans="1:60" x14ac:dyDescent="0.25">
      <c r="A107" s="160"/>
      <c r="B107" s="160"/>
      <c r="C107" s="160"/>
      <c r="D107" s="160"/>
      <c r="E107" s="160"/>
      <c r="F107" s="160"/>
      <c r="G107" s="160"/>
      <c r="H107" s="160"/>
      <c r="I107" s="160"/>
      <c r="J107" s="160"/>
      <c r="K107" s="160"/>
      <c r="L107" s="160"/>
      <c r="M107" s="160"/>
      <c r="N107" s="160"/>
      <c r="O107" s="160"/>
      <c r="P107" s="160"/>
      <c r="Q107" s="160"/>
      <c r="R107" s="160"/>
      <c r="S107" s="160"/>
      <c r="T107" s="160"/>
      <c r="U107" s="160"/>
      <c r="Y107" s="160"/>
      <c r="AA107" s="160"/>
      <c r="AB107" s="160"/>
      <c r="AC107" s="160"/>
      <c r="AD107" s="160"/>
      <c r="AG107" s="160"/>
      <c r="AI107" s="160"/>
      <c r="AJ107" s="160"/>
      <c r="AK107" s="160"/>
      <c r="AL107" s="160"/>
      <c r="AM107" s="160"/>
      <c r="AN107" s="160"/>
      <c r="AO107" s="160"/>
      <c r="AP107" s="160"/>
      <c r="AQ107" s="160"/>
      <c r="AR107" s="160"/>
      <c r="AS107" s="160"/>
      <c r="AT107" s="160"/>
      <c r="AW107" s="160"/>
      <c r="AX107" s="160"/>
      <c r="AY107" s="160"/>
      <c r="AZ107" s="160"/>
      <c r="BA107" s="160"/>
      <c r="BB107" s="160"/>
      <c r="BC107" s="160"/>
      <c r="BD107" s="160"/>
      <c r="BE107" s="160"/>
      <c r="BF107" s="160"/>
      <c r="BG107" s="160"/>
      <c r="BH107" s="160"/>
    </row>
    <row r="108" spans="1:60" x14ac:dyDescent="0.25">
      <c r="A108" s="160"/>
      <c r="B108" s="160"/>
      <c r="C108" s="160"/>
      <c r="D108" s="160"/>
      <c r="E108" s="160"/>
      <c r="F108" s="160"/>
      <c r="G108" s="160"/>
      <c r="H108" s="160"/>
      <c r="I108" s="160"/>
      <c r="J108" s="160"/>
      <c r="K108" s="160"/>
      <c r="L108" s="160"/>
      <c r="M108" s="160"/>
      <c r="N108" s="160"/>
      <c r="O108" s="160"/>
      <c r="P108" s="160"/>
      <c r="Q108" s="160"/>
      <c r="R108" s="160"/>
      <c r="S108" s="160"/>
      <c r="T108" s="160"/>
      <c r="U108" s="160"/>
      <c r="Y108" s="160"/>
      <c r="AA108" s="160"/>
      <c r="AB108" s="160"/>
      <c r="AC108" s="160"/>
      <c r="AD108" s="160"/>
      <c r="AG108" s="160"/>
      <c r="AI108" s="160"/>
      <c r="AJ108" s="160"/>
      <c r="AK108" s="160"/>
      <c r="AL108" s="160"/>
      <c r="AM108" s="160"/>
      <c r="AN108" s="160"/>
      <c r="AO108" s="160"/>
      <c r="AP108" s="160"/>
      <c r="AQ108" s="160"/>
      <c r="AR108" s="160"/>
      <c r="AS108" s="160"/>
      <c r="AT108" s="160"/>
      <c r="AW108" s="160"/>
      <c r="AX108" s="160"/>
      <c r="AY108" s="160"/>
      <c r="AZ108" s="160"/>
      <c r="BA108" s="160"/>
      <c r="BB108" s="160"/>
      <c r="BC108" s="160"/>
      <c r="BD108" s="160"/>
      <c r="BE108" s="160"/>
      <c r="BF108" s="160"/>
      <c r="BG108" s="160"/>
      <c r="BH108" s="160"/>
    </row>
    <row r="109" spans="1:60" x14ac:dyDescent="0.25">
      <c r="A109" s="160"/>
      <c r="B109" s="160"/>
      <c r="C109" s="160"/>
      <c r="D109" s="160"/>
      <c r="E109" s="160"/>
      <c r="F109" s="160"/>
      <c r="G109" s="160"/>
      <c r="H109" s="160"/>
      <c r="I109" s="160"/>
      <c r="J109" s="160"/>
      <c r="K109" s="160"/>
      <c r="L109" s="160"/>
      <c r="M109" s="160"/>
      <c r="N109" s="160"/>
      <c r="O109" s="160"/>
      <c r="P109" s="160"/>
      <c r="Q109" s="160"/>
      <c r="R109" s="160"/>
      <c r="S109" s="160"/>
      <c r="T109" s="160"/>
      <c r="U109" s="160"/>
      <c r="Y109" s="160"/>
      <c r="AA109" s="160"/>
      <c r="AB109" s="160"/>
      <c r="AC109" s="160"/>
      <c r="AD109" s="160"/>
      <c r="AG109" s="160"/>
      <c r="AI109" s="160"/>
      <c r="AJ109" s="160"/>
      <c r="AK109" s="160"/>
      <c r="AL109" s="160"/>
      <c r="AM109" s="160"/>
      <c r="AN109" s="160"/>
      <c r="AO109" s="160"/>
      <c r="AP109" s="160"/>
      <c r="AQ109" s="160"/>
      <c r="AR109" s="160"/>
      <c r="AS109" s="160"/>
      <c r="AT109" s="160"/>
      <c r="AW109" s="160"/>
      <c r="AX109" s="160"/>
      <c r="AY109" s="160"/>
      <c r="AZ109" s="160"/>
      <c r="BA109" s="160"/>
      <c r="BB109" s="160"/>
      <c r="BC109" s="160"/>
      <c r="BD109" s="160"/>
      <c r="BE109" s="160"/>
      <c r="BF109" s="160"/>
      <c r="BG109" s="160"/>
      <c r="BH109" s="160"/>
    </row>
    <row r="110" spans="1:60" x14ac:dyDescent="0.25">
      <c r="A110" s="160"/>
      <c r="B110" s="160"/>
      <c r="C110" s="160"/>
      <c r="D110" s="160"/>
      <c r="E110" s="160"/>
      <c r="F110" s="160"/>
      <c r="G110" s="160"/>
      <c r="H110" s="160"/>
      <c r="I110" s="160"/>
      <c r="J110" s="160"/>
      <c r="K110" s="160"/>
      <c r="L110" s="160"/>
      <c r="M110" s="160"/>
      <c r="N110" s="160"/>
      <c r="O110" s="160"/>
      <c r="P110" s="160"/>
      <c r="Q110" s="160"/>
      <c r="R110" s="160"/>
      <c r="S110" s="160"/>
      <c r="T110" s="160"/>
      <c r="U110" s="160"/>
      <c r="Y110" s="160"/>
      <c r="AA110" s="160"/>
      <c r="AB110" s="160"/>
      <c r="AC110" s="160"/>
      <c r="AD110" s="160"/>
      <c r="AG110" s="160"/>
      <c r="AI110" s="160"/>
      <c r="AJ110" s="160"/>
      <c r="AK110" s="160"/>
      <c r="AL110" s="160"/>
      <c r="AM110" s="160"/>
      <c r="AN110" s="160"/>
      <c r="AO110" s="160"/>
      <c r="AP110" s="160"/>
      <c r="AQ110" s="160"/>
      <c r="AR110" s="160"/>
      <c r="AS110" s="160"/>
      <c r="AT110" s="160"/>
      <c r="AW110" s="160"/>
      <c r="AX110" s="160"/>
      <c r="AY110" s="160"/>
      <c r="AZ110" s="160"/>
      <c r="BA110" s="160"/>
      <c r="BB110" s="160"/>
      <c r="BC110" s="160"/>
      <c r="BD110" s="160"/>
      <c r="BE110" s="160"/>
      <c r="BF110" s="160"/>
      <c r="BG110" s="160"/>
      <c r="BH110" s="160"/>
    </row>
    <row r="111" spans="1:60" x14ac:dyDescent="0.25">
      <c r="A111" s="160"/>
      <c r="B111" s="160"/>
      <c r="C111" s="160"/>
      <c r="D111" s="160"/>
      <c r="E111" s="160"/>
      <c r="F111" s="160"/>
      <c r="G111" s="160"/>
      <c r="H111" s="160"/>
      <c r="I111" s="160"/>
      <c r="J111" s="160"/>
      <c r="K111" s="160"/>
      <c r="L111" s="160"/>
      <c r="M111" s="160"/>
      <c r="N111" s="160"/>
      <c r="O111" s="160"/>
      <c r="P111" s="160"/>
      <c r="Q111" s="160"/>
      <c r="R111" s="160"/>
      <c r="S111" s="160"/>
      <c r="T111" s="160"/>
      <c r="U111" s="160"/>
      <c r="Y111" s="160"/>
      <c r="AA111" s="160"/>
      <c r="AB111" s="160"/>
      <c r="AC111" s="160"/>
      <c r="AD111" s="160"/>
      <c r="AG111" s="160"/>
      <c r="AI111" s="160"/>
      <c r="AJ111" s="160"/>
      <c r="AK111" s="160"/>
      <c r="AL111" s="160"/>
      <c r="AM111" s="160"/>
      <c r="AN111" s="160"/>
      <c r="AO111" s="160"/>
      <c r="AP111" s="160"/>
      <c r="AQ111" s="160"/>
      <c r="AR111" s="160"/>
      <c r="AS111" s="160"/>
      <c r="AT111" s="160"/>
      <c r="AW111" s="160"/>
      <c r="AX111" s="160"/>
      <c r="AY111" s="160"/>
      <c r="AZ111" s="160"/>
      <c r="BA111" s="160"/>
      <c r="BB111" s="160"/>
      <c r="BC111" s="160"/>
      <c r="BD111" s="160"/>
      <c r="BE111" s="160"/>
      <c r="BF111" s="160"/>
      <c r="BG111" s="160"/>
      <c r="BH111" s="160"/>
    </row>
    <row r="112" spans="1:60" x14ac:dyDescent="0.25">
      <c r="A112" s="160"/>
      <c r="B112" s="160"/>
      <c r="C112" s="160"/>
      <c r="D112" s="160"/>
      <c r="E112" s="160"/>
      <c r="F112" s="160"/>
      <c r="G112" s="160"/>
      <c r="H112" s="160"/>
      <c r="I112" s="160"/>
      <c r="J112" s="160"/>
      <c r="K112" s="160"/>
      <c r="L112" s="160"/>
      <c r="M112" s="160"/>
      <c r="N112" s="160"/>
      <c r="O112" s="160"/>
      <c r="P112" s="160"/>
      <c r="Q112" s="160"/>
      <c r="R112" s="160"/>
      <c r="S112" s="160"/>
      <c r="T112" s="160"/>
      <c r="U112" s="160"/>
      <c r="Y112" s="160"/>
      <c r="AA112" s="160"/>
      <c r="AB112" s="160"/>
      <c r="AC112" s="160"/>
      <c r="AD112" s="160"/>
      <c r="AG112" s="160"/>
      <c r="AI112" s="160"/>
      <c r="AJ112" s="160"/>
      <c r="AK112" s="160"/>
      <c r="AL112" s="160"/>
      <c r="AM112" s="160"/>
      <c r="AN112" s="160"/>
      <c r="AO112" s="160"/>
      <c r="AP112" s="160"/>
      <c r="AQ112" s="160"/>
      <c r="AR112" s="160"/>
      <c r="AS112" s="160"/>
      <c r="AT112" s="160"/>
      <c r="AW112" s="160"/>
      <c r="AX112" s="160"/>
      <c r="AY112" s="160"/>
      <c r="AZ112" s="160"/>
      <c r="BA112" s="160"/>
      <c r="BB112" s="160"/>
      <c r="BC112" s="160"/>
      <c r="BD112" s="160"/>
      <c r="BE112" s="160"/>
      <c r="BF112" s="160"/>
      <c r="BG112" s="160"/>
      <c r="BH112" s="160"/>
    </row>
    <row r="113" spans="1:60" x14ac:dyDescent="0.25">
      <c r="A113" s="160"/>
      <c r="B113" s="160"/>
      <c r="C113" s="160"/>
      <c r="D113" s="160"/>
      <c r="E113" s="160"/>
      <c r="F113" s="160"/>
      <c r="G113" s="160"/>
      <c r="H113" s="160"/>
      <c r="I113" s="160"/>
      <c r="J113" s="160"/>
      <c r="K113" s="160"/>
      <c r="L113" s="160"/>
      <c r="M113" s="160"/>
      <c r="N113" s="160"/>
      <c r="O113" s="160"/>
      <c r="P113" s="160"/>
      <c r="Q113" s="160"/>
      <c r="R113" s="160"/>
      <c r="S113" s="160"/>
      <c r="T113" s="160"/>
      <c r="U113" s="160"/>
      <c r="Y113" s="160"/>
      <c r="AA113" s="160"/>
      <c r="AB113" s="160"/>
      <c r="AC113" s="160"/>
      <c r="AD113" s="160"/>
      <c r="AG113" s="160"/>
      <c r="AI113" s="160"/>
      <c r="AJ113" s="160"/>
      <c r="AK113" s="160"/>
      <c r="AL113" s="160"/>
      <c r="AM113" s="160"/>
      <c r="AN113" s="160"/>
      <c r="AO113" s="160"/>
      <c r="AP113" s="160"/>
      <c r="AQ113" s="160"/>
      <c r="AR113" s="160"/>
      <c r="AS113" s="160"/>
      <c r="AT113" s="160"/>
      <c r="AW113" s="160"/>
      <c r="AX113" s="160"/>
      <c r="AY113" s="160"/>
      <c r="AZ113" s="160"/>
      <c r="BA113" s="160"/>
      <c r="BB113" s="160"/>
      <c r="BC113" s="160"/>
      <c r="BD113" s="160"/>
      <c r="BE113" s="160"/>
      <c r="BF113" s="160"/>
      <c r="BG113" s="160"/>
      <c r="BH113" s="160"/>
    </row>
    <row r="114" spans="1:60" x14ac:dyDescent="0.25">
      <c r="A114" s="160"/>
      <c r="B114" s="160"/>
      <c r="C114" s="160"/>
      <c r="D114" s="160"/>
      <c r="E114" s="160"/>
      <c r="F114" s="160"/>
      <c r="G114" s="160"/>
      <c r="H114" s="160"/>
      <c r="I114" s="160"/>
      <c r="J114" s="160"/>
      <c r="K114" s="160"/>
      <c r="L114" s="160"/>
      <c r="M114" s="160"/>
      <c r="N114" s="160"/>
      <c r="O114" s="160"/>
      <c r="P114" s="160"/>
      <c r="Q114" s="160"/>
      <c r="R114" s="160"/>
      <c r="S114" s="160"/>
      <c r="T114" s="160"/>
      <c r="U114" s="160"/>
      <c r="Y114" s="160"/>
      <c r="AA114" s="160"/>
      <c r="AB114" s="160"/>
      <c r="AC114" s="160"/>
      <c r="AD114" s="160"/>
      <c r="AG114" s="160"/>
      <c r="AI114" s="160"/>
      <c r="AJ114" s="160"/>
      <c r="AK114" s="160"/>
      <c r="AL114" s="160"/>
      <c r="AM114" s="160"/>
      <c r="AN114" s="160"/>
      <c r="AO114" s="160"/>
      <c r="AP114" s="160"/>
      <c r="AQ114" s="160"/>
      <c r="AR114" s="160"/>
      <c r="AS114" s="160"/>
      <c r="AT114" s="160"/>
      <c r="AW114" s="160"/>
      <c r="AX114" s="160"/>
      <c r="AY114" s="160"/>
      <c r="AZ114" s="160"/>
      <c r="BA114" s="160"/>
      <c r="BB114" s="160"/>
      <c r="BC114" s="160"/>
      <c r="BD114" s="160"/>
      <c r="BE114" s="160"/>
      <c r="BF114" s="160"/>
      <c r="BG114" s="160"/>
      <c r="BH114" s="160"/>
    </row>
    <row r="115" spans="1:60" x14ac:dyDescent="0.25">
      <c r="A115" s="160"/>
      <c r="B115" s="160"/>
      <c r="C115" s="160"/>
      <c r="D115" s="160"/>
      <c r="E115" s="160"/>
      <c r="F115" s="160"/>
      <c r="G115" s="160"/>
      <c r="H115" s="160"/>
      <c r="I115" s="160"/>
      <c r="J115" s="160"/>
      <c r="K115" s="160"/>
      <c r="L115" s="160"/>
      <c r="M115" s="160"/>
      <c r="N115" s="160"/>
      <c r="O115" s="160"/>
      <c r="P115" s="160"/>
      <c r="Q115" s="160"/>
      <c r="R115" s="160"/>
      <c r="S115" s="160"/>
      <c r="T115" s="160"/>
      <c r="U115" s="160"/>
      <c r="Y115" s="160"/>
      <c r="AA115" s="160"/>
      <c r="AB115" s="160"/>
      <c r="AC115" s="160"/>
      <c r="AD115" s="160"/>
      <c r="AG115" s="160"/>
      <c r="AI115" s="160"/>
      <c r="AJ115" s="160"/>
      <c r="AK115" s="160"/>
      <c r="AL115" s="160"/>
      <c r="AM115" s="160"/>
      <c r="AN115" s="160"/>
      <c r="AO115" s="160"/>
      <c r="AP115" s="160"/>
      <c r="AQ115" s="160"/>
      <c r="AR115" s="160"/>
      <c r="AS115" s="160"/>
      <c r="AT115" s="160"/>
      <c r="AW115" s="160"/>
      <c r="AX115" s="160"/>
      <c r="AY115" s="160"/>
      <c r="AZ115" s="160"/>
      <c r="BA115" s="160"/>
      <c r="BB115" s="160"/>
      <c r="BC115" s="160"/>
      <c r="BD115" s="160"/>
      <c r="BE115" s="160"/>
      <c r="BF115" s="160"/>
      <c r="BG115" s="160"/>
      <c r="BH115" s="160"/>
    </row>
    <row r="116" spans="1:60" x14ac:dyDescent="0.25">
      <c r="A116" s="160"/>
      <c r="B116" s="160"/>
      <c r="C116" s="160"/>
      <c r="D116" s="160"/>
      <c r="E116" s="160"/>
      <c r="F116" s="160"/>
      <c r="G116" s="160"/>
      <c r="H116" s="160"/>
      <c r="I116" s="160"/>
      <c r="J116" s="160"/>
      <c r="K116" s="160"/>
      <c r="L116" s="160"/>
      <c r="M116" s="160"/>
      <c r="N116" s="160"/>
      <c r="O116" s="160"/>
      <c r="P116" s="160"/>
      <c r="Q116" s="160"/>
      <c r="R116" s="160"/>
      <c r="S116" s="160"/>
      <c r="T116" s="160"/>
      <c r="U116" s="160"/>
      <c r="Y116" s="160"/>
      <c r="AA116" s="160"/>
      <c r="AB116" s="160"/>
      <c r="AC116" s="160"/>
      <c r="AD116" s="160"/>
      <c r="AG116" s="160"/>
      <c r="AI116" s="160"/>
      <c r="AJ116" s="160"/>
      <c r="AK116" s="160"/>
      <c r="AL116" s="160"/>
      <c r="AM116" s="160"/>
      <c r="AN116" s="160"/>
      <c r="AO116" s="160"/>
      <c r="AP116" s="160"/>
      <c r="AQ116" s="160"/>
      <c r="AR116" s="160"/>
      <c r="AS116" s="160"/>
      <c r="AT116" s="160"/>
      <c r="AW116" s="160"/>
      <c r="AX116" s="160"/>
      <c r="AY116" s="160"/>
      <c r="AZ116" s="160"/>
      <c r="BA116" s="160"/>
      <c r="BB116" s="160"/>
      <c r="BC116" s="160"/>
      <c r="BD116" s="160"/>
      <c r="BE116" s="160"/>
      <c r="BF116" s="160"/>
      <c r="BG116" s="160"/>
      <c r="BH116" s="160"/>
    </row>
    <row r="117" spans="1:60" x14ac:dyDescent="0.25">
      <c r="A117" s="160"/>
      <c r="B117" s="160"/>
      <c r="C117" s="160"/>
      <c r="D117" s="160"/>
      <c r="E117" s="160"/>
      <c r="F117" s="160"/>
      <c r="G117" s="160"/>
      <c r="H117" s="160"/>
      <c r="I117" s="160"/>
      <c r="J117" s="160"/>
      <c r="K117" s="160"/>
      <c r="L117" s="160"/>
      <c r="M117" s="160"/>
      <c r="N117" s="160"/>
      <c r="O117" s="160"/>
      <c r="P117" s="160"/>
      <c r="Q117" s="160"/>
      <c r="R117" s="160"/>
      <c r="S117" s="160"/>
      <c r="T117" s="160"/>
      <c r="U117" s="160"/>
      <c r="Y117" s="160"/>
      <c r="AA117" s="160"/>
      <c r="AB117" s="160"/>
      <c r="AC117" s="160"/>
      <c r="AD117" s="160"/>
      <c r="AG117" s="160"/>
      <c r="AI117" s="160"/>
      <c r="AJ117" s="160"/>
      <c r="AK117" s="160"/>
      <c r="AL117" s="160"/>
      <c r="AM117" s="160"/>
      <c r="AN117" s="160"/>
      <c r="AO117" s="160"/>
      <c r="AP117" s="160"/>
      <c r="AQ117" s="160"/>
      <c r="AR117" s="160"/>
      <c r="AS117" s="160"/>
      <c r="AT117" s="160"/>
      <c r="AW117" s="160"/>
      <c r="AX117" s="160"/>
      <c r="AY117" s="160"/>
      <c r="AZ117" s="160"/>
      <c r="BA117" s="160"/>
      <c r="BB117" s="160"/>
      <c r="BC117" s="160"/>
      <c r="BD117" s="160"/>
      <c r="BE117" s="160"/>
      <c r="BF117" s="160"/>
      <c r="BG117" s="160"/>
      <c r="BH117" s="160"/>
    </row>
    <row r="118" spans="1:60" x14ac:dyDescent="0.25">
      <c r="A118" s="160"/>
      <c r="B118" s="160"/>
      <c r="C118" s="160"/>
      <c r="D118" s="160"/>
      <c r="E118" s="160"/>
      <c r="F118" s="160"/>
      <c r="G118" s="160"/>
      <c r="H118" s="160"/>
      <c r="I118" s="160"/>
      <c r="J118" s="160"/>
      <c r="K118" s="160"/>
      <c r="L118" s="160"/>
      <c r="M118" s="160"/>
      <c r="N118" s="160"/>
      <c r="O118" s="160"/>
      <c r="P118" s="160"/>
      <c r="Q118" s="160"/>
      <c r="R118" s="160"/>
      <c r="S118" s="160"/>
      <c r="T118" s="160"/>
      <c r="U118" s="160"/>
      <c r="Y118" s="160"/>
      <c r="AA118" s="160"/>
      <c r="AB118" s="160"/>
      <c r="AC118" s="160"/>
      <c r="AD118" s="160"/>
      <c r="AG118" s="160"/>
      <c r="AI118" s="160"/>
      <c r="AJ118" s="160"/>
      <c r="AK118" s="160"/>
      <c r="AL118" s="160"/>
      <c r="AM118" s="160"/>
      <c r="AN118" s="160"/>
      <c r="AO118" s="160"/>
      <c r="AP118" s="160"/>
      <c r="AQ118" s="160"/>
      <c r="AR118" s="160"/>
      <c r="AS118" s="160"/>
      <c r="AT118" s="160"/>
      <c r="AW118" s="160"/>
      <c r="AX118" s="160"/>
      <c r="AY118" s="160"/>
      <c r="AZ118" s="160"/>
      <c r="BA118" s="160"/>
      <c r="BB118" s="160"/>
      <c r="BC118" s="160"/>
      <c r="BD118" s="160"/>
      <c r="BE118" s="160"/>
      <c r="BF118" s="160"/>
      <c r="BG118" s="160"/>
      <c r="BH118" s="160"/>
    </row>
    <row r="119" spans="1:60" x14ac:dyDescent="0.25">
      <c r="A119" s="160"/>
      <c r="B119" s="160"/>
      <c r="C119" s="160"/>
      <c r="D119" s="160"/>
      <c r="E119" s="160"/>
      <c r="F119" s="160"/>
      <c r="G119" s="160"/>
      <c r="H119" s="160"/>
      <c r="I119" s="160"/>
      <c r="J119" s="160"/>
      <c r="K119" s="160"/>
      <c r="L119" s="160"/>
      <c r="M119" s="160"/>
      <c r="N119" s="160"/>
      <c r="O119" s="160"/>
      <c r="P119" s="160"/>
      <c r="Q119" s="160"/>
      <c r="R119" s="160"/>
      <c r="S119" s="160"/>
      <c r="T119" s="160"/>
      <c r="U119" s="160"/>
      <c r="Y119" s="160"/>
      <c r="AA119" s="160"/>
      <c r="AB119" s="160"/>
      <c r="AC119" s="160"/>
      <c r="AD119" s="160"/>
      <c r="AG119" s="160"/>
      <c r="AI119" s="160"/>
      <c r="AJ119" s="160"/>
      <c r="AK119" s="160"/>
      <c r="AL119" s="160"/>
      <c r="AM119" s="160"/>
      <c r="AN119" s="160"/>
      <c r="AO119" s="160"/>
      <c r="AP119" s="160"/>
      <c r="AQ119" s="160"/>
      <c r="AR119" s="160"/>
      <c r="AS119" s="160"/>
      <c r="AT119" s="160"/>
      <c r="AW119" s="160"/>
      <c r="AX119" s="160"/>
      <c r="AY119" s="160"/>
      <c r="AZ119" s="160"/>
      <c r="BA119" s="160"/>
      <c r="BB119" s="160"/>
      <c r="BC119" s="160"/>
      <c r="BD119" s="160"/>
      <c r="BE119" s="160"/>
      <c r="BF119" s="160"/>
      <c r="BG119" s="160"/>
      <c r="BH119" s="160"/>
    </row>
    <row r="120" spans="1:60" x14ac:dyDescent="0.25">
      <c r="A120" s="160"/>
      <c r="B120" s="160"/>
      <c r="C120" s="160"/>
      <c r="D120" s="160"/>
      <c r="E120" s="160"/>
      <c r="F120" s="160"/>
      <c r="G120" s="160"/>
      <c r="H120" s="160"/>
      <c r="I120" s="160"/>
      <c r="J120" s="160"/>
      <c r="K120" s="160"/>
      <c r="L120" s="160"/>
      <c r="M120" s="160"/>
      <c r="N120" s="160"/>
      <c r="O120" s="160"/>
      <c r="P120" s="160"/>
      <c r="Q120" s="160"/>
      <c r="R120" s="160"/>
      <c r="S120" s="160"/>
      <c r="T120" s="160"/>
      <c r="U120" s="160"/>
      <c r="Y120" s="160"/>
      <c r="AA120" s="160"/>
      <c r="AB120" s="160"/>
      <c r="AC120" s="160"/>
      <c r="AD120" s="160"/>
      <c r="AG120" s="160"/>
      <c r="AI120" s="160"/>
      <c r="AJ120" s="160"/>
      <c r="AK120" s="160"/>
      <c r="AL120" s="160"/>
      <c r="AM120" s="160"/>
      <c r="AN120" s="160"/>
      <c r="AO120" s="160"/>
      <c r="AP120" s="160"/>
      <c r="AQ120" s="160"/>
      <c r="AR120" s="160"/>
      <c r="AS120" s="160"/>
      <c r="AT120" s="160"/>
      <c r="AW120" s="160"/>
      <c r="AX120" s="160"/>
      <c r="AY120" s="160"/>
      <c r="AZ120" s="160"/>
      <c r="BA120" s="160"/>
      <c r="BB120" s="160"/>
      <c r="BC120" s="160"/>
      <c r="BD120" s="160"/>
      <c r="BE120" s="160"/>
      <c r="BF120" s="160"/>
      <c r="BG120" s="160"/>
      <c r="BH120" s="160"/>
    </row>
    <row r="121" spans="1:60" x14ac:dyDescent="0.25">
      <c r="A121" s="160"/>
      <c r="B121" s="160"/>
      <c r="C121" s="160"/>
      <c r="D121" s="160"/>
      <c r="E121" s="160"/>
      <c r="F121" s="160"/>
      <c r="G121" s="160"/>
      <c r="H121" s="160"/>
      <c r="I121" s="160"/>
      <c r="J121" s="160"/>
      <c r="K121" s="160"/>
      <c r="L121" s="160"/>
      <c r="M121" s="160"/>
      <c r="N121" s="160"/>
      <c r="O121" s="160"/>
      <c r="P121" s="160"/>
      <c r="Q121" s="160"/>
      <c r="R121" s="160"/>
      <c r="S121" s="160"/>
      <c r="T121" s="160"/>
      <c r="U121" s="160"/>
      <c r="Y121" s="160"/>
      <c r="AA121" s="160"/>
      <c r="AB121" s="160"/>
      <c r="AC121" s="160"/>
      <c r="AD121" s="160"/>
      <c r="AG121" s="160"/>
      <c r="AI121" s="160"/>
      <c r="AJ121" s="160"/>
      <c r="AK121" s="160"/>
      <c r="AL121" s="160"/>
      <c r="AM121" s="160"/>
      <c r="AN121" s="160"/>
      <c r="AO121" s="160"/>
      <c r="AP121" s="160"/>
      <c r="AQ121" s="160"/>
      <c r="AR121" s="160"/>
      <c r="AS121" s="160"/>
      <c r="AT121" s="160"/>
      <c r="AW121" s="160"/>
      <c r="AX121" s="160"/>
      <c r="AY121" s="160"/>
      <c r="AZ121" s="160"/>
      <c r="BA121" s="160"/>
      <c r="BB121" s="160"/>
      <c r="BC121" s="160"/>
      <c r="BD121" s="160"/>
      <c r="BE121" s="160"/>
      <c r="BF121" s="160"/>
      <c r="BG121" s="160"/>
      <c r="BH121" s="160"/>
    </row>
    <row r="122" spans="1:60" x14ac:dyDescent="0.25">
      <c r="A122" s="160"/>
      <c r="B122" s="160"/>
      <c r="C122" s="160"/>
      <c r="D122" s="160"/>
      <c r="E122" s="160"/>
      <c r="F122" s="160"/>
      <c r="G122" s="160"/>
      <c r="H122" s="160"/>
      <c r="I122" s="160"/>
      <c r="J122" s="160"/>
      <c r="K122" s="160"/>
      <c r="L122" s="160"/>
      <c r="M122" s="160"/>
      <c r="N122" s="160"/>
      <c r="O122" s="160"/>
      <c r="P122" s="160"/>
      <c r="Q122" s="160"/>
      <c r="R122" s="160"/>
      <c r="S122" s="160"/>
      <c r="T122" s="160"/>
      <c r="U122" s="160"/>
      <c r="Y122" s="160"/>
      <c r="AA122" s="160"/>
      <c r="AB122" s="160"/>
      <c r="AC122" s="160"/>
      <c r="AD122" s="160"/>
      <c r="AG122" s="160"/>
      <c r="AI122" s="160"/>
      <c r="AJ122" s="160"/>
      <c r="AK122" s="160"/>
      <c r="AL122" s="160"/>
      <c r="AM122" s="160"/>
      <c r="AN122" s="160"/>
      <c r="AO122" s="160"/>
      <c r="AP122" s="160"/>
      <c r="AQ122" s="160"/>
      <c r="AR122" s="160"/>
      <c r="AS122" s="160"/>
      <c r="AT122" s="160"/>
      <c r="AW122" s="160"/>
      <c r="AX122" s="160"/>
      <c r="AY122" s="160"/>
      <c r="AZ122" s="160"/>
      <c r="BA122" s="160"/>
      <c r="BB122" s="160"/>
      <c r="BC122" s="160"/>
      <c r="BD122" s="160"/>
      <c r="BE122" s="160"/>
      <c r="BF122" s="160"/>
      <c r="BG122" s="160"/>
      <c r="BH122" s="160"/>
    </row>
    <row r="123" spans="1:60" x14ac:dyDescent="0.25">
      <c r="A123" s="160"/>
      <c r="B123" s="160"/>
      <c r="C123" s="160"/>
      <c r="D123" s="160"/>
      <c r="E123" s="160"/>
      <c r="F123" s="160"/>
      <c r="G123" s="160"/>
      <c r="H123" s="160"/>
      <c r="I123" s="160"/>
      <c r="J123" s="160"/>
      <c r="K123" s="160"/>
      <c r="L123" s="160"/>
      <c r="M123" s="160"/>
      <c r="N123" s="160"/>
      <c r="O123" s="160"/>
      <c r="P123" s="160"/>
      <c r="Q123" s="160"/>
      <c r="R123" s="160"/>
      <c r="S123" s="160"/>
      <c r="T123" s="160"/>
      <c r="U123" s="160"/>
      <c r="Y123" s="160"/>
      <c r="AA123" s="160"/>
      <c r="AB123" s="160"/>
      <c r="AC123" s="160"/>
      <c r="AD123" s="160"/>
      <c r="AG123" s="160"/>
      <c r="AI123" s="160"/>
      <c r="AJ123" s="160"/>
      <c r="AK123" s="160"/>
      <c r="AL123" s="160"/>
      <c r="AM123" s="160"/>
      <c r="AN123" s="160"/>
      <c r="AO123" s="160"/>
      <c r="AP123" s="160"/>
      <c r="AQ123" s="160"/>
      <c r="AR123" s="160"/>
      <c r="AS123" s="160"/>
      <c r="AT123" s="160"/>
      <c r="AW123" s="160"/>
      <c r="AX123" s="160"/>
      <c r="AY123" s="160"/>
      <c r="AZ123" s="160"/>
      <c r="BA123" s="160"/>
      <c r="BB123" s="160"/>
      <c r="BC123" s="160"/>
      <c r="BD123" s="160"/>
      <c r="BE123" s="160"/>
      <c r="BF123" s="160"/>
      <c r="BG123" s="160"/>
      <c r="BH123" s="160"/>
    </row>
    <row r="124" spans="1:60" x14ac:dyDescent="0.25">
      <c r="A124" s="160"/>
      <c r="B124" s="160"/>
      <c r="C124" s="160"/>
      <c r="D124" s="160"/>
      <c r="E124" s="160"/>
      <c r="F124" s="160"/>
      <c r="G124" s="160"/>
      <c r="H124" s="160"/>
      <c r="I124" s="160"/>
      <c r="J124" s="160"/>
      <c r="K124" s="160"/>
      <c r="L124" s="160"/>
      <c r="M124" s="160"/>
      <c r="N124" s="160"/>
      <c r="O124" s="160"/>
      <c r="P124" s="160"/>
      <c r="Q124" s="160"/>
      <c r="R124" s="160"/>
      <c r="S124" s="160"/>
      <c r="T124" s="160"/>
      <c r="U124" s="160"/>
      <c r="Y124" s="160"/>
      <c r="AA124" s="160"/>
      <c r="AB124" s="160"/>
      <c r="AC124" s="160"/>
      <c r="AD124" s="160"/>
      <c r="AG124" s="160"/>
      <c r="AI124" s="160"/>
      <c r="AJ124" s="160"/>
      <c r="AK124" s="160"/>
      <c r="AL124" s="160"/>
      <c r="AM124" s="160"/>
      <c r="AN124" s="160"/>
      <c r="AO124" s="160"/>
      <c r="AP124" s="160"/>
      <c r="AQ124" s="160"/>
      <c r="AR124" s="160"/>
      <c r="AS124" s="160"/>
      <c r="AT124" s="160"/>
      <c r="AW124" s="160"/>
      <c r="AX124" s="160"/>
      <c r="AY124" s="160"/>
      <c r="AZ124" s="160"/>
      <c r="BA124" s="160"/>
      <c r="BB124" s="160"/>
      <c r="BC124" s="160"/>
      <c r="BD124" s="160"/>
      <c r="BE124" s="160"/>
      <c r="BF124" s="160"/>
      <c r="BG124" s="160"/>
      <c r="BH124" s="160"/>
    </row>
    <row r="125" spans="1:60" x14ac:dyDescent="0.25">
      <c r="A125" s="160"/>
      <c r="B125" s="160"/>
      <c r="C125" s="160"/>
      <c r="D125" s="160"/>
      <c r="E125" s="160"/>
      <c r="F125" s="160"/>
      <c r="G125" s="160"/>
      <c r="H125" s="160"/>
      <c r="I125" s="160"/>
      <c r="J125" s="160"/>
      <c r="K125" s="160"/>
      <c r="L125" s="160"/>
      <c r="M125" s="160"/>
      <c r="N125" s="160"/>
      <c r="O125" s="160"/>
      <c r="P125" s="160"/>
      <c r="Q125" s="160"/>
      <c r="R125" s="160"/>
      <c r="S125" s="160"/>
      <c r="T125" s="160"/>
      <c r="U125" s="160"/>
      <c r="Y125" s="160"/>
      <c r="AA125" s="160"/>
      <c r="AB125" s="160"/>
      <c r="AC125" s="160"/>
      <c r="AD125" s="160"/>
      <c r="AG125" s="160"/>
      <c r="AI125" s="160"/>
      <c r="AJ125" s="160"/>
      <c r="AK125" s="160"/>
      <c r="AL125" s="160"/>
      <c r="AM125" s="160"/>
      <c r="AN125" s="160"/>
      <c r="AO125" s="160"/>
      <c r="AP125" s="160"/>
      <c r="AQ125" s="160"/>
      <c r="AR125" s="160"/>
      <c r="AS125" s="160"/>
      <c r="AT125" s="160"/>
      <c r="AW125" s="160"/>
      <c r="AX125" s="160"/>
      <c r="AY125" s="160"/>
      <c r="AZ125" s="160"/>
      <c r="BA125" s="160"/>
      <c r="BB125" s="160"/>
      <c r="BC125" s="160"/>
      <c r="BD125" s="160"/>
      <c r="BE125" s="160"/>
      <c r="BF125" s="160"/>
      <c r="BG125" s="160"/>
      <c r="BH125" s="160"/>
    </row>
    <row r="126" spans="1:60" x14ac:dyDescent="0.25">
      <c r="A126" s="160"/>
      <c r="B126" s="160"/>
      <c r="C126" s="160"/>
      <c r="D126" s="160"/>
      <c r="E126" s="160"/>
      <c r="F126" s="160"/>
      <c r="G126" s="160"/>
      <c r="H126" s="160"/>
      <c r="I126" s="160"/>
      <c r="J126" s="160"/>
      <c r="K126" s="160"/>
      <c r="L126" s="160"/>
      <c r="M126" s="160"/>
      <c r="N126" s="160"/>
      <c r="O126" s="160"/>
      <c r="P126" s="160"/>
      <c r="Q126" s="160"/>
      <c r="R126" s="160"/>
      <c r="S126" s="160"/>
      <c r="T126" s="160"/>
      <c r="U126" s="160"/>
      <c r="Y126" s="160"/>
      <c r="AA126" s="160"/>
      <c r="AB126" s="160"/>
      <c r="AC126" s="160"/>
      <c r="AD126" s="160"/>
      <c r="AG126" s="160"/>
      <c r="AI126" s="160"/>
      <c r="AJ126" s="160"/>
      <c r="AK126" s="160"/>
      <c r="AL126" s="160"/>
      <c r="AM126" s="160"/>
      <c r="AN126" s="160"/>
      <c r="AO126" s="160"/>
      <c r="AP126" s="160"/>
      <c r="AQ126" s="160"/>
      <c r="AR126" s="160"/>
      <c r="AS126" s="160"/>
      <c r="AT126" s="160"/>
      <c r="AW126" s="160"/>
      <c r="AX126" s="160"/>
      <c r="AY126" s="160"/>
      <c r="AZ126" s="160"/>
      <c r="BA126" s="160"/>
      <c r="BB126" s="160"/>
      <c r="BC126" s="160"/>
      <c r="BD126" s="160"/>
      <c r="BE126" s="160"/>
      <c r="BF126" s="160"/>
      <c r="BG126" s="160"/>
      <c r="BH126" s="160"/>
    </row>
    <row r="127" spans="1:60" x14ac:dyDescent="0.25">
      <c r="A127" s="160"/>
      <c r="B127" s="160"/>
      <c r="C127" s="160"/>
      <c r="D127" s="160"/>
      <c r="E127" s="160"/>
      <c r="F127" s="160"/>
      <c r="G127" s="160"/>
      <c r="H127" s="160"/>
      <c r="I127" s="160"/>
      <c r="J127" s="160"/>
      <c r="K127" s="160"/>
      <c r="L127" s="160"/>
      <c r="M127" s="160"/>
      <c r="N127" s="160"/>
      <c r="O127" s="160"/>
      <c r="P127" s="160"/>
      <c r="Q127" s="160"/>
      <c r="R127" s="160"/>
      <c r="S127" s="160"/>
      <c r="T127" s="160"/>
      <c r="U127" s="160"/>
      <c r="Y127" s="160"/>
      <c r="AA127" s="160"/>
      <c r="AB127" s="160"/>
      <c r="AC127" s="160"/>
      <c r="AD127" s="160"/>
      <c r="AG127" s="160"/>
      <c r="AI127" s="160"/>
      <c r="AJ127" s="160"/>
      <c r="AK127" s="160"/>
      <c r="AL127" s="160"/>
      <c r="AM127" s="160"/>
      <c r="AN127" s="160"/>
      <c r="AO127" s="160"/>
      <c r="AP127" s="160"/>
      <c r="AQ127" s="160"/>
      <c r="AR127" s="160"/>
      <c r="AS127" s="160"/>
      <c r="AT127" s="160"/>
      <c r="AW127" s="160"/>
      <c r="AX127" s="160"/>
      <c r="AY127" s="160"/>
      <c r="AZ127" s="160"/>
      <c r="BA127" s="160"/>
      <c r="BB127" s="160"/>
      <c r="BC127" s="160"/>
      <c r="BD127" s="160"/>
      <c r="BE127" s="160"/>
      <c r="BF127" s="160"/>
      <c r="BG127" s="160"/>
      <c r="BH127" s="160"/>
    </row>
    <row r="128" spans="1:60" x14ac:dyDescent="0.25">
      <c r="A128" s="160"/>
      <c r="B128" s="160"/>
      <c r="C128" s="160"/>
      <c r="D128" s="160"/>
      <c r="E128" s="160"/>
      <c r="F128" s="160"/>
      <c r="G128" s="160"/>
      <c r="H128" s="160"/>
      <c r="I128" s="160"/>
      <c r="J128" s="160"/>
      <c r="K128" s="160"/>
      <c r="L128" s="160"/>
      <c r="M128" s="160"/>
      <c r="N128" s="160"/>
      <c r="O128" s="160"/>
      <c r="P128" s="160"/>
      <c r="Q128" s="160"/>
      <c r="R128" s="160"/>
      <c r="S128" s="160"/>
      <c r="T128" s="160"/>
      <c r="U128" s="160"/>
      <c r="Y128" s="160"/>
      <c r="AA128" s="160"/>
      <c r="AB128" s="160"/>
      <c r="AC128" s="160"/>
      <c r="AD128" s="160"/>
      <c r="AG128" s="160"/>
      <c r="AI128" s="160"/>
      <c r="AJ128" s="160"/>
      <c r="AK128" s="160"/>
      <c r="AL128" s="160"/>
      <c r="AM128" s="160"/>
      <c r="AN128" s="160"/>
      <c r="AO128" s="160"/>
      <c r="AP128" s="160"/>
      <c r="AQ128" s="160"/>
      <c r="AR128" s="160"/>
      <c r="AS128" s="160"/>
      <c r="AT128" s="160"/>
      <c r="AW128" s="160"/>
      <c r="AX128" s="160"/>
      <c r="AY128" s="160"/>
      <c r="AZ128" s="160"/>
      <c r="BA128" s="160"/>
      <c r="BB128" s="160"/>
      <c r="BC128" s="160"/>
      <c r="BD128" s="160"/>
      <c r="BE128" s="160"/>
      <c r="BF128" s="160"/>
      <c r="BG128" s="160"/>
      <c r="BH128" s="160"/>
    </row>
    <row r="129" spans="1:60" x14ac:dyDescent="0.25">
      <c r="A129" s="160"/>
      <c r="B129" s="160"/>
      <c r="C129" s="160"/>
      <c r="D129" s="160"/>
      <c r="E129" s="160"/>
      <c r="F129" s="160"/>
      <c r="G129" s="160"/>
      <c r="H129" s="160"/>
      <c r="I129" s="160"/>
      <c r="J129" s="160"/>
      <c r="K129" s="160"/>
      <c r="L129" s="160"/>
      <c r="M129" s="160"/>
      <c r="N129" s="160"/>
      <c r="O129" s="160"/>
      <c r="P129" s="160"/>
      <c r="Q129" s="160"/>
      <c r="R129" s="160"/>
      <c r="S129" s="160"/>
      <c r="T129" s="160"/>
      <c r="U129" s="160"/>
      <c r="Y129" s="160"/>
      <c r="AA129" s="160"/>
      <c r="AB129" s="160"/>
      <c r="AC129" s="160"/>
      <c r="AD129" s="160"/>
      <c r="AG129" s="160"/>
      <c r="AI129" s="160"/>
      <c r="AJ129" s="160"/>
      <c r="AK129" s="160"/>
      <c r="AL129" s="160"/>
      <c r="AM129" s="160"/>
      <c r="AN129" s="160"/>
      <c r="AO129" s="160"/>
      <c r="AP129" s="160"/>
      <c r="AQ129" s="160"/>
      <c r="AR129" s="160"/>
      <c r="AS129" s="160"/>
      <c r="AT129" s="160"/>
      <c r="AW129" s="160"/>
      <c r="AX129" s="160"/>
      <c r="AY129" s="160"/>
      <c r="AZ129" s="160"/>
      <c r="BA129" s="160"/>
      <c r="BB129" s="160"/>
      <c r="BC129" s="160"/>
      <c r="BD129" s="160"/>
      <c r="BE129" s="160"/>
      <c r="BF129" s="160"/>
      <c r="BG129" s="160"/>
      <c r="BH129" s="160"/>
    </row>
    <row r="130" spans="1:60" x14ac:dyDescent="0.25">
      <c r="A130" s="160"/>
      <c r="B130" s="160"/>
      <c r="C130" s="160"/>
      <c r="D130" s="160"/>
      <c r="E130" s="160"/>
      <c r="F130" s="160"/>
      <c r="G130" s="160"/>
      <c r="H130" s="160"/>
      <c r="I130" s="160"/>
      <c r="J130" s="160"/>
      <c r="K130" s="160"/>
      <c r="L130" s="160"/>
      <c r="M130" s="160"/>
      <c r="N130" s="160"/>
      <c r="O130" s="160"/>
      <c r="P130" s="160"/>
      <c r="Q130" s="160"/>
      <c r="R130" s="160"/>
      <c r="S130" s="160"/>
      <c r="T130" s="160"/>
      <c r="U130" s="160"/>
      <c r="Y130" s="160"/>
      <c r="AA130" s="160"/>
      <c r="AB130" s="160"/>
      <c r="AC130" s="160"/>
      <c r="AD130" s="160"/>
      <c r="AG130" s="160"/>
      <c r="AI130" s="160"/>
      <c r="AJ130" s="160"/>
      <c r="AK130" s="160"/>
      <c r="AL130" s="160"/>
      <c r="AM130" s="160"/>
      <c r="AN130" s="160"/>
      <c r="AO130" s="160"/>
      <c r="AP130" s="160"/>
      <c r="AQ130" s="160"/>
      <c r="AR130" s="160"/>
      <c r="AS130" s="160"/>
      <c r="AT130" s="160"/>
      <c r="AW130" s="160"/>
      <c r="AX130" s="160"/>
      <c r="AY130" s="160"/>
      <c r="AZ130" s="160"/>
      <c r="BA130" s="160"/>
      <c r="BB130" s="160"/>
      <c r="BC130" s="160"/>
      <c r="BD130" s="160"/>
      <c r="BE130" s="160"/>
      <c r="BF130" s="160"/>
      <c r="BG130" s="160"/>
      <c r="BH130" s="160"/>
    </row>
    <row r="131" spans="1:60" x14ac:dyDescent="0.25">
      <c r="A131" s="160"/>
      <c r="B131" s="160"/>
      <c r="C131" s="160"/>
      <c r="D131" s="160"/>
      <c r="E131" s="160"/>
      <c r="F131" s="160"/>
      <c r="G131" s="160"/>
      <c r="H131" s="160"/>
      <c r="I131" s="160"/>
      <c r="J131" s="160"/>
      <c r="K131" s="160"/>
      <c r="L131" s="160"/>
      <c r="M131" s="160"/>
      <c r="N131" s="160"/>
      <c r="O131" s="160"/>
      <c r="P131" s="160"/>
      <c r="Q131" s="160"/>
      <c r="R131" s="160"/>
      <c r="S131" s="160"/>
      <c r="T131" s="160"/>
      <c r="U131" s="160"/>
      <c r="Y131" s="160"/>
      <c r="AA131" s="160"/>
      <c r="AB131" s="160"/>
      <c r="AC131" s="160"/>
      <c r="AD131" s="160"/>
      <c r="AG131" s="160"/>
      <c r="AI131" s="160"/>
      <c r="AJ131" s="160"/>
      <c r="AK131" s="160"/>
      <c r="AL131" s="160"/>
      <c r="AM131" s="160"/>
      <c r="AN131" s="160"/>
      <c r="AO131" s="160"/>
      <c r="AP131" s="160"/>
      <c r="AQ131" s="160"/>
      <c r="AR131" s="160"/>
      <c r="AS131" s="160"/>
      <c r="AT131" s="160"/>
      <c r="AW131" s="160"/>
      <c r="AX131" s="160"/>
      <c r="AY131" s="160"/>
      <c r="AZ131" s="160"/>
      <c r="BA131" s="160"/>
      <c r="BB131" s="160"/>
      <c r="BC131" s="160"/>
      <c r="BD131" s="160"/>
      <c r="BE131" s="160"/>
      <c r="BF131" s="160"/>
      <c r="BG131" s="160"/>
      <c r="BH131" s="160"/>
    </row>
    <row r="132" spans="1:60" x14ac:dyDescent="0.25">
      <c r="A132" s="160"/>
      <c r="B132" s="160"/>
      <c r="C132" s="160"/>
      <c r="D132" s="160"/>
      <c r="E132" s="160"/>
      <c r="F132" s="160"/>
      <c r="G132" s="160"/>
      <c r="H132" s="160"/>
      <c r="I132" s="160"/>
      <c r="J132" s="160"/>
      <c r="K132" s="160"/>
      <c r="L132" s="160"/>
      <c r="M132" s="160"/>
      <c r="N132" s="160"/>
      <c r="O132" s="160"/>
      <c r="P132" s="160"/>
      <c r="Q132" s="160"/>
      <c r="R132" s="160"/>
      <c r="S132" s="160"/>
      <c r="T132" s="160"/>
      <c r="U132" s="160"/>
      <c r="Y132" s="160"/>
      <c r="AA132" s="160"/>
      <c r="AB132" s="160"/>
      <c r="AC132" s="160"/>
      <c r="AD132" s="160"/>
      <c r="AG132" s="160"/>
      <c r="AI132" s="160"/>
      <c r="AJ132" s="160"/>
      <c r="AK132" s="160"/>
      <c r="AL132" s="160"/>
      <c r="AM132" s="160"/>
      <c r="AN132" s="160"/>
      <c r="AO132" s="160"/>
      <c r="AP132" s="160"/>
      <c r="AQ132" s="160"/>
      <c r="AR132" s="160"/>
      <c r="AS132" s="160"/>
      <c r="AT132" s="160"/>
      <c r="AW132" s="160"/>
      <c r="AX132" s="160"/>
      <c r="AY132" s="160"/>
      <c r="AZ132" s="160"/>
      <c r="BA132" s="160"/>
      <c r="BB132" s="160"/>
      <c r="BC132" s="160"/>
      <c r="BD132" s="160"/>
      <c r="BE132" s="160"/>
      <c r="BF132" s="160"/>
      <c r="BG132" s="160"/>
      <c r="BH132" s="160"/>
    </row>
    <row r="133" spans="1:60" x14ac:dyDescent="0.25">
      <c r="A133" s="160"/>
      <c r="B133" s="160"/>
      <c r="C133" s="160"/>
      <c r="D133" s="160"/>
      <c r="E133" s="160"/>
      <c r="F133" s="160"/>
      <c r="G133" s="160"/>
      <c r="H133" s="160"/>
      <c r="I133" s="160"/>
      <c r="J133" s="160"/>
      <c r="K133" s="160"/>
      <c r="L133" s="160"/>
      <c r="M133" s="160"/>
      <c r="N133" s="160"/>
      <c r="O133" s="160"/>
      <c r="P133" s="160"/>
      <c r="Q133" s="160"/>
      <c r="R133" s="160"/>
      <c r="S133" s="160"/>
      <c r="T133" s="160"/>
      <c r="U133" s="160"/>
      <c r="Y133" s="160"/>
      <c r="AA133" s="160"/>
      <c r="AB133" s="160"/>
      <c r="AC133" s="160"/>
      <c r="AD133" s="160"/>
      <c r="AG133" s="160"/>
      <c r="AI133" s="160"/>
      <c r="AJ133" s="160"/>
      <c r="AK133" s="160"/>
      <c r="AL133" s="160"/>
      <c r="AM133" s="160"/>
      <c r="AN133" s="160"/>
      <c r="AO133" s="160"/>
      <c r="AP133" s="160"/>
      <c r="AQ133" s="160"/>
      <c r="AR133" s="160"/>
      <c r="AS133" s="160"/>
      <c r="AT133" s="160"/>
      <c r="AW133" s="160"/>
      <c r="AX133" s="160"/>
      <c r="AY133" s="160"/>
      <c r="AZ133" s="160"/>
      <c r="BA133" s="160"/>
      <c r="BB133" s="160"/>
      <c r="BC133" s="160"/>
      <c r="BD133" s="160"/>
      <c r="BE133" s="160"/>
      <c r="BF133" s="160"/>
      <c r="BG133" s="160"/>
      <c r="BH133" s="160"/>
    </row>
    <row r="134" spans="1:60" x14ac:dyDescent="0.25">
      <c r="A134" s="160"/>
      <c r="B134" s="160"/>
      <c r="C134" s="160"/>
      <c r="D134" s="160"/>
      <c r="E134" s="160"/>
      <c r="F134" s="160"/>
      <c r="G134" s="160"/>
      <c r="H134" s="160"/>
      <c r="I134" s="160"/>
      <c r="J134" s="160"/>
      <c r="K134" s="160"/>
      <c r="L134" s="160"/>
      <c r="M134" s="160"/>
      <c r="N134" s="160"/>
      <c r="O134" s="160"/>
      <c r="P134" s="160"/>
      <c r="Q134" s="160"/>
      <c r="R134" s="160"/>
      <c r="S134" s="160"/>
      <c r="T134" s="160"/>
      <c r="U134" s="160"/>
      <c r="Y134" s="160"/>
      <c r="AA134" s="160"/>
      <c r="AB134" s="160"/>
      <c r="AC134" s="160"/>
      <c r="AD134" s="160"/>
      <c r="AG134" s="160"/>
      <c r="AI134" s="160"/>
      <c r="AJ134" s="160"/>
      <c r="AK134" s="160"/>
      <c r="AL134" s="160"/>
      <c r="AM134" s="160"/>
      <c r="AN134" s="160"/>
      <c r="AO134" s="160"/>
      <c r="AP134" s="160"/>
      <c r="AQ134" s="160"/>
      <c r="AR134" s="160"/>
      <c r="AS134" s="160"/>
      <c r="AT134" s="160"/>
      <c r="AW134" s="160"/>
      <c r="AX134" s="160"/>
      <c r="AY134" s="160"/>
      <c r="AZ134" s="160"/>
      <c r="BA134" s="160"/>
      <c r="BB134" s="160"/>
      <c r="BC134" s="160"/>
      <c r="BD134" s="160"/>
      <c r="BE134" s="160"/>
      <c r="BF134" s="160"/>
      <c r="BG134" s="160"/>
      <c r="BH134" s="160"/>
    </row>
    <row r="135" spans="1:60" x14ac:dyDescent="0.25">
      <c r="A135" s="160"/>
      <c r="B135" s="160"/>
      <c r="C135" s="160"/>
      <c r="D135" s="160"/>
      <c r="E135" s="160"/>
      <c r="F135" s="160"/>
      <c r="G135" s="160"/>
      <c r="H135" s="160"/>
      <c r="I135" s="160"/>
      <c r="J135" s="160"/>
      <c r="K135" s="160"/>
      <c r="L135" s="160"/>
      <c r="M135" s="160"/>
      <c r="N135" s="160"/>
      <c r="O135" s="160"/>
      <c r="P135" s="160"/>
      <c r="Q135" s="160"/>
      <c r="R135" s="160"/>
      <c r="S135" s="160"/>
      <c r="T135" s="160"/>
      <c r="U135" s="160"/>
      <c r="Y135" s="160"/>
      <c r="AA135" s="160"/>
      <c r="AB135" s="160"/>
      <c r="AC135" s="160"/>
      <c r="AD135" s="160"/>
      <c r="AG135" s="160"/>
      <c r="AI135" s="160"/>
      <c r="AJ135" s="160"/>
      <c r="AK135" s="160"/>
      <c r="AL135" s="160"/>
      <c r="AM135" s="160"/>
      <c r="AN135" s="160"/>
      <c r="AO135" s="160"/>
      <c r="AP135" s="160"/>
      <c r="AQ135" s="160"/>
      <c r="AR135" s="160"/>
      <c r="AS135" s="160"/>
      <c r="AT135" s="160"/>
      <c r="AW135" s="160"/>
      <c r="AX135" s="160"/>
      <c r="AY135" s="160"/>
      <c r="AZ135" s="160"/>
      <c r="BA135" s="160"/>
      <c r="BB135" s="160"/>
      <c r="BC135" s="160"/>
      <c r="BD135" s="160"/>
      <c r="BE135" s="160"/>
      <c r="BF135" s="160"/>
      <c r="BG135" s="160"/>
      <c r="BH135" s="160"/>
    </row>
    <row r="136" spans="1:60" x14ac:dyDescent="0.25">
      <c r="A136" s="160"/>
      <c r="B136" s="160"/>
      <c r="C136" s="160"/>
      <c r="D136" s="160"/>
      <c r="E136" s="160"/>
      <c r="F136" s="160"/>
      <c r="G136" s="160"/>
      <c r="H136" s="160"/>
      <c r="I136" s="160"/>
      <c r="J136" s="160"/>
      <c r="K136" s="160"/>
      <c r="L136" s="160"/>
      <c r="M136" s="160"/>
      <c r="N136" s="160"/>
      <c r="O136" s="160"/>
      <c r="P136" s="160"/>
      <c r="Q136" s="160"/>
      <c r="R136" s="160"/>
      <c r="S136" s="160"/>
      <c r="T136" s="160"/>
      <c r="U136" s="160"/>
      <c r="Y136" s="160"/>
      <c r="AA136" s="160"/>
      <c r="AB136" s="160"/>
      <c r="AC136" s="160"/>
      <c r="AD136" s="160"/>
      <c r="AG136" s="160"/>
      <c r="AI136" s="160"/>
      <c r="AJ136" s="160"/>
      <c r="AK136" s="160"/>
      <c r="AL136" s="160"/>
      <c r="AM136" s="160"/>
      <c r="AN136" s="160"/>
      <c r="AO136" s="160"/>
      <c r="AP136" s="160"/>
      <c r="AQ136" s="160"/>
      <c r="AR136" s="160"/>
      <c r="AS136" s="160"/>
      <c r="AT136" s="160"/>
      <c r="AW136" s="160"/>
      <c r="AX136" s="160"/>
      <c r="AY136" s="160"/>
      <c r="AZ136" s="160"/>
      <c r="BA136" s="160"/>
      <c r="BB136" s="160"/>
      <c r="BC136" s="160"/>
      <c r="BD136" s="160"/>
      <c r="BE136" s="160"/>
      <c r="BF136" s="160"/>
      <c r="BG136" s="160"/>
      <c r="BH136" s="160"/>
    </row>
    <row r="137" spans="1:60" x14ac:dyDescent="0.25">
      <c r="A137" s="160"/>
      <c r="B137" s="160"/>
      <c r="C137" s="160"/>
      <c r="D137" s="160"/>
      <c r="E137" s="160"/>
      <c r="F137" s="160"/>
      <c r="G137" s="160"/>
      <c r="H137" s="160"/>
      <c r="I137" s="160"/>
      <c r="J137" s="160"/>
      <c r="K137" s="160"/>
      <c r="L137" s="160"/>
      <c r="M137" s="160"/>
      <c r="N137" s="160"/>
      <c r="O137" s="160"/>
      <c r="P137" s="160"/>
      <c r="Q137" s="160"/>
      <c r="R137" s="160"/>
      <c r="S137" s="160"/>
      <c r="T137" s="160"/>
      <c r="U137" s="160"/>
      <c r="Y137" s="160"/>
      <c r="AA137" s="160"/>
      <c r="AB137" s="160"/>
      <c r="AC137" s="160"/>
      <c r="AD137" s="160"/>
      <c r="AG137" s="160"/>
      <c r="AI137" s="160"/>
      <c r="AJ137" s="160"/>
      <c r="AK137" s="160"/>
      <c r="AL137" s="160"/>
      <c r="AM137" s="160"/>
      <c r="AN137" s="160"/>
      <c r="AO137" s="160"/>
      <c r="AP137" s="160"/>
      <c r="AQ137" s="160"/>
      <c r="AR137" s="160"/>
      <c r="AS137" s="160"/>
      <c r="AT137" s="160"/>
      <c r="AW137" s="160"/>
      <c r="AX137" s="160"/>
      <c r="AY137" s="160"/>
      <c r="AZ137" s="160"/>
      <c r="BA137" s="160"/>
      <c r="BB137" s="160"/>
      <c r="BC137" s="160"/>
      <c r="BD137" s="160"/>
      <c r="BE137" s="160"/>
      <c r="BF137" s="160"/>
      <c r="BG137" s="160"/>
      <c r="BH137" s="160"/>
    </row>
    <row r="138" spans="1:60" x14ac:dyDescent="0.25">
      <c r="A138" s="160"/>
      <c r="B138" s="160"/>
      <c r="C138" s="160"/>
      <c r="D138" s="160"/>
      <c r="E138" s="160"/>
      <c r="F138" s="160"/>
      <c r="G138" s="160"/>
      <c r="H138" s="160"/>
      <c r="I138" s="160"/>
      <c r="J138" s="160"/>
      <c r="K138" s="160"/>
      <c r="L138" s="160"/>
      <c r="M138" s="160"/>
      <c r="N138" s="160"/>
      <c r="O138" s="160"/>
      <c r="P138" s="160"/>
      <c r="Q138" s="160"/>
      <c r="R138" s="160"/>
      <c r="S138" s="160"/>
      <c r="T138" s="160"/>
      <c r="U138" s="160"/>
      <c r="Y138" s="160"/>
      <c r="AA138" s="160"/>
      <c r="AB138" s="160"/>
      <c r="AC138" s="160"/>
      <c r="AD138" s="160"/>
      <c r="AG138" s="160"/>
      <c r="AI138" s="160"/>
      <c r="AJ138" s="160"/>
      <c r="AK138" s="160"/>
      <c r="AL138" s="160"/>
      <c r="AM138" s="160"/>
      <c r="AN138" s="160"/>
      <c r="AO138" s="160"/>
      <c r="AP138" s="160"/>
      <c r="AQ138" s="160"/>
      <c r="AR138" s="160"/>
      <c r="AS138" s="160"/>
      <c r="AT138" s="160"/>
      <c r="AW138" s="160"/>
      <c r="AX138" s="160"/>
      <c r="AY138" s="160"/>
      <c r="AZ138" s="160"/>
      <c r="BA138" s="160"/>
      <c r="BB138" s="160"/>
      <c r="BC138" s="160"/>
      <c r="BD138" s="160"/>
      <c r="BE138" s="160"/>
      <c r="BF138" s="160"/>
      <c r="BG138" s="160"/>
      <c r="BH138" s="160"/>
    </row>
    <row r="139" spans="1:60" x14ac:dyDescent="0.25">
      <c r="A139" s="160"/>
      <c r="B139" s="160"/>
      <c r="C139" s="160"/>
      <c r="D139" s="160"/>
      <c r="E139" s="160"/>
      <c r="F139" s="160"/>
      <c r="G139" s="160"/>
      <c r="H139" s="160"/>
      <c r="I139" s="160"/>
      <c r="J139" s="160"/>
      <c r="K139" s="160"/>
      <c r="L139" s="160"/>
      <c r="M139" s="160"/>
      <c r="N139" s="160"/>
      <c r="O139" s="160"/>
      <c r="P139" s="160"/>
      <c r="Q139" s="160"/>
      <c r="R139" s="160"/>
      <c r="S139" s="160"/>
      <c r="T139" s="160"/>
      <c r="U139" s="160"/>
      <c r="Y139" s="160"/>
      <c r="AA139" s="160"/>
      <c r="AB139" s="160"/>
      <c r="AC139" s="160"/>
      <c r="AD139" s="160"/>
      <c r="AG139" s="160"/>
      <c r="AI139" s="160"/>
      <c r="AJ139" s="160"/>
      <c r="AK139" s="160"/>
      <c r="AL139" s="160"/>
      <c r="AM139" s="160"/>
      <c r="AN139" s="160"/>
      <c r="AO139" s="160"/>
      <c r="AP139" s="160"/>
      <c r="AQ139" s="160"/>
      <c r="AR139" s="160"/>
      <c r="AS139" s="160"/>
      <c r="AT139" s="160"/>
      <c r="AW139" s="160"/>
      <c r="AX139" s="160"/>
      <c r="AY139" s="160"/>
      <c r="AZ139" s="160"/>
      <c r="BA139" s="160"/>
      <c r="BB139" s="160"/>
      <c r="BC139" s="160"/>
      <c r="BD139" s="160"/>
      <c r="BE139" s="160"/>
      <c r="BF139" s="160"/>
      <c r="BG139" s="160"/>
      <c r="BH139" s="160"/>
    </row>
    <row r="140" spans="1:60" x14ac:dyDescent="0.25">
      <c r="A140" s="160"/>
      <c r="B140" s="160"/>
      <c r="C140" s="160"/>
      <c r="D140" s="160"/>
      <c r="E140" s="160"/>
      <c r="F140" s="160"/>
      <c r="G140" s="160"/>
      <c r="H140" s="160"/>
      <c r="I140" s="160"/>
      <c r="J140" s="160"/>
      <c r="K140" s="160"/>
      <c r="L140" s="160"/>
      <c r="M140" s="160"/>
      <c r="N140" s="160"/>
      <c r="O140" s="160"/>
      <c r="P140" s="160"/>
      <c r="Q140" s="160"/>
      <c r="R140" s="160"/>
      <c r="S140" s="160"/>
      <c r="T140" s="160"/>
      <c r="U140" s="160"/>
      <c r="Y140" s="160"/>
      <c r="AA140" s="160"/>
      <c r="AB140" s="160"/>
      <c r="AC140" s="160"/>
      <c r="AD140" s="160"/>
      <c r="AG140" s="160"/>
      <c r="AI140" s="160"/>
      <c r="AJ140" s="160"/>
      <c r="AK140" s="160"/>
      <c r="AL140" s="160"/>
      <c r="AM140" s="160"/>
      <c r="AN140" s="160"/>
      <c r="AO140" s="160"/>
      <c r="AP140" s="160"/>
      <c r="AQ140" s="160"/>
      <c r="AR140" s="160"/>
      <c r="AS140" s="160"/>
      <c r="AT140" s="160"/>
      <c r="AW140" s="160"/>
      <c r="AX140" s="160"/>
      <c r="AY140" s="160"/>
      <c r="AZ140" s="160"/>
      <c r="BA140" s="160"/>
      <c r="BB140" s="160"/>
      <c r="BC140" s="160"/>
      <c r="BD140" s="160"/>
      <c r="BE140" s="160"/>
      <c r="BF140" s="160"/>
      <c r="BG140" s="160"/>
      <c r="BH140" s="160"/>
    </row>
    <row r="141" spans="1:60" x14ac:dyDescent="0.25">
      <c r="A141" s="160"/>
      <c r="B141" s="160"/>
      <c r="C141" s="160"/>
      <c r="D141" s="160"/>
      <c r="E141" s="160"/>
      <c r="F141" s="160"/>
      <c r="G141" s="160"/>
      <c r="H141" s="160"/>
      <c r="I141" s="160"/>
      <c r="J141" s="160"/>
      <c r="K141" s="160"/>
      <c r="L141" s="160"/>
      <c r="M141" s="160"/>
      <c r="N141" s="160"/>
      <c r="O141" s="160"/>
      <c r="P141" s="160"/>
      <c r="Q141" s="160"/>
      <c r="R141" s="160"/>
      <c r="S141" s="160"/>
      <c r="T141" s="160"/>
      <c r="U141" s="160"/>
      <c r="Y141" s="160"/>
      <c r="AA141" s="160"/>
      <c r="AB141" s="160"/>
      <c r="AC141" s="160"/>
      <c r="AD141" s="160"/>
      <c r="AG141" s="160"/>
      <c r="AI141" s="160"/>
      <c r="AJ141" s="160"/>
      <c r="AK141" s="160"/>
      <c r="AL141" s="160"/>
      <c r="AM141" s="160"/>
      <c r="AN141" s="160"/>
      <c r="AO141" s="160"/>
      <c r="AP141" s="160"/>
      <c r="AQ141" s="160"/>
      <c r="AR141" s="160"/>
      <c r="AS141" s="160"/>
      <c r="AT141" s="160"/>
      <c r="AW141" s="160"/>
      <c r="AX141" s="160"/>
      <c r="AY141" s="160"/>
      <c r="AZ141" s="160"/>
      <c r="BA141" s="160"/>
      <c r="BB141" s="160"/>
      <c r="BC141" s="160"/>
      <c r="BD141" s="160"/>
      <c r="BE141" s="160"/>
      <c r="BF141" s="160"/>
      <c r="BG141" s="160"/>
      <c r="BH141" s="160"/>
    </row>
    <row r="142" spans="1:60" x14ac:dyDescent="0.25">
      <c r="A142" s="160"/>
      <c r="B142" s="160"/>
      <c r="C142" s="160"/>
      <c r="D142" s="160"/>
      <c r="E142" s="160"/>
      <c r="F142" s="160"/>
      <c r="G142" s="160"/>
      <c r="H142" s="160"/>
      <c r="I142" s="160"/>
      <c r="J142" s="160"/>
      <c r="K142" s="160"/>
      <c r="L142" s="160"/>
      <c r="M142" s="160"/>
      <c r="N142" s="160"/>
      <c r="O142" s="160"/>
      <c r="P142" s="160"/>
      <c r="Q142" s="160"/>
      <c r="R142" s="160"/>
      <c r="S142" s="160"/>
      <c r="T142" s="160"/>
      <c r="U142" s="160"/>
      <c r="Y142" s="160"/>
      <c r="AA142" s="160"/>
      <c r="AB142" s="160"/>
      <c r="AC142" s="160"/>
      <c r="AD142" s="160"/>
      <c r="AG142" s="160"/>
      <c r="AI142" s="160"/>
      <c r="AJ142" s="160"/>
      <c r="AK142" s="160"/>
      <c r="AL142" s="160"/>
      <c r="AM142" s="160"/>
      <c r="AN142" s="160"/>
      <c r="AO142" s="160"/>
      <c r="AP142" s="160"/>
      <c r="AQ142" s="160"/>
      <c r="AR142" s="160"/>
      <c r="AS142" s="160"/>
      <c r="AT142" s="160"/>
      <c r="AW142" s="160"/>
      <c r="AX142" s="160"/>
      <c r="AY142" s="160"/>
      <c r="AZ142" s="160"/>
      <c r="BA142" s="160"/>
      <c r="BB142" s="160"/>
      <c r="BC142" s="160"/>
      <c r="BD142" s="160"/>
      <c r="BE142" s="160"/>
      <c r="BF142" s="160"/>
      <c r="BG142" s="160"/>
      <c r="BH142" s="160"/>
    </row>
    <row r="143" spans="1:60" x14ac:dyDescent="0.25">
      <c r="A143" s="160"/>
      <c r="B143" s="160"/>
      <c r="C143" s="160"/>
      <c r="D143" s="160"/>
      <c r="E143" s="160"/>
      <c r="F143" s="160"/>
      <c r="G143" s="160"/>
      <c r="H143" s="160"/>
      <c r="I143" s="160"/>
      <c r="J143" s="160"/>
      <c r="K143" s="160"/>
      <c r="L143" s="160"/>
      <c r="M143" s="160"/>
      <c r="N143" s="160"/>
      <c r="O143" s="160"/>
      <c r="P143" s="160"/>
      <c r="Q143" s="160"/>
      <c r="R143" s="160"/>
      <c r="S143" s="160"/>
      <c r="T143" s="160"/>
      <c r="U143" s="160"/>
      <c r="Y143" s="160"/>
      <c r="AA143" s="160"/>
      <c r="AB143" s="160"/>
      <c r="AC143" s="160"/>
      <c r="AD143" s="160"/>
      <c r="AG143" s="160"/>
      <c r="AI143" s="160"/>
      <c r="AJ143" s="160"/>
      <c r="AK143" s="160"/>
      <c r="AL143" s="160"/>
      <c r="AM143" s="160"/>
      <c r="AN143" s="160"/>
      <c r="AO143" s="160"/>
      <c r="AP143" s="160"/>
      <c r="AQ143" s="160"/>
      <c r="AR143" s="160"/>
      <c r="AS143" s="160"/>
      <c r="AT143" s="160"/>
      <c r="AW143" s="160"/>
      <c r="AX143" s="160"/>
      <c r="AY143" s="160"/>
      <c r="AZ143" s="160"/>
      <c r="BA143" s="160"/>
      <c r="BB143" s="160"/>
      <c r="BC143" s="160"/>
      <c r="BD143" s="160"/>
      <c r="BE143" s="160"/>
      <c r="BF143" s="160"/>
      <c r="BG143" s="160"/>
      <c r="BH143" s="160"/>
    </row>
    <row r="144" spans="1:60" x14ac:dyDescent="0.25">
      <c r="A144" s="160"/>
      <c r="B144" s="160"/>
      <c r="C144" s="160"/>
      <c r="D144" s="160"/>
      <c r="E144" s="160"/>
      <c r="F144" s="160"/>
      <c r="G144" s="160"/>
      <c r="H144" s="160"/>
      <c r="I144" s="160"/>
      <c r="J144" s="160"/>
      <c r="K144" s="160"/>
      <c r="L144" s="160"/>
      <c r="M144" s="160"/>
      <c r="N144" s="160"/>
      <c r="O144" s="160"/>
      <c r="P144" s="160"/>
      <c r="Q144" s="160"/>
      <c r="R144" s="160"/>
      <c r="S144" s="160"/>
      <c r="T144" s="160"/>
      <c r="U144" s="160"/>
      <c r="Y144" s="160"/>
      <c r="AA144" s="160"/>
      <c r="AB144" s="160"/>
      <c r="AC144" s="160"/>
      <c r="AD144" s="160"/>
      <c r="AG144" s="160"/>
      <c r="AI144" s="160"/>
      <c r="AJ144" s="160"/>
      <c r="AK144" s="160"/>
      <c r="AL144" s="160"/>
      <c r="AM144" s="160"/>
      <c r="AN144" s="160"/>
      <c r="AO144" s="160"/>
      <c r="AP144" s="160"/>
      <c r="AQ144" s="160"/>
      <c r="AR144" s="160"/>
      <c r="AS144" s="160"/>
      <c r="AT144" s="160"/>
      <c r="AW144" s="160"/>
      <c r="AX144" s="160"/>
      <c r="AY144" s="160"/>
      <c r="AZ144" s="160"/>
      <c r="BA144" s="160"/>
      <c r="BB144" s="160"/>
      <c r="BC144" s="160"/>
      <c r="BD144" s="160"/>
      <c r="BE144" s="160"/>
      <c r="BF144" s="160"/>
      <c r="BG144" s="160"/>
      <c r="BH144" s="160"/>
    </row>
    <row r="145" spans="1:60" x14ac:dyDescent="0.25">
      <c r="A145" s="160"/>
      <c r="B145" s="160"/>
      <c r="C145" s="160"/>
      <c r="D145" s="160"/>
      <c r="E145" s="160"/>
      <c r="F145" s="160"/>
      <c r="G145" s="160"/>
      <c r="H145" s="160"/>
      <c r="I145" s="160"/>
      <c r="J145" s="160"/>
      <c r="K145" s="160"/>
      <c r="L145" s="160"/>
      <c r="M145" s="160"/>
      <c r="N145" s="160"/>
      <c r="O145" s="160"/>
      <c r="P145" s="160"/>
      <c r="Q145" s="160"/>
      <c r="R145" s="160"/>
      <c r="S145" s="160"/>
      <c r="T145" s="160"/>
      <c r="U145" s="160"/>
      <c r="Y145" s="160"/>
      <c r="AA145" s="160"/>
      <c r="AB145" s="160"/>
      <c r="AC145" s="160"/>
      <c r="AD145" s="160"/>
      <c r="AG145" s="160"/>
      <c r="AI145" s="160"/>
      <c r="AJ145" s="160"/>
      <c r="AK145" s="160"/>
      <c r="AL145" s="160"/>
      <c r="AM145" s="160"/>
      <c r="AN145" s="160"/>
      <c r="AO145" s="160"/>
      <c r="AP145" s="160"/>
      <c r="AQ145" s="160"/>
      <c r="AR145" s="160"/>
      <c r="AS145" s="160"/>
      <c r="AT145" s="160"/>
      <c r="AW145" s="160"/>
      <c r="AX145" s="160"/>
      <c r="AY145" s="160"/>
      <c r="AZ145" s="160"/>
      <c r="BA145" s="160"/>
      <c r="BB145" s="160"/>
      <c r="BC145" s="160"/>
      <c r="BD145" s="160"/>
      <c r="BE145" s="160"/>
      <c r="BF145" s="160"/>
      <c r="BG145" s="160"/>
      <c r="BH145" s="160"/>
    </row>
    <row r="146" spans="1:60" x14ac:dyDescent="0.25">
      <c r="A146" s="160"/>
      <c r="B146" s="160"/>
      <c r="C146" s="160"/>
      <c r="D146" s="160"/>
      <c r="E146" s="160"/>
      <c r="F146" s="160"/>
      <c r="G146" s="160"/>
      <c r="H146" s="160"/>
      <c r="I146" s="160"/>
      <c r="J146" s="160"/>
      <c r="K146" s="160"/>
      <c r="L146" s="160"/>
      <c r="M146" s="160"/>
      <c r="N146" s="160"/>
      <c r="O146" s="160"/>
      <c r="P146" s="160"/>
      <c r="Q146" s="160"/>
      <c r="R146" s="160"/>
      <c r="S146" s="160"/>
      <c r="T146" s="160"/>
      <c r="U146" s="160"/>
      <c r="Y146" s="160"/>
      <c r="AA146" s="160"/>
      <c r="AB146" s="160"/>
      <c r="AC146" s="160"/>
      <c r="AD146" s="160"/>
      <c r="AG146" s="160"/>
      <c r="AI146" s="160"/>
      <c r="AJ146" s="160"/>
      <c r="AK146" s="160"/>
      <c r="AL146" s="160"/>
      <c r="AM146" s="160"/>
      <c r="AN146" s="160"/>
      <c r="AO146" s="160"/>
      <c r="AP146" s="160"/>
      <c r="AQ146" s="160"/>
      <c r="AR146" s="160"/>
      <c r="AS146" s="160"/>
      <c r="AT146" s="160"/>
      <c r="AW146" s="160"/>
      <c r="AX146" s="160"/>
      <c r="AY146" s="160"/>
      <c r="AZ146" s="160"/>
      <c r="BA146" s="160"/>
      <c r="BB146" s="160"/>
      <c r="BC146" s="160"/>
      <c r="BD146" s="160"/>
      <c r="BE146" s="160"/>
      <c r="BF146" s="160"/>
      <c r="BG146" s="160"/>
      <c r="BH146" s="160"/>
    </row>
    <row r="147" spans="1:60" x14ac:dyDescent="0.25">
      <c r="A147" s="160"/>
      <c r="B147" s="160"/>
      <c r="C147" s="160"/>
      <c r="D147" s="160"/>
      <c r="E147" s="160"/>
      <c r="F147" s="160"/>
      <c r="G147" s="160"/>
      <c r="H147" s="160"/>
      <c r="I147" s="160"/>
      <c r="J147" s="160"/>
      <c r="K147" s="160"/>
      <c r="L147" s="160"/>
      <c r="M147" s="160"/>
      <c r="N147" s="160"/>
      <c r="O147" s="160"/>
      <c r="P147" s="160"/>
      <c r="Q147" s="160"/>
      <c r="R147" s="160"/>
      <c r="S147" s="160"/>
      <c r="T147" s="160"/>
      <c r="U147" s="160"/>
      <c r="Y147" s="160"/>
      <c r="AA147" s="160"/>
      <c r="AB147" s="160"/>
      <c r="AC147" s="160"/>
      <c r="AD147" s="160"/>
      <c r="AG147" s="160"/>
      <c r="AI147" s="160"/>
      <c r="AJ147" s="160"/>
      <c r="AK147" s="160"/>
      <c r="AL147" s="160"/>
      <c r="AM147" s="160"/>
      <c r="AN147" s="160"/>
      <c r="AO147" s="160"/>
      <c r="AP147" s="160"/>
      <c r="AQ147" s="160"/>
      <c r="AR147" s="160"/>
      <c r="AS147" s="160"/>
      <c r="AT147" s="160"/>
      <c r="AW147" s="160"/>
      <c r="AX147" s="160"/>
      <c r="AY147" s="160"/>
      <c r="AZ147" s="160"/>
      <c r="BA147" s="160"/>
      <c r="BB147" s="160"/>
      <c r="BC147" s="160"/>
      <c r="BD147" s="160"/>
      <c r="BE147" s="160"/>
      <c r="BF147" s="160"/>
      <c r="BG147" s="160"/>
      <c r="BH147" s="160"/>
    </row>
    <row r="148" spans="1:60" x14ac:dyDescent="0.25">
      <c r="A148" s="160"/>
      <c r="B148" s="160"/>
      <c r="C148" s="160"/>
      <c r="D148" s="160"/>
      <c r="E148" s="160"/>
      <c r="F148" s="160"/>
      <c r="G148" s="160"/>
      <c r="H148" s="160"/>
      <c r="I148" s="160"/>
      <c r="J148" s="160"/>
      <c r="K148" s="160"/>
      <c r="L148" s="160"/>
      <c r="M148" s="160"/>
      <c r="N148" s="160"/>
      <c r="O148" s="160"/>
      <c r="P148" s="160"/>
      <c r="Q148" s="160"/>
      <c r="R148" s="160"/>
      <c r="S148" s="160"/>
      <c r="T148" s="160"/>
      <c r="U148" s="160"/>
      <c r="Y148" s="160"/>
      <c r="AA148" s="160"/>
      <c r="AB148" s="160"/>
      <c r="AC148" s="160"/>
      <c r="AD148" s="160"/>
      <c r="AG148" s="160"/>
      <c r="AI148" s="160"/>
      <c r="AJ148" s="160"/>
      <c r="AK148" s="160"/>
      <c r="AL148" s="160"/>
      <c r="AM148" s="160"/>
      <c r="AN148" s="160"/>
      <c r="AO148" s="160"/>
      <c r="AP148" s="160"/>
      <c r="AQ148" s="160"/>
      <c r="AR148" s="160"/>
      <c r="AS148" s="160"/>
      <c r="AT148" s="160"/>
      <c r="AW148" s="160"/>
      <c r="AX148" s="160"/>
      <c r="AY148" s="160"/>
      <c r="AZ148" s="160"/>
      <c r="BA148" s="160"/>
      <c r="BB148" s="160"/>
      <c r="BC148" s="160"/>
      <c r="BD148" s="160"/>
      <c r="BE148" s="160"/>
      <c r="BF148" s="160"/>
      <c r="BG148" s="160"/>
      <c r="BH148" s="160"/>
    </row>
    <row r="149" spans="1:60" x14ac:dyDescent="0.25">
      <c r="A149" s="160"/>
      <c r="B149" s="160"/>
      <c r="C149" s="160"/>
      <c r="D149" s="160"/>
      <c r="E149" s="160"/>
      <c r="F149" s="160"/>
      <c r="G149" s="160"/>
      <c r="H149" s="160"/>
      <c r="I149" s="160"/>
      <c r="J149" s="160"/>
      <c r="K149" s="160"/>
      <c r="L149" s="160"/>
      <c r="M149" s="160"/>
      <c r="N149" s="160"/>
      <c r="O149" s="160"/>
      <c r="P149" s="160"/>
      <c r="Q149" s="160"/>
      <c r="R149" s="160"/>
      <c r="S149" s="160"/>
      <c r="T149" s="160"/>
      <c r="U149" s="160"/>
      <c r="Y149" s="160"/>
      <c r="AA149" s="160"/>
      <c r="AB149" s="160"/>
      <c r="AC149" s="160"/>
      <c r="AD149" s="160"/>
      <c r="AG149" s="160"/>
      <c r="AI149" s="160"/>
      <c r="AJ149" s="160"/>
      <c r="AK149" s="160"/>
      <c r="AL149" s="160"/>
      <c r="AM149" s="160"/>
      <c r="AN149" s="160"/>
      <c r="AO149" s="160"/>
      <c r="AP149" s="160"/>
      <c r="AQ149" s="160"/>
      <c r="AR149" s="160"/>
      <c r="AS149" s="160"/>
      <c r="AT149" s="160"/>
      <c r="AW149" s="160"/>
      <c r="AX149" s="160"/>
      <c r="AY149" s="160"/>
      <c r="AZ149" s="160"/>
      <c r="BA149" s="160"/>
      <c r="BB149" s="160"/>
      <c r="BC149" s="160"/>
      <c r="BD149" s="160"/>
      <c r="BE149" s="160"/>
      <c r="BF149" s="160"/>
      <c r="BG149" s="160"/>
      <c r="BH149" s="160"/>
    </row>
    <row r="150" spans="1:60" x14ac:dyDescent="0.25">
      <c r="A150" s="160"/>
      <c r="B150" s="160"/>
      <c r="C150" s="160"/>
      <c r="D150" s="160"/>
      <c r="E150" s="160"/>
      <c r="F150" s="160"/>
      <c r="G150" s="160"/>
      <c r="H150" s="160"/>
      <c r="I150" s="160"/>
      <c r="J150" s="160"/>
      <c r="K150" s="160"/>
      <c r="L150" s="160"/>
      <c r="M150" s="160"/>
      <c r="N150" s="160"/>
      <c r="O150" s="160"/>
      <c r="P150" s="160"/>
      <c r="Q150" s="160"/>
      <c r="R150" s="160"/>
      <c r="S150" s="160"/>
      <c r="T150" s="160"/>
      <c r="U150" s="160"/>
      <c r="Y150" s="160"/>
      <c r="AA150" s="160"/>
      <c r="AB150" s="160"/>
      <c r="AC150" s="160"/>
      <c r="AD150" s="160"/>
      <c r="AG150" s="160"/>
      <c r="AI150" s="160"/>
      <c r="AJ150" s="160"/>
      <c r="AK150" s="160"/>
      <c r="AL150" s="160"/>
      <c r="AM150" s="160"/>
      <c r="AN150" s="160"/>
      <c r="AO150" s="160"/>
      <c r="AP150" s="160"/>
      <c r="AQ150" s="160"/>
      <c r="AR150" s="160"/>
      <c r="AS150" s="160"/>
      <c r="AT150" s="160"/>
      <c r="AW150" s="160"/>
      <c r="AX150" s="160"/>
      <c r="AY150" s="160"/>
      <c r="AZ150" s="160"/>
      <c r="BA150" s="160"/>
      <c r="BB150" s="160"/>
      <c r="BC150" s="160"/>
      <c r="BD150" s="160"/>
      <c r="BE150" s="160"/>
      <c r="BF150" s="160"/>
      <c r="BG150" s="160"/>
      <c r="BH150" s="160"/>
    </row>
    <row r="151" spans="1:60" x14ac:dyDescent="0.25">
      <c r="A151" s="160"/>
      <c r="B151" s="160"/>
      <c r="C151" s="160"/>
      <c r="D151" s="160"/>
      <c r="E151" s="160"/>
      <c r="F151" s="160"/>
      <c r="G151" s="160"/>
      <c r="H151" s="160"/>
      <c r="I151" s="160"/>
      <c r="J151" s="160"/>
      <c r="K151" s="160"/>
      <c r="L151" s="160"/>
      <c r="M151" s="160"/>
      <c r="N151" s="160"/>
      <c r="O151" s="160"/>
      <c r="P151" s="160"/>
      <c r="Q151" s="160"/>
      <c r="R151" s="160"/>
      <c r="S151" s="160"/>
      <c r="T151" s="160"/>
      <c r="U151" s="160"/>
      <c r="Y151" s="160"/>
      <c r="AA151" s="160"/>
      <c r="AB151" s="160"/>
      <c r="AC151" s="160"/>
      <c r="AD151" s="160"/>
      <c r="AG151" s="160"/>
      <c r="AI151" s="160"/>
      <c r="AJ151" s="160"/>
      <c r="AK151" s="160"/>
      <c r="AL151" s="160"/>
      <c r="AM151" s="160"/>
      <c r="AN151" s="160"/>
      <c r="AO151" s="160"/>
      <c r="AP151" s="160"/>
      <c r="AQ151" s="160"/>
      <c r="AR151" s="160"/>
      <c r="AS151" s="160"/>
      <c r="AT151" s="160"/>
      <c r="AW151" s="160"/>
      <c r="AX151" s="160"/>
      <c r="AY151" s="160"/>
      <c r="AZ151" s="160"/>
      <c r="BA151" s="160"/>
      <c r="BB151" s="160"/>
      <c r="BC151" s="160"/>
      <c r="BD151" s="160"/>
      <c r="BE151" s="160"/>
      <c r="BF151" s="160"/>
      <c r="BG151" s="160"/>
      <c r="BH151" s="160"/>
    </row>
    <row r="152" spans="1:60" x14ac:dyDescent="0.25">
      <c r="A152" s="160"/>
      <c r="B152" s="160"/>
      <c r="C152" s="160"/>
      <c r="D152" s="160"/>
      <c r="E152" s="160"/>
      <c r="F152" s="160"/>
      <c r="G152" s="160"/>
      <c r="H152" s="160"/>
      <c r="I152" s="160"/>
      <c r="J152" s="160"/>
      <c r="K152" s="160"/>
      <c r="L152" s="160"/>
      <c r="M152" s="160"/>
      <c r="N152" s="160"/>
      <c r="O152" s="160"/>
      <c r="P152" s="160"/>
      <c r="Q152" s="160"/>
      <c r="R152" s="160"/>
      <c r="S152" s="160"/>
      <c r="T152" s="160"/>
      <c r="U152" s="160"/>
      <c r="Y152" s="160"/>
      <c r="AA152" s="160"/>
      <c r="AB152" s="160"/>
      <c r="AC152" s="160"/>
      <c r="AD152" s="160"/>
      <c r="AG152" s="160"/>
      <c r="AI152" s="160"/>
      <c r="AJ152" s="160"/>
      <c r="AK152" s="160"/>
      <c r="AL152" s="160"/>
      <c r="AM152" s="160"/>
      <c r="AN152" s="160"/>
      <c r="AO152" s="160"/>
      <c r="AP152" s="160"/>
      <c r="AQ152" s="160"/>
      <c r="AR152" s="160"/>
      <c r="AS152" s="160"/>
      <c r="AT152" s="160"/>
      <c r="AW152" s="160"/>
      <c r="AX152" s="160"/>
      <c r="AY152" s="160"/>
      <c r="AZ152" s="160"/>
      <c r="BA152" s="160"/>
      <c r="BB152" s="160"/>
      <c r="BC152" s="160"/>
      <c r="BD152" s="160"/>
      <c r="BE152" s="160"/>
      <c r="BF152" s="160"/>
      <c r="BG152" s="160"/>
      <c r="BH152" s="160"/>
    </row>
    <row r="153" spans="1:60" x14ac:dyDescent="0.25">
      <c r="A153" s="160"/>
      <c r="B153" s="160"/>
      <c r="C153" s="160"/>
      <c r="D153" s="160"/>
      <c r="E153" s="160"/>
      <c r="F153" s="160"/>
      <c r="G153" s="160"/>
      <c r="H153" s="160"/>
      <c r="I153" s="160"/>
      <c r="J153" s="160"/>
      <c r="K153" s="160"/>
      <c r="L153" s="160"/>
      <c r="M153" s="160"/>
      <c r="N153" s="160"/>
      <c r="O153" s="160"/>
      <c r="P153" s="160"/>
      <c r="Q153" s="160"/>
      <c r="R153" s="160"/>
      <c r="S153" s="160"/>
      <c r="T153" s="160"/>
      <c r="U153" s="160"/>
      <c r="Y153" s="160"/>
      <c r="AA153" s="160"/>
      <c r="AB153" s="160"/>
      <c r="AC153" s="160"/>
      <c r="AD153" s="160"/>
      <c r="AG153" s="160"/>
      <c r="AI153" s="160"/>
      <c r="AJ153" s="160"/>
      <c r="AK153" s="160"/>
      <c r="AL153" s="160"/>
      <c r="AM153" s="160"/>
      <c r="AN153" s="160"/>
      <c r="AO153" s="160"/>
      <c r="AP153" s="160"/>
      <c r="AQ153" s="160"/>
      <c r="AR153" s="160"/>
      <c r="AS153" s="160"/>
      <c r="AT153" s="160"/>
      <c r="AW153" s="160"/>
      <c r="AX153" s="160"/>
      <c r="AY153" s="160"/>
      <c r="AZ153" s="160"/>
      <c r="BA153" s="160"/>
      <c r="BB153" s="160"/>
      <c r="BC153" s="160"/>
      <c r="BD153" s="160"/>
      <c r="BE153" s="160"/>
      <c r="BF153" s="160"/>
      <c r="BG153" s="160"/>
      <c r="BH153" s="160"/>
    </row>
    <row r="154" spans="1:60" x14ac:dyDescent="0.25">
      <c r="A154" s="160"/>
      <c r="B154" s="160"/>
      <c r="C154" s="160"/>
      <c r="D154" s="160"/>
      <c r="E154" s="160"/>
      <c r="F154" s="160"/>
      <c r="G154" s="160"/>
      <c r="H154" s="160"/>
      <c r="I154" s="160"/>
      <c r="J154" s="160"/>
      <c r="K154" s="160"/>
      <c r="L154" s="160"/>
      <c r="M154" s="160"/>
      <c r="N154" s="160"/>
      <c r="O154" s="160"/>
      <c r="P154" s="160"/>
      <c r="Q154" s="160"/>
      <c r="R154" s="160"/>
      <c r="S154" s="160"/>
      <c r="T154" s="160"/>
      <c r="U154" s="160"/>
      <c r="Y154" s="160"/>
      <c r="AA154" s="160"/>
      <c r="AB154" s="160"/>
      <c r="AC154" s="160"/>
      <c r="AD154" s="160"/>
      <c r="AG154" s="160"/>
      <c r="AI154" s="160"/>
      <c r="AJ154" s="160"/>
      <c r="AK154" s="160"/>
      <c r="AL154" s="160"/>
      <c r="AM154" s="160"/>
      <c r="AN154" s="160"/>
      <c r="AO154" s="160"/>
      <c r="AP154" s="160"/>
      <c r="AQ154" s="160"/>
      <c r="AR154" s="160"/>
      <c r="AS154" s="160"/>
      <c r="AT154" s="160"/>
      <c r="AW154" s="160"/>
      <c r="AX154" s="160"/>
      <c r="AY154" s="160"/>
      <c r="AZ154" s="160"/>
      <c r="BA154" s="160"/>
      <c r="BB154" s="160"/>
      <c r="BC154" s="160"/>
      <c r="BD154" s="160"/>
      <c r="BE154" s="160"/>
      <c r="BF154" s="160"/>
      <c r="BG154" s="160"/>
      <c r="BH154" s="160"/>
    </row>
    <row r="155" spans="1:60" x14ac:dyDescent="0.25">
      <c r="A155" s="160"/>
      <c r="B155" s="160"/>
      <c r="C155" s="160"/>
      <c r="D155" s="160"/>
      <c r="E155" s="160"/>
      <c r="F155" s="160"/>
      <c r="G155" s="160"/>
      <c r="H155" s="160"/>
      <c r="I155" s="160"/>
      <c r="J155" s="160"/>
      <c r="K155" s="160"/>
      <c r="L155" s="160"/>
      <c r="M155" s="160"/>
      <c r="N155" s="160"/>
      <c r="O155" s="160"/>
      <c r="P155" s="160"/>
      <c r="Q155" s="160"/>
      <c r="R155" s="160"/>
      <c r="S155" s="160"/>
      <c r="T155" s="160"/>
      <c r="U155" s="160"/>
      <c r="Y155" s="160"/>
      <c r="AA155" s="160"/>
      <c r="AB155" s="160"/>
      <c r="AC155" s="160"/>
      <c r="AD155" s="160"/>
      <c r="AG155" s="160"/>
      <c r="AI155" s="160"/>
      <c r="AJ155" s="160"/>
      <c r="AK155" s="160"/>
      <c r="AL155" s="160"/>
      <c r="AM155" s="160"/>
      <c r="AN155" s="160"/>
      <c r="AO155" s="160"/>
      <c r="AP155" s="160"/>
      <c r="AQ155" s="160"/>
      <c r="AR155" s="160"/>
      <c r="AS155" s="160"/>
      <c r="AT155" s="160"/>
      <c r="AW155" s="160"/>
      <c r="AX155" s="160"/>
      <c r="AY155" s="160"/>
      <c r="AZ155" s="160"/>
      <c r="BA155" s="160"/>
      <c r="BB155" s="160"/>
      <c r="BC155" s="160"/>
      <c r="BD155" s="160"/>
      <c r="BE155" s="160"/>
      <c r="BF155" s="160"/>
      <c r="BG155" s="160"/>
      <c r="BH155" s="160"/>
    </row>
    <row r="156" spans="1:60" x14ac:dyDescent="0.25">
      <c r="A156" s="160"/>
      <c r="B156" s="160"/>
      <c r="C156" s="160"/>
      <c r="D156" s="160"/>
      <c r="E156" s="160"/>
      <c r="F156" s="160"/>
      <c r="G156" s="160"/>
      <c r="H156" s="160"/>
      <c r="I156" s="160"/>
      <c r="J156" s="160"/>
      <c r="K156" s="160"/>
      <c r="L156" s="160"/>
      <c r="M156" s="160"/>
      <c r="N156" s="160"/>
      <c r="O156" s="160"/>
      <c r="P156" s="160"/>
      <c r="Q156" s="160"/>
      <c r="R156" s="160"/>
      <c r="S156" s="160"/>
      <c r="T156" s="160"/>
      <c r="U156" s="160"/>
      <c r="Y156" s="160"/>
      <c r="AA156" s="160"/>
      <c r="AB156" s="160"/>
      <c r="AC156" s="160"/>
      <c r="AD156" s="160"/>
      <c r="AG156" s="160"/>
      <c r="AI156" s="160"/>
      <c r="AJ156" s="160"/>
      <c r="AK156" s="160"/>
      <c r="AL156" s="160"/>
      <c r="AM156" s="160"/>
      <c r="AN156" s="160"/>
      <c r="AO156" s="160"/>
      <c r="AP156" s="160"/>
      <c r="AQ156" s="160"/>
      <c r="AR156" s="160"/>
      <c r="AS156" s="160"/>
      <c r="AT156" s="160"/>
      <c r="AW156" s="160"/>
      <c r="AX156" s="160"/>
      <c r="AY156" s="160"/>
      <c r="AZ156" s="160"/>
      <c r="BA156" s="160"/>
      <c r="BB156" s="160"/>
      <c r="BC156" s="160"/>
      <c r="BD156" s="160"/>
      <c r="BE156" s="160"/>
      <c r="BF156" s="160"/>
      <c r="BG156" s="160"/>
      <c r="BH156" s="160"/>
    </row>
    <row r="157" spans="1:60" x14ac:dyDescent="0.25">
      <c r="A157" s="160"/>
      <c r="B157" s="160"/>
      <c r="C157" s="160"/>
      <c r="D157" s="160"/>
      <c r="E157" s="160"/>
      <c r="F157" s="160"/>
      <c r="G157" s="160"/>
      <c r="H157" s="160"/>
      <c r="I157" s="160"/>
      <c r="J157" s="160"/>
      <c r="K157" s="160"/>
      <c r="L157" s="160"/>
      <c r="M157" s="160"/>
      <c r="N157" s="160"/>
      <c r="O157" s="160"/>
      <c r="P157" s="160"/>
      <c r="Q157" s="160"/>
      <c r="R157" s="160"/>
      <c r="S157" s="160"/>
      <c r="T157" s="160"/>
      <c r="U157" s="160"/>
      <c r="Y157" s="160"/>
      <c r="AA157" s="160"/>
      <c r="AB157" s="160"/>
      <c r="AC157" s="160"/>
      <c r="AD157" s="160"/>
      <c r="AG157" s="160"/>
      <c r="AI157" s="160"/>
      <c r="AJ157" s="160"/>
      <c r="AK157" s="160"/>
      <c r="AL157" s="160"/>
      <c r="AM157" s="160"/>
      <c r="AN157" s="160"/>
      <c r="AO157" s="160"/>
      <c r="AP157" s="160"/>
      <c r="AQ157" s="160"/>
      <c r="AR157" s="160"/>
      <c r="AS157" s="160"/>
      <c r="AT157" s="160"/>
      <c r="AW157" s="160"/>
      <c r="AX157" s="160"/>
      <c r="AY157" s="160"/>
      <c r="AZ157" s="160"/>
      <c r="BA157" s="160"/>
      <c r="BB157" s="160"/>
      <c r="BC157" s="160"/>
      <c r="BD157" s="160"/>
      <c r="BE157" s="160"/>
      <c r="BF157" s="160"/>
      <c r="BG157" s="160"/>
      <c r="BH157" s="160"/>
    </row>
    <row r="158" spans="1:60" x14ac:dyDescent="0.25">
      <c r="A158" s="160"/>
      <c r="B158" s="160"/>
      <c r="C158" s="160"/>
      <c r="D158" s="160"/>
      <c r="E158" s="160"/>
      <c r="F158" s="160"/>
      <c r="G158" s="160"/>
      <c r="H158" s="160"/>
      <c r="I158" s="160"/>
      <c r="J158" s="160"/>
      <c r="K158" s="160"/>
      <c r="L158" s="160"/>
      <c r="M158" s="160"/>
      <c r="N158" s="160"/>
      <c r="O158" s="160"/>
      <c r="P158" s="160"/>
      <c r="Q158" s="160"/>
      <c r="R158" s="160"/>
      <c r="S158" s="160"/>
      <c r="T158" s="160"/>
      <c r="U158" s="160"/>
      <c r="Y158" s="160"/>
      <c r="AA158" s="160"/>
      <c r="AB158" s="160"/>
      <c r="AC158" s="160"/>
      <c r="AD158" s="160"/>
      <c r="AG158" s="160"/>
      <c r="AI158" s="160"/>
      <c r="AJ158" s="160"/>
      <c r="AK158" s="160"/>
      <c r="AL158" s="160"/>
      <c r="AM158" s="160"/>
      <c r="AN158" s="160"/>
      <c r="AO158" s="160"/>
      <c r="AP158" s="160"/>
      <c r="AQ158" s="160"/>
      <c r="AR158" s="160"/>
      <c r="AS158" s="160"/>
      <c r="AT158" s="160"/>
      <c r="AW158" s="160"/>
      <c r="AX158" s="160"/>
      <c r="AY158" s="160"/>
      <c r="AZ158" s="160"/>
      <c r="BA158" s="160"/>
      <c r="BB158" s="160"/>
      <c r="BC158" s="160"/>
      <c r="BD158" s="160"/>
      <c r="BE158" s="160"/>
      <c r="BF158" s="160"/>
      <c r="BG158" s="160"/>
      <c r="BH158" s="160"/>
    </row>
    <row r="159" spans="1:60" x14ac:dyDescent="0.25">
      <c r="A159" s="160"/>
      <c r="B159" s="160"/>
      <c r="C159" s="160"/>
      <c r="D159" s="160"/>
      <c r="E159" s="160"/>
      <c r="F159" s="160"/>
      <c r="G159" s="160"/>
      <c r="H159" s="160"/>
      <c r="I159" s="160"/>
      <c r="J159" s="160"/>
      <c r="K159" s="160"/>
      <c r="L159" s="160"/>
      <c r="M159" s="160"/>
      <c r="N159" s="160"/>
      <c r="O159" s="160"/>
      <c r="P159" s="160"/>
      <c r="Q159" s="160"/>
      <c r="R159" s="160"/>
      <c r="S159" s="160"/>
      <c r="T159" s="160"/>
      <c r="U159" s="160"/>
      <c r="Y159" s="160"/>
      <c r="AA159" s="160"/>
      <c r="AB159" s="160"/>
      <c r="AC159" s="160"/>
      <c r="AD159" s="160"/>
      <c r="AG159" s="160"/>
      <c r="AI159" s="160"/>
      <c r="AJ159" s="160"/>
      <c r="AK159" s="160"/>
      <c r="AL159" s="160"/>
      <c r="AM159" s="160"/>
      <c r="AN159" s="160"/>
      <c r="AO159" s="160"/>
      <c r="AP159" s="160"/>
      <c r="AQ159" s="160"/>
      <c r="AR159" s="160"/>
      <c r="AS159" s="160"/>
      <c r="AT159" s="160"/>
      <c r="AW159" s="160"/>
      <c r="AX159" s="160"/>
      <c r="AY159" s="160"/>
      <c r="AZ159" s="160"/>
      <c r="BA159" s="160"/>
      <c r="BB159" s="160"/>
      <c r="BC159" s="160"/>
      <c r="BD159" s="160"/>
      <c r="BE159" s="160"/>
      <c r="BF159" s="160"/>
      <c r="BG159" s="160"/>
      <c r="BH159" s="160"/>
    </row>
    <row r="160" spans="1:60" x14ac:dyDescent="0.25">
      <c r="A160" s="160"/>
      <c r="B160" s="160"/>
      <c r="C160" s="160"/>
      <c r="D160" s="160"/>
      <c r="E160" s="160"/>
      <c r="F160" s="160"/>
      <c r="G160" s="160"/>
      <c r="H160" s="160"/>
      <c r="I160" s="160"/>
      <c r="J160" s="160"/>
      <c r="K160" s="160"/>
      <c r="L160" s="160"/>
      <c r="M160" s="160"/>
      <c r="N160" s="160"/>
      <c r="O160" s="160"/>
      <c r="P160" s="160"/>
      <c r="Q160" s="160"/>
      <c r="R160" s="160"/>
      <c r="S160" s="160"/>
      <c r="T160" s="160"/>
      <c r="U160" s="160"/>
      <c r="Y160" s="160"/>
      <c r="AA160" s="160"/>
      <c r="AB160" s="160"/>
      <c r="AC160" s="160"/>
      <c r="AD160" s="160"/>
      <c r="AG160" s="160"/>
      <c r="AI160" s="160"/>
      <c r="AJ160" s="160"/>
      <c r="AK160" s="160"/>
      <c r="AL160" s="160"/>
      <c r="AM160" s="160"/>
      <c r="AN160" s="160"/>
      <c r="AO160" s="160"/>
      <c r="AP160" s="160"/>
      <c r="AQ160" s="160"/>
      <c r="AR160" s="160"/>
      <c r="AS160" s="160"/>
      <c r="AT160" s="160"/>
      <c r="AW160" s="160"/>
      <c r="AX160" s="160"/>
      <c r="AY160" s="160"/>
      <c r="AZ160" s="160"/>
      <c r="BA160" s="160"/>
      <c r="BB160" s="160"/>
      <c r="BC160" s="160"/>
      <c r="BD160" s="160"/>
      <c r="BE160" s="160"/>
      <c r="BF160" s="160"/>
      <c r="BG160" s="160"/>
      <c r="BH160" s="160"/>
    </row>
    <row r="161" spans="1:60" x14ac:dyDescent="0.25">
      <c r="A161" s="160"/>
      <c r="B161" s="160"/>
      <c r="C161" s="160"/>
      <c r="D161" s="160"/>
      <c r="E161" s="160"/>
      <c r="F161" s="160"/>
      <c r="G161" s="160"/>
      <c r="H161" s="160"/>
      <c r="I161" s="160"/>
      <c r="J161" s="160"/>
      <c r="K161" s="160"/>
      <c r="L161" s="160"/>
      <c r="M161" s="160"/>
      <c r="N161" s="160"/>
      <c r="O161" s="160"/>
      <c r="P161" s="160"/>
      <c r="Q161" s="160"/>
      <c r="R161" s="160"/>
      <c r="S161" s="160"/>
      <c r="T161" s="160"/>
      <c r="U161" s="160"/>
      <c r="Y161" s="160"/>
      <c r="AA161" s="160"/>
      <c r="AB161" s="160"/>
      <c r="AC161" s="160"/>
      <c r="AD161" s="160"/>
      <c r="AG161" s="160"/>
      <c r="AI161" s="160"/>
      <c r="AJ161" s="160"/>
      <c r="AK161" s="160"/>
      <c r="AL161" s="160"/>
      <c r="AM161" s="160"/>
      <c r="AN161" s="160"/>
      <c r="AO161" s="160"/>
      <c r="AP161" s="160"/>
      <c r="AQ161" s="160"/>
      <c r="AR161" s="160"/>
      <c r="AS161" s="160"/>
      <c r="AT161" s="160"/>
      <c r="AW161" s="160"/>
      <c r="AX161" s="160"/>
      <c r="AY161" s="160"/>
      <c r="AZ161" s="160"/>
      <c r="BA161" s="160"/>
      <c r="BB161" s="160"/>
      <c r="BC161" s="160"/>
      <c r="BD161" s="160"/>
      <c r="BE161" s="160"/>
      <c r="BF161" s="160"/>
      <c r="BG161" s="160"/>
      <c r="BH161" s="160"/>
    </row>
    <row r="162" spans="1:60" x14ac:dyDescent="0.25">
      <c r="A162" s="160"/>
      <c r="B162" s="160"/>
      <c r="C162" s="160"/>
      <c r="D162" s="160"/>
      <c r="E162" s="160"/>
      <c r="F162" s="160"/>
      <c r="G162" s="160"/>
      <c r="H162" s="160"/>
      <c r="I162" s="160"/>
      <c r="J162" s="160"/>
      <c r="K162" s="160"/>
      <c r="L162" s="160"/>
      <c r="M162" s="160"/>
      <c r="N162" s="160"/>
      <c r="O162" s="160"/>
      <c r="P162" s="160"/>
      <c r="Q162" s="160"/>
      <c r="R162" s="160"/>
      <c r="S162" s="160"/>
      <c r="T162" s="160"/>
      <c r="U162" s="160"/>
      <c r="Y162" s="160"/>
      <c r="AA162" s="160"/>
      <c r="AB162" s="160"/>
      <c r="AC162" s="160"/>
      <c r="AD162" s="160"/>
      <c r="AG162" s="160"/>
      <c r="AI162" s="160"/>
      <c r="AJ162" s="160"/>
      <c r="AK162" s="160"/>
      <c r="AL162" s="160"/>
      <c r="AM162" s="160"/>
      <c r="AN162" s="160"/>
      <c r="AO162" s="160"/>
      <c r="AP162" s="160"/>
      <c r="AQ162" s="160"/>
      <c r="AR162" s="160"/>
      <c r="AS162" s="160"/>
      <c r="AT162" s="160"/>
      <c r="AW162" s="160"/>
      <c r="AX162" s="160"/>
      <c r="AY162" s="160"/>
      <c r="AZ162" s="160"/>
      <c r="BA162" s="160"/>
      <c r="BB162" s="160"/>
      <c r="BC162" s="160"/>
      <c r="BD162" s="160"/>
      <c r="BE162" s="160"/>
      <c r="BF162" s="160"/>
      <c r="BG162" s="160"/>
      <c r="BH162" s="160"/>
    </row>
    <row r="163" spans="1:60" x14ac:dyDescent="0.25">
      <c r="A163" s="160"/>
      <c r="B163" s="160"/>
      <c r="C163" s="160"/>
      <c r="D163" s="160"/>
      <c r="E163" s="160"/>
      <c r="F163" s="160"/>
      <c r="G163" s="160"/>
      <c r="H163" s="160"/>
      <c r="I163" s="160"/>
      <c r="J163" s="160"/>
      <c r="K163" s="160"/>
      <c r="L163" s="160"/>
      <c r="M163" s="160"/>
      <c r="N163" s="160"/>
      <c r="O163" s="160"/>
      <c r="P163" s="160"/>
      <c r="Q163" s="160"/>
      <c r="R163" s="160"/>
      <c r="S163" s="160"/>
      <c r="T163" s="160"/>
      <c r="U163" s="160"/>
      <c r="Y163" s="160"/>
      <c r="AA163" s="160"/>
      <c r="AB163" s="160"/>
      <c r="AC163" s="160"/>
      <c r="AD163" s="160"/>
      <c r="AG163" s="160"/>
      <c r="AI163" s="160"/>
      <c r="AJ163" s="160"/>
      <c r="AK163" s="160"/>
      <c r="AL163" s="160"/>
      <c r="AM163" s="160"/>
      <c r="AN163" s="160"/>
      <c r="AO163" s="160"/>
      <c r="AP163" s="160"/>
      <c r="AQ163" s="160"/>
      <c r="AR163" s="160"/>
      <c r="AS163" s="160"/>
      <c r="AT163" s="160"/>
      <c r="AW163" s="160"/>
      <c r="AX163" s="160"/>
      <c r="AY163" s="160"/>
      <c r="AZ163" s="160"/>
      <c r="BA163" s="160"/>
      <c r="BB163" s="160"/>
      <c r="BC163" s="160"/>
      <c r="BD163" s="160"/>
      <c r="BE163" s="160"/>
      <c r="BF163" s="160"/>
      <c r="BG163" s="160"/>
      <c r="BH163" s="160"/>
    </row>
    <row r="164" spans="1:60" x14ac:dyDescent="0.25">
      <c r="A164" s="160"/>
      <c r="B164" s="160"/>
      <c r="C164" s="160"/>
      <c r="D164" s="160"/>
      <c r="E164" s="160"/>
      <c r="F164" s="160"/>
      <c r="G164" s="160"/>
      <c r="H164" s="160"/>
      <c r="I164" s="160"/>
      <c r="J164" s="160"/>
      <c r="K164" s="160"/>
      <c r="L164" s="160"/>
      <c r="M164" s="160"/>
      <c r="N164" s="160"/>
      <c r="O164" s="160"/>
      <c r="P164" s="160"/>
      <c r="Q164" s="160"/>
      <c r="R164" s="160"/>
      <c r="S164" s="160"/>
      <c r="T164" s="160"/>
      <c r="U164" s="160"/>
      <c r="Y164" s="160"/>
      <c r="AA164" s="160"/>
      <c r="AB164" s="160"/>
      <c r="AC164" s="160"/>
      <c r="AD164" s="160"/>
      <c r="AG164" s="160"/>
      <c r="AI164" s="160"/>
      <c r="AJ164" s="160"/>
      <c r="AK164" s="160"/>
      <c r="AL164" s="160"/>
      <c r="AM164" s="160"/>
      <c r="AN164" s="160"/>
      <c r="AO164" s="160"/>
      <c r="AP164" s="160"/>
      <c r="AQ164" s="160"/>
      <c r="AR164" s="160"/>
      <c r="AS164" s="160"/>
      <c r="AT164" s="160"/>
      <c r="AW164" s="160"/>
      <c r="AX164" s="160"/>
      <c r="AY164" s="160"/>
      <c r="AZ164" s="160"/>
      <c r="BA164" s="160"/>
      <c r="BB164" s="160"/>
      <c r="BC164" s="160"/>
      <c r="BD164" s="160"/>
      <c r="BE164" s="160"/>
      <c r="BF164" s="160"/>
      <c r="BG164" s="160"/>
      <c r="BH164" s="160"/>
    </row>
    <row r="165" spans="1:60" x14ac:dyDescent="0.25">
      <c r="A165" s="160"/>
      <c r="B165" s="160"/>
      <c r="C165" s="160"/>
      <c r="D165" s="160"/>
      <c r="E165" s="160"/>
      <c r="F165" s="160"/>
      <c r="G165" s="160"/>
      <c r="H165" s="160"/>
      <c r="I165" s="160"/>
      <c r="J165" s="160"/>
      <c r="K165" s="160"/>
      <c r="L165" s="160"/>
      <c r="M165" s="160"/>
      <c r="N165" s="160"/>
      <c r="O165" s="160"/>
      <c r="P165" s="160"/>
      <c r="Q165" s="160"/>
      <c r="R165" s="160"/>
      <c r="S165" s="160"/>
      <c r="T165" s="160"/>
      <c r="U165" s="160"/>
      <c r="Y165" s="160"/>
      <c r="AA165" s="160"/>
      <c r="AB165" s="160"/>
      <c r="AC165" s="160"/>
      <c r="AD165" s="160"/>
      <c r="AG165" s="160"/>
      <c r="AI165" s="160"/>
      <c r="AJ165" s="160"/>
      <c r="AK165" s="160"/>
      <c r="AL165" s="160"/>
      <c r="AM165" s="160"/>
      <c r="AN165" s="160"/>
      <c r="AO165" s="160"/>
      <c r="AP165" s="160"/>
      <c r="AQ165" s="160"/>
      <c r="AR165" s="160"/>
      <c r="AS165" s="160"/>
      <c r="AT165" s="160"/>
      <c r="AW165" s="160"/>
      <c r="AX165" s="160"/>
      <c r="AY165" s="160"/>
      <c r="AZ165" s="160"/>
      <c r="BA165" s="160"/>
      <c r="BB165" s="160"/>
      <c r="BC165" s="160"/>
      <c r="BD165" s="160"/>
      <c r="BE165" s="160"/>
      <c r="BF165" s="160"/>
      <c r="BG165" s="160"/>
      <c r="BH165" s="160"/>
    </row>
    <row r="166" spans="1:60" x14ac:dyDescent="0.25">
      <c r="A166" s="160"/>
      <c r="B166" s="160"/>
      <c r="C166" s="160"/>
      <c r="D166" s="160"/>
      <c r="E166" s="160"/>
      <c r="F166" s="160"/>
      <c r="G166" s="160"/>
      <c r="H166" s="160"/>
      <c r="I166" s="160"/>
      <c r="J166" s="160"/>
      <c r="K166" s="160"/>
      <c r="L166" s="160"/>
      <c r="M166" s="160"/>
      <c r="N166" s="160"/>
      <c r="O166" s="160"/>
      <c r="P166" s="160"/>
      <c r="Q166" s="160"/>
      <c r="R166" s="160"/>
      <c r="S166" s="160"/>
      <c r="T166" s="160"/>
      <c r="U166" s="160"/>
      <c r="Y166" s="160"/>
      <c r="AA166" s="160"/>
      <c r="AB166" s="160"/>
      <c r="AC166" s="160"/>
      <c r="AD166" s="160"/>
      <c r="AG166" s="160"/>
      <c r="AI166" s="160"/>
      <c r="AJ166" s="160"/>
      <c r="AK166" s="160"/>
      <c r="AL166" s="160"/>
      <c r="AM166" s="160"/>
      <c r="AN166" s="160"/>
      <c r="AO166" s="160"/>
      <c r="AP166" s="160"/>
      <c r="AQ166" s="160"/>
      <c r="AR166" s="160"/>
      <c r="AS166" s="160"/>
      <c r="AT166" s="160"/>
      <c r="AW166" s="160"/>
      <c r="AX166" s="160"/>
      <c r="AY166" s="160"/>
      <c r="AZ166" s="160"/>
      <c r="BA166" s="160"/>
      <c r="BB166" s="160"/>
      <c r="BC166" s="160"/>
      <c r="BD166" s="160"/>
      <c r="BE166" s="160"/>
      <c r="BF166" s="160"/>
      <c r="BG166" s="160"/>
      <c r="BH166" s="160"/>
    </row>
    <row r="167" spans="1:60" x14ac:dyDescent="0.25">
      <c r="A167" s="160"/>
      <c r="B167" s="160"/>
      <c r="C167" s="160"/>
      <c r="D167" s="160"/>
      <c r="E167" s="160"/>
      <c r="F167" s="160"/>
      <c r="G167" s="160"/>
      <c r="H167" s="160"/>
      <c r="I167" s="160"/>
      <c r="J167" s="160"/>
      <c r="K167" s="160"/>
      <c r="L167" s="160"/>
      <c r="M167" s="160"/>
      <c r="N167" s="160"/>
      <c r="O167" s="160"/>
      <c r="P167" s="160"/>
      <c r="Q167" s="160"/>
      <c r="R167" s="160"/>
      <c r="S167" s="160"/>
      <c r="T167" s="160"/>
      <c r="U167" s="160"/>
      <c r="Y167" s="160"/>
      <c r="AA167" s="160"/>
      <c r="AB167" s="160"/>
      <c r="AC167" s="160"/>
      <c r="AD167" s="160"/>
      <c r="AG167" s="160"/>
      <c r="AI167" s="160"/>
      <c r="AJ167" s="160"/>
      <c r="AK167" s="160"/>
      <c r="AL167" s="160"/>
      <c r="AM167" s="160"/>
      <c r="AN167" s="160"/>
      <c r="AO167" s="160"/>
      <c r="AP167" s="160"/>
      <c r="AQ167" s="160"/>
      <c r="AR167" s="160"/>
      <c r="AS167" s="160"/>
      <c r="AT167" s="160"/>
      <c r="AW167" s="160"/>
      <c r="AX167" s="160"/>
      <c r="AY167" s="160"/>
      <c r="AZ167" s="160"/>
      <c r="BA167" s="160"/>
      <c r="BB167" s="160"/>
      <c r="BC167" s="160"/>
      <c r="BD167" s="160"/>
      <c r="BE167" s="160"/>
      <c r="BF167" s="160"/>
      <c r="BG167" s="160"/>
      <c r="BH167" s="160"/>
    </row>
    <row r="168" spans="1:60" x14ac:dyDescent="0.25">
      <c r="A168" s="160"/>
      <c r="B168" s="160"/>
      <c r="C168" s="160"/>
      <c r="D168" s="160"/>
      <c r="E168" s="160"/>
      <c r="F168" s="160"/>
      <c r="G168" s="160"/>
      <c r="H168" s="160"/>
      <c r="I168" s="160"/>
      <c r="J168" s="160"/>
      <c r="K168" s="160"/>
      <c r="L168" s="160"/>
      <c r="M168" s="160"/>
      <c r="N168" s="160"/>
      <c r="O168" s="160"/>
      <c r="P168" s="160"/>
      <c r="Q168" s="160"/>
      <c r="R168" s="160"/>
      <c r="S168" s="160"/>
      <c r="T168" s="160"/>
      <c r="U168" s="160"/>
      <c r="Y168" s="160"/>
      <c r="AA168" s="160"/>
      <c r="AB168" s="160"/>
      <c r="AC168" s="160"/>
      <c r="AD168" s="160"/>
      <c r="AG168" s="160"/>
      <c r="AI168" s="160"/>
      <c r="AJ168" s="160"/>
      <c r="AK168" s="160"/>
      <c r="AL168" s="160"/>
      <c r="AM168" s="160"/>
      <c r="AN168" s="160"/>
      <c r="AO168" s="160"/>
      <c r="AP168" s="160"/>
      <c r="AQ168" s="160"/>
      <c r="AR168" s="160"/>
      <c r="AS168" s="160"/>
      <c r="AT168" s="160"/>
      <c r="AW168" s="160"/>
      <c r="AX168" s="160"/>
      <c r="AY168" s="160"/>
      <c r="AZ168" s="160"/>
      <c r="BA168" s="160"/>
      <c r="BB168" s="160"/>
      <c r="BC168" s="160"/>
      <c r="BD168" s="160"/>
      <c r="BE168" s="160"/>
      <c r="BF168" s="160"/>
      <c r="BG168" s="160"/>
      <c r="BH168" s="160"/>
    </row>
    <row r="169" spans="1:60" x14ac:dyDescent="0.25">
      <c r="A169" s="160"/>
      <c r="B169" s="160"/>
      <c r="C169" s="160"/>
      <c r="D169" s="160"/>
      <c r="E169" s="160"/>
      <c r="F169" s="160"/>
      <c r="G169" s="160"/>
      <c r="H169" s="160"/>
      <c r="I169" s="160"/>
      <c r="J169" s="160"/>
      <c r="K169" s="160"/>
      <c r="L169" s="160"/>
      <c r="M169" s="160"/>
      <c r="N169" s="160"/>
      <c r="O169" s="160"/>
      <c r="P169" s="160"/>
      <c r="Q169" s="160"/>
      <c r="R169" s="160"/>
      <c r="S169" s="160"/>
      <c r="T169" s="160"/>
      <c r="U169" s="160"/>
      <c r="Y169" s="160"/>
      <c r="AA169" s="160"/>
      <c r="AB169" s="160"/>
      <c r="AC169" s="160"/>
      <c r="AD169" s="160"/>
      <c r="AG169" s="160"/>
      <c r="AI169" s="160"/>
      <c r="AJ169" s="160"/>
      <c r="AK169" s="160"/>
      <c r="AL169" s="160"/>
      <c r="AM169" s="160"/>
      <c r="AN169" s="160"/>
      <c r="AO169" s="160"/>
      <c r="AP169" s="160"/>
      <c r="AQ169" s="160"/>
      <c r="AR169" s="160"/>
      <c r="AS169" s="160"/>
      <c r="AT169" s="160"/>
      <c r="AW169" s="160"/>
      <c r="AX169" s="160"/>
      <c r="AY169" s="160"/>
      <c r="AZ169" s="160"/>
      <c r="BA169" s="160"/>
      <c r="BB169" s="160"/>
      <c r="BC169" s="160"/>
      <c r="BD169" s="160"/>
      <c r="BE169" s="160"/>
      <c r="BF169" s="160"/>
      <c r="BG169" s="160"/>
      <c r="BH169" s="160"/>
    </row>
    <row r="170" spans="1:60" x14ac:dyDescent="0.25">
      <c r="A170" s="160"/>
      <c r="B170" s="160"/>
      <c r="C170" s="160"/>
      <c r="D170" s="160"/>
      <c r="E170" s="160"/>
      <c r="F170" s="160"/>
      <c r="G170" s="160"/>
      <c r="H170" s="160"/>
      <c r="I170" s="160"/>
      <c r="J170" s="160"/>
      <c r="K170" s="160"/>
      <c r="L170" s="160"/>
      <c r="M170" s="160"/>
      <c r="N170" s="160"/>
      <c r="O170" s="160"/>
      <c r="P170" s="160"/>
      <c r="Q170" s="160"/>
      <c r="R170" s="160"/>
      <c r="S170" s="160"/>
      <c r="T170" s="160"/>
      <c r="U170" s="160"/>
      <c r="Y170" s="160"/>
      <c r="AA170" s="160"/>
      <c r="AB170" s="160"/>
      <c r="AC170" s="160"/>
      <c r="AD170" s="160"/>
      <c r="AG170" s="160"/>
      <c r="AI170" s="160"/>
      <c r="AJ170" s="160"/>
      <c r="AK170" s="160"/>
      <c r="AL170" s="160"/>
      <c r="AM170" s="160"/>
      <c r="AN170" s="160"/>
      <c r="AO170" s="160"/>
      <c r="AP170" s="160"/>
      <c r="AQ170" s="160"/>
      <c r="AR170" s="160"/>
      <c r="AS170" s="160"/>
      <c r="AT170" s="160"/>
      <c r="AW170" s="160"/>
      <c r="AX170" s="160"/>
      <c r="AY170" s="160"/>
      <c r="AZ170" s="160"/>
      <c r="BA170" s="160"/>
      <c r="BB170" s="160"/>
      <c r="BC170" s="160"/>
      <c r="BD170" s="160"/>
      <c r="BE170" s="160"/>
      <c r="BF170" s="160"/>
      <c r="BG170" s="160"/>
      <c r="BH170" s="160"/>
    </row>
    <row r="171" spans="1:60" x14ac:dyDescent="0.25">
      <c r="A171" s="160"/>
      <c r="B171" s="160"/>
      <c r="C171" s="160"/>
      <c r="D171" s="160"/>
      <c r="E171" s="160"/>
      <c r="F171" s="160"/>
      <c r="G171" s="160"/>
      <c r="H171" s="160"/>
      <c r="I171" s="160"/>
      <c r="J171" s="160"/>
      <c r="K171" s="160"/>
      <c r="L171" s="160"/>
      <c r="M171" s="160"/>
      <c r="N171" s="160"/>
      <c r="O171" s="160"/>
      <c r="P171" s="160"/>
      <c r="Q171" s="160"/>
      <c r="R171" s="160"/>
      <c r="S171" s="160"/>
      <c r="T171" s="160"/>
      <c r="U171" s="160"/>
      <c r="Y171" s="160"/>
      <c r="AA171" s="160"/>
      <c r="AB171" s="160"/>
      <c r="AC171" s="160"/>
      <c r="AD171" s="160"/>
      <c r="AG171" s="160"/>
      <c r="AI171" s="160"/>
      <c r="AJ171" s="160"/>
      <c r="AK171" s="160"/>
      <c r="AL171" s="160"/>
      <c r="AM171" s="160"/>
      <c r="AN171" s="160"/>
      <c r="AO171" s="160"/>
      <c r="AP171" s="160"/>
      <c r="AQ171" s="160"/>
      <c r="AR171" s="160"/>
      <c r="AS171" s="160"/>
      <c r="AT171" s="160"/>
      <c r="AW171" s="160"/>
      <c r="AX171" s="160"/>
      <c r="AY171" s="160"/>
      <c r="AZ171" s="160"/>
      <c r="BA171" s="160"/>
      <c r="BB171" s="160"/>
      <c r="BC171" s="160"/>
      <c r="BD171" s="160"/>
      <c r="BE171" s="160"/>
      <c r="BF171" s="160"/>
      <c r="BG171" s="160"/>
      <c r="BH171" s="160"/>
    </row>
    <row r="172" spans="1:60" x14ac:dyDescent="0.25">
      <c r="A172" s="160"/>
      <c r="B172" s="160"/>
      <c r="C172" s="160"/>
      <c r="D172" s="160"/>
      <c r="E172" s="160"/>
      <c r="F172" s="160"/>
      <c r="G172" s="160"/>
      <c r="H172" s="160"/>
      <c r="I172" s="160"/>
      <c r="J172" s="160"/>
      <c r="K172" s="160"/>
      <c r="L172" s="160"/>
      <c r="M172" s="160"/>
      <c r="N172" s="160"/>
      <c r="O172" s="160"/>
      <c r="P172" s="160"/>
      <c r="Q172" s="160"/>
      <c r="R172" s="160"/>
      <c r="S172" s="160"/>
      <c r="T172" s="160"/>
      <c r="U172" s="160"/>
      <c r="Y172" s="160"/>
      <c r="AA172" s="160"/>
      <c r="AB172" s="160"/>
      <c r="AC172" s="160"/>
      <c r="AD172" s="160"/>
      <c r="AG172" s="160"/>
      <c r="AI172" s="160"/>
      <c r="AJ172" s="160"/>
      <c r="AK172" s="160"/>
      <c r="AL172" s="160"/>
      <c r="AM172" s="160"/>
      <c r="AN172" s="160"/>
      <c r="AO172" s="160"/>
      <c r="AP172" s="160"/>
      <c r="AQ172" s="160"/>
      <c r="AR172" s="160"/>
      <c r="AS172" s="160"/>
      <c r="AT172" s="160"/>
      <c r="AW172" s="160"/>
      <c r="AX172" s="160"/>
      <c r="AY172" s="160"/>
      <c r="AZ172" s="160"/>
      <c r="BA172" s="160"/>
      <c r="BB172" s="160"/>
      <c r="BC172" s="160"/>
      <c r="BD172" s="160"/>
      <c r="BE172" s="160"/>
      <c r="BF172" s="160"/>
      <c r="BG172" s="160"/>
      <c r="BH172" s="160"/>
    </row>
    <row r="173" spans="1:60" x14ac:dyDescent="0.25">
      <c r="A173" s="160"/>
      <c r="B173" s="160"/>
      <c r="C173" s="160"/>
      <c r="D173" s="160"/>
      <c r="E173" s="160"/>
      <c r="F173" s="160"/>
      <c r="G173" s="160"/>
      <c r="H173" s="160"/>
      <c r="I173" s="160"/>
      <c r="J173" s="160"/>
      <c r="K173" s="160"/>
      <c r="L173" s="160"/>
      <c r="M173" s="160"/>
      <c r="N173" s="160"/>
      <c r="O173" s="160"/>
      <c r="P173" s="160"/>
      <c r="Q173" s="160"/>
      <c r="R173" s="160"/>
      <c r="S173" s="160"/>
      <c r="T173" s="160"/>
      <c r="U173" s="160"/>
      <c r="Y173" s="160"/>
      <c r="AA173" s="160"/>
      <c r="AB173" s="160"/>
      <c r="AC173" s="160"/>
      <c r="AD173" s="160"/>
      <c r="AG173" s="160"/>
      <c r="AI173" s="160"/>
      <c r="AJ173" s="160"/>
      <c r="AK173" s="160"/>
      <c r="AL173" s="160"/>
      <c r="AM173" s="160"/>
      <c r="AN173" s="160"/>
      <c r="AO173" s="160"/>
      <c r="AP173" s="160"/>
      <c r="AQ173" s="160"/>
      <c r="AR173" s="160"/>
      <c r="AS173" s="160"/>
      <c r="AT173" s="160"/>
      <c r="AW173" s="160"/>
      <c r="AX173" s="160"/>
      <c r="AY173" s="160"/>
      <c r="AZ173" s="160"/>
      <c r="BA173" s="160"/>
      <c r="BB173" s="160"/>
      <c r="BC173" s="160"/>
      <c r="BD173" s="160"/>
      <c r="BE173" s="160"/>
      <c r="BF173" s="160"/>
      <c r="BG173" s="160"/>
      <c r="BH173" s="160"/>
    </row>
    <row r="174" spans="1:60" x14ac:dyDescent="0.25">
      <c r="A174" s="160"/>
      <c r="B174" s="160"/>
      <c r="C174" s="160"/>
      <c r="D174" s="160"/>
      <c r="E174" s="160"/>
      <c r="F174" s="160"/>
      <c r="G174" s="160"/>
      <c r="H174" s="160"/>
      <c r="I174" s="160"/>
      <c r="J174" s="160"/>
      <c r="K174" s="160"/>
      <c r="L174" s="160"/>
      <c r="M174" s="160"/>
      <c r="N174" s="160"/>
      <c r="O174" s="160"/>
      <c r="P174" s="160"/>
      <c r="Q174" s="160"/>
      <c r="R174" s="160"/>
      <c r="S174" s="160"/>
      <c r="T174" s="160"/>
      <c r="U174" s="160"/>
      <c r="Y174" s="160"/>
      <c r="AA174" s="160"/>
      <c r="AB174" s="160"/>
      <c r="AC174" s="160"/>
      <c r="AD174" s="160"/>
      <c r="AG174" s="160"/>
      <c r="AI174" s="160"/>
      <c r="AJ174" s="160"/>
      <c r="AK174" s="160"/>
      <c r="AL174" s="160"/>
      <c r="AM174" s="160"/>
      <c r="AN174" s="160"/>
      <c r="AO174" s="160"/>
      <c r="AP174" s="160"/>
      <c r="AQ174" s="160"/>
      <c r="AR174" s="160"/>
      <c r="AS174" s="160"/>
      <c r="AT174" s="160"/>
      <c r="AW174" s="160"/>
      <c r="AX174" s="160"/>
      <c r="AY174" s="160"/>
      <c r="AZ174" s="160"/>
      <c r="BA174" s="160"/>
      <c r="BB174" s="160"/>
      <c r="BC174" s="160"/>
      <c r="BD174" s="160"/>
      <c r="BE174" s="160"/>
      <c r="BF174" s="160"/>
      <c r="BG174" s="160"/>
      <c r="BH174" s="160"/>
    </row>
    <row r="175" spans="1:60" x14ac:dyDescent="0.25">
      <c r="A175" s="160"/>
      <c r="B175" s="160"/>
      <c r="C175" s="160"/>
      <c r="D175" s="160"/>
      <c r="E175" s="160"/>
      <c r="F175" s="160"/>
      <c r="G175" s="160"/>
      <c r="H175" s="160"/>
      <c r="I175" s="160"/>
      <c r="J175" s="160"/>
      <c r="K175" s="160"/>
      <c r="L175" s="160"/>
      <c r="M175" s="160"/>
      <c r="N175" s="160"/>
      <c r="O175" s="160"/>
      <c r="P175" s="160"/>
      <c r="Q175" s="160"/>
      <c r="R175" s="160"/>
      <c r="S175" s="160"/>
      <c r="T175" s="160"/>
      <c r="U175" s="160"/>
      <c r="Y175" s="160"/>
      <c r="AA175" s="160"/>
      <c r="AB175" s="160"/>
      <c r="AC175" s="160"/>
      <c r="AD175" s="160"/>
      <c r="AG175" s="160"/>
      <c r="AI175" s="160"/>
      <c r="AJ175" s="160"/>
      <c r="AK175" s="160"/>
      <c r="AL175" s="160"/>
      <c r="AM175" s="160"/>
      <c r="AN175" s="160"/>
      <c r="AO175" s="160"/>
      <c r="AP175" s="160"/>
      <c r="AQ175" s="160"/>
      <c r="AR175" s="160"/>
      <c r="AS175" s="160"/>
      <c r="AT175" s="160"/>
      <c r="AW175" s="160"/>
      <c r="AX175" s="160"/>
      <c r="AY175" s="160"/>
      <c r="AZ175" s="160"/>
      <c r="BA175" s="160"/>
      <c r="BB175" s="160"/>
      <c r="BC175" s="160"/>
      <c r="BD175" s="160"/>
      <c r="BE175" s="160"/>
      <c r="BF175" s="160"/>
      <c r="BG175" s="160"/>
      <c r="BH175" s="160"/>
    </row>
    <row r="176" spans="1:60" x14ac:dyDescent="0.25">
      <c r="A176" s="160"/>
      <c r="B176" s="160"/>
      <c r="C176" s="160"/>
      <c r="D176" s="160"/>
      <c r="E176" s="160"/>
      <c r="F176" s="160"/>
      <c r="G176" s="160"/>
      <c r="H176" s="160"/>
      <c r="I176" s="160"/>
      <c r="J176" s="160"/>
      <c r="K176" s="160"/>
      <c r="L176" s="160"/>
      <c r="M176" s="160"/>
      <c r="N176" s="160"/>
      <c r="O176" s="160"/>
      <c r="P176" s="160"/>
      <c r="Q176" s="160"/>
      <c r="R176" s="160"/>
      <c r="S176" s="160"/>
      <c r="T176" s="160"/>
      <c r="U176" s="160"/>
      <c r="Y176" s="160"/>
      <c r="AA176" s="160"/>
      <c r="AB176" s="160"/>
      <c r="AC176" s="160"/>
      <c r="AD176" s="160"/>
      <c r="AG176" s="160"/>
      <c r="AI176" s="160"/>
      <c r="AJ176" s="160"/>
      <c r="AK176" s="160"/>
      <c r="AL176" s="160"/>
      <c r="AM176" s="160"/>
      <c r="AN176" s="160"/>
      <c r="AO176" s="160"/>
      <c r="AP176" s="160"/>
      <c r="AQ176" s="160"/>
      <c r="AR176" s="160"/>
      <c r="AS176" s="160"/>
      <c r="AT176" s="160"/>
      <c r="AW176" s="160"/>
      <c r="AX176" s="160"/>
      <c r="AY176" s="160"/>
      <c r="AZ176" s="160"/>
      <c r="BA176" s="160"/>
      <c r="BB176" s="160"/>
      <c r="BC176" s="160"/>
      <c r="BD176" s="160"/>
      <c r="BE176" s="160"/>
      <c r="BF176" s="160"/>
      <c r="BG176" s="160"/>
      <c r="BH176" s="160"/>
    </row>
    <row r="177" spans="1:60" x14ac:dyDescent="0.25">
      <c r="A177" s="160"/>
      <c r="B177" s="160"/>
      <c r="C177" s="160"/>
      <c r="D177" s="160"/>
      <c r="E177" s="160"/>
      <c r="F177" s="160"/>
      <c r="G177" s="160"/>
      <c r="H177" s="160"/>
      <c r="I177" s="160"/>
      <c r="J177" s="160"/>
      <c r="K177" s="160"/>
      <c r="L177" s="160"/>
      <c r="M177" s="160"/>
      <c r="N177" s="160"/>
      <c r="O177" s="160"/>
      <c r="P177" s="160"/>
      <c r="Q177" s="160"/>
      <c r="R177" s="160"/>
      <c r="S177" s="160"/>
      <c r="T177" s="160"/>
      <c r="U177" s="160"/>
      <c r="Y177" s="160"/>
      <c r="AA177" s="160"/>
      <c r="AB177" s="160"/>
      <c r="AC177" s="160"/>
      <c r="AD177" s="160"/>
      <c r="AG177" s="160"/>
      <c r="AI177" s="160"/>
      <c r="AJ177" s="160"/>
      <c r="AK177" s="160"/>
      <c r="AL177" s="160"/>
      <c r="AM177" s="160"/>
      <c r="AN177" s="160"/>
      <c r="AO177" s="160"/>
      <c r="AP177" s="160"/>
      <c r="AQ177" s="160"/>
      <c r="AR177" s="160"/>
      <c r="AS177" s="160"/>
      <c r="AT177" s="160"/>
      <c r="AW177" s="160"/>
      <c r="AX177" s="160"/>
      <c r="AY177" s="160"/>
      <c r="AZ177" s="160"/>
      <c r="BA177" s="160"/>
      <c r="BB177" s="160"/>
      <c r="BC177" s="160"/>
      <c r="BD177" s="160"/>
      <c r="BE177" s="160"/>
      <c r="BF177" s="160"/>
      <c r="BG177" s="160"/>
      <c r="BH177" s="160"/>
    </row>
    <row r="178" spans="1:60" x14ac:dyDescent="0.25">
      <c r="A178" s="160"/>
      <c r="B178" s="160"/>
      <c r="C178" s="160"/>
      <c r="D178" s="160"/>
      <c r="E178" s="160"/>
      <c r="F178" s="160"/>
      <c r="G178" s="160"/>
      <c r="H178" s="160"/>
      <c r="I178" s="160"/>
      <c r="J178" s="160"/>
      <c r="K178" s="160"/>
      <c r="L178" s="160"/>
      <c r="M178" s="160"/>
      <c r="N178" s="160"/>
      <c r="O178" s="160"/>
      <c r="P178" s="160"/>
      <c r="Q178" s="160"/>
      <c r="R178" s="160"/>
      <c r="S178" s="160"/>
      <c r="T178" s="160"/>
      <c r="U178" s="160"/>
      <c r="Y178" s="160"/>
      <c r="AA178" s="160"/>
      <c r="AB178" s="160"/>
      <c r="AC178" s="160"/>
      <c r="AD178" s="160"/>
      <c r="AG178" s="160"/>
      <c r="AI178" s="160"/>
      <c r="AJ178" s="160"/>
      <c r="AK178" s="160"/>
      <c r="AL178" s="160"/>
      <c r="AM178" s="160"/>
      <c r="AN178" s="160"/>
      <c r="AO178" s="160"/>
      <c r="AP178" s="160"/>
      <c r="AQ178" s="160"/>
      <c r="AR178" s="160"/>
      <c r="AS178" s="160"/>
      <c r="AT178" s="160"/>
      <c r="AW178" s="160"/>
      <c r="AX178" s="160"/>
      <c r="AY178" s="160"/>
      <c r="AZ178" s="160"/>
      <c r="BA178" s="160"/>
      <c r="BB178" s="160"/>
      <c r="BC178" s="160"/>
      <c r="BD178" s="160"/>
      <c r="BE178" s="160"/>
      <c r="BF178" s="160"/>
      <c r="BG178" s="160"/>
      <c r="BH178" s="160"/>
    </row>
    <row r="179" spans="1:60" x14ac:dyDescent="0.25">
      <c r="A179" s="160"/>
      <c r="B179" s="160"/>
      <c r="C179" s="160"/>
      <c r="D179" s="160"/>
      <c r="E179" s="160"/>
      <c r="F179" s="160"/>
      <c r="G179" s="160"/>
      <c r="H179" s="160"/>
      <c r="I179" s="160"/>
      <c r="J179" s="160"/>
      <c r="K179" s="160"/>
      <c r="L179" s="160"/>
      <c r="M179" s="160"/>
      <c r="N179" s="160"/>
      <c r="O179" s="160"/>
      <c r="P179" s="160"/>
      <c r="Q179" s="160"/>
      <c r="R179" s="160"/>
      <c r="S179" s="160"/>
      <c r="T179" s="160"/>
      <c r="U179" s="160"/>
      <c r="Y179" s="160"/>
      <c r="AA179" s="160"/>
      <c r="AB179" s="160"/>
      <c r="AC179" s="160"/>
      <c r="AD179" s="160"/>
      <c r="AG179" s="160"/>
      <c r="AI179" s="160"/>
      <c r="AJ179" s="160"/>
      <c r="AK179" s="160"/>
      <c r="AL179" s="160"/>
      <c r="AM179" s="160"/>
      <c r="AN179" s="160"/>
      <c r="AO179" s="160"/>
      <c r="AP179" s="160"/>
      <c r="AQ179" s="160"/>
      <c r="AR179" s="160"/>
      <c r="AS179" s="160"/>
      <c r="AT179" s="160"/>
      <c r="AW179" s="160"/>
      <c r="AX179" s="160"/>
      <c r="AY179" s="160"/>
      <c r="AZ179" s="160"/>
      <c r="BA179" s="160"/>
      <c r="BB179" s="160"/>
      <c r="BC179" s="160"/>
      <c r="BD179" s="160"/>
      <c r="BE179" s="160"/>
      <c r="BF179" s="160"/>
      <c r="BG179" s="160"/>
      <c r="BH179" s="160"/>
    </row>
    <row r="180" spans="1:60" x14ac:dyDescent="0.25">
      <c r="A180" s="160"/>
      <c r="B180" s="160"/>
      <c r="C180" s="160"/>
      <c r="D180" s="160"/>
      <c r="E180" s="160"/>
      <c r="F180" s="160"/>
      <c r="G180" s="160"/>
      <c r="H180" s="160"/>
      <c r="I180" s="160"/>
      <c r="J180" s="160"/>
      <c r="K180" s="160"/>
      <c r="L180" s="160"/>
      <c r="M180" s="160"/>
      <c r="N180" s="160"/>
      <c r="O180" s="160"/>
      <c r="P180" s="160"/>
      <c r="Q180" s="160"/>
      <c r="R180" s="160"/>
      <c r="S180" s="160"/>
      <c r="T180" s="160"/>
      <c r="U180" s="160"/>
      <c r="Y180" s="160"/>
      <c r="AA180" s="160"/>
      <c r="AB180" s="160"/>
      <c r="AC180" s="160"/>
      <c r="AD180" s="160"/>
      <c r="AG180" s="160"/>
      <c r="AI180" s="160"/>
      <c r="AJ180" s="160"/>
      <c r="AK180" s="160"/>
      <c r="AL180" s="160"/>
      <c r="AM180" s="160"/>
      <c r="AN180" s="160"/>
      <c r="AO180" s="160"/>
      <c r="AP180" s="160"/>
      <c r="AQ180" s="160"/>
      <c r="AR180" s="160"/>
      <c r="AS180" s="160"/>
      <c r="AT180" s="160"/>
      <c r="AW180" s="160"/>
      <c r="AX180" s="160"/>
      <c r="AY180" s="160"/>
      <c r="AZ180" s="160"/>
      <c r="BA180" s="160"/>
      <c r="BB180" s="160"/>
      <c r="BC180" s="160"/>
      <c r="BD180" s="160"/>
      <c r="BE180" s="160"/>
      <c r="BF180" s="160"/>
      <c r="BG180" s="160"/>
      <c r="BH180" s="160"/>
    </row>
    <row r="181" spans="1:60" x14ac:dyDescent="0.25">
      <c r="A181" s="160"/>
      <c r="B181" s="160"/>
      <c r="C181" s="160"/>
      <c r="D181" s="160"/>
      <c r="E181" s="160"/>
      <c r="F181" s="160"/>
      <c r="G181" s="160"/>
      <c r="H181" s="160"/>
      <c r="I181" s="160"/>
      <c r="J181" s="160"/>
      <c r="K181" s="160"/>
      <c r="L181" s="160"/>
      <c r="M181" s="160"/>
      <c r="N181" s="160"/>
      <c r="O181" s="160"/>
      <c r="P181" s="160"/>
      <c r="Q181" s="160"/>
      <c r="R181" s="160"/>
      <c r="S181" s="160"/>
      <c r="T181" s="160"/>
      <c r="U181" s="160"/>
      <c r="Y181" s="160"/>
      <c r="AA181" s="160"/>
      <c r="AB181" s="160"/>
      <c r="AC181" s="160"/>
      <c r="AD181" s="160"/>
      <c r="AG181" s="160"/>
      <c r="AI181" s="160"/>
      <c r="AJ181" s="160"/>
      <c r="AK181" s="160"/>
      <c r="AL181" s="160"/>
      <c r="AM181" s="160"/>
      <c r="AN181" s="160"/>
      <c r="AO181" s="160"/>
      <c r="AP181" s="160"/>
      <c r="AQ181" s="160"/>
      <c r="AR181" s="160"/>
      <c r="AS181" s="160"/>
      <c r="AT181" s="160"/>
      <c r="AW181" s="160"/>
      <c r="AX181" s="160"/>
      <c r="AY181" s="160"/>
      <c r="AZ181" s="160"/>
      <c r="BA181" s="160"/>
      <c r="BB181" s="160"/>
      <c r="BC181" s="160"/>
      <c r="BD181" s="160"/>
      <c r="BE181" s="160"/>
      <c r="BF181" s="160"/>
      <c r="BG181" s="160"/>
      <c r="BH181" s="160"/>
    </row>
    <row r="182" spans="1:60" x14ac:dyDescent="0.25">
      <c r="A182" s="160"/>
      <c r="B182" s="160"/>
      <c r="C182" s="160"/>
      <c r="D182" s="160"/>
      <c r="E182" s="160"/>
      <c r="F182" s="160"/>
      <c r="G182" s="160"/>
      <c r="H182" s="160"/>
      <c r="I182" s="160"/>
      <c r="J182" s="160"/>
      <c r="K182" s="160"/>
      <c r="L182" s="160"/>
      <c r="M182" s="160"/>
      <c r="N182" s="160"/>
      <c r="O182" s="160"/>
      <c r="P182" s="160"/>
      <c r="Q182" s="160"/>
      <c r="R182" s="160"/>
      <c r="S182" s="160"/>
      <c r="T182" s="160"/>
      <c r="U182" s="160"/>
      <c r="Y182" s="160"/>
      <c r="AA182" s="160"/>
      <c r="AB182" s="160"/>
      <c r="AC182" s="160"/>
      <c r="AD182" s="160"/>
      <c r="AG182" s="160"/>
      <c r="AI182" s="160"/>
      <c r="AJ182" s="160"/>
      <c r="AK182" s="160"/>
      <c r="AL182" s="160"/>
      <c r="AM182" s="160"/>
      <c r="AN182" s="160"/>
      <c r="AO182" s="160"/>
      <c r="AP182" s="160"/>
      <c r="AQ182" s="160"/>
      <c r="AR182" s="160"/>
      <c r="AS182" s="160"/>
      <c r="AT182" s="160"/>
      <c r="AW182" s="160"/>
      <c r="AX182" s="160"/>
      <c r="AY182" s="160"/>
      <c r="AZ182" s="160"/>
      <c r="BA182" s="160"/>
      <c r="BB182" s="160"/>
      <c r="BC182" s="160"/>
      <c r="BD182" s="160"/>
      <c r="BE182" s="160"/>
      <c r="BF182" s="160"/>
      <c r="BG182" s="160"/>
      <c r="BH182" s="160"/>
    </row>
    <row r="183" spans="1:60" x14ac:dyDescent="0.25">
      <c r="A183" s="160"/>
      <c r="B183" s="160"/>
      <c r="C183" s="160"/>
      <c r="D183" s="160"/>
      <c r="E183" s="160"/>
      <c r="F183" s="160"/>
      <c r="G183" s="160"/>
      <c r="H183" s="160"/>
      <c r="I183" s="160"/>
      <c r="J183" s="160"/>
      <c r="K183" s="160"/>
      <c r="L183" s="160"/>
      <c r="M183" s="160"/>
      <c r="N183" s="160"/>
      <c r="O183" s="160"/>
      <c r="P183" s="160"/>
      <c r="Q183" s="160"/>
      <c r="R183" s="160"/>
      <c r="S183" s="160"/>
      <c r="T183" s="160"/>
      <c r="U183" s="160"/>
      <c r="Y183" s="160"/>
      <c r="AA183" s="160"/>
      <c r="AB183" s="160"/>
      <c r="AC183" s="160"/>
      <c r="AD183" s="160"/>
      <c r="AG183" s="160"/>
      <c r="AI183" s="160"/>
      <c r="AJ183" s="160"/>
      <c r="AK183" s="160"/>
      <c r="AL183" s="160"/>
      <c r="AM183" s="160"/>
      <c r="AN183" s="160"/>
      <c r="AO183" s="160"/>
      <c r="AP183" s="160"/>
      <c r="AQ183" s="160"/>
      <c r="AR183" s="160"/>
      <c r="AS183" s="160"/>
      <c r="AT183" s="160"/>
      <c r="AW183" s="160"/>
      <c r="AX183" s="160"/>
      <c r="AY183" s="160"/>
      <c r="AZ183" s="160"/>
      <c r="BA183" s="160"/>
      <c r="BB183" s="160"/>
      <c r="BC183" s="160"/>
      <c r="BD183" s="160"/>
      <c r="BE183" s="160"/>
      <c r="BF183" s="160"/>
      <c r="BG183" s="160"/>
      <c r="BH183" s="160"/>
    </row>
    <row r="184" spans="1:60" x14ac:dyDescent="0.25">
      <c r="A184" s="160"/>
      <c r="B184" s="160"/>
      <c r="C184" s="160"/>
      <c r="D184" s="160"/>
      <c r="E184" s="160"/>
      <c r="F184" s="160"/>
      <c r="G184" s="160"/>
      <c r="H184" s="160"/>
      <c r="I184" s="160"/>
      <c r="J184" s="160"/>
      <c r="K184" s="160"/>
      <c r="L184" s="160"/>
      <c r="M184" s="160"/>
      <c r="N184" s="160"/>
      <c r="O184" s="160"/>
      <c r="P184" s="160"/>
      <c r="Q184" s="160"/>
      <c r="R184" s="160"/>
      <c r="S184" s="160"/>
      <c r="T184" s="160"/>
      <c r="U184" s="160"/>
      <c r="Y184" s="160"/>
      <c r="AA184" s="160"/>
      <c r="AB184" s="160"/>
      <c r="AC184" s="160"/>
      <c r="AD184" s="160"/>
      <c r="AG184" s="160"/>
      <c r="AI184" s="160"/>
      <c r="AJ184" s="160"/>
      <c r="AK184" s="160"/>
      <c r="AL184" s="160"/>
      <c r="AM184" s="160"/>
      <c r="AN184" s="160"/>
      <c r="AO184" s="160"/>
      <c r="AP184" s="160"/>
      <c r="AQ184" s="160"/>
      <c r="AR184" s="160"/>
      <c r="AS184" s="160"/>
      <c r="AT184" s="160"/>
      <c r="AW184" s="160"/>
      <c r="AX184" s="160"/>
      <c r="AY184" s="160"/>
      <c r="AZ184" s="160"/>
      <c r="BA184" s="160"/>
      <c r="BB184" s="160"/>
      <c r="BC184" s="160"/>
      <c r="BD184" s="160"/>
      <c r="BE184" s="160"/>
      <c r="BF184" s="160"/>
      <c r="BG184" s="160"/>
      <c r="BH184" s="160"/>
    </row>
    <row r="185" spans="1:60" x14ac:dyDescent="0.25">
      <c r="A185" s="160"/>
      <c r="B185" s="160"/>
      <c r="C185" s="160"/>
      <c r="D185" s="160"/>
      <c r="E185" s="160"/>
      <c r="F185" s="160"/>
      <c r="G185" s="160"/>
      <c r="H185" s="160"/>
      <c r="I185" s="160"/>
      <c r="J185" s="160"/>
      <c r="K185" s="160"/>
      <c r="L185" s="160"/>
      <c r="M185" s="160"/>
      <c r="N185" s="160"/>
      <c r="O185" s="160"/>
      <c r="P185" s="160"/>
      <c r="Q185" s="160"/>
      <c r="R185" s="160"/>
      <c r="S185" s="160"/>
      <c r="T185" s="160"/>
      <c r="U185" s="160"/>
      <c r="Y185" s="160"/>
      <c r="AA185" s="160"/>
      <c r="AB185" s="160"/>
      <c r="AC185" s="160"/>
      <c r="AD185" s="160"/>
      <c r="AG185" s="160"/>
      <c r="AI185" s="160"/>
      <c r="AJ185" s="160"/>
      <c r="AK185" s="160"/>
      <c r="AL185" s="160"/>
      <c r="AM185" s="160"/>
      <c r="AN185" s="160"/>
      <c r="AO185" s="160"/>
      <c r="AP185" s="160"/>
      <c r="AQ185" s="160"/>
      <c r="AR185" s="160"/>
      <c r="AS185" s="160"/>
      <c r="AT185" s="160"/>
      <c r="AW185" s="160"/>
      <c r="AX185" s="160"/>
      <c r="AY185" s="160"/>
      <c r="AZ185" s="160"/>
      <c r="BA185" s="160"/>
      <c r="BB185" s="160"/>
      <c r="BC185" s="160"/>
      <c r="BD185" s="160"/>
      <c r="BE185" s="160"/>
      <c r="BF185" s="160"/>
      <c r="BG185" s="160"/>
      <c r="BH185" s="160"/>
    </row>
    <row r="186" spans="1:60" x14ac:dyDescent="0.25">
      <c r="A186" s="160"/>
      <c r="B186" s="160"/>
      <c r="C186" s="160"/>
      <c r="D186" s="160"/>
      <c r="E186" s="160"/>
      <c r="F186" s="160"/>
      <c r="G186" s="160"/>
      <c r="H186" s="160"/>
      <c r="I186" s="160"/>
      <c r="J186" s="160"/>
      <c r="K186" s="160"/>
      <c r="L186" s="160"/>
      <c r="M186" s="160"/>
      <c r="N186" s="160"/>
      <c r="O186" s="160"/>
      <c r="P186" s="160"/>
      <c r="Q186" s="160"/>
      <c r="R186" s="160"/>
      <c r="S186" s="160"/>
      <c r="T186" s="160"/>
      <c r="U186" s="160"/>
      <c r="Y186" s="160"/>
      <c r="AA186" s="160"/>
      <c r="AB186" s="160"/>
      <c r="AC186" s="160"/>
      <c r="AD186" s="160"/>
      <c r="AG186" s="160"/>
      <c r="AI186" s="160"/>
      <c r="AJ186" s="160"/>
      <c r="AK186" s="160"/>
      <c r="AL186" s="160"/>
      <c r="AM186" s="160"/>
      <c r="AN186" s="160"/>
      <c r="AO186" s="160"/>
      <c r="AP186" s="160"/>
      <c r="AQ186" s="160"/>
      <c r="AR186" s="160"/>
      <c r="AS186" s="160"/>
      <c r="AT186" s="160"/>
      <c r="AW186" s="160"/>
      <c r="AX186" s="160"/>
      <c r="AY186" s="160"/>
      <c r="AZ186" s="160"/>
      <c r="BA186" s="160"/>
      <c r="BB186" s="160"/>
      <c r="BC186" s="160"/>
      <c r="BD186" s="160"/>
      <c r="BE186" s="160"/>
      <c r="BF186" s="160"/>
      <c r="BG186" s="160"/>
      <c r="BH186" s="160"/>
    </row>
    <row r="187" spans="1:60" x14ac:dyDescent="0.25">
      <c r="A187" s="160"/>
      <c r="B187" s="160"/>
      <c r="C187" s="160"/>
      <c r="D187" s="160"/>
      <c r="E187" s="160"/>
      <c r="F187" s="160"/>
      <c r="G187" s="160"/>
      <c r="H187" s="160"/>
      <c r="I187" s="160"/>
      <c r="J187" s="160"/>
      <c r="K187" s="160"/>
      <c r="L187" s="160"/>
      <c r="M187" s="160"/>
      <c r="N187" s="160"/>
      <c r="O187" s="160"/>
      <c r="P187" s="160"/>
      <c r="Q187" s="160"/>
      <c r="R187" s="160"/>
      <c r="S187" s="160"/>
      <c r="T187" s="160"/>
      <c r="U187" s="160"/>
      <c r="Y187" s="160"/>
      <c r="AA187" s="160"/>
      <c r="AB187" s="160"/>
      <c r="AC187" s="160"/>
      <c r="AD187" s="160"/>
      <c r="AG187" s="160"/>
      <c r="AI187" s="160"/>
      <c r="AJ187" s="160"/>
      <c r="AK187" s="160"/>
      <c r="AL187" s="160"/>
      <c r="AM187" s="160"/>
      <c r="AN187" s="160"/>
      <c r="AO187" s="160"/>
      <c r="AP187" s="160"/>
      <c r="AQ187" s="160"/>
      <c r="AR187" s="160"/>
      <c r="AS187" s="160"/>
      <c r="AT187" s="160"/>
      <c r="AW187" s="160"/>
      <c r="AX187" s="160"/>
      <c r="AY187" s="160"/>
      <c r="AZ187" s="160"/>
      <c r="BA187" s="160"/>
      <c r="BB187" s="160"/>
      <c r="BC187" s="160"/>
      <c r="BD187" s="160"/>
      <c r="BE187" s="160"/>
      <c r="BF187" s="160"/>
      <c r="BG187" s="160"/>
      <c r="BH187" s="160"/>
    </row>
    <row r="188" spans="1:60" x14ac:dyDescent="0.25">
      <c r="A188" s="160"/>
      <c r="B188" s="160"/>
      <c r="C188" s="160"/>
      <c r="D188" s="160"/>
      <c r="E188" s="160"/>
      <c r="F188" s="160"/>
      <c r="G188" s="160"/>
      <c r="H188" s="160"/>
      <c r="I188" s="160"/>
      <c r="J188" s="160"/>
      <c r="K188" s="160"/>
      <c r="L188" s="160"/>
      <c r="M188" s="160"/>
      <c r="N188" s="160"/>
      <c r="O188" s="160"/>
      <c r="P188" s="160"/>
      <c r="Q188" s="160"/>
      <c r="R188" s="160"/>
      <c r="S188" s="160"/>
      <c r="T188" s="160"/>
      <c r="U188" s="160"/>
      <c r="Y188" s="160"/>
      <c r="AA188" s="160"/>
      <c r="AB188" s="160"/>
      <c r="AC188" s="160"/>
      <c r="AD188" s="160"/>
      <c r="AG188" s="160"/>
      <c r="AI188" s="160"/>
      <c r="AJ188" s="160"/>
      <c r="AK188" s="160"/>
      <c r="AL188" s="160"/>
      <c r="AM188" s="160"/>
      <c r="AN188" s="160"/>
      <c r="AO188" s="160"/>
      <c r="AP188" s="160"/>
      <c r="AQ188" s="160"/>
      <c r="AR188" s="160"/>
      <c r="AS188" s="160"/>
      <c r="AT188" s="160"/>
      <c r="AW188" s="160"/>
      <c r="AX188" s="160"/>
      <c r="AY188" s="160"/>
      <c r="AZ188" s="160"/>
      <c r="BA188" s="160"/>
      <c r="BB188" s="160"/>
      <c r="BC188" s="160"/>
      <c r="BD188" s="160"/>
      <c r="BE188" s="160"/>
      <c r="BF188" s="160"/>
      <c r="BG188" s="160"/>
      <c r="BH188" s="160"/>
    </row>
    <row r="189" spans="1:60" x14ac:dyDescent="0.25">
      <c r="A189" s="160"/>
      <c r="B189" s="160"/>
      <c r="C189" s="160"/>
      <c r="D189" s="160"/>
      <c r="E189" s="160"/>
      <c r="F189" s="160"/>
      <c r="G189" s="160"/>
      <c r="H189" s="160"/>
      <c r="I189" s="160"/>
      <c r="J189" s="160"/>
      <c r="K189" s="160"/>
      <c r="L189" s="160"/>
      <c r="M189" s="160"/>
      <c r="N189" s="160"/>
      <c r="O189" s="160"/>
      <c r="P189" s="160"/>
      <c r="Q189" s="160"/>
      <c r="R189" s="160"/>
      <c r="S189" s="160"/>
      <c r="T189" s="160"/>
      <c r="U189" s="160"/>
      <c r="Y189" s="160"/>
      <c r="AA189" s="160"/>
      <c r="AB189" s="160"/>
      <c r="AC189" s="160"/>
      <c r="AD189" s="160"/>
      <c r="AG189" s="160"/>
      <c r="AI189" s="160"/>
      <c r="AJ189" s="160"/>
      <c r="AK189" s="160"/>
      <c r="AL189" s="160"/>
      <c r="AM189" s="160"/>
      <c r="AN189" s="160"/>
      <c r="AO189" s="160"/>
      <c r="AP189" s="160"/>
      <c r="AQ189" s="160"/>
      <c r="AR189" s="160"/>
      <c r="AS189" s="160"/>
      <c r="AT189" s="160"/>
      <c r="AW189" s="160"/>
      <c r="AX189" s="160"/>
      <c r="AY189" s="160"/>
      <c r="AZ189" s="160"/>
      <c r="BA189" s="160"/>
      <c r="BB189" s="160"/>
      <c r="BC189" s="160"/>
      <c r="BD189" s="160"/>
      <c r="BE189" s="160"/>
      <c r="BF189" s="160"/>
      <c r="BG189" s="160"/>
      <c r="BH189" s="160"/>
    </row>
    <row r="190" spans="1:60" x14ac:dyDescent="0.25">
      <c r="A190" s="160"/>
      <c r="B190" s="160"/>
      <c r="C190" s="160"/>
      <c r="D190" s="160"/>
      <c r="E190" s="160"/>
      <c r="F190" s="160"/>
      <c r="G190" s="160"/>
      <c r="H190" s="160"/>
      <c r="I190" s="160"/>
      <c r="J190" s="160"/>
      <c r="K190" s="160"/>
      <c r="L190" s="160"/>
      <c r="M190" s="160"/>
      <c r="N190" s="160"/>
      <c r="O190" s="160"/>
      <c r="P190" s="160"/>
      <c r="Q190" s="160"/>
      <c r="R190" s="160"/>
      <c r="S190" s="160"/>
      <c r="T190" s="160"/>
      <c r="U190" s="160"/>
      <c r="Y190" s="160"/>
      <c r="AA190" s="160"/>
      <c r="AB190" s="160"/>
      <c r="AC190" s="160"/>
      <c r="AD190" s="160"/>
      <c r="AG190" s="160"/>
      <c r="AI190" s="160"/>
      <c r="AJ190" s="160"/>
      <c r="AK190" s="160"/>
      <c r="AL190" s="160"/>
      <c r="AM190" s="160"/>
      <c r="AN190" s="160"/>
      <c r="AO190" s="160"/>
      <c r="AP190" s="160"/>
      <c r="AQ190" s="160"/>
      <c r="AR190" s="160"/>
      <c r="AS190" s="160"/>
      <c r="AT190" s="160"/>
      <c r="AW190" s="160"/>
      <c r="AX190" s="160"/>
      <c r="AY190" s="160"/>
      <c r="AZ190" s="160"/>
      <c r="BA190" s="160"/>
      <c r="BB190" s="160"/>
      <c r="BC190" s="160"/>
      <c r="BD190" s="160"/>
      <c r="BE190" s="160"/>
      <c r="BF190" s="160"/>
      <c r="BG190" s="160"/>
      <c r="BH190" s="160"/>
    </row>
    <row r="191" spans="1:60" x14ac:dyDescent="0.25">
      <c r="A191" s="160"/>
      <c r="B191" s="160"/>
      <c r="C191" s="160"/>
      <c r="D191" s="160"/>
      <c r="E191" s="160"/>
      <c r="F191" s="160"/>
      <c r="G191" s="160"/>
      <c r="H191" s="160"/>
      <c r="I191" s="160"/>
      <c r="J191" s="160"/>
      <c r="K191" s="160"/>
      <c r="L191" s="160"/>
      <c r="M191" s="160"/>
      <c r="N191" s="160"/>
      <c r="O191" s="160"/>
      <c r="P191" s="160"/>
      <c r="Q191" s="160"/>
      <c r="R191" s="160"/>
      <c r="S191" s="160"/>
      <c r="T191" s="160"/>
      <c r="U191" s="160"/>
      <c r="Y191" s="160"/>
      <c r="AA191" s="160"/>
      <c r="AB191" s="160"/>
      <c r="AC191" s="160"/>
      <c r="AD191" s="160"/>
      <c r="AG191" s="160"/>
      <c r="AI191" s="160"/>
      <c r="AJ191" s="160"/>
      <c r="AK191" s="160"/>
      <c r="AL191" s="160"/>
      <c r="AM191" s="160"/>
      <c r="AN191" s="160"/>
      <c r="AO191" s="160"/>
      <c r="AP191" s="160"/>
      <c r="AQ191" s="160"/>
      <c r="AR191" s="160"/>
      <c r="AS191" s="160"/>
      <c r="AT191" s="160"/>
      <c r="AW191" s="160"/>
      <c r="AX191" s="160"/>
      <c r="AY191" s="160"/>
      <c r="AZ191" s="160"/>
      <c r="BA191" s="160"/>
      <c r="BB191" s="160"/>
      <c r="BC191" s="160"/>
      <c r="BD191" s="160"/>
      <c r="BE191" s="160"/>
      <c r="BF191" s="160"/>
      <c r="BG191" s="160"/>
      <c r="BH191" s="160"/>
    </row>
    <row r="192" spans="1:60" x14ac:dyDescent="0.25">
      <c r="A192" s="160"/>
      <c r="B192" s="160"/>
      <c r="C192" s="160"/>
      <c r="D192" s="160"/>
      <c r="E192" s="160"/>
      <c r="F192" s="160"/>
      <c r="G192" s="160"/>
      <c r="H192" s="160"/>
      <c r="I192" s="160"/>
      <c r="J192" s="160"/>
      <c r="K192" s="160"/>
      <c r="L192" s="160"/>
      <c r="M192" s="160"/>
      <c r="N192" s="160"/>
      <c r="O192" s="160"/>
      <c r="P192" s="160"/>
      <c r="Q192" s="160"/>
      <c r="R192" s="160"/>
      <c r="S192" s="160"/>
      <c r="T192" s="160"/>
      <c r="U192" s="160"/>
      <c r="Y192" s="160"/>
      <c r="AA192" s="160"/>
      <c r="AB192" s="160"/>
      <c r="AC192" s="160"/>
      <c r="AD192" s="160"/>
      <c r="AG192" s="160"/>
      <c r="AI192" s="160"/>
      <c r="AJ192" s="160"/>
      <c r="AK192" s="160"/>
      <c r="AL192" s="160"/>
      <c r="AM192" s="160"/>
      <c r="AN192" s="160"/>
      <c r="AO192" s="160"/>
      <c r="AP192" s="160"/>
      <c r="AQ192" s="160"/>
      <c r="AR192" s="160"/>
      <c r="AS192" s="160"/>
      <c r="AT192" s="160"/>
      <c r="AW192" s="160"/>
      <c r="AX192" s="160"/>
      <c r="AY192" s="160"/>
      <c r="AZ192" s="160"/>
      <c r="BA192" s="160"/>
      <c r="BB192" s="160"/>
      <c r="BC192" s="160"/>
      <c r="BD192" s="160"/>
      <c r="BE192" s="160"/>
      <c r="BF192" s="160"/>
      <c r="BG192" s="160"/>
      <c r="BH192" s="160"/>
    </row>
    <row r="193" spans="1:60" x14ac:dyDescent="0.25">
      <c r="A193" s="160"/>
      <c r="B193" s="160"/>
      <c r="C193" s="160"/>
      <c r="D193" s="160"/>
      <c r="E193" s="160"/>
      <c r="F193" s="160"/>
      <c r="G193" s="160"/>
      <c r="H193" s="160"/>
      <c r="I193" s="160"/>
      <c r="J193" s="160"/>
      <c r="K193" s="160"/>
      <c r="L193" s="160"/>
      <c r="M193" s="160"/>
      <c r="N193" s="160"/>
      <c r="O193" s="160"/>
      <c r="P193" s="160"/>
      <c r="Q193" s="160"/>
      <c r="R193" s="160"/>
      <c r="S193" s="160"/>
      <c r="T193" s="160"/>
      <c r="U193" s="160"/>
      <c r="Y193" s="160"/>
      <c r="AA193" s="160"/>
      <c r="AB193" s="160"/>
      <c r="AC193" s="160"/>
      <c r="AD193" s="160"/>
      <c r="AG193" s="160"/>
      <c r="AI193" s="160"/>
      <c r="AJ193" s="160"/>
      <c r="AK193" s="160"/>
      <c r="AL193" s="160"/>
      <c r="AM193" s="160"/>
      <c r="AN193" s="160"/>
      <c r="AO193" s="160"/>
      <c r="AP193" s="160"/>
      <c r="AQ193" s="160"/>
      <c r="AR193" s="160"/>
      <c r="AS193" s="160"/>
      <c r="AT193" s="160"/>
      <c r="AW193" s="160"/>
      <c r="AX193" s="160"/>
      <c r="AY193" s="160"/>
      <c r="AZ193" s="160"/>
      <c r="BA193" s="160"/>
      <c r="BB193" s="160"/>
      <c r="BC193" s="160"/>
      <c r="BD193" s="160"/>
      <c r="BE193" s="160"/>
      <c r="BF193" s="160"/>
      <c r="BG193" s="160"/>
      <c r="BH193" s="160"/>
    </row>
    <row r="194" spans="1:60" x14ac:dyDescent="0.25">
      <c r="A194" s="160"/>
      <c r="B194" s="160"/>
      <c r="C194" s="160"/>
      <c r="D194" s="160"/>
      <c r="E194" s="160"/>
      <c r="F194" s="160"/>
      <c r="G194" s="160"/>
      <c r="H194" s="160"/>
      <c r="I194" s="160"/>
      <c r="J194" s="160"/>
      <c r="K194" s="160"/>
      <c r="L194" s="160"/>
      <c r="M194" s="160"/>
      <c r="N194" s="160"/>
      <c r="O194" s="160"/>
      <c r="P194" s="160"/>
      <c r="Q194" s="160"/>
      <c r="R194" s="160"/>
      <c r="S194" s="160"/>
      <c r="T194" s="160"/>
      <c r="U194" s="160"/>
      <c r="Y194" s="160"/>
      <c r="AA194" s="160"/>
      <c r="AB194" s="160"/>
      <c r="AC194" s="160"/>
      <c r="AD194" s="160"/>
      <c r="AG194" s="160"/>
      <c r="AI194" s="160"/>
      <c r="AJ194" s="160"/>
      <c r="AK194" s="160"/>
      <c r="AL194" s="160"/>
      <c r="AM194" s="160"/>
      <c r="AN194" s="160"/>
      <c r="AO194" s="160"/>
      <c r="AP194" s="160"/>
      <c r="AQ194" s="160"/>
      <c r="AR194" s="160"/>
      <c r="AS194" s="160"/>
      <c r="AT194" s="160"/>
      <c r="AW194" s="160"/>
      <c r="AX194" s="160"/>
      <c r="AY194" s="160"/>
      <c r="AZ194" s="160"/>
      <c r="BA194" s="160"/>
      <c r="BB194" s="160"/>
      <c r="BC194" s="160"/>
      <c r="BD194" s="160"/>
      <c r="BE194" s="160"/>
      <c r="BF194" s="160"/>
      <c r="BG194" s="160"/>
      <c r="BH194" s="160"/>
    </row>
    <row r="195" spans="1:60" x14ac:dyDescent="0.25">
      <c r="A195" s="160"/>
      <c r="B195" s="160"/>
      <c r="C195" s="160"/>
      <c r="D195" s="160"/>
      <c r="E195" s="160"/>
      <c r="F195" s="160"/>
      <c r="G195" s="160"/>
      <c r="H195" s="160"/>
      <c r="I195" s="160"/>
      <c r="J195" s="160"/>
      <c r="K195" s="160"/>
      <c r="L195" s="160"/>
      <c r="M195" s="160"/>
      <c r="N195" s="160"/>
      <c r="O195" s="160"/>
      <c r="P195" s="160"/>
      <c r="Q195" s="160"/>
      <c r="R195" s="160"/>
      <c r="S195" s="160"/>
      <c r="T195" s="160"/>
      <c r="U195" s="160"/>
      <c r="Y195" s="160"/>
      <c r="AA195" s="160"/>
      <c r="AB195" s="160"/>
      <c r="AC195" s="160"/>
      <c r="AD195" s="160"/>
      <c r="AG195" s="160"/>
      <c r="AI195" s="160"/>
      <c r="AJ195" s="160"/>
      <c r="AK195" s="160"/>
      <c r="AL195" s="160"/>
      <c r="AM195" s="160"/>
      <c r="AN195" s="160"/>
      <c r="AO195" s="160"/>
      <c r="AP195" s="160"/>
      <c r="AQ195" s="160"/>
      <c r="AR195" s="160"/>
      <c r="AS195" s="160"/>
      <c r="AT195" s="160"/>
      <c r="AW195" s="160"/>
      <c r="AX195" s="160"/>
      <c r="AY195" s="160"/>
      <c r="AZ195" s="160"/>
      <c r="BA195" s="160"/>
      <c r="BB195" s="160"/>
      <c r="BC195" s="160"/>
      <c r="BD195" s="160"/>
      <c r="BE195" s="160"/>
      <c r="BF195" s="160"/>
      <c r="BG195" s="160"/>
      <c r="BH195" s="160"/>
    </row>
    <row r="196" spans="1:60" x14ac:dyDescent="0.25">
      <c r="A196" s="160"/>
      <c r="B196" s="160"/>
      <c r="C196" s="160"/>
      <c r="D196" s="160"/>
      <c r="E196" s="160"/>
      <c r="F196" s="160"/>
      <c r="G196" s="160"/>
      <c r="H196" s="160"/>
      <c r="I196" s="160"/>
      <c r="J196" s="160"/>
      <c r="K196" s="160"/>
      <c r="L196" s="160"/>
      <c r="M196" s="160"/>
      <c r="N196" s="160"/>
      <c r="O196" s="160"/>
      <c r="P196" s="160"/>
      <c r="Q196" s="160"/>
      <c r="R196" s="160"/>
      <c r="S196" s="160"/>
      <c r="T196" s="160"/>
      <c r="U196" s="160"/>
      <c r="Y196" s="160"/>
      <c r="AA196" s="160"/>
      <c r="AB196" s="160"/>
      <c r="AC196" s="160"/>
      <c r="AD196" s="160"/>
      <c r="AG196" s="160"/>
      <c r="AI196" s="160"/>
      <c r="AJ196" s="160"/>
      <c r="AK196" s="160"/>
      <c r="AL196" s="160"/>
      <c r="AM196" s="160"/>
      <c r="AN196" s="160"/>
      <c r="AO196" s="160"/>
      <c r="AP196" s="160"/>
      <c r="AQ196" s="160"/>
      <c r="AR196" s="160"/>
      <c r="AS196" s="160"/>
      <c r="AT196" s="160"/>
      <c r="AW196" s="160"/>
      <c r="AX196" s="160"/>
      <c r="AY196" s="160"/>
      <c r="AZ196" s="160"/>
      <c r="BA196" s="160"/>
      <c r="BB196" s="160"/>
      <c r="BC196" s="160"/>
      <c r="BD196" s="160"/>
      <c r="BE196" s="160"/>
      <c r="BF196" s="160"/>
      <c r="BG196" s="160"/>
      <c r="BH196" s="160"/>
    </row>
    <row r="197" spans="1:60" x14ac:dyDescent="0.25">
      <c r="A197" s="160"/>
      <c r="B197" s="160"/>
      <c r="C197" s="160"/>
      <c r="D197" s="160"/>
      <c r="E197" s="160"/>
      <c r="F197" s="160"/>
      <c r="G197" s="160"/>
      <c r="H197" s="160"/>
      <c r="I197" s="160"/>
      <c r="J197" s="160"/>
      <c r="K197" s="160"/>
      <c r="L197" s="160"/>
      <c r="M197" s="160"/>
      <c r="N197" s="160"/>
      <c r="O197" s="160"/>
      <c r="P197" s="160"/>
      <c r="Q197" s="160"/>
      <c r="R197" s="160"/>
      <c r="S197" s="160"/>
      <c r="T197" s="160"/>
      <c r="U197" s="160"/>
      <c r="Y197" s="160"/>
      <c r="AA197" s="160"/>
      <c r="AB197" s="160"/>
      <c r="AC197" s="160"/>
      <c r="AD197" s="160"/>
      <c r="AG197" s="160"/>
      <c r="AI197" s="160"/>
      <c r="AJ197" s="160"/>
      <c r="AK197" s="160"/>
      <c r="AL197" s="160"/>
      <c r="AM197" s="160"/>
      <c r="AN197" s="160"/>
      <c r="AO197" s="160"/>
      <c r="AP197" s="160"/>
      <c r="AQ197" s="160"/>
      <c r="AR197" s="160"/>
      <c r="AS197" s="160"/>
      <c r="AT197" s="160"/>
      <c r="AW197" s="160"/>
      <c r="AX197" s="160"/>
      <c r="AY197" s="160"/>
      <c r="AZ197" s="160"/>
      <c r="BA197" s="160"/>
      <c r="BB197" s="160"/>
      <c r="BC197" s="160"/>
      <c r="BD197" s="160"/>
      <c r="BE197" s="160"/>
      <c r="BF197" s="160"/>
      <c r="BG197" s="160"/>
      <c r="BH197" s="160"/>
    </row>
    <row r="198" spans="1:60" x14ac:dyDescent="0.25">
      <c r="A198" s="160"/>
      <c r="B198" s="160"/>
      <c r="C198" s="160"/>
      <c r="D198" s="160"/>
      <c r="E198" s="160"/>
      <c r="F198" s="160"/>
      <c r="G198" s="160"/>
      <c r="H198" s="160"/>
      <c r="I198" s="160"/>
      <c r="J198" s="160"/>
      <c r="K198" s="160"/>
      <c r="L198" s="160"/>
      <c r="M198" s="160"/>
      <c r="N198" s="160"/>
      <c r="O198" s="160"/>
      <c r="P198" s="160"/>
      <c r="Q198" s="160"/>
      <c r="R198" s="160"/>
      <c r="S198" s="160"/>
      <c r="T198" s="160"/>
      <c r="U198" s="160"/>
      <c r="Y198" s="160"/>
      <c r="AA198" s="160"/>
      <c r="AB198" s="160"/>
      <c r="AC198" s="160"/>
      <c r="AD198" s="160"/>
      <c r="AG198" s="160"/>
      <c r="AI198" s="160"/>
      <c r="AJ198" s="160"/>
      <c r="AK198" s="160"/>
      <c r="AL198" s="160"/>
      <c r="AM198" s="160"/>
      <c r="AN198" s="160"/>
      <c r="AO198" s="160"/>
      <c r="AP198" s="160"/>
      <c r="AQ198" s="160"/>
      <c r="AR198" s="160"/>
      <c r="AS198" s="160"/>
      <c r="AT198" s="160"/>
      <c r="AW198" s="160"/>
      <c r="AX198" s="160"/>
      <c r="AY198" s="160"/>
      <c r="AZ198" s="160"/>
      <c r="BA198" s="160"/>
      <c r="BB198" s="160"/>
      <c r="BC198" s="160"/>
      <c r="BD198" s="160"/>
      <c r="BE198" s="160"/>
      <c r="BF198" s="160"/>
      <c r="BG198" s="160"/>
      <c r="BH198" s="160"/>
    </row>
    <row r="199" spans="1:60" x14ac:dyDescent="0.25">
      <c r="A199" s="160"/>
      <c r="B199" s="160"/>
      <c r="C199" s="160"/>
      <c r="D199" s="160"/>
      <c r="E199" s="160"/>
      <c r="F199" s="160"/>
      <c r="G199" s="160"/>
      <c r="H199" s="160"/>
      <c r="I199" s="160"/>
      <c r="J199" s="160"/>
      <c r="K199" s="160"/>
      <c r="L199" s="160"/>
      <c r="M199" s="160"/>
      <c r="N199" s="160"/>
      <c r="O199" s="160"/>
      <c r="P199" s="160"/>
      <c r="Q199" s="160"/>
      <c r="R199" s="160"/>
      <c r="S199" s="160"/>
      <c r="T199" s="160"/>
      <c r="U199" s="160"/>
      <c r="Y199" s="160"/>
      <c r="AA199" s="160"/>
      <c r="AB199" s="160"/>
      <c r="AC199" s="160"/>
      <c r="AD199" s="160"/>
      <c r="AG199" s="160"/>
      <c r="AI199" s="160"/>
      <c r="AJ199" s="160"/>
      <c r="AK199" s="160"/>
      <c r="AL199" s="160"/>
      <c r="AM199" s="160"/>
      <c r="AN199" s="160"/>
      <c r="AO199" s="160"/>
      <c r="AP199" s="160"/>
      <c r="AQ199" s="160"/>
      <c r="AR199" s="160"/>
      <c r="AS199" s="160"/>
      <c r="AT199" s="160"/>
      <c r="AW199" s="160"/>
      <c r="AX199" s="160"/>
      <c r="AY199" s="160"/>
      <c r="AZ199" s="160"/>
      <c r="BA199" s="160"/>
      <c r="BB199" s="160"/>
      <c r="BC199" s="160"/>
      <c r="BD199" s="160"/>
      <c r="BE199" s="160"/>
      <c r="BF199" s="160"/>
      <c r="BG199" s="160"/>
      <c r="BH199" s="160"/>
    </row>
    <row r="200" spans="1:60" x14ac:dyDescent="0.25">
      <c r="A200" s="160"/>
      <c r="B200" s="160"/>
      <c r="C200" s="160"/>
      <c r="D200" s="160"/>
      <c r="E200" s="160"/>
      <c r="F200" s="160"/>
      <c r="G200" s="160"/>
      <c r="H200" s="160"/>
      <c r="I200" s="160"/>
      <c r="J200" s="160"/>
      <c r="K200" s="160"/>
      <c r="L200" s="160"/>
      <c r="M200" s="160"/>
      <c r="N200" s="160"/>
      <c r="O200" s="160"/>
      <c r="P200" s="160"/>
      <c r="Q200" s="160"/>
      <c r="R200" s="160"/>
      <c r="S200" s="160"/>
      <c r="T200" s="160"/>
      <c r="U200" s="160"/>
      <c r="Y200" s="160"/>
      <c r="AA200" s="160"/>
      <c r="AB200" s="160"/>
      <c r="AC200" s="160"/>
      <c r="AD200" s="160"/>
      <c r="AG200" s="160"/>
      <c r="AI200" s="160"/>
      <c r="AJ200" s="160"/>
      <c r="AK200" s="160"/>
      <c r="AL200" s="160"/>
      <c r="AM200" s="160"/>
      <c r="AN200" s="160"/>
      <c r="AO200" s="160"/>
      <c r="AP200" s="160"/>
      <c r="AQ200" s="160"/>
      <c r="AR200" s="160"/>
      <c r="AS200" s="160"/>
      <c r="AT200" s="160"/>
      <c r="AW200" s="160"/>
      <c r="AX200" s="160"/>
      <c r="AY200" s="160"/>
      <c r="AZ200" s="160"/>
      <c r="BA200" s="160"/>
      <c r="BB200" s="160"/>
      <c r="BC200" s="160"/>
      <c r="BD200" s="160"/>
      <c r="BE200" s="160"/>
      <c r="BF200" s="160"/>
      <c r="BG200" s="160"/>
      <c r="BH200" s="160"/>
    </row>
    <row r="201" spans="1:60" x14ac:dyDescent="0.25">
      <c r="A201" s="160"/>
      <c r="B201" s="160"/>
      <c r="C201" s="160"/>
      <c r="D201" s="160"/>
      <c r="E201" s="160"/>
      <c r="F201" s="160"/>
      <c r="G201" s="160"/>
      <c r="H201" s="160"/>
      <c r="I201" s="160"/>
      <c r="J201" s="160"/>
      <c r="K201" s="160"/>
      <c r="L201" s="160"/>
      <c r="M201" s="160"/>
      <c r="N201" s="160"/>
      <c r="O201" s="160"/>
      <c r="P201" s="160"/>
      <c r="Q201" s="160"/>
      <c r="R201" s="160"/>
      <c r="S201" s="160"/>
      <c r="T201" s="160"/>
      <c r="U201" s="160"/>
      <c r="Y201" s="160"/>
      <c r="AA201" s="160"/>
      <c r="AB201" s="160"/>
      <c r="AC201" s="160"/>
      <c r="AD201" s="160"/>
      <c r="AG201" s="160"/>
      <c r="AI201" s="160"/>
      <c r="AJ201" s="160"/>
      <c r="AK201" s="160"/>
      <c r="AL201" s="160"/>
      <c r="AM201" s="160"/>
      <c r="AN201" s="160"/>
      <c r="AO201" s="160"/>
      <c r="AP201" s="160"/>
      <c r="AQ201" s="160"/>
      <c r="AR201" s="160"/>
      <c r="AS201" s="160"/>
      <c r="AT201" s="160"/>
      <c r="AW201" s="160"/>
      <c r="AX201" s="160"/>
      <c r="AY201" s="160"/>
      <c r="AZ201" s="160"/>
      <c r="BA201" s="160"/>
      <c r="BB201" s="160"/>
      <c r="BC201" s="160"/>
      <c r="BD201" s="160"/>
      <c r="BE201" s="160"/>
      <c r="BF201" s="160"/>
      <c r="BG201" s="160"/>
      <c r="BH201" s="160"/>
    </row>
    <row r="202" spans="1:60" x14ac:dyDescent="0.25">
      <c r="A202" s="160"/>
      <c r="B202" s="160"/>
      <c r="C202" s="160"/>
      <c r="D202" s="160"/>
      <c r="E202" s="160"/>
      <c r="F202" s="160"/>
      <c r="G202" s="160"/>
      <c r="H202" s="160"/>
      <c r="I202" s="160"/>
      <c r="J202" s="160"/>
      <c r="K202" s="160"/>
      <c r="L202" s="160"/>
      <c r="M202" s="160"/>
      <c r="N202" s="160"/>
      <c r="O202" s="160"/>
      <c r="P202" s="160"/>
      <c r="Q202" s="160"/>
      <c r="R202" s="160"/>
      <c r="S202" s="160"/>
      <c r="T202" s="160"/>
      <c r="U202" s="160"/>
      <c r="Y202" s="160"/>
      <c r="AA202" s="160"/>
      <c r="AB202" s="160"/>
      <c r="AC202" s="160"/>
      <c r="AD202" s="160"/>
      <c r="AG202" s="160"/>
      <c r="AI202" s="160"/>
      <c r="AJ202" s="160"/>
      <c r="AK202" s="160"/>
      <c r="AL202" s="160"/>
      <c r="AM202" s="160"/>
      <c r="AN202" s="160"/>
      <c r="AO202" s="160"/>
      <c r="AP202" s="160"/>
      <c r="AQ202" s="160"/>
      <c r="AR202" s="160"/>
      <c r="AS202" s="160"/>
      <c r="AT202" s="160"/>
      <c r="AW202" s="160"/>
      <c r="AX202" s="160"/>
      <c r="AY202" s="160"/>
      <c r="AZ202" s="160"/>
      <c r="BA202" s="160"/>
      <c r="BB202" s="160"/>
      <c r="BC202" s="160"/>
      <c r="BD202" s="160"/>
      <c r="BE202" s="160"/>
      <c r="BF202" s="160"/>
      <c r="BG202" s="160"/>
      <c r="BH202" s="160"/>
    </row>
    <row r="203" spans="1:60" x14ac:dyDescent="0.25">
      <c r="A203" s="160"/>
      <c r="B203" s="160"/>
      <c r="C203" s="160"/>
      <c r="D203" s="160"/>
      <c r="E203" s="160"/>
      <c r="F203" s="160"/>
      <c r="G203" s="160"/>
      <c r="H203" s="160"/>
      <c r="I203" s="160"/>
      <c r="J203" s="160"/>
      <c r="K203" s="160"/>
      <c r="L203" s="160"/>
      <c r="M203" s="160"/>
      <c r="N203" s="160"/>
      <c r="O203" s="160"/>
      <c r="P203" s="160"/>
      <c r="Q203" s="160"/>
      <c r="R203" s="160"/>
      <c r="S203" s="160"/>
      <c r="T203" s="160"/>
      <c r="U203" s="160"/>
      <c r="Y203" s="160"/>
      <c r="AA203" s="160"/>
      <c r="AB203" s="160"/>
      <c r="AC203" s="160"/>
      <c r="AD203" s="160"/>
      <c r="AG203" s="160"/>
      <c r="AI203" s="160"/>
      <c r="AJ203" s="160"/>
      <c r="AK203" s="160"/>
      <c r="AL203" s="160"/>
      <c r="AM203" s="160"/>
      <c r="AN203" s="160"/>
      <c r="AO203" s="160"/>
      <c r="AP203" s="160"/>
      <c r="AQ203" s="160"/>
      <c r="AR203" s="160"/>
      <c r="AS203" s="160"/>
      <c r="AT203" s="160"/>
      <c r="AW203" s="160"/>
      <c r="AX203" s="160"/>
      <c r="AY203" s="160"/>
      <c r="AZ203" s="160"/>
      <c r="BA203" s="160"/>
      <c r="BB203" s="160"/>
      <c r="BC203" s="160"/>
      <c r="BD203" s="160"/>
      <c r="BE203" s="160"/>
      <c r="BF203" s="160"/>
      <c r="BG203" s="160"/>
      <c r="BH203" s="160"/>
    </row>
    <row r="204" spans="1:60" x14ac:dyDescent="0.25">
      <c r="A204" s="160"/>
      <c r="B204" s="160"/>
      <c r="C204" s="160"/>
      <c r="D204" s="160"/>
      <c r="E204" s="160"/>
      <c r="F204" s="160"/>
      <c r="G204" s="160"/>
      <c r="H204" s="160"/>
      <c r="I204" s="160"/>
      <c r="J204" s="160"/>
      <c r="K204" s="160"/>
      <c r="L204" s="160"/>
      <c r="M204" s="160"/>
      <c r="N204" s="160"/>
      <c r="O204" s="160"/>
      <c r="P204" s="160"/>
      <c r="Q204" s="160"/>
      <c r="R204" s="160"/>
      <c r="S204" s="160"/>
      <c r="T204" s="160"/>
      <c r="U204" s="160"/>
      <c r="Y204" s="160"/>
      <c r="AA204" s="160"/>
      <c r="AB204" s="160"/>
      <c r="AC204" s="160"/>
      <c r="AD204" s="160"/>
      <c r="AG204" s="160"/>
      <c r="AI204" s="160"/>
      <c r="AJ204" s="160"/>
      <c r="AK204" s="160"/>
      <c r="AL204" s="160"/>
      <c r="AM204" s="160"/>
      <c r="AN204" s="160"/>
      <c r="AO204" s="160"/>
      <c r="AP204" s="160"/>
      <c r="AQ204" s="160"/>
      <c r="AR204" s="160"/>
      <c r="AS204" s="160"/>
      <c r="AT204" s="160"/>
      <c r="AW204" s="160"/>
      <c r="AX204" s="160"/>
      <c r="AY204" s="160"/>
      <c r="AZ204" s="160"/>
      <c r="BA204" s="160"/>
      <c r="BB204" s="160"/>
      <c r="BC204" s="160"/>
      <c r="BD204" s="160"/>
      <c r="BE204" s="160"/>
      <c r="BF204" s="160"/>
      <c r="BG204" s="160"/>
      <c r="BH204" s="160"/>
    </row>
    <row r="205" spans="1:60" x14ac:dyDescent="0.25">
      <c r="A205" s="160"/>
      <c r="B205" s="160"/>
      <c r="C205" s="160"/>
      <c r="D205" s="160"/>
      <c r="E205" s="160"/>
      <c r="F205" s="160"/>
      <c r="G205" s="160"/>
      <c r="H205" s="160"/>
      <c r="I205" s="160"/>
      <c r="J205" s="160"/>
      <c r="K205" s="160"/>
      <c r="L205" s="160"/>
      <c r="M205" s="160"/>
      <c r="N205" s="160"/>
      <c r="O205" s="160"/>
      <c r="P205" s="160"/>
      <c r="Q205" s="160"/>
      <c r="R205" s="160"/>
      <c r="S205" s="160"/>
      <c r="T205" s="160"/>
      <c r="U205" s="160"/>
      <c r="Y205" s="160"/>
      <c r="AA205" s="160"/>
      <c r="AB205" s="160"/>
      <c r="AC205" s="160"/>
      <c r="AD205" s="160"/>
      <c r="AG205" s="160"/>
      <c r="AI205" s="160"/>
      <c r="AJ205" s="160"/>
      <c r="AK205" s="160"/>
      <c r="AL205" s="160"/>
      <c r="AM205" s="160"/>
      <c r="AN205" s="160"/>
      <c r="AO205" s="160"/>
      <c r="AP205" s="160"/>
      <c r="AQ205" s="160"/>
      <c r="AR205" s="160"/>
      <c r="AS205" s="160"/>
      <c r="AT205" s="160"/>
      <c r="AW205" s="160"/>
      <c r="AX205" s="160"/>
      <c r="AY205" s="160"/>
      <c r="AZ205" s="160"/>
      <c r="BA205" s="160"/>
      <c r="BB205" s="160"/>
      <c r="BC205" s="160"/>
      <c r="BD205" s="160"/>
      <c r="BE205" s="160"/>
      <c r="BF205" s="160"/>
      <c r="BG205" s="160"/>
      <c r="BH205" s="160"/>
    </row>
    <row r="206" spans="1:60" x14ac:dyDescent="0.25">
      <c r="A206" s="160"/>
      <c r="B206" s="160"/>
      <c r="C206" s="160"/>
      <c r="D206" s="160"/>
      <c r="E206" s="160"/>
      <c r="F206" s="160"/>
      <c r="G206" s="160"/>
      <c r="H206" s="160"/>
      <c r="I206" s="160"/>
      <c r="J206" s="160"/>
      <c r="K206" s="160"/>
      <c r="L206" s="160"/>
      <c r="M206" s="160"/>
      <c r="N206" s="160"/>
      <c r="O206" s="160"/>
      <c r="P206" s="160"/>
      <c r="Q206" s="160"/>
      <c r="R206" s="160"/>
      <c r="S206" s="160"/>
      <c r="T206" s="160"/>
      <c r="U206" s="160"/>
      <c r="Y206" s="160"/>
      <c r="AA206" s="160"/>
      <c r="AB206" s="160"/>
      <c r="AC206" s="160"/>
      <c r="AD206" s="160"/>
      <c r="AG206" s="160"/>
      <c r="AI206" s="160"/>
      <c r="AJ206" s="160"/>
      <c r="AK206" s="160"/>
      <c r="AL206" s="160"/>
      <c r="AM206" s="160"/>
      <c r="AN206" s="160"/>
      <c r="AO206" s="160"/>
      <c r="AP206" s="160"/>
      <c r="AQ206" s="160"/>
      <c r="AR206" s="160"/>
      <c r="AS206" s="160"/>
      <c r="AT206" s="160"/>
      <c r="AW206" s="160"/>
      <c r="AX206" s="160"/>
      <c r="AY206" s="160"/>
      <c r="AZ206" s="160"/>
      <c r="BA206" s="160"/>
      <c r="BB206" s="160"/>
      <c r="BC206" s="160"/>
      <c r="BD206" s="160"/>
      <c r="BE206" s="160"/>
      <c r="BF206" s="160"/>
      <c r="BG206" s="160"/>
      <c r="BH206" s="160"/>
    </row>
    <row r="207" spans="1:60" x14ac:dyDescent="0.25">
      <c r="A207" s="160"/>
      <c r="B207" s="160"/>
      <c r="C207" s="160"/>
      <c r="D207" s="160"/>
      <c r="E207" s="160"/>
      <c r="F207" s="160"/>
      <c r="G207" s="160"/>
      <c r="H207" s="160"/>
      <c r="I207" s="160"/>
      <c r="J207" s="160"/>
      <c r="K207" s="160"/>
      <c r="L207" s="160"/>
      <c r="M207" s="160"/>
      <c r="N207" s="160"/>
      <c r="O207" s="160"/>
      <c r="P207" s="160"/>
      <c r="Q207" s="160"/>
      <c r="R207" s="160"/>
      <c r="S207" s="160"/>
      <c r="T207" s="160"/>
      <c r="U207" s="160"/>
      <c r="Y207" s="160"/>
      <c r="AA207" s="160"/>
      <c r="AB207" s="160"/>
      <c r="AC207" s="160"/>
      <c r="AD207" s="160"/>
      <c r="AG207" s="160"/>
      <c r="AI207" s="160"/>
      <c r="AJ207" s="160"/>
      <c r="AK207" s="160"/>
      <c r="AL207" s="160"/>
      <c r="AM207" s="160"/>
      <c r="AN207" s="160"/>
      <c r="AO207" s="160"/>
      <c r="AP207" s="160"/>
      <c r="AQ207" s="160"/>
      <c r="AR207" s="160"/>
      <c r="AS207" s="160"/>
      <c r="AT207" s="160"/>
      <c r="AW207" s="160"/>
      <c r="AX207" s="160"/>
      <c r="AY207" s="160"/>
      <c r="AZ207" s="160"/>
      <c r="BA207" s="160"/>
      <c r="BB207" s="160"/>
      <c r="BC207" s="160"/>
      <c r="BD207" s="160"/>
      <c r="BE207" s="160"/>
      <c r="BF207" s="160"/>
      <c r="BG207" s="160"/>
      <c r="BH207" s="160"/>
    </row>
    <row r="208" spans="1:60" x14ac:dyDescent="0.25">
      <c r="A208" s="160"/>
      <c r="B208" s="160"/>
      <c r="C208" s="160"/>
      <c r="D208" s="160"/>
      <c r="E208" s="160"/>
      <c r="F208" s="160"/>
      <c r="G208" s="160"/>
      <c r="H208" s="160"/>
      <c r="I208" s="160"/>
      <c r="J208" s="160"/>
      <c r="K208" s="160"/>
      <c r="L208" s="160"/>
      <c r="M208" s="160"/>
      <c r="N208" s="160"/>
      <c r="O208" s="160"/>
      <c r="P208" s="160"/>
      <c r="Q208" s="160"/>
      <c r="R208" s="160"/>
      <c r="S208" s="160"/>
      <c r="T208" s="160"/>
      <c r="U208" s="160"/>
      <c r="Y208" s="160"/>
      <c r="AA208" s="160"/>
      <c r="AB208" s="160"/>
      <c r="AC208" s="160"/>
      <c r="AD208" s="160"/>
      <c r="AG208" s="160"/>
      <c r="AI208" s="160"/>
      <c r="AJ208" s="160"/>
      <c r="AK208" s="160"/>
      <c r="AL208" s="160"/>
      <c r="AM208" s="160"/>
      <c r="AN208" s="160"/>
      <c r="AO208" s="160"/>
      <c r="AP208" s="160"/>
      <c r="AQ208" s="160"/>
      <c r="AR208" s="160"/>
      <c r="AS208" s="160"/>
      <c r="AT208" s="160"/>
      <c r="AW208" s="160"/>
      <c r="AX208" s="160"/>
      <c r="AY208" s="160"/>
      <c r="AZ208" s="160"/>
      <c r="BA208" s="160"/>
      <c r="BB208" s="160"/>
      <c r="BC208" s="160"/>
      <c r="BD208" s="160"/>
      <c r="BE208" s="160"/>
      <c r="BF208" s="160"/>
      <c r="BG208" s="160"/>
      <c r="BH208" s="160"/>
    </row>
    <row r="209" spans="1:60" x14ac:dyDescent="0.25">
      <c r="A209" s="160"/>
      <c r="B209" s="160"/>
      <c r="C209" s="160"/>
      <c r="D209" s="160"/>
      <c r="E209" s="160"/>
      <c r="F209" s="160"/>
      <c r="G209" s="160"/>
      <c r="H209" s="160"/>
      <c r="I209" s="160"/>
      <c r="J209" s="160"/>
      <c r="K209" s="160"/>
      <c r="L209" s="160"/>
      <c r="M209" s="160"/>
      <c r="N209" s="160"/>
      <c r="O209" s="160"/>
      <c r="P209" s="160"/>
      <c r="Q209" s="160"/>
      <c r="R209" s="160"/>
      <c r="S209" s="160"/>
      <c r="T209" s="160"/>
      <c r="U209" s="160"/>
      <c r="Y209" s="160"/>
      <c r="AA209" s="160"/>
      <c r="AB209" s="160"/>
      <c r="AC209" s="160"/>
      <c r="AD209" s="160"/>
      <c r="AG209" s="160"/>
      <c r="AI209" s="160"/>
      <c r="AJ209" s="160"/>
      <c r="AK209" s="160"/>
      <c r="AL209" s="160"/>
      <c r="AM209" s="160"/>
      <c r="AN209" s="160"/>
      <c r="AO209" s="160"/>
      <c r="AP209" s="160"/>
      <c r="AQ209" s="160"/>
      <c r="AR209" s="160"/>
      <c r="AS209" s="160"/>
      <c r="AT209" s="160"/>
      <c r="AW209" s="160"/>
      <c r="AX209" s="160"/>
      <c r="AY209" s="160"/>
      <c r="AZ209" s="160"/>
      <c r="BA209" s="160"/>
      <c r="BB209" s="160"/>
      <c r="BC209" s="160"/>
      <c r="BD209" s="160"/>
      <c r="BE209" s="160"/>
      <c r="BF209" s="160"/>
      <c r="BG209" s="160"/>
      <c r="BH209" s="160"/>
    </row>
    <row r="210" spans="1:60" x14ac:dyDescent="0.25">
      <c r="A210" s="160"/>
      <c r="B210" s="160"/>
      <c r="C210" s="160"/>
      <c r="D210" s="160"/>
      <c r="E210" s="160"/>
      <c r="F210" s="160"/>
      <c r="G210" s="160"/>
      <c r="H210" s="160"/>
      <c r="I210" s="160"/>
      <c r="J210" s="160"/>
      <c r="K210" s="160"/>
      <c r="L210" s="160"/>
      <c r="M210" s="160"/>
      <c r="N210" s="160"/>
      <c r="O210" s="160"/>
      <c r="P210" s="160"/>
      <c r="Q210" s="160"/>
      <c r="R210" s="160"/>
      <c r="S210" s="160"/>
      <c r="T210" s="160"/>
      <c r="U210" s="160"/>
      <c r="Y210" s="160"/>
      <c r="AA210" s="160"/>
      <c r="AB210" s="160"/>
      <c r="AC210" s="160"/>
      <c r="AD210" s="160"/>
      <c r="AG210" s="160"/>
      <c r="AI210" s="160"/>
      <c r="AJ210" s="160"/>
      <c r="AK210" s="160"/>
      <c r="AL210" s="160"/>
      <c r="AM210" s="160"/>
      <c r="AN210" s="160"/>
      <c r="AO210" s="160"/>
      <c r="AP210" s="160"/>
      <c r="AQ210" s="160"/>
      <c r="AR210" s="160"/>
      <c r="AS210" s="160"/>
      <c r="AT210" s="160"/>
      <c r="AW210" s="160"/>
      <c r="AX210" s="160"/>
      <c r="AY210" s="160"/>
      <c r="AZ210" s="160"/>
      <c r="BA210" s="160"/>
      <c r="BB210" s="160"/>
      <c r="BC210" s="160"/>
      <c r="BD210" s="160"/>
      <c r="BE210" s="160"/>
      <c r="BF210" s="160"/>
      <c r="BG210" s="160"/>
      <c r="BH210" s="160"/>
    </row>
    <row r="211" spans="1:60" x14ac:dyDescent="0.25">
      <c r="A211" s="160"/>
      <c r="B211" s="160"/>
      <c r="C211" s="160"/>
      <c r="D211" s="160"/>
      <c r="E211" s="160"/>
      <c r="F211" s="160"/>
      <c r="G211" s="160"/>
      <c r="H211" s="160"/>
      <c r="I211" s="160"/>
      <c r="J211" s="160"/>
      <c r="K211" s="160"/>
      <c r="L211" s="160"/>
      <c r="M211" s="160"/>
      <c r="N211" s="160"/>
      <c r="O211" s="160"/>
      <c r="P211" s="160"/>
      <c r="Q211" s="160"/>
      <c r="R211" s="160"/>
      <c r="S211" s="160"/>
      <c r="T211" s="160"/>
      <c r="U211" s="160"/>
      <c r="Y211" s="160"/>
      <c r="AA211" s="160"/>
      <c r="AB211" s="160"/>
      <c r="AC211" s="160"/>
      <c r="AD211" s="160"/>
      <c r="AG211" s="160"/>
      <c r="AI211" s="160"/>
      <c r="AJ211" s="160"/>
      <c r="AK211" s="160"/>
      <c r="AL211" s="160"/>
      <c r="AM211" s="160"/>
      <c r="AN211" s="160"/>
      <c r="AO211" s="160"/>
      <c r="AP211" s="160"/>
      <c r="AQ211" s="160"/>
      <c r="AR211" s="160"/>
      <c r="AS211" s="160"/>
      <c r="AT211" s="160"/>
      <c r="AW211" s="160"/>
      <c r="AX211" s="160"/>
      <c r="AY211" s="160"/>
      <c r="AZ211" s="160"/>
      <c r="BA211" s="160"/>
      <c r="BB211" s="160"/>
      <c r="BC211" s="160"/>
      <c r="BD211" s="160"/>
      <c r="BE211" s="160"/>
      <c r="BF211" s="160"/>
      <c r="BG211" s="160"/>
      <c r="BH211" s="160"/>
    </row>
    <row r="212" spans="1:60" x14ac:dyDescent="0.25">
      <c r="A212" s="160"/>
      <c r="B212" s="160"/>
      <c r="C212" s="160"/>
      <c r="D212" s="160"/>
      <c r="E212" s="160"/>
      <c r="F212" s="160"/>
      <c r="G212" s="160"/>
      <c r="H212" s="160"/>
      <c r="I212" s="160"/>
      <c r="J212" s="160"/>
      <c r="K212" s="160"/>
      <c r="L212" s="160"/>
      <c r="M212" s="160"/>
      <c r="N212" s="160"/>
      <c r="O212" s="160"/>
      <c r="P212" s="160"/>
      <c r="Q212" s="160"/>
      <c r="R212" s="160"/>
      <c r="S212" s="160"/>
      <c r="T212" s="160"/>
      <c r="U212" s="160"/>
      <c r="Y212" s="160"/>
      <c r="AA212" s="160"/>
      <c r="AB212" s="160"/>
      <c r="AC212" s="160"/>
      <c r="AD212" s="160"/>
      <c r="AG212" s="160"/>
      <c r="AI212" s="160"/>
      <c r="AJ212" s="160"/>
      <c r="AK212" s="160"/>
      <c r="AL212" s="160"/>
      <c r="AM212" s="160"/>
      <c r="AN212" s="160"/>
      <c r="AO212" s="160"/>
      <c r="AP212" s="160"/>
      <c r="AQ212" s="160"/>
      <c r="AR212" s="160"/>
      <c r="AS212" s="160"/>
      <c r="AT212" s="160"/>
      <c r="AW212" s="160"/>
      <c r="AX212" s="160"/>
      <c r="AY212" s="160"/>
      <c r="AZ212" s="160"/>
      <c r="BA212" s="160"/>
      <c r="BB212" s="160"/>
      <c r="BC212" s="160"/>
      <c r="BD212" s="160"/>
      <c r="BE212" s="160"/>
      <c r="BF212" s="160"/>
      <c r="BG212" s="160"/>
      <c r="BH212" s="160"/>
    </row>
    <row r="213" spans="1:60" x14ac:dyDescent="0.25">
      <c r="A213" s="160"/>
      <c r="B213" s="160"/>
      <c r="C213" s="160"/>
      <c r="D213" s="160"/>
      <c r="E213" s="160"/>
      <c r="F213" s="160"/>
      <c r="G213" s="160"/>
      <c r="H213" s="160"/>
      <c r="I213" s="160"/>
      <c r="J213" s="160"/>
      <c r="K213" s="160"/>
      <c r="L213" s="160"/>
      <c r="M213" s="160"/>
      <c r="N213" s="160"/>
      <c r="O213" s="160"/>
      <c r="P213" s="160"/>
      <c r="Q213" s="160"/>
      <c r="R213" s="160"/>
      <c r="S213" s="160"/>
      <c r="T213" s="160"/>
      <c r="U213" s="160"/>
      <c r="Y213" s="160"/>
      <c r="AA213" s="160"/>
      <c r="AB213" s="160"/>
      <c r="AC213" s="160"/>
      <c r="AD213" s="160"/>
      <c r="AG213" s="160"/>
      <c r="AI213" s="160"/>
      <c r="AJ213" s="160"/>
      <c r="AK213" s="160"/>
      <c r="AL213" s="160"/>
      <c r="AM213" s="160"/>
      <c r="AN213" s="160"/>
      <c r="AO213" s="160"/>
      <c r="AP213" s="160"/>
      <c r="AQ213" s="160"/>
      <c r="AR213" s="160"/>
      <c r="AS213" s="160"/>
      <c r="AT213" s="160"/>
      <c r="AW213" s="160"/>
      <c r="AX213" s="160"/>
      <c r="AY213" s="160"/>
      <c r="AZ213" s="160"/>
      <c r="BA213" s="160"/>
      <c r="BB213" s="160"/>
      <c r="BC213" s="160"/>
      <c r="BD213" s="160"/>
      <c r="BE213" s="160"/>
      <c r="BF213" s="160"/>
      <c r="BG213" s="160"/>
      <c r="BH213" s="160"/>
    </row>
    <row r="214" spans="1:60" x14ac:dyDescent="0.25">
      <c r="A214" s="160"/>
      <c r="B214" s="160"/>
      <c r="C214" s="160"/>
      <c r="D214" s="160"/>
      <c r="E214" s="160"/>
      <c r="F214" s="160"/>
      <c r="G214" s="160"/>
      <c r="H214" s="160"/>
      <c r="I214" s="160"/>
      <c r="J214" s="160"/>
      <c r="K214" s="160"/>
      <c r="L214" s="160"/>
      <c r="M214" s="160"/>
      <c r="N214" s="160"/>
      <c r="O214" s="160"/>
      <c r="P214" s="160"/>
      <c r="Q214" s="160"/>
      <c r="R214" s="160"/>
      <c r="S214" s="160"/>
      <c r="T214" s="160"/>
      <c r="U214" s="160"/>
      <c r="Y214" s="160"/>
      <c r="AA214" s="160"/>
      <c r="AB214" s="160"/>
      <c r="AC214" s="160"/>
      <c r="AD214" s="160"/>
      <c r="AG214" s="160"/>
      <c r="AI214" s="160"/>
      <c r="AJ214" s="160"/>
      <c r="AK214" s="160"/>
      <c r="AL214" s="160"/>
      <c r="AM214" s="160"/>
      <c r="AN214" s="160"/>
      <c r="AO214" s="160"/>
      <c r="AP214" s="160"/>
      <c r="AQ214" s="160"/>
      <c r="AR214" s="160"/>
      <c r="AS214" s="160"/>
      <c r="AT214" s="160"/>
      <c r="AW214" s="160"/>
      <c r="AX214" s="160"/>
      <c r="AY214" s="160"/>
      <c r="AZ214" s="160"/>
      <c r="BA214" s="160"/>
      <c r="BB214" s="160"/>
      <c r="BC214" s="160"/>
      <c r="BD214" s="160"/>
      <c r="BE214" s="160"/>
      <c r="BF214" s="160"/>
      <c r="BG214" s="160"/>
      <c r="BH214" s="160"/>
    </row>
    <row r="215" spans="1:60" x14ac:dyDescent="0.25">
      <c r="A215" s="160"/>
      <c r="B215" s="160"/>
      <c r="C215" s="160"/>
      <c r="D215" s="160"/>
      <c r="E215" s="160"/>
      <c r="F215" s="160"/>
      <c r="G215" s="160"/>
      <c r="H215" s="160"/>
      <c r="I215" s="160"/>
      <c r="J215" s="160"/>
      <c r="K215" s="160"/>
      <c r="L215" s="160"/>
      <c r="M215" s="160"/>
      <c r="N215" s="160"/>
      <c r="O215" s="160"/>
      <c r="P215" s="160"/>
      <c r="Q215" s="160"/>
      <c r="R215" s="160"/>
      <c r="S215" s="160"/>
      <c r="T215" s="160"/>
      <c r="U215" s="160"/>
      <c r="Y215" s="160"/>
      <c r="AA215" s="160"/>
      <c r="AB215" s="160"/>
      <c r="AC215" s="160"/>
      <c r="AD215" s="160"/>
      <c r="AG215" s="160"/>
      <c r="AI215" s="160"/>
      <c r="AJ215" s="160"/>
      <c r="AK215" s="160"/>
      <c r="AL215" s="160"/>
      <c r="AM215" s="160"/>
      <c r="AN215" s="160"/>
      <c r="AO215" s="160"/>
      <c r="AP215" s="160"/>
      <c r="AQ215" s="160"/>
      <c r="AR215" s="160"/>
      <c r="AS215" s="160"/>
      <c r="AT215" s="160"/>
      <c r="AW215" s="160"/>
      <c r="AX215" s="160"/>
      <c r="AY215" s="160"/>
      <c r="AZ215" s="160"/>
      <c r="BA215" s="160"/>
      <c r="BB215" s="160"/>
      <c r="BC215" s="160"/>
      <c r="BD215" s="160"/>
      <c r="BE215" s="160"/>
      <c r="BF215" s="160"/>
      <c r="BG215" s="160"/>
      <c r="BH215" s="160"/>
    </row>
    <row r="216" spans="1:60" x14ac:dyDescent="0.25">
      <c r="A216" s="160"/>
      <c r="B216" s="160"/>
      <c r="C216" s="160"/>
      <c r="D216" s="160"/>
      <c r="E216" s="160"/>
      <c r="F216" s="160"/>
      <c r="G216" s="160"/>
      <c r="H216" s="160"/>
      <c r="I216" s="160"/>
      <c r="J216" s="160"/>
      <c r="K216" s="160"/>
      <c r="L216" s="160"/>
      <c r="M216" s="160"/>
      <c r="N216" s="160"/>
      <c r="O216" s="160"/>
      <c r="P216" s="160"/>
      <c r="Q216" s="160"/>
      <c r="R216" s="160"/>
      <c r="S216" s="160"/>
      <c r="T216" s="160"/>
      <c r="U216" s="160"/>
      <c r="Y216" s="160"/>
      <c r="AA216" s="160"/>
      <c r="AB216" s="160"/>
      <c r="AC216" s="160"/>
      <c r="AD216" s="160"/>
      <c r="AG216" s="160"/>
      <c r="AI216" s="160"/>
      <c r="AJ216" s="160"/>
      <c r="AK216" s="160"/>
      <c r="AL216" s="160"/>
      <c r="AM216" s="160"/>
      <c r="AN216" s="160"/>
      <c r="AO216" s="160"/>
      <c r="AP216" s="160"/>
      <c r="AQ216" s="160"/>
      <c r="AR216" s="160"/>
      <c r="AS216" s="160"/>
      <c r="AT216" s="160"/>
      <c r="AW216" s="160"/>
      <c r="AX216" s="160"/>
      <c r="AY216" s="160"/>
      <c r="AZ216" s="160"/>
      <c r="BA216" s="160"/>
      <c r="BB216" s="160"/>
      <c r="BC216" s="160"/>
      <c r="BD216" s="160"/>
      <c r="BE216" s="160"/>
      <c r="BF216" s="160"/>
      <c r="BG216" s="160"/>
      <c r="BH216" s="160"/>
    </row>
    <row r="217" spans="1:60" x14ac:dyDescent="0.25">
      <c r="A217" s="160"/>
      <c r="B217" s="160"/>
      <c r="C217" s="160"/>
      <c r="D217" s="160"/>
      <c r="E217" s="160"/>
      <c r="F217" s="160"/>
      <c r="G217" s="160"/>
      <c r="H217" s="160"/>
      <c r="I217" s="160"/>
      <c r="J217" s="160"/>
      <c r="K217" s="160"/>
      <c r="L217" s="160"/>
      <c r="M217" s="160"/>
      <c r="N217" s="160"/>
      <c r="O217" s="160"/>
      <c r="P217" s="160"/>
      <c r="Q217" s="160"/>
      <c r="R217" s="160"/>
      <c r="S217" s="160"/>
      <c r="T217" s="160"/>
      <c r="U217" s="160"/>
      <c r="Y217" s="160"/>
      <c r="AA217" s="160"/>
      <c r="AB217" s="160"/>
      <c r="AC217" s="160"/>
      <c r="AD217" s="160"/>
      <c r="AG217" s="160"/>
      <c r="AI217" s="160"/>
      <c r="AJ217" s="160"/>
      <c r="AK217" s="160"/>
      <c r="AL217" s="160"/>
      <c r="AM217" s="160"/>
      <c r="AN217" s="160"/>
      <c r="AO217" s="160"/>
      <c r="AP217" s="160"/>
      <c r="AQ217" s="160"/>
      <c r="AR217" s="160"/>
      <c r="AS217" s="160"/>
      <c r="AT217" s="160"/>
      <c r="AW217" s="160"/>
      <c r="AX217" s="160"/>
      <c r="AY217" s="160"/>
      <c r="AZ217" s="160"/>
      <c r="BA217" s="160"/>
      <c r="BB217" s="160"/>
      <c r="BC217" s="160"/>
      <c r="BD217" s="160"/>
      <c r="BE217" s="160"/>
      <c r="BF217" s="160"/>
      <c r="BG217" s="160"/>
      <c r="BH217" s="160"/>
    </row>
    <row r="218" spans="1:60" x14ac:dyDescent="0.25">
      <c r="A218" s="160"/>
      <c r="B218" s="160"/>
      <c r="C218" s="160"/>
      <c r="D218" s="160"/>
      <c r="E218" s="160"/>
      <c r="F218" s="160"/>
      <c r="G218" s="160"/>
      <c r="H218" s="160"/>
      <c r="I218" s="160"/>
      <c r="J218" s="160"/>
      <c r="K218" s="160"/>
      <c r="L218" s="160"/>
      <c r="M218" s="160"/>
      <c r="N218" s="160"/>
      <c r="O218" s="160"/>
      <c r="P218" s="160"/>
      <c r="Q218" s="160"/>
      <c r="R218" s="160"/>
      <c r="S218" s="160"/>
      <c r="T218" s="160"/>
      <c r="U218" s="160"/>
      <c r="Y218" s="160"/>
      <c r="AA218" s="160"/>
      <c r="AB218" s="160"/>
      <c r="AC218" s="160"/>
      <c r="AD218" s="160"/>
      <c r="AG218" s="160"/>
      <c r="AI218" s="160"/>
      <c r="AJ218" s="160"/>
      <c r="AK218" s="160"/>
      <c r="AL218" s="160"/>
      <c r="AM218" s="160"/>
      <c r="AN218" s="160"/>
      <c r="AO218" s="160"/>
      <c r="AP218" s="160"/>
      <c r="AQ218" s="160"/>
      <c r="AR218" s="160"/>
      <c r="AS218" s="160"/>
      <c r="AT218" s="160"/>
      <c r="AW218" s="160"/>
      <c r="AX218" s="160"/>
      <c r="AY218" s="160"/>
      <c r="AZ218" s="160"/>
      <c r="BA218" s="160"/>
      <c r="BB218" s="160"/>
      <c r="BC218" s="160"/>
      <c r="BD218" s="160"/>
      <c r="BE218" s="160"/>
      <c r="BF218" s="160"/>
      <c r="BG218" s="160"/>
      <c r="BH218" s="160"/>
    </row>
    <row r="219" spans="1:60" x14ac:dyDescent="0.25">
      <c r="A219" s="160"/>
      <c r="B219" s="160"/>
      <c r="C219" s="160"/>
      <c r="D219" s="160"/>
      <c r="E219" s="160"/>
      <c r="F219" s="160"/>
      <c r="G219" s="160"/>
      <c r="H219" s="160"/>
      <c r="I219" s="160"/>
      <c r="J219" s="160"/>
      <c r="K219" s="160"/>
      <c r="L219" s="160"/>
      <c r="M219" s="160"/>
      <c r="N219" s="160"/>
      <c r="O219" s="160"/>
      <c r="P219" s="160"/>
      <c r="Q219" s="160"/>
      <c r="R219" s="160"/>
      <c r="S219" s="160"/>
      <c r="T219" s="160"/>
      <c r="U219" s="160"/>
      <c r="Y219" s="160"/>
      <c r="AA219" s="160"/>
      <c r="AB219" s="160"/>
      <c r="AC219" s="160"/>
      <c r="AD219" s="160"/>
      <c r="AG219" s="160"/>
      <c r="AI219" s="160"/>
      <c r="AJ219" s="160"/>
      <c r="AK219" s="160"/>
      <c r="AL219" s="160"/>
      <c r="AM219" s="160"/>
      <c r="AN219" s="160"/>
      <c r="AO219" s="160"/>
      <c r="AP219" s="160"/>
      <c r="AQ219" s="160"/>
      <c r="AR219" s="160"/>
      <c r="AS219" s="160"/>
      <c r="AT219" s="160"/>
      <c r="AW219" s="160"/>
      <c r="AX219" s="160"/>
      <c r="AY219" s="160"/>
      <c r="AZ219" s="160"/>
      <c r="BA219" s="160"/>
      <c r="BB219" s="160"/>
      <c r="BC219" s="160"/>
      <c r="BD219" s="160"/>
      <c r="BE219" s="160"/>
      <c r="BF219" s="160"/>
      <c r="BG219" s="160"/>
      <c r="BH219" s="160"/>
    </row>
    <row r="220" spans="1:60" x14ac:dyDescent="0.25">
      <c r="A220" s="160"/>
      <c r="B220" s="160"/>
      <c r="C220" s="160"/>
      <c r="D220" s="160"/>
      <c r="E220" s="160"/>
      <c r="F220" s="160"/>
      <c r="G220" s="160"/>
      <c r="H220" s="160"/>
      <c r="I220" s="160"/>
      <c r="J220" s="160"/>
      <c r="K220" s="160"/>
      <c r="L220" s="160"/>
      <c r="M220" s="160"/>
      <c r="N220" s="160"/>
      <c r="O220" s="160"/>
      <c r="P220" s="160"/>
      <c r="Q220" s="160"/>
      <c r="R220" s="160"/>
      <c r="S220" s="160"/>
      <c r="T220" s="160"/>
      <c r="U220" s="160"/>
      <c r="Y220" s="160"/>
      <c r="AA220" s="160"/>
      <c r="AB220" s="160"/>
      <c r="AC220" s="160"/>
      <c r="AD220" s="160"/>
      <c r="AG220" s="160"/>
      <c r="AI220" s="160"/>
      <c r="AJ220" s="160"/>
      <c r="AK220" s="160"/>
      <c r="AL220" s="160"/>
      <c r="AM220" s="160"/>
      <c r="AN220" s="160"/>
      <c r="AO220" s="160"/>
      <c r="AP220" s="160"/>
      <c r="AQ220" s="160"/>
      <c r="AR220" s="160"/>
      <c r="AS220" s="160"/>
      <c r="AT220" s="160"/>
      <c r="AW220" s="160"/>
      <c r="AX220" s="160"/>
      <c r="AY220" s="160"/>
      <c r="AZ220" s="160"/>
      <c r="BA220" s="160"/>
      <c r="BB220" s="160"/>
      <c r="BC220" s="160"/>
      <c r="BD220" s="160"/>
      <c r="BE220" s="160"/>
      <c r="BF220" s="160"/>
      <c r="BG220" s="160"/>
      <c r="BH220" s="160"/>
    </row>
    <row r="221" spans="1:60" x14ac:dyDescent="0.25">
      <c r="A221" s="160"/>
      <c r="B221" s="160"/>
      <c r="C221" s="160"/>
      <c r="D221" s="160"/>
      <c r="E221" s="160"/>
      <c r="F221" s="160"/>
      <c r="G221" s="160"/>
      <c r="H221" s="160"/>
      <c r="I221" s="160"/>
      <c r="J221" s="160"/>
      <c r="K221" s="160"/>
      <c r="L221" s="160"/>
      <c r="M221" s="160"/>
      <c r="N221" s="160"/>
      <c r="O221" s="160"/>
      <c r="P221" s="160"/>
      <c r="Q221" s="160"/>
      <c r="R221" s="160"/>
      <c r="S221" s="160"/>
      <c r="T221" s="160"/>
      <c r="U221" s="160"/>
      <c r="Y221" s="160"/>
      <c r="AA221" s="160"/>
      <c r="AB221" s="160"/>
      <c r="AC221" s="160"/>
      <c r="AD221" s="160"/>
      <c r="AG221" s="160"/>
      <c r="AI221" s="160"/>
      <c r="AJ221" s="160"/>
      <c r="AK221" s="160"/>
      <c r="AL221" s="160"/>
      <c r="AM221" s="160"/>
      <c r="AN221" s="160"/>
      <c r="AO221" s="160"/>
      <c r="AP221" s="160"/>
      <c r="AQ221" s="160"/>
      <c r="AR221" s="160"/>
      <c r="AS221" s="160"/>
      <c r="AT221" s="160"/>
      <c r="AW221" s="160"/>
      <c r="AX221" s="160"/>
      <c r="AY221" s="160"/>
      <c r="AZ221" s="160"/>
      <c r="BA221" s="160"/>
      <c r="BB221" s="160"/>
      <c r="BC221" s="160"/>
      <c r="BD221" s="160"/>
      <c r="BE221" s="160"/>
      <c r="BF221" s="160"/>
      <c r="BG221" s="160"/>
      <c r="BH221" s="160"/>
    </row>
    <row r="222" spans="1:60" x14ac:dyDescent="0.25">
      <c r="A222" s="160"/>
      <c r="B222" s="160"/>
      <c r="C222" s="160"/>
      <c r="D222" s="160"/>
      <c r="E222" s="160"/>
      <c r="F222" s="160"/>
      <c r="G222" s="160"/>
      <c r="H222" s="160"/>
      <c r="I222" s="160"/>
      <c r="J222" s="160"/>
      <c r="K222" s="160"/>
      <c r="L222" s="160"/>
      <c r="M222" s="160"/>
      <c r="N222" s="160"/>
      <c r="O222" s="160"/>
      <c r="P222" s="160"/>
      <c r="Q222" s="160"/>
      <c r="R222" s="160"/>
      <c r="S222" s="160"/>
      <c r="T222" s="160"/>
      <c r="U222" s="160"/>
      <c r="Y222" s="160"/>
      <c r="AA222" s="160"/>
      <c r="AB222" s="160"/>
      <c r="AC222" s="160"/>
      <c r="AD222" s="160"/>
      <c r="AG222" s="160"/>
      <c r="AI222" s="160"/>
      <c r="AJ222" s="160"/>
      <c r="AK222" s="160"/>
      <c r="AL222" s="160"/>
      <c r="AM222" s="160"/>
      <c r="AN222" s="160"/>
      <c r="AO222" s="160"/>
      <c r="AP222" s="160"/>
      <c r="AQ222" s="160"/>
      <c r="AR222" s="160"/>
      <c r="AS222" s="160"/>
      <c r="AT222" s="160"/>
      <c r="AW222" s="160"/>
      <c r="AX222" s="160"/>
      <c r="AY222" s="160"/>
      <c r="AZ222" s="160"/>
      <c r="BA222" s="160"/>
      <c r="BB222" s="160"/>
      <c r="BC222" s="160"/>
      <c r="BD222" s="160"/>
      <c r="BE222" s="160"/>
      <c r="BF222" s="160"/>
      <c r="BG222" s="160"/>
      <c r="BH222" s="160"/>
    </row>
    <row r="223" spans="1:60" x14ac:dyDescent="0.25">
      <c r="A223" s="160"/>
      <c r="B223" s="160"/>
      <c r="C223" s="160"/>
      <c r="D223" s="160"/>
      <c r="E223" s="160"/>
      <c r="F223" s="160"/>
      <c r="G223" s="160"/>
      <c r="H223" s="160"/>
      <c r="I223" s="160"/>
      <c r="J223" s="160"/>
      <c r="K223" s="160"/>
      <c r="L223" s="160"/>
      <c r="M223" s="160"/>
      <c r="N223" s="160"/>
      <c r="O223" s="160"/>
      <c r="P223" s="160"/>
      <c r="Q223" s="160"/>
      <c r="R223" s="160"/>
      <c r="S223" s="160"/>
      <c r="T223" s="160"/>
      <c r="U223" s="160"/>
      <c r="Y223" s="160"/>
      <c r="AA223" s="160"/>
      <c r="AB223" s="160"/>
      <c r="AC223" s="160"/>
      <c r="AD223" s="160"/>
      <c r="AG223" s="160"/>
      <c r="AI223" s="160"/>
      <c r="AJ223" s="160"/>
      <c r="AK223" s="160"/>
      <c r="AL223" s="160"/>
      <c r="AM223" s="160"/>
      <c r="AN223" s="160"/>
      <c r="AO223" s="160"/>
      <c r="AP223" s="160"/>
      <c r="AQ223" s="160"/>
      <c r="AR223" s="160"/>
      <c r="AS223" s="160"/>
      <c r="AT223" s="160"/>
      <c r="AW223" s="160"/>
      <c r="AX223" s="160"/>
      <c r="AY223" s="160"/>
      <c r="AZ223" s="160"/>
      <c r="BA223" s="160"/>
      <c r="BB223" s="160"/>
      <c r="BC223" s="160"/>
      <c r="BD223" s="160"/>
      <c r="BE223" s="160"/>
      <c r="BF223" s="160"/>
      <c r="BG223" s="160"/>
      <c r="BH223" s="160"/>
    </row>
    <row r="224" spans="1:60" x14ac:dyDescent="0.25">
      <c r="A224" s="160"/>
      <c r="B224" s="160"/>
      <c r="C224" s="160"/>
      <c r="D224" s="160"/>
      <c r="E224" s="160"/>
      <c r="F224" s="160"/>
      <c r="G224" s="160"/>
      <c r="H224" s="160"/>
      <c r="I224" s="160"/>
      <c r="J224" s="160"/>
      <c r="K224" s="160"/>
      <c r="L224" s="160"/>
      <c r="M224" s="160"/>
      <c r="N224" s="160"/>
      <c r="O224" s="160"/>
      <c r="P224" s="160"/>
      <c r="Q224" s="160"/>
      <c r="R224" s="160"/>
      <c r="S224" s="160"/>
      <c r="T224" s="160"/>
      <c r="U224" s="160"/>
      <c r="Y224" s="160"/>
      <c r="AA224" s="160"/>
      <c r="AB224" s="160"/>
      <c r="AC224" s="160"/>
      <c r="AD224" s="160"/>
      <c r="AG224" s="160"/>
      <c r="AI224" s="160"/>
      <c r="AJ224" s="160"/>
      <c r="AK224" s="160"/>
      <c r="AL224" s="160"/>
      <c r="AM224" s="160"/>
      <c r="AN224" s="160"/>
      <c r="AO224" s="160"/>
      <c r="AP224" s="160"/>
      <c r="AQ224" s="160"/>
      <c r="AR224" s="160"/>
      <c r="AS224" s="160"/>
      <c r="AT224" s="160"/>
      <c r="AW224" s="160"/>
      <c r="AX224" s="160"/>
      <c r="AY224" s="160"/>
      <c r="AZ224" s="160"/>
      <c r="BA224" s="160"/>
      <c r="BB224" s="160"/>
      <c r="BC224" s="160"/>
      <c r="BD224" s="160"/>
      <c r="BE224" s="160"/>
      <c r="BF224" s="160"/>
      <c r="BG224" s="160"/>
      <c r="BH224" s="160"/>
    </row>
    <row r="225" spans="1:60" x14ac:dyDescent="0.25">
      <c r="A225" s="160"/>
      <c r="B225" s="160"/>
      <c r="C225" s="160"/>
      <c r="D225" s="160"/>
      <c r="E225" s="160"/>
      <c r="F225" s="160"/>
      <c r="G225" s="160"/>
      <c r="H225" s="160"/>
      <c r="I225" s="160"/>
      <c r="J225" s="160"/>
      <c r="K225" s="160"/>
      <c r="L225" s="160"/>
      <c r="M225" s="160"/>
      <c r="N225" s="160"/>
      <c r="O225" s="160"/>
      <c r="P225" s="160"/>
      <c r="Q225" s="160"/>
      <c r="R225" s="160"/>
      <c r="S225" s="160"/>
      <c r="T225" s="160"/>
      <c r="U225" s="160"/>
      <c r="Y225" s="160"/>
      <c r="AA225" s="160"/>
      <c r="AB225" s="160"/>
      <c r="AC225" s="160"/>
      <c r="AD225" s="160"/>
      <c r="AG225" s="160"/>
      <c r="AI225" s="160"/>
      <c r="AJ225" s="160"/>
      <c r="AK225" s="160"/>
      <c r="AL225" s="160"/>
      <c r="AM225" s="160"/>
      <c r="AN225" s="160"/>
      <c r="AO225" s="160"/>
      <c r="AP225" s="160"/>
      <c r="AQ225" s="160"/>
      <c r="AR225" s="160"/>
      <c r="AS225" s="160"/>
      <c r="AT225" s="160"/>
      <c r="AW225" s="160"/>
      <c r="AX225" s="160"/>
      <c r="AY225" s="160"/>
      <c r="AZ225" s="160"/>
      <c r="BA225" s="160"/>
      <c r="BB225" s="160"/>
      <c r="BC225" s="160"/>
      <c r="BD225" s="160"/>
      <c r="BE225" s="160"/>
      <c r="BF225" s="160"/>
      <c r="BG225" s="160"/>
      <c r="BH225" s="160"/>
    </row>
    <row r="226" spans="1:60" x14ac:dyDescent="0.25">
      <c r="A226" s="160"/>
      <c r="B226" s="160"/>
      <c r="C226" s="160"/>
      <c r="D226" s="160"/>
      <c r="E226" s="160"/>
      <c r="F226" s="160"/>
      <c r="G226" s="160"/>
      <c r="H226" s="160"/>
      <c r="I226" s="160"/>
      <c r="J226" s="160"/>
      <c r="K226" s="160"/>
      <c r="L226" s="160"/>
      <c r="M226" s="160"/>
      <c r="N226" s="160"/>
      <c r="O226" s="160"/>
      <c r="P226" s="160"/>
      <c r="Q226" s="160"/>
      <c r="R226" s="160"/>
      <c r="S226" s="160"/>
      <c r="T226" s="160"/>
      <c r="U226" s="160"/>
      <c r="Y226" s="160"/>
      <c r="AA226" s="160"/>
      <c r="AB226" s="160"/>
      <c r="AC226" s="160"/>
      <c r="AD226" s="160"/>
      <c r="AG226" s="160"/>
      <c r="AI226" s="160"/>
      <c r="AJ226" s="160"/>
      <c r="AK226" s="160"/>
      <c r="AL226" s="160"/>
      <c r="AM226" s="160"/>
      <c r="AN226" s="160"/>
      <c r="AO226" s="160"/>
      <c r="AP226" s="160"/>
      <c r="AQ226" s="160"/>
      <c r="AR226" s="160"/>
      <c r="AS226" s="160"/>
      <c r="AT226" s="160"/>
      <c r="AW226" s="160"/>
      <c r="AX226" s="160"/>
      <c r="AY226" s="160"/>
      <c r="AZ226" s="160"/>
      <c r="BA226" s="160"/>
      <c r="BB226" s="160"/>
      <c r="BC226" s="160"/>
      <c r="BD226" s="160"/>
      <c r="BE226" s="160"/>
      <c r="BF226" s="160"/>
      <c r="BG226" s="160"/>
      <c r="BH226" s="160"/>
    </row>
    <row r="227" spans="1:60" x14ac:dyDescent="0.25">
      <c r="A227" s="160"/>
      <c r="B227" s="160"/>
      <c r="C227" s="160"/>
      <c r="D227" s="160"/>
      <c r="E227" s="160"/>
      <c r="F227" s="160"/>
      <c r="G227" s="160"/>
      <c r="H227" s="160"/>
      <c r="I227" s="160"/>
      <c r="J227" s="160"/>
      <c r="K227" s="160"/>
      <c r="L227" s="160"/>
      <c r="M227" s="160"/>
      <c r="N227" s="160"/>
      <c r="O227" s="160"/>
      <c r="P227" s="160"/>
      <c r="Q227" s="160"/>
      <c r="R227" s="160"/>
      <c r="S227" s="160"/>
      <c r="T227" s="160"/>
      <c r="U227" s="160"/>
      <c r="Y227" s="160"/>
      <c r="AA227" s="160"/>
      <c r="AB227" s="160"/>
      <c r="AC227" s="160"/>
      <c r="AD227" s="160"/>
      <c r="AG227" s="160"/>
      <c r="AI227" s="160"/>
      <c r="AJ227" s="160"/>
      <c r="AK227" s="160"/>
      <c r="AL227" s="160"/>
      <c r="AM227" s="160"/>
      <c r="AN227" s="160"/>
      <c r="AO227" s="160"/>
      <c r="AP227" s="160"/>
      <c r="AQ227" s="160"/>
      <c r="AR227" s="160"/>
      <c r="AS227" s="160"/>
      <c r="AT227" s="160"/>
      <c r="AW227" s="160"/>
      <c r="AX227" s="160"/>
      <c r="AY227" s="160"/>
      <c r="AZ227" s="160"/>
      <c r="BA227" s="160"/>
      <c r="BB227" s="160"/>
      <c r="BC227" s="160"/>
      <c r="BD227" s="160"/>
      <c r="BE227" s="160"/>
      <c r="BF227" s="160"/>
      <c r="BG227" s="160"/>
      <c r="BH227" s="160"/>
    </row>
    <row r="228" spans="1:60" x14ac:dyDescent="0.25">
      <c r="A228" s="160"/>
      <c r="B228" s="160"/>
      <c r="C228" s="160"/>
      <c r="D228" s="160"/>
      <c r="E228" s="160"/>
      <c r="F228" s="160"/>
      <c r="G228" s="160"/>
      <c r="H228" s="160"/>
      <c r="I228" s="160"/>
      <c r="J228" s="160"/>
      <c r="K228" s="160"/>
      <c r="L228" s="160"/>
      <c r="M228" s="160"/>
      <c r="N228" s="160"/>
      <c r="O228" s="160"/>
      <c r="P228" s="160"/>
      <c r="Q228" s="160"/>
      <c r="R228" s="160"/>
      <c r="S228" s="160"/>
      <c r="T228" s="160"/>
      <c r="U228" s="160"/>
      <c r="Y228" s="160"/>
      <c r="AA228" s="160"/>
      <c r="AB228" s="160"/>
      <c r="AC228" s="160"/>
      <c r="AD228" s="160"/>
      <c r="AG228" s="160"/>
      <c r="AI228" s="160"/>
      <c r="AJ228" s="160"/>
      <c r="AK228" s="160"/>
      <c r="AL228" s="160"/>
      <c r="AM228" s="160"/>
      <c r="AN228" s="160"/>
      <c r="AO228" s="160"/>
      <c r="AP228" s="160"/>
      <c r="AQ228" s="160"/>
      <c r="AR228" s="160"/>
      <c r="AS228" s="160"/>
      <c r="AT228" s="160"/>
      <c r="AW228" s="160"/>
      <c r="AX228" s="160"/>
      <c r="AY228" s="160"/>
      <c r="AZ228" s="160"/>
      <c r="BA228" s="160"/>
      <c r="BB228" s="160"/>
      <c r="BC228" s="160"/>
      <c r="BD228" s="160"/>
      <c r="BE228" s="160"/>
      <c r="BF228" s="160"/>
      <c r="BG228" s="160"/>
      <c r="BH228" s="160"/>
    </row>
    <row r="229" spans="1:60" x14ac:dyDescent="0.25">
      <c r="A229" s="160"/>
      <c r="B229" s="160"/>
      <c r="C229" s="160"/>
      <c r="D229" s="160"/>
      <c r="E229" s="160"/>
      <c r="F229" s="160"/>
      <c r="G229" s="160"/>
      <c r="H229" s="160"/>
      <c r="I229" s="160"/>
      <c r="J229" s="160"/>
      <c r="K229" s="160"/>
      <c r="L229" s="160"/>
      <c r="M229" s="160"/>
      <c r="N229" s="160"/>
      <c r="O229" s="160"/>
      <c r="P229" s="160"/>
      <c r="Q229" s="160"/>
      <c r="R229" s="160"/>
      <c r="S229" s="160"/>
      <c r="T229" s="160"/>
      <c r="U229" s="160"/>
      <c r="Y229" s="160"/>
      <c r="AA229" s="160"/>
      <c r="AB229" s="160"/>
      <c r="AC229" s="160"/>
      <c r="AD229" s="160"/>
      <c r="AG229" s="160"/>
      <c r="AI229" s="160"/>
      <c r="AJ229" s="160"/>
      <c r="AK229" s="160"/>
      <c r="AL229" s="160"/>
      <c r="AM229" s="160"/>
      <c r="AN229" s="160"/>
      <c r="AO229" s="160"/>
      <c r="AP229" s="160"/>
      <c r="AQ229" s="160"/>
      <c r="AR229" s="160"/>
      <c r="AS229" s="160"/>
      <c r="AT229" s="160"/>
      <c r="AW229" s="160"/>
      <c r="AX229" s="160"/>
      <c r="AY229" s="160"/>
      <c r="AZ229" s="160"/>
      <c r="BA229" s="160"/>
      <c r="BB229" s="160"/>
      <c r="BC229" s="160"/>
      <c r="BD229" s="160"/>
      <c r="BE229" s="160"/>
      <c r="BF229" s="160"/>
      <c r="BG229" s="160"/>
      <c r="BH229" s="160"/>
    </row>
    <row r="230" spans="1:60" x14ac:dyDescent="0.25">
      <c r="A230" s="160"/>
      <c r="B230" s="160"/>
      <c r="C230" s="160"/>
      <c r="D230" s="160"/>
      <c r="E230" s="160"/>
      <c r="F230" s="160"/>
      <c r="G230" s="160"/>
      <c r="H230" s="160"/>
      <c r="I230" s="160"/>
      <c r="J230" s="160"/>
      <c r="K230" s="160"/>
      <c r="L230" s="160"/>
      <c r="M230" s="160"/>
      <c r="N230" s="160"/>
      <c r="O230" s="160"/>
      <c r="P230" s="160"/>
      <c r="Q230" s="160"/>
      <c r="R230" s="160"/>
      <c r="S230" s="160"/>
      <c r="T230" s="160"/>
      <c r="U230" s="160"/>
      <c r="Y230" s="160"/>
      <c r="AA230" s="160"/>
      <c r="AB230" s="160"/>
      <c r="AC230" s="160"/>
      <c r="AD230" s="160"/>
      <c r="AG230" s="160"/>
      <c r="AI230" s="160"/>
      <c r="AJ230" s="160"/>
      <c r="AK230" s="160"/>
      <c r="AL230" s="160"/>
      <c r="AM230" s="160"/>
      <c r="AN230" s="160"/>
      <c r="AO230" s="160"/>
      <c r="AP230" s="160"/>
      <c r="AQ230" s="160"/>
      <c r="AR230" s="160"/>
      <c r="AS230" s="160"/>
      <c r="AT230" s="160"/>
      <c r="AW230" s="160"/>
      <c r="AX230" s="160"/>
      <c r="AY230" s="160"/>
      <c r="AZ230" s="160"/>
      <c r="BA230" s="160"/>
      <c r="BB230" s="160"/>
      <c r="BC230" s="160"/>
      <c r="BD230" s="160"/>
      <c r="BE230" s="160"/>
      <c r="BF230" s="160"/>
      <c r="BG230" s="160"/>
      <c r="BH230" s="160"/>
    </row>
    <row r="231" spans="1:60" x14ac:dyDescent="0.25">
      <c r="A231" s="160"/>
      <c r="B231" s="160"/>
      <c r="C231" s="160"/>
      <c r="D231" s="160"/>
      <c r="E231" s="160"/>
      <c r="F231" s="160"/>
      <c r="G231" s="160"/>
      <c r="H231" s="160"/>
      <c r="I231" s="160"/>
      <c r="J231" s="160"/>
      <c r="K231" s="160"/>
      <c r="L231" s="160"/>
      <c r="M231" s="160"/>
      <c r="N231" s="160"/>
      <c r="O231" s="160"/>
      <c r="P231" s="160"/>
      <c r="Q231" s="160"/>
      <c r="R231" s="160"/>
      <c r="S231" s="160"/>
      <c r="T231" s="160"/>
      <c r="U231" s="160"/>
      <c r="Y231" s="160"/>
      <c r="AA231" s="160"/>
      <c r="AB231" s="160"/>
      <c r="AC231" s="160"/>
      <c r="AD231" s="160"/>
      <c r="AG231" s="160"/>
      <c r="AI231" s="160"/>
      <c r="AJ231" s="160"/>
      <c r="AK231" s="160"/>
      <c r="AL231" s="160"/>
      <c r="AM231" s="160"/>
      <c r="AN231" s="160"/>
      <c r="AO231" s="160"/>
      <c r="AP231" s="160"/>
      <c r="AQ231" s="160"/>
      <c r="AR231" s="160"/>
      <c r="AS231" s="160"/>
      <c r="AT231" s="160"/>
      <c r="AW231" s="160"/>
      <c r="AX231" s="160"/>
      <c r="AY231" s="160"/>
      <c r="AZ231" s="160"/>
      <c r="BA231" s="160"/>
      <c r="BB231" s="160"/>
      <c r="BC231" s="160"/>
      <c r="BD231" s="160"/>
      <c r="BE231" s="160"/>
      <c r="BF231" s="160"/>
      <c r="BG231" s="160"/>
      <c r="BH231" s="160"/>
    </row>
    <row r="232" spans="1:60" x14ac:dyDescent="0.25">
      <c r="A232" s="160"/>
      <c r="B232" s="160"/>
      <c r="C232" s="160"/>
      <c r="D232" s="160"/>
      <c r="E232" s="160"/>
      <c r="F232" s="160"/>
      <c r="G232" s="160"/>
      <c r="H232" s="160"/>
      <c r="I232" s="160"/>
      <c r="J232" s="160"/>
      <c r="K232" s="160"/>
      <c r="L232" s="160"/>
      <c r="M232" s="160"/>
      <c r="N232" s="160"/>
      <c r="O232" s="160"/>
      <c r="P232" s="160"/>
      <c r="Q232" s="160"/>
      <c r="R232" s="160"/>
      <c r="S232" s="160"/>
      <c r="T232" s="160"/>
      <c r="U232" s="160"/>
      <c r="Y232" s="160"/>
      <c r="AA232" s="160"/>
      <c r="AB232" s="160"/>
      <c r="AC232" s="160"/>
      <c r="AD232" s="160"/>
      <c r="AG232" s="160"/>
      <c r="AI232" s="160"/>
      <c r="AJ232" s="160"/>
      <c r="AK232" s="160"/>
      <c r="AL232" s="160"/>
      <c r="AM232" s="160"/>
      <c r="AN232" s="160"/>
      <c r="AO232" s="160"/>
      <c r="AP232" s="160"/>
      <c r="AQ232" s="160"/>
      <c r="AR232" s="160"/>
      <c r="AS232" s="160"/>
      <c r="AT232" s="160"/>
      <c r="AW232" s="160"/>
      <c r="AX232" s="160"/>
      <c r="AY232" s="160"/>
      <c r="AZ232" s="160"/>
      <c r="BA232" s="160"/>
      <c r="BB232" s="160"/>
      <c r="BC232" s="160"/>
      <c r="BD232" s="160"/>
      <c r="BE232" s="160"/>
      <c r="BF232" s="160"/>
      <c r="BG232" s="160"/>
      <c r="BH232" s="160"/>
    </row>
    <row r="233" spans="1:60" x14ac:dyDescent="0.25">
      <c r="A233" s="160"/>
      <c r="B233" s="160"/>
      <c r="C233" s="160"/>
      <c r="D233" s="160"/>
      <c r="E233" s="160"/>
      <c r="F233" s="160"/>
      <c r="G233" s="160"/>
      <c r="H233" s="160"/>
      <c r="I233" s="160"/>
      <c r="J233" s="160"/>
      <c r="K233" s="160"/>
      <c r="L233" s="160"/>
      <c r="M233" s="160"/>
      <c r="N233" s="160"/>
      <c r="O233" s="160"/>
      <c r="P233" s="160"/>
      <c r="Q233" s="160"/>
      <c r="R233" s="160"/>
      <c r="S233" s="160"/>
      <c r="T233" s="160"/>
      <c r="U233" s="160"/>
      <c r="Y233" s="160"/>
      <c r="AA233" s="160"/>
      <c r="AB233" s="160"/>
      <c r="AC233" s="160"/>
      <c r="AD233" s="160"/>
      <c r="AG233" s="160"/>
      <c r="AI233" s="160"/>
      <c r="AJ233" s="160"/>
      <c r="AK233" s="160"/>
      <c r="AL233" s="160"/>
      <c r="AM233" s="160"/>
      <c r="AN233" s="160"/>
      <c r="AO233" s="160"/>
      <c r="AP233" s="160"/>
      <c r="AQ233" s="160"/>
      <c r="AR233" s="160"/>
      <c r="AS233" s="160"/>
      <c r="AT233" s="160"/>
      <c r="AW233" s="160"/>
      <c r="AX233" s="160"/>
      <c r="AY233" s="160"/>
      <c r="AZ233" s="160"/>
      <c r="BA233" s="160"/>
      <c r="BB233" s="160"/>
      <c r="BC233" s="160"/>
      <c r="BD233" s="160"/>
      <c r="BE233" s="160"/>
      <c r="BF233" s="160"/>
      <c r="BG233" s="160"/>
      <c r="BH233" s="160"/>
    </row>
    <row r="234" spans="1:60" x14ac:dyDescent="0.25">
      <c r="A234" s="160"/>
      <c r="B234" s="160"/>
      <c r="C234" s="160"/>
      <c r="D234" s="160"/>
      <c r="E234" s="160"/>
      <c r="F234" s="160"/>
      <c r="G234" s="160"/>
      <c r="H234" s="160"/>
      <c r="I234" s="160"/>
      <c r="J234" s="160"/>
      <c r="K234" s="160"/>
      <c r="L234" s="160"/>
      <c r="M234" s="160"/>
      <c r="N234" s="160"/>
      <c r="O234" s="160"/>
      <c r="P234" s="160"/>
      <c r="Q234" s="160"/>
      <c r="R234" s="160"/>
      <c r="S234" s="160"/>
      <c r="T234" s="160"/>
      <c r="U234" s="160"/>
      <c r="Y234" s="160"/>
      <c r="AA234" s="160"/>
      <c r="AB234" s="160"/>
      <c r="AC234" s="160"/>
      <c r="AD234" s="160"/>
      <c r="AG234" s="160"/>
      <c r="AI234" s="160"/>
      <c r="AJ234" s="160"/>
      <c r="AK234" s="160"/>
      <c r="AL234" s="160"/>
      <c r="AM234" s="160"/>
      <c r="AN234" s="160"/>
      <c r="AO234" s="160"/>
      <c r="AP234" s="160"/>
      <c r="AQ234" s="160"/>
      <c r="AR234" s="160"/>
      <c r="AS234" s="160"/>
      <c r="AT234" s="160"/>
      <c r="AW234" s="160"/>
      <c r="AX234" s="160"/>
      <c r="AY234" s="160"/>
      <c r="AZ234" s="160"/>
      <c r="BA234" s="160"/>
      <c r="BB234" s="160"/>
      <c r="BC234" s="160"/>
      <c r="BD234" s="160"/>
      <c r="BE234" s="160"/>
      <c r="BF234" s="160"/>
      <c r="BG234" s="160"/>
      <c r="BH234" s="160"/>
    </row>
    <row r="235" spans="1:60" x14ac:dyDescent="0.25">
      <c r="A235" s="160"/>
      <c r="B235" s="160"/>
      <c r="C235" s="160"/>
      <c r="D235" s="160"/>
      <c r="E235" s="160"/>
      <c r="F235" s="160"/>
      <c r="G235" s="160"/>
      <c r="H235" s="160"/>
      <c r="I235" s="160"/>
      <c r="J235" s="160"/>
      <c r="K235" s="160"/>
      <c r="L235" s="160"/>
      <c r="M235" s="160"/>
      <c r="N235" s="160"/>
      <c r="O235" s="160"/>
      <c r="P235" s="160"/>
      <c r="Q235" s="160"/>
      <c r="R235" s="160"/>
      <c r="S235" s="160"/>
      <c r="T235" s="160"/>
      <c r="U235" s="160"/>
      <c r="Y235" s="160"/>
      <c r="AA235" s="160"/>
      <c r="AB235" s="160"/>
      <c r="AC235" s="160"/>
      <c r="AD235" s="160"/>
      <c r="AG235" s="160"/>
      <c r="AI235" s="160"/>
      <c r="AJ235" s="160"/>
      <c r="AK235" s="160"/>
      <c r="AL235" s="160"/>
      <c r="AM235" s="160"/>
      <c r="AN235" s="160"/>
      <c r="AO235" s="160"/>
      <c r="AP235" s="160"/>
      <c r="AQ235" s="160"/>
      <c r="AR235" s="160"/>
      <c r="AS235" s="160"/>
      <c r="AT235" s="160"/>
      <c r="AW235" s="160"/>
      <c r="AX235" s="160"/>
      <c r="AY235" s="160"/>
      <c r="AZ235" s="160"/>
      <c r="BA235" s="160"/>
      <c r="BB235" s="160"/>
      <c r="BC235" s="160"/>
      <c r="BD235" s="160"/>
      <c r="BE235" s="160"/>
      <c r="BF235" s="160"/>
      <c r="BG235" s="160"/>
      <c r="BH235" s="160"/>
    </row>
    <row r="236" spans="1:60" x14ac:dyDescent="0.25">
      <c r="A236" s="160"/>
      <c r="B236" s="160"/>
      <c r="C236" s="160"/>
      <c r="D236" s="160"/>
      <c r="E236" s="160"/>
      <c r="F236" s="160"/>
      <c r="G236" s="160"/>
      <c r="H236" s="160"/>
      <c r="I236" s="160"/>
      <c r="J236" s="160"/>
      <c r="K236" s="160"/>
      <c r="L236" s="160"/>
      <c r="M236" s="160"/>
      <c r="N236" s="160"/>
      <c r="O236" s="160"/>
      <c r="P236" s="160"/>
      <c r="Q236" s="160"/>
      <c r="R236" s="160"/>
      <c r="S236" s="160"/>
      <c r="T236" s="160"/>
      <c r="U236" s="160"/>
      <c r="Y236" s="160"/>
      <c r="AA236" s="160"/>
      <c r="AB236" s="160"/>
      <c r="AC236" s="160"/>
      <c r="AD236" s="160"/>
      <c r="AG236" s="160"/>
      <c r="AI236" s="160"/>
      <c r="AJ236" s="160"/>
      <c r="AK236" s="160"/>
      <c r="AL236" s="160"/>
      <c r="AM236" s="160"/>
      <c r="AN236" s="160"/>
      <c r="AO236" s="160"/>
      <c r="AP236" s="160"/>
      <c r="AQ236" s="160"/>
      <c r="AR236" s="160"/>
      <c r="AS236" s="160"/>
      <c r="AT236" s="160"/>
      <c r="AW236" s="160"/>
      <c r="AX236" s="160"/>
      <c r="AY236" s="160"/>
      <c r="AZ236" s="160"/>
      <c r="BA236" s="160"/>
      <c r="BB236" s="160"/>
      <c r="BC236" s="160"/>
      <c r="BD236" s="160"/>
      <c r="BE236" s="160"/>
      <c r="BF236" s="160"/>
      <c r="BG236" s="160"/>
      <c r="BH236" s="160"/>
    </row>
    <row r="237" spans="1:60" x14ac:dyDescent="0.25">
      <c r="A237" s="160"/>
      <c r="B237" s="160"/>
      <c r="C237" s="160"/>
      <c r="D237" s="160"/>
      <c r="E237" s="160"/>
      <c r="F237" s="160"/>
      <c r="G237" s="160"/>
      <c r="H237" s="160"/>
      <c r="I237" s="160"/>
      <c r="J237" s="160"/>
      <c r="K237" s="160"/>
      <c r="L237" s="160"/>
      <c r="M237" s="160"/>
      <c r="N237" s="160"/>
      <c r="O237" s="160"/>
      <c r="P237" s="160"/>
      <c r="Q237" s="160"/>
      <c r="R237" s="160"/>
      <c r="S237" s="160"/>
      <c r="T237" s="160"/>
      <c r="U237" s="160"/>
      <c r="Y237" s="160"/>
      <c r="AA237" s="160"/>
      <c r="AB237" s="160"/>
      <c r="AC237" s="160"/>
      <c r="AD237" s="160"/>
      <c r="AG237" s="160"/>
      <c r="AI237" s="160"/>
      <c r="AJ237" s="160"/>
      <c r="AK237" s="160"/>
      <c r="AL237" s="160"/>
      <c r="AM237" s="160"/>
      <c r="AN237" s="160"/>
      <c r="AO237" s="160"/>
      <c r="AP237" s="160"/>
      <c r="AQ237" s="160"/>
      <c r="AR237" s="160"/>
      <c r="AS237" s="160"/>
      <c r="AT237" s="160"/>
      <c r="AW237" s="160"/>
      <c r="AX237" s="160"/>
      <c r="AY237" s="160"/>
      <c r="AZ237" s="160"/>
      <c r="BA237" s="160"/>
      <c r="BB237" s="160"/>
      <c r="BC237" s="160"/>
      <c r="BD237" s="160"/>
      <c r="BE237" s="160"/>
      <c r="BF237" s="160"/>
      <c r="BG237" s="160"/>
      <c r="BH237" s="160"/>
    </row>
    <row r="238" spans="1:60" x14ac:dyDescent="0.25">
      <c r="A238" s="160"/>
      <c r="B238" s="160"/>
      <c r="C238" s="160"/>
      <c r="D238" s="160"/>
      <c r="E238" s="160"/>
      <c r="F238" s="160"/>
      <c r="G238" s="160"/>
      <c r="H238" s="160"/>
      <c r="I238" s="160"/>
      <c r="J238" s="160"/>
      <c r="K238" s="160"/>
      <c r="L238" s="160"/>
      <c r="M238" s="160"/>
      <c r="N238" s="160"/>
      <c r="O238" s="160"/>
      <c r="P238" s="160"/>
      <c r="Q238" s="160"/>
      <c r="R238" s="160"/>
      <c r="S238" s="160"/>
      <c r="T238" s="160"/>
      <c r="U238" s="160"/>
      <c r="Y238" s="160"/>
      <c r="AA238" s="160"/>
      <c r="AB238" s="160"/>
      <c r="AC238" s="160"/>
      <c r="AD238" s="160"/>
      <c r="AG238" s="160"/>
      <c r="AI238" s="160"/>
      <c r="AJ238" s="160"/>
      <c r="AK238" s="160"/>
      <c r="AL238" s="160"/>
      <c r="AM238" s="160"/>
      <c r="AN238" s="160"/>
      <c r="AO238" s="160"/>
      <c r="AP238" s="160"/>
      <c r="AQ238" s="160"/>
      <c r="AR238" s="160"/>
      <c r="AS238" s="160"/>
      <c r="AT238" s="160"/>
      <c r="AW238" s="160"/>
      <c r="AX238" s="160"/>
      <c r="AY238" s="160"/>
      <c r="AZ238" s="160"/>
      <c r="BA238" s="160"/>
      <c r="BB238" s="160"/>
      <c r="BC238" s="160"/>
      <c r="BD238" s="160"/>
      <c r="BE238" s="160"/>
      <c r="BF238" s="160"/>
      <c r="BG238" s="160"/>
      <c r="BH238" s="160"/>
    </row>
    <row r="239" spans="1:60" x14ac:dyDescent="0.25">
      <c r="A239" s="160"/>
      <c r="B239" s="160"/>
      <c r="C239" s="160"/>
      <c r="D239" s="160"/>
      <c r="E239" s="160"/>
      <c r="F239" s="160"/>
      <c r="G239" s="160"/>
      <c r="H239" s="160"/>
      <c r="I239" s="160"/>
      <c r="J239" s="160"/>
      <c r="K239" s="160"/>
      <c r="L239" s="160"/>
      <c r="M239" s="160"/>
      <c r="N239" s="160"/>
      <c r="O239" s="160"/>
      <c r="P239" s="160"/>
      <c r="Q239" s="160"/>
      <c r="R239" s="160"/>
      <c r="S239" s="160"/>
      <c r="T239" s="160"/>
      <c r="U239" s="160"/>
      <c r="Y239" s="160"/>
      <c r="AA239" s="160"/>
      <c r="AB239" s="160"/>
      <c r="AC239" s="160"/>
      <c r="AD239" s="160"/>
      <c r="AG239" s="160"/>
      <c r="AI239" s="160"/>
      <c r="AJ239" s="160"/>
      <c r="AK239" s="160"/>
      <c r="AL239" s="160"/>
      <c r="AM239" s="160"/>
      <c r="AN239" s="160"/>
      <c r="AO239" s="160"/>
      <c r="AP239" s="160"/>
      <c r="AQ239" s="160"/>
      <c r="AR239" s="160"/>
      <c r="AS239" s="160"/>
      <c r="AT239" s="160"/>
      <c r="AW239" s="160"/>
      <c r="AX239" s="160"/>
      <c r="AY239" s="160"/>
      <c r="AZ239" s="160"/>
      <c r="BA239" s="160"/>
      <c r="BB239" s="160"/>
      <c r="BC239" s="160"/>
      <c r="BD239" s="160"/>
      <c r="BE239" s="160"/>
      <c r="BF239" s="160"/>
      <c r="BG239" s="160"/>
      <c r="BH239" s="160"/>
    </row>
    <row r="240" spans="1:60" x14ac:dyDescent="0.25">
      <c r="A240" s="160"/>
      <c r="B240" s="160"/>
      <c r="C240" s="160"/>
      <c r="D240" s="160"/>
      <c r="E240" s="160"/>
      <c r="F240" s="160"/>
      <c r="G240" s="160"/>
      <c r="H240" s="160"/>
      <c r="I240" s="160"/>
      <c r="J240" s="160"/>
      <c r="K240" s="160"/>
      <c r="L240" s="160"/>
      <c r="M240" s="160"/>
      <c r="N240" s="160"/>
      <c r="O240" s="160"/>
      <c r="P240" s="160"/>
      <c r="Q240" s="160"/>
      <c r="R240" s="160"/>
      <c r="S240" s="160"/>
      <c r="T240" s="160"/>
      <c r="U240" s="160"/>
      <c r="Y240" s="160"/>
      <c r="AA240" s="160"/>
      <c r="AB240" s="160"/>
      <c r="AC240" s="160"/>
      <c r="AD240" s="160"/>
      <c r="AG240" s="160"/>
      <c r="AI240" s="160"/>
      <c r="AJ240" s="160"/>
      <c r="AK240" s="160"/>
      <c r="AL240" s="160"/>
      <c r="AM240" s="160"/>
      <c r="AN240" s="160"/>
      <c r="AO240" s="160"/>
      <c r="AP240" s="160"/>
      <c r="AQ240" s="160"/>
      <c r="AR240" s="160"/>
      <c r="AS240" s="160"/>
      <c r="AT240" s="160"/>
      <c r="AW240" s="160"/>
      <c r="AX240" s="160"/>
      <c r="AY240" s="160"/>
      <c r="AZ240" s="160"/>
      <c r="BA240" s="160"/>
      <c r="BB240" s="160"/>
      <c r="BC240" s="160"/>
      <c r="BD240" s="160"/>
      <c r="BE240" s="160"/>
      <c r="BF240" s="160"/>
      <c r="BG240" s="160"/>
      <c r="BH240" s="160"/>
    </row>
    <row r="241" spans="1:60" x14ac:dyDescent="0.25">
      <c r="A241" s="160"/>
      <c r="B241" s="160"/>
      <c r="C241" s="160"/>
      <c r="D241" s="160"/>
      <c r="E241" s="160"/>
      <c r="F241" s="160"/>
      <c r="G241" s="160"/>
      <c r="H241" s="160"/>
      <c r="I241" s="160"/>
      <c r="J241" s="160"/>
      <c r="K241" s="160"/>
      <c r="L241" s="160"/>
      <c r="M241" s="160"/>
      <c r="N241" s="160"/>
      <c r="O241" s="160"/>
      <c r="P241" s="160"/>
      <c r="Q241" s="160"/>
      <c r="R241" s="160"/>
      <c r="S241" s="160"/>
      <c r="T241" s="160"/>
      <c r="U241" s="160"/>
      <c r="Y241" s="160"/>
      <c r="AA241" s="160"/>
      <c r="AB241" s="160"/>
      <c r="AC241" s="160"/>
      <c r="AD241" s="160"/>
      <c r="AG241" s="160"/>
      <c r="AI241" s="160"/>
      <c r="AJ241" s="160"/>
      <c r="AK241" s="160"/>
      <c r="AL241" s="160"/>
      <c r="AM241" s="160"/>
      <c r="AN241" s="160"/>
      <c r="AO241" s="160"/>
      <c r="AP241" s="160"/>
      <c r="AQ241" s="160"/>
      <c r="AR241" s="160"/>
      <c r="AS241" s="160"/>
      <c r="AT241" s="160"/>
      <c r="AW241" s="160"/>
      <c r="AX241" s="160"/>
      <c r="AY241" s="160"/>
      <c r="AZ241" s="160"/>
      <c r="BA241" s="160"/>
      <c r="BB241" s="160"/>
      <c r="BC241" s="160"/>
      <c r="BD241" s="160"/>
      <c r="BE241" s="160"/>
      <c r="BF241" s="160"/>
      <c r="BG241" s="160"/>
      <c r="BH241" s="160"/>
    </row>
    <row r="242" spans="1:60" x14ac:dyDescent="0.25">
      <c r="A242" s="160"/>
      <c r="B242" s="160"/>
      <c r="C242" s="160"/>
      <c r="D242" s="160"/>
      <c r="E242" s="160"/>
      <c r="F242" s="160"/>
      <c r="G242" s="160"/>
      <c r="H242" s="160"/>
      <c r="I242" s="160"/>
      <c r="J242" s="160"/>
      <c r="K242" s="160"/>
      <c r="L242" s="160"/>
      <c r="M242" s="160"/>
      <c r="N242" s="160"/>
      <c r="O242" s="160"/>
      <c r="P242" s="160"/>
      <c r="Q242" s="160"/>
      <c r="R242" s="160"/>
      <c r="S242" s="160"/>
      <c r="T242" s="160"/>
      <c r="U242" s="160"/>
      <c r="Y242" s="160"/>
      <c r="AA242" s="160"/>
      <c r="AB242" s="160"/>
      <c r="AC242" s="160"/>
      <c r="AD242" s="160"/>
      <c r="AG242" s="160"/>
      <c r="AI242" s="160"/>
      <c r="AJ242" s="160"/>
      <c r="AK242" s="160"/>
      <c r="AL242" s="160"/>
      <c r="AM242" s="160"/>
      <c r="AN242" s="160"/>
      <c r="AO242" s="160"/>
      <c r="AP242" s="160"/>
      <c r="AQ242" s="160"/>
      <c r="AR242" s="160"/>
      <c r="AS242" s="160"/>
      <c r="AT242" s="160"/>
      <c r="AW242" s="160"/>
      <c r="AX242" s="160"/>
      <c r="AY242" s="160"/>
      <c r="AZ242" s="160"/>
      <c r="BA242" s="160"/>
      <c r="BB242" s="160"/>
      <c r="BC242" s="160"/>
      <c r="BD242" s="160"/>
      <c r="BE242" s="160"/>
      <c r="BF242" s="160"/>
      <c r="BG242" s="160"/>
      <c r="BH242" s="160"/>
    </row>
    <row r="243" spans="1:60" x14ac:dyDescent="0.25">
      <c r="A243" s="160"/>
      <c r="B243" s="160"/>
      <c r="C243" s="160"/>
      <c r="D243" s="160"/>
      <c r="E243" s="160"/>
      <c r="F243" s="160"/>
      <c r="G243" s="160"/>
      <c r="H243" s="160"/>
      <c r="I243" s="160"/>
      <c r="J243" s="160"/>
      <c r="K243" s="160"/>
      <c r="L243" s="160"/>
      <c r="M243" s="160"/>
      <c r="N243" s="160"/>
      <c r="O243" s="160"/>
      <c r="P243" s="160"/>
      <c r="Q243" s="160"/>
      <c r="R243" s="160"/>
      <c r="S243" s="160"/>
      <c r="T243" s="160"/>
      <c r="U243" s="160"/>
      <c r="Y243" s="160"/>
      <c r="AA243" s="160"/>
      <c r="AB243" s="160"/>
      <c r="AC243" s="160"/>
      <c r="AD243" s="160"/>
      <c r="AG243" s="160"/>
      <c r="AI243" s="160"/>
      <c r="AJ243" s="160"/>
      <c r="AK243" s="160"/>
      <c r="AL243" s="160"/>
      <c r="AM243" s="160"/>
      <c r="AN243" s="160"/>
      <c r="AO243" s="160"/>
      <c r="AP243" s="160"/>
      <c r="AQ243" s="160"/>
      <c r="AR243" s="160"/>
      <c r="AS243" s="160"/>
      <c r="AT243" s="160"/>
      <c r="AW243" s="160"/>
      <c r="AX243" s="160"/>
      <c r="AY243" s="160"/>
      <c r="AZ243" s="160"/>
      <c r="BA243" s="160"/>
      <c r="BB243" s="160"/>
      <c r="BC243" s="160"/>
      <c r="BD243" s="160"/>
      <c r="BE243" s="160"/>
      <c r="BF243" s="160"/>
      <c r="BG243" s="160"/>
      <c r="BH243" s="160"/>
    </row>
    <row r="244" spans="1:60" x14ac:dyDescent="0.25">
      <c r="A244" s="160"/>
      <c r="B244" s="160"/>
      <c r="C244" s="160"/>
      <c r="D244" s="160"/>
      <c r="E244" s="160"/>
      <c r="F244" s="160"/>
      <c r="G244" s="160"/>
      <c r="H244" s="160"/>
      <c r="I244" s="160"/>
      <c r="J244" s="160"/>
      <c r="K244" s="160"/>
      <c r="L244" s="160"/>
      <c r="M244" s="160"/>
      <c r="N244" s="160"/>
      <c r="O244" s="160"/>
      <c r="P244" s="160"/>
      <c r="Q244" s="160"/>
      <c r="R244" s="160"/>
      <c r="S244" s="160"/>
      <c r="T244" s="160"/>
      <c r="U244" s="160"/>
      <c r="Y244" s="160"/>
      <c r="AA244" s="160"/>
      <c r="AB244" s="160"/>
      <c r="AC244" s="160"/>
      <c r="AD244" s="160"/>
      <c r="AG244" s="160"/>
      <c r="AI244" s="160"/>
      <c r="AJ244" s="160"/>
      <c r="AK244" s="160"/>
      <c r="AL244" s="160"/>
      <c r="AM244" s="160"/>
      <c r="AN244" s="160"/>
      <c r="AO244" s="160"/>
      <c r="AP244" s="160"/>
      <c r="AQ244" s="160"/>
      <c r="AR244" s="160"/>
      <c r="AS244" s="160"/>
      <c r="AT244" s="160"/>
      <c r="AW244" s="160"/>
      <c r="AX244" s="160"/>
      <c r="AY244" s="160"/>
      <c r="AZ244" s="160"/>
      <c r="BA244" s="160"/>
      <c r="BB244" s="160"/>
      <c r="BC244" s="160"/>
      <c r="BD244" s="160"/>
      <c r="BE244" s="160"/>
      <c r="BF244" s="160"/>
      <c r="BG244" s="160"/>
      <c r="BH244" s="160"/>
    </row>
    <row r="245" spans="1:60" x14ac:dyDescent="0.25">
      <c r="A245" s="160"/>
      <c r="B245" s="160"/>
      <c r="C245" s="160"/>
      <c r="D245" s="160"/>
      <c r="E245" s="160"/>
      <c r="F245" s="160"/>
      <c r="G245" s="160"/>
      <c r="H245" s="160"/>
      <c r="I245" s="160"/>
      <c r="J245" s="160"/>
      <c r="K245" s="160"/>
      <c r="L245" s="160"/>
      <c r="M245" s="160"/>
      <c r="N245" s="160"/>
      <c r="O245" s="160"/>
      <c r="P245" s="160"/>
      <c r="Q245" s="160"/>
      <c r="R245" s="160"/>
      <c r="S245" s="160"/>
      <c r="T245" s="160"/>
      <c r="U245" s="160"/>
      <c r="Y245" s="160"/>
      <c r="AA245" s="160"/>
      <c r="AB245" s="160"/>
      <c r="AC245" s="160"/>
      <c r="AD245" s="160"/>
      <c r="AG245" s="160"/>
      <c r="AI245" s="160"/>
      <c r="AJ245" s="160"/>
      <c r="AK245" s="160"/>
      <c r="AL245" s="160"/>
      <c r="AM245" s="160"/>
      <c r="AN245" s="160"/>
      <c r="AO245" s="160"/>
      <c r="AP245" s="160"/>
      <c r="AQ245" s="160"/>
      <c r="AR245" s="160"/>
      <c r="AS245" s="160"/>
      <c r="AT245" s="160"/>
      <c r="AW245" s="160"/>
      <c r="AX245" s="160"/>
      <c r="AY245" s="160"/>
      <c r="AZ245" s="160"/>
      <c r="BA245" s="160"/>
      <c r="BB245" s="160"/>
      <c r="BC245" s="160"/>
      <c r="BD245" s="160"/>
      <c r="BE245" s="160"/>
      <c r="BF245" s="160"/>
      <c r="BG245" s="160"/>
      <c r="BH245" s="160"/>
    </row>
    <row r="246" spans="1:60" x14ac:dyDescent="0.25">
      <c r="A246" s="160"/>
      <c r="B246" s="160"/>
      <c r="C246" s="160"/>
      <c r="D246" s="160"/>
      <c r="E246" s="160"/>
      <c r="F246" s="160"/>
      <c r="G246" s="160"/>
      <c r="H246" s="160"/>
      <c r="I246" s="160"/>
      <c r="J246" s="160"/>
      <c r="K246" s="160"/>
      <c r="L246" s="160"/>
      <c r="M246" s="160"/>
      <c r="N246" s="160"/>
      <c r="O246" s="160"/>
      <c r="P246" s="160"/>
      <c r="Q246" s="160"/>
      <c r="R246" s="160"/>
      <c r="S246" s="160"/>
      <c r="T246" s="160"/>
      <c r="U246" s="160"/>
      <c r="Y246" s="160"/>
      <c r="AA246" s="160"/>
      <c r="AB246" s="160"/>
      <c r="AC246" s="160"/>
      <c r="AD246" s="160"/>
      <c r="AG246" s="160"/>
      <c r="AI246" s="160"/>
      <c r="AJ246" s="160"/>
      <c r="AK246" s="160"/>
      <c r="AL246" s="160"/>
      <c r="AM246" s="160"/>
      <c r="AN246" s="160"/>
      <c r="AO246" s="160"/>
      <c r="AP246" s="160"/>
      <c r="AQ246" s="160"/>
      <c r="AR246" s="160"/>
      <c r="AS246" s="160"/>
      <c r="AT246" s="160"/>
      <c r="AW246" s="160"/>
      <c r="AX246" s="160"/>
      <c r="AY246" s="160"/>
      <c r="AZ246" s="160"/>
      <c r="BA246" s="160"/>
      <c r="BB246" s="160"/>
      <c r="BC246" s="160"/>
      <c r="BD246" s="160"/>
      <c r="BE246" s="160"/>
      <c r="BF246" s="160"/>
      <c r="BG246" s="160"/>
      <c r="BH246" s="160"/>
    </row>
    <row r="247" spans="1:60" x14ac:dyDescent="0.25">
      <c r="A247" s="160"/>
      <c r="B247" s="160"/>
      <c r="C247" s="160"/>
      <c r="D247" s="160"/>
      <c r="E247" s="160"/>
      <c r="F247" s="160"/>
      <c r="G247" s="160"/>
      <c r="H247" s="160"/>
      <c r="I247" s="160"/>
      <c r="J247" s="160"/>
      <c r="K247" s="160"/>
      <c r="L247" s="160"/>
      <c r="M247" s="160"/>
      <c r="N247" s="160"/>
      <c r="O247" s="160"/>
      <c r="P247" s="160"/>
      <c r="Q247" s="160"/>
      <c r="R247" s="160"/>
      <c r="S247" s="160"/>
      <c r="T247" s="160"/>
      <c r="U247" s="160"/>
      <c r="Y247" s="160"/>
      <c r="AA247" s="160"/>
      <c r="AB247" s="160"/>
      <c r="AC247" s="160"/>
      <c r="AD247" s="160"/>
      <c r="AG247" s="160"/>
      <c r="AI247" s="160"/>
      <c r="AJ247" s="160"/>
      <c r="AK247" s="160"/>
      <c r="AL247" s="160"/>
      <c r="AM247" s="160"/>
      <c r="AN247" s="160"/>
      <c r="AO247" s="160"/>
      <c r="AP247" s="160"/>
      <c r="AQ247" s="160"/>
      <c r="AR247" s="160"/>
      <c r="AS247" s="160"/>
      <c r="AT247" s="160"/>
      <c r="AW247" s="160"/>
      <c r="AX247" s="160"/>
      <c r="AY247" s="160"/>
      <c r="AZ247" s="160"/>
      <c r="BA247" s="160"/>
      <c r="BB247" s="160"/>
      <c r="BC247" s="160"/>
      <c r="BD247" s="160"/>
      <c r="BE247" s="160"/>
      <c r="BF247" s="160"/>
      <c r="BG247" s="160"/>
      <c r="BH247" s="160"/>
    </row>
    <row r="248" spans="1:60" x14ac:dyDescent="0.25">
      <c r="A248" s="160"/>
      <c r="B248" s="160"/>
      <c r="C248" s="160"/>
      <c r="D248" s="160"/>
      <c r="E248" s="160"/>
      <c r="F248" s="160"/>
      <c r="G248" s="160"/>
      <c r="H248" s="160"/>
      <c r="I248" s="160"/>
      <c r="J248" s="160"/>
      <c r="K248" s="160"/>
      <c r="L248" s="160"/>
      <c r="M248" s="160"/>
      <c r="N248" s="160"/>
      <c r="O248" s="160"/>
      <c r="P248" s="160"/>
      <c r="Q248" s="160"/>
      <c r="R248" s="160"/>
      <c r="S248" s="160"/>
      <c r="T248" s="160"/>
      <c r="U248" s="160"/>
      <c r="Y248" s="160"/>
      <c r="AA248" s="160"/>
      <c r="AB248" s="160"/>
      <c r="AC248" s="160"/>
      <c r="AD248" s="160"/>
      <c r="AG248" s="160"/>
      <c r="AI248" s="160"/>
      <c r="AJ248" s="160"/>
      <c r="AK248" s="160"/>
      <c r="AL248" s="160"/>
      <c r="AM248" s="160"/>
      <c r="AN248" s="160"/>
      <c r="AO248" s="160"/>
      <c r="AP248" s="160"/>
      <c r="AQ248" s="160"/>
      <c r="AR248" s="160"/>
      <c r="AS248" s="160"/>
      <c r="AT248" s="160"/>
      <c r="AW248" s="160"/>
      <c r="AX248" s="160"/>
      <c r="AY248" s="160"/>
      <c r="AZ248" s="160"/>
      <c r="BA248" s="160"/>
      <c r="BB248" s="160"/>
      <c r="BC248" s="160"/>
      <c r="BD248" s="160"/>
      <c r="BE248" s="160"/>
      <c r="BF248" s="160"/>
      <c r="BG248" s="160"/>
      <c r="BH248" s="160"/>
    </row>
    <row r="249" spans="1:60" x14ac:dyDescent="0.25">
      <c r="A249" s="160"/>
      <c r="B249" s="160"/>
      <c r="C249" s="160"/>
      <c r="D249" s="160"/>
      <c r="E249" s="160"/>
      <c r="F249" s="160"/>
      <c r="G249" s="160"/>
      <c r="H249" s="160"/>
      <c r="I249" s="160"/>
      <c r="J249" s="160"/>
      <c r="K249" s="160"/>
      <c r="L249" s="160"/>
      <c r="M249" s="160"/>
      <c r="N249" s="160"/>
      <c r="O249" s="160"/>
      <c r="P249" s="160"/>
      <c r="Q249" s="160"/>
      <c r="R249" s="160"/>
      <c r="S249" s="160"/>
      <c r="T249" s="160"/>
      <c r="U249" s="160"/>
      <c r="Y249" s="160"/>
      <c r="AA249" s="160"/>
      <c r="AB249" s="160"/>
      <c r="AC249" s="160"/>
      <c r="AD249" s="160"/>
      <c r="AG249" s="160"/>
      <c r="AI249" s="160"/>
      <c r="AJ249" s="160"/>
      <c r="AK249" s="160"/>
      <c r="AL249" s="160"/>
      <c r="AM249" s="160"/>
      <c r="AN249" s="160"/>
      <c r="AO249" s="160"/>
      <c r="AP249" s="160"/>
      <c r="AQ249" s="160"/>
      <c r="AR249" s="160"/>
      <c r="AS249" s="160"/>
      <c r="AT249" s="160"/>
      <c r="AW249" s="160"/>
      <c r="AX249" s="160"/>
      <c r="AY249" s="160"/>
      <c r="AZ249" s="160"/>
      <c r="BA249" s="160"/>
      <c r="BB249" s="160"/>
      <c r="BC249" s="160"/>
      <c r="BD249" s="160"/>
      <c r="BE249" s="160"/>
      <c r="BF249" s="160"/>
      <c r="BG249" s="160"/>
      <c r="BH249" s="160"/>
    </row>
    <row r="250" spans="1:60" x14ac:dyDescent="0.25">
      <c r="A250" s="160"/>
      <c r="B250" s="160"/>
      <c r="C250" s="160"/>
      <c r="D250" s="160"/>
      <c r="E250" s="160"/>
      <c r="F250" s="160"/>
      <c r="G250" s="160"/>
      <c r="H250" s="160"/>
      <c r="I250" s="160"/>
      <c r="J250" s="160"/>
      <c r="K250" s="160"/>
      <c r="L250" s="160"/>
      <c r="M250" s="160"/>
      <c r="N250" s="160"/>
      <c r="O250" s="160"/>
      <c r="P250" s="160"/>
      <c r="Q250" s="160"/>
      <c r="R250" s="160"/>
      <c r="S250" s="160"/>
      <c r="T250" s="160"/>
      <c r="U250" s="160"/>
      <c r="Y250" s="160"/>
      <c r="AA250" s="160"/>
      <c r="AB250" s="160"/>
      <c r="AC250" s="160"/>
      <c r="AD250" s="160"/>
      <c r="AG250" s="160"/>
      <c r="AI250" s="160"/>
      <c r="AJ250" s="160"/>
      <c r="AK250" s="160"/>
      <c r="AL250" s="160"/>
      <c r="AM250" s="160"/>
      <c r="AN250" s="160"/>
      <c r="AO250" s="160"/>
      <c r="AP250" s="160"/>
      <c r="AQ250" s="160"/>
      <c r="AR250" s="160"/>
      <c r="AS250" s="160"/>
      <c r="AT250" s="160"/>
      <c r="AW250" s="160"/>
      <c r="AX250" s="160"/>
      <c r="AY250" s="160"/>
      <c r="AZ250" s="160"/>
      <c r="BA250" s="160"/>
      <c r="BB250" s="160"/>
      <c r="BC250" s="160"/>
      <c r="BD250" s="160"/>
      <c r="BE250" s="160"/>
      <c r="BF250" s="160"/>
      <c r="BG250" s="160"/>
      <c r="BH250" s="160"/>
    </row>
    <row r="251" spans="1:60" x14ac:dyDescent="0.25">
      <c r="A251" s="160"/>
      <c r="B251" s="160"/>
      <c r="C251" s="160"/>
      <c r="D251" s="160"/>
      <c r="E251" s="160"/>
      <c r="F251" s="160"/>
      <c r="G251" s="160"/>
      <c r="H251" s="160"/>
      <c r="I251" s="160"/>
      <c r="J251" s="160"/>
      <c r="K251" s="160"/>
      <c r="L251" s="160"/>
      <c r="M251" s="160"/>
      <c r="N251" s="160"/>
      <c r="O251" s="160"/>
      <c r="P251" s="160"/>
      <c r="Q251" s="160"/>
      <c r="R251" s="160"/>
      <c r="S251" s="160"/>
      <c r="T251" s="160"/>
      <c r="U251" s="160"/>
      <c r="Y251" s="160"/>
      <c r="AA251" s="160"/>
      <c r="AB251" s="160"/>
      <c r="AC251" s="160"/>
      <c r="AD251" s="160"/>
      <c r="AG251" s="160"/>
      <c r="AI251" s="160"/>
      <c r="AJ251" s="160"/>
      <c r="AK251" s="160"/>
      <c r="AL251" s="160"/>
      <c r="AM251" s="160"/>
      <c r="AN251" s="160"/>
      <c r="AO251" s="160"/>
      <c r="AP251" s="160"/>
      <c r="AQ251" s="160"/>
      <c r="AR251" s="160"/>
      <c r="AS251" s="160"/>
      <c r="AT251" s="160"/>
      <c r="AW251" s="160"/>
      <c r="AX251" s="160"/>
      <c r="AY251" s="160"/>
      <c r="AZ251" s="160"/>
      <c r="BA251" s="160"/>
      <c r="BB251" s="160"/>
      <c r="BC251" s="160"/>
      <c r="BD251" s="160"/>
      <c r="BE251" s="160"/>
      <c r="BF251" s="160"/>
      <c r="BG251" s="160"/>
      <c r="BH251" s="160"/>
    </row>
    <row r="252" spans="1:60" x14ac:dyDescent="0.25">
      <c r="A252" s="160"/>
      <c r="B252" s="160"/>
      <c r="C252" s="160"/>
      <c r="D252" s="160"/>
      <c r="E252" s="160"/>
      <c r="F252" s="160"/>
      <c r="G252" s="160"/>
      <c r="H252" s="160"/>
      <c r="I252" s="160"/>
      <c r="J252" s="160"/>
      <c r="K252" s="160"/>
      <c r="L252" s="160"/>
      <c r="M252" s="160"/>
      <c r="N252" s="160"/>
      <c r="O252" s="160"/>
      <c r="P252" s="160"/>
      <c r="Q252" s="160"/>
      <c r="R252" s="160"/>
      <c r="S252" s="160"/>
      <c r="T252" s="160"/>
      <c r="U252" s="160"/>
      <c r="Y252" s="160"/>
      <c r="AA252" s="160"/>
      <c r="AB252" s="160"/>
      <c r="AC252" s="160"/>
      <c r="AD252" s="160"/>
      <c r="AG252" s="160"/>
      <c r="AI252" s="160"/>
      <c r="AJ252" s="160"/>
      <c r="AK252" s="160"/>
      <c r="AL252" s="160"/>
      <c r="AM252" s="160"/>
      <c r="AN252" s="160"/>
      <c r="AO252" s="160"/>
      <c r="AP252" s="160"/>
      <c r="AQ252" s="160"/>
      <c r="AR252" s="160"/>
      <c r="AS252" s="160"/>
      <c r="AT252" s="160"/>
      <c r="AW252" s="160"/>
      <c r="AX252" s="160"/>
      <c r="AY252" s="160"/>
      <c r="AZ252" s="160"/>
      <c r="BA252" s="160"/>
      <c r="BB252" s="160"/>
      <c r="BC252" s="160"/>
      <c r="BD252" s="160"/>
      <c r="BE252" s="160"/>
      <c r="BF252" s="160"/>
      <c r="BG252" s="160"/>
      <c r="BH252" s="160"/>
    </row>
    <row r="253" spans="1:60" x14ac:dyDescent="0.25">
      <c r="A253" s="160"/>
      <c r="B253" s="160"/>
      <c r="C253" s="160"/>
      <c r="D253" s="160"/>
      <c r="E253" s="160"/>
      <c r="F253" s="160"/>
      <c r="G253" s="160"/>
      <c r="H253" s="160"/>
      <c r="I253" s="160"/>
      <c r="J253" s="160"/>
      <c r="K253" s="160"/>
      <c r="L253" s="160"/>
      <c r="M253" s="160"/>
      <c r="N253" s="160"/>
      <c r="O253" s="160"/>
      <c r="P253" s="160"/>
      <c r="Q253" s="160"/>
      <c r="R253" s="160"/>
      <c r="S253" s="160"/>
      <c r="T253" s="160"/>
      <c r="U253" s="160"/>
      <c r="Y253" s="160"/>
      <c r="AA253" s="160"/>
      <c r="AB253" s="160"/>
      <c r="AC253" s="160"/>
      <c r="AD253" s="160"/>
      <c r="AG253" s="160"/>
      <c r="AI253" s="160"/>
      <c r="AJ253" s="160"/>
      <c r="AK253" s="160"/>
      <c r="AL253" s="160"/>
      <c r="AM253" s="160"/>
      <c r="AN253" s="160"/>
      <c r="AO253" s="160"/>
      <c r="AP253" s="160"/>
      <c r="AQ253" s="160"/>
      <c r="AR253" s="160"/>
      <c r="AS253" s="160"/>
      <c r="AT253" s="160"/>
      <c r="AW253" s="160"/>
      <c r="AX253" s="160"/>
      <c r="AY253" s="160"/>
      <c r="AZ253" s="160"/>
      <c r="BA253" s="160"/>
      <c r="BB253" s="160"/>
      <c r="BC253" s="160"/>
      <c r="BD253" s="160"/>
      <c r="BE253" s="160"/>
      <c r="BF253" s="160"/>
      <c r="BG253" s="160"/>
      <c r="BH253" s="160"/>
    </row>
    <row r="254" spans="1:60" x14ac:dyDescent="0.25">
      <c r="A254" s="160"/>
      <c r="B254" s="160"/>
      <c r="C254" s="160"/>
      <c r="D254" s="160"/>
      <c r="E254" s="160"/>
      <c r="F254" s="160"/>
      <c r="G254" s="160"/>
      <c r="H254" s="160"/>
      <c r="I254" s="160"/>
      <c r="J254" s="160"/>
      <c r="K254" s="160"/>
      <c r="L254" s="160"/>
      <c r="M254" s="160"/>
      <c r="N254" s="160"/>
      <c r="O254" s="160"/>
      <c r="P254" s="160"/>
      <c r="Q254" s="160"/>
      <c r="R254" s="160"/>
      <c r="S254" s="160"/>
      <c r="T254" s="160"/>
      <c r="U254" s="160"/>
      <c r="Y254" s="160"/>
      <c r="AA254" s="160"/>
      <c r="AB254" s="160"/>
      <c r="AC254" s="160"/>
      <c r="AD254" s="160"/>
      <c r="AG254" s="160"/>
      <c r="AI254" s="160"/>
      <c r="AJ254" s="160"/>
      <c r="AK254" s="160"/>
      <c r="AL254" s="160"/>
      <c r="AM254" s="160"/>
      <c r="AN254" s="160"/>
      <c r="AO254" s="160"/>
      <c r="AP254" s="160"/>
      <c r="AQ254" s="160"/>
      <c r="AR254" s="160"/>
      <c r="AS254" s="160"/>
      <c r="AT254" s="160"/>
      <c r="AW254" s="160"/>
      <c r="AX254" s="160"/>
      <c r="AY254" s="160"/>
      <c r="AZ254" s="160"/>
      <c r="BA254" s="160"/>
      <c r="BB254" s="160"/>
      <c r="BC254" s="160"/>
      <c r="BD254" s="160"/>
      <c r="BE254" s="160"/>
      <c r="BF254" s="160"/>
      <c r="BG254" s="160"/>
      <c r="BH254" s="160"/>
    </row>
    <row r="255" spans="1:60" x14ac:dyDescent="0.25">
      <c r="A255" s="160"/>
      <c r="B255" s="160"/>
      <c r="C255" s="160"/>
      <c r="D255" s="160"/>
      <c r="E255" s="160"/>
      <c r="F255" s="160"/>
      <c r="G255" s="160"/>
      <c r="H255" s="160"/>
      <c r="I255" s="160"/>
      <c r="J255" s="160"/>
      <c r="K255" s="160"/>
      <c r="L255" s="160"/>
      <c r="M255" s="160"/>
      <c r="N255" s="160"/>
      <c r="O255" s="160"/>
      <c r="P255" s="160"/>
      <c r="Q255" s="160"/>
      <c r="R255" s="160"/>
      <c r="S255" s="160"/>
      <c r="T255" s="160"/>
      <c r="U255" s="160"/>
      <c r="Y255" s="160"/>
      <c r="AA255" s="160"/>
      <c r="AB255" s="160"/>
      <c r="AC255" s="160"/>
      <c r="AD255" s="160"/>
      <c r="AG255" s="160"/>
      <c r="AI255" s="160"/>
      <c r="AJ255" s="160"/>
      <c r="AK255" s="160"/>
      <c r="AL255" s="160"/>
      <c r="AM255" s="160"/>
      <c r="AN255" s="160"/>
      <c r="AO255" s="160"/>
      <c r="AP255" s="160"/>
      <c r="AQ255" s="160"/>
      <c r="AR255" s="160"/>
      <c r="AS255" s="160"/>
      <c r="AT255" s="160"/>
      <c r="AW255" s="160"/>
      <c r="AX255" s="160"/>
      <c r="AY255" s="160"/>
      <c r="AZ255" s="160"/>
      <c r="BA255" s="160"/>
      <c r="BB255" s="160"/>
      <c r="BC255" s="160"/>
      <c r="BD255" s="160"/>
      <c r="BE255" s="160"/>
      <c r="BF255" s="160"/>
      <c r="BG255" s="160"/>
      <c r="BH255" s="160"/>
    </row>
    <row r="256" spans="1:60" x14ac:dyDescent="0.25">
      <c r="A256" s="160"/>
      <c r="B256" s="160"/>
      <c r="C256" s="160"/>
      <c r="D256" s="160"/>
      <c r="E256" s="160"/>
      <c r="F256" s="160"/>
      <c r="G256" s="160"/>
      <c r="H256" s="160"/>
      <c r="I256" s="160"/>
      <c r="J256" s="160"/>
      <c r="K256" s="160"/>
      <c r="L256" s="160"/>
      <c r="M256" s="160"/>
      <c r="N256" s="160"/>
      <c r="O256" s="160"/>
      <c r="P256" s="160"/>
      <c r="Q256" s="160"/>
      <c r="R256" s="160"/>
      <c r="S256" s="160"/>
      <c r="T256" s="160"/>
      <c r="U256" s="160"/>
      <c r="Y256" s="160"/>
      <c r="AA256" s="160"/>
      <c r="AB256" s="160"/>
      <c r="AC256" s="160"/>
      <c r="AD256" s="160"/>
      <c r="AG256" s="160"/>
      <c r="AI256" s="160"/>
      <c r="AJ256" s="160"/>
      <c r="AK256" s="160"/>
      <c r="AL256" s="160"/>
      <c r="AM256" s="160"/>
      <c r="AN256" s="160"/>
      <c r="AO256" s="160"/>
      <c r="AP256" s="160"/>
      <c r="AQ256" s="160"/>
      <c r="AR256" s="160"/>
      <c r="AS256" s="160"/>
      <c r="AT256" s="160"/>
      <c r="AW256" s="160"/>
      <c r="AX256" s="160"/>
      <c r="AY256" s="160"/>
      <c r="AZ256" s="160"/>
      <c r="BA256" s="160"/>
      <c r="BB256" s="160"/>
      <c r="BC256" s="160"/>
      <c r="BD256" s="160"/>
      <c r="BE256" s="160"/>
      <c r="BF256" s="160"/>
      <c r="BG256" s="160"/>
      <c r="BH256" s="160"/>
    </row>
    <row r="257" spans="1:60" x14ac:dyDescent="0.25">
      <c r="A257" s="160"/>
      <c r="B257" s="160"/>
      <c r="C257" s="160"/>
      <c r="D257" s="160"/>
      <c r="E257" s="160"/>
      <c r="F257" s="160"/>
      <c r="G257" s="160"/>
      <c r="H257" s="160"/>
      <c r="I257" s="160"/>
      <c r="J257" s="160"/>
      <c r="K257" s="160"/>
      <c r="L257" s="160"/>
      <c r="M257" s="160"/>
      <c r="N257" s="160"/>
      <c r="O257" s="160"/>
      <c r="P257" s="160"/>
      <c r="Q257" s="160"/>
      <c r="R257" s="160"/>
      <c r="S257" s="160"/>
      <c r="T257" s="160"/>
      <c r="U257" s="160"/>
      <c r="Y257" s="160"/>
      <c r="AA257" s="160"/>
      <c r="AB257" s="160"/>
      <c r="AC257" s="160"/>
      <c r="AD257" s="160"/>
      <c r="AG257" s="160"/>
      <c r="AI257" s="160"/>
      <c r="AJ257" s="160"/>
      <c r="AK257" s="160"/>
      <c r="AL257" s="160"/>
      <c r="AM257" s="160"/>
      <c r="AN257" s="160"/>
      <c r="AO257" s="160"/>
      <c r="AP257" s="160"/>
      <c r="AQ257" s="160"/>
      <c r="AR257" s="160"/>
      <c r="AS257" s="160"/>
      <c r="AT257" s="160"/>
      <c r="AW257" s="160"/>
      <c r="AX257" s="160"/>
      <c r="AY257" s="160"/>
      <c r="AZ257" s="160"/>
      <c r="BA257" s="160"/>
      <c r="BB257" s="160"/>
      <c r="BC257" s="160"/>
      <c r="BD257" s="160"/>
      <c r="BE257" s="160"/>
      <c r="BF257" s="160"/>
      <c r="BG257" s="160"/>
      <c r="BH257" s="160"/>
    </row>
    <row r="258" spans="1:60" x14ac:dyDescent="0.25">
      <c r="A258" s="160"/>
      <c r="B258" s="160"/>
      <c r="C258" s="160"/>
      <c r="D258" s="160"/>
      <c r="E258" s="160"/>
      <c r="F258" s="160"/>
      <c r="G258" s="160"/>
      <c r="H258" s="160"/>
      <c r="I258" s="160"/>
      <c r="J258" s="160"/>
      <c r="K258" s="160"/>
      <c r="L258" s="160"/>
      <c r="M258" s="160"/>
      <c r="N258" s="160"/>
      <c r="O258" s="160"/>
      <c r="P258" s="160"/>
      <c r="Q258" s="160"/>
      <c r="R258" s="160"/>
      <c r="S258" s="160"/>
      <c r="T258" s="160"/>
      <c r="U258" s="160"/>
      <c r="Y258" s="160"/>
      <c r="AA258" s="160"/>
      <c r="AB258" s="160"/>
      <c r="AC258" s="160"/>
      <c r="AD258" s="160"/>
      <c r="AG258" s="160"/>
      <c r="AI258" s="160"/>
      <c r="AJ258" s="160"/>
      <c r="AK258" s="160"/>
      <c r="AL258" s="160"/>
      <c r="AM258" s="160"/>
      <c r="AN258" s="160"/>
      <c r="AO258" s="160"/>
      <c r="AP258" s="160"/>
      <c r="AQ258" s="160"/>
      <c r="AR258" s="160"/>
      <c r="AS258" s="160"/>
      <c r="AT258" s="160"/>
      <c r="AW258" s="160"/>
      <c r="AX258" s="160"/>
      <c r="AY258" s="160"/>
      <c r="AZ258" s="160"/>
      <c r="BA258" s="160"/>
      <c r="BB258" s="160"/>
      <c r="BC258" s="160"/>
      <c r="BD258" s="160"/>
      <c r="BE258" s="160"/>
      <c r="BF258" s="160"/>
      <c r="BG258" s="160"/>
      <c r="BH258" s="160"/>
    </row>
    <row r="259" spans="1:60" x14ac:dyDescent="0.25">
      <c r="A259" s="160"/>
      <c r="B259" s="160"/>
      <c r="C259" s="160"/>
      <c r="D259" s="160"/>
      <c r="E259" s="160"/>
      <c r="F259" s="160"/>
      <c r="G259" s="160"/>
      <c r="H259" s="160"/>
      <c r="I259" s="160"/>
      <c r="J259" s="160"/>
      <c r="K259" s="160"/>
      <c r="L259" s="160"/>
      <c r="M259" s="160"/>
      <c r="N259" s="160"/>
      <c r="O259" s="160"/>
      <c r="P259" s="160"/>
      <c r="Q259" s="160"/>
      <c r="R259" s="160"/>
      <c r="S259" s="160"/>
      <c r="T259" s="160"/>
      <c r="U259" s="160"/>
      <c r="Y259" s="160"/>
      <c r="AA259" s="160"/>
      <c r="AB259" s="160"/>
      <c r="AC259" s="160"/>
      <c r="AD259" s="160"/>
      <c r="AG259" s="160"/>
      <c r="AI259" s="160"/>
      <c r="AJ259" s="160"/>
      <c r="AK259" s="160"/>
      <c r="AL259" s="160"/>
      <c r="AM259" s="160"/>
      <c r="AN259" s="160"/>
      <c r="AO259" s="160"/>
      <c r="AP259" s="160"/>
      <c r="AQ259" s="160"/>
      <c r="AR259" s="160"/>
      <c r="AS259" s="160"/>
      <c r="AT259" s="160"/>
      <c r="AW259" s="160"/>
      <c r="AX259" s="160"/>
      <c r="AY259" s="160"/>
      <c r="AZ259" s="160"/>
      <c r="BA259" s="160"/>
      <c r="BB259" s="160"/>
      <c r="BC259" s="160"/>
      <c r="BD259" s="160"/>
      <c r="BE259" s="160"/>
      <c r="BF259" s="160"/>
      <c r="BG259" s="160"/>
      <c r="BH259" s="160"/>
    </row>
    <row r="260" spans="1:60" x14ac:dyDescent="0.25">
      <c r="A260" s="160"/>
      <c r="B260" s="160"/>
      <c r="C260" s="160"/>
      <c r="D260" s="160"/>
      <c r="E260" s="160"/>
      <c r="F260" s="160"/>
      <c r="G260" s="160"/>
      <c r="H260" s="160"/>
      <c r="I260" s="160"/>
      <c r="J260" s="160"/>
      <c r="K260" s="160"/>
      <c r="L260" s="160"/>
      <c r="M260" s="160"/>
      <c r="N260" s="160"/>
      <c r="O260" s="160"/>
      <c r="P260" s="160"/>
      <c r="Q260" s="160"/>
      <c r="R260" s="160"/>
      <c r="S260" s="160"/>
      <c r="T260" s="160"/>
      <c r="U260" s="160"/>
      <c r="Y260" s="160"/>
      <c r="AA260" s="160"/>
      <c r="AB260" s="160"/>
      <c r="AC260" s="160"/>
      <c r="AD260" s="160"/>
      <c r="AG260" s="160"/>
      <c r="AI260" s="160"/>
      <c r="AJ260" s="160"/>
      <c r="AK260" s="160"/>
      <c r="AL260" s="160"/>
      <c r="AM260" s="160"/>
      <c r="AN260" s="160"/>
      <c r="AO260" s="160"/>
      <c r="AP260" s="160"/>
      <c r="AQ260" s="160"/>
      <c r="AR260" s="160"/>
      <c r="AS260" s="160"/>
      <c r="AT260" s="160"/>
      <c r="AW260" s="160"/>
      <c r="AX260" s="160"/>
      <c r="AY260" s="160"/>
      <c r="AZ260" s="160"/>
      <c r="BA260" s="160"/>
      <c r="BB260" s="160"/>
      <c r="BC260" s="160"/>
      <c r="BD260" s="160"/>
      <c r="BE260" s="160"/>
      <c r="BF260" s="160"/>
      <c r="BG260" s="160"/>
      <c r="BH260" s="160"/>
    </row>
    <row r="261" spans="1:60" x14ac:dyDescent="0.25">
      <c r="A261" s="160"/>
      <c r="B261" s="160"/>
      <c r="C261" s="160"/>
      <c r="D261" s="160"/>
      <c r="E261" s="160"/>
      <c r="F261" s="160"/>
      <c r="G261" s="160"/>
      <c r="H261" s="160"/>
      <c r="I261" s="160"/>
      <c r="J261" s="160"/>
      <c r="K261" s="160"/>
      <c r="L261" s="160"/>
      <c r="M261" s="160"/>
      <c r="N261" s="160"/>
      <c r="O261" s="160"/>
      <c r="P261" s="160"/>
      <c r="Q261" s="160"/>
      <c r="R261" s="160"/>
      <c r="S261" s="160"/>
      <c r="T261" s="160"/>
      <c r="U261" s="160"/>
      <c r="Y261" s="160"/>
      <c r="AA261" s="160"/>
      <c r="AB261" s="160"/>
      <c r="AC261" s="160"/>
      <c r="AD261" s="160"/>
      <c r="AG261" s="160"/>
      <c r="AI261" s="160"/>
      <c r="AJ261" s="160"/>
      <c r="AK261" s="160"/>
      <c r="AL261" s="160"/>
      <c r="AM261" s="160"/>
      <c r="AN261" s="160"/>
      <c r="AO261" s="160"/>
      <c r="AP261" s="160"/>
      <c r="AQ261" s="160"/>
      <c r="AR261" s="160"/>
      <c r="AS261" s="160"/>
      <c r="AT261" s="160"/>
      <c r="AW261" s="160"/>
      <c r="AX261" s="160"/>
      <c r="AY261" s="160"/>
      <c r="AZ261" s="160"/>
      <c r="BA261" s="160"/>
      <c r="BB261" s="160"/>
      <c r="BC261" s="160"/>
      <c r="BD261" s="160"/>
      <c r="BE261" s="160"/>
      <c r="BF261" s="160"/>
      <c r="BG261" s="160"/>
      <c r="BH261" s="160"/>
    </row>
    <row r="262" spans="1:60" x14ac:dyDescent="0.25">
      <c r="A262" s="160"/>
      <c r="B262" s="160"/>
      <c r="C262" s="160"/>
      <c r="D262" s="160"/>
      <c r="E262" s="160"/>
      <c r="F262" s="160"/>
      <c r="G262" s="160"/>
      <c r="H262" s="160"/>
      <c r="I262" s="160"/>
      <c r="J262" s="160"/>
      <c r="K262" s="160"/>
      <c r="L262" s="160"/>
      <c r="M262" s="160"/>
      <c r="N262" s="160"/>
      <c r="O262" s="160"/>
      <c r="P262" s="160"/>
      <c r="Q262" s="160"/>
      <c r="R262" s="160"/>
      <c r="S262" s="160"/>
      <c r="T262" s="160"/>
      <c r="U262" s="160"/>
      <c r="Y262" s="160"/>
      <c r="AA262" s="160"/>
      <c r="AB262" s="160"/>
      <c r="AC262" s="160"/>
      <c r="AD262" s="160"/>
      <c r="AG262" s="160"/>
      <c r="AI262" s="160"/>
      <c r="AJ262" s="160"/>
      <c r="AK262" s="160"/>
      <c r="AL262" s="160"/>
      <c r="AM262" s="160"/>
      <c r="AN262" s="160"/>
      <c r="AO262" s="160"/>
      <c r="AP262" s="160"/>
      <c r="AQ262" s="160"/>
      <c r="AR262" s="160"/>
      <c r="AS262" s="160"/>
      <c r="AT262" s="160"/>
      <c r="AW262" s="160"/>
      <c r="AX262" s="160"/>
      <c r="AY262" s="160"/>
      <c r="AZ262" s="160"/>
      <c r="BA262" s="160"/>
      <c r="BB262" s="160"/>
      <c r="BC262" s="160"/>
      <c r="BD262" s="160"/>
      <c r="BE262" s="160"/>
      <c r="BF262" s="160"/>
      <c r="BG262" s="160"/>
      <c r="BH262" s="160"/>
    </row>
    <row r="263" spans="1:60" x14ac:dyDescent="0.25">
      <c r="A263" s="160"/>
      <c r="B263" s="160"/>
      <c r="C263" s="160"/>
      <c r="D263" s="160"/>
      <c r="E263" s="160"/>
      <c r="F263" s="160"/>
      <c r="G263" s="160"/>
      <c r="H263" s="160"/>
      <c r="I263" s="160"/>
      <c r="J263" s="160"/>
      <c r="K263" s="160"/>
      <c r="L263" s="160"/>
      <c r="M263" s="160"/>
      <c r="N263" s="160"/>
      <c r="O263" s="160"/>
      <c r="P263" s="160"/>
      <c r="Q263" s="160"/>
      <c r="R263" s="160"/>
      <c r="S263" s="160"/>
      <c r="T263" s="160"/>
      <c r="U263" s="160"/>
      <c r="Y263" s="160"/>
      <c r="AA263" s="160"/>
      <c r="AB263" s="160"/>
      <c r="AC263" s="160"/>
      <c r="AD263" s="160"/>
      <c r="AG263" s="160"/>
      <c r="AI263" s="160"/>
      <c r="AJ263" s="160"/>
      <c r="AK263" s="160"/>
      <c r="AL263" s="160"/>
      <c r="AM263" s="160"/>
      <c r="AN263" s="160"/>
      <c r="AO263" s="160"/>
      <c r="AP263" s="160"/>
      <c r="AQ263" s="160"/>
      <c r="AR263" s="160"/>
      <c r="AS263" s="160"/>
      <c r="AT263" s="160"/>
      <c r="AW263" s="160"/>
      <c r="AX263" s="160"/>
      <c r="AY263" s="160"/>
      <c r="AZ263" s="160"/>
      <c r="BA263" s="160"/>
      <c r="BB263" s="160"/>
      <c r="BC263" s="160"/>
      <c r="BD263" s="160"/>
      <c r="BE263" s="160"/>
      <c r="BF263" s="160"/>
      <c r="BG263" s="160"/>
      <c r="BH263" s="160"/>
    </row>
    <row r="264" spans="1:60" x14ac:dyDescent="0.25">
      <c r="A264" s="160"/>
      <c r="B264" s="160"/>
      <c r="C264" s="160"/>
      <c r="D264" s="160"/>
      <c r="E264" s="160"/>
      <c r="F264" s="160"/>
      <c r="G264" s="160"/>
      <c r="H264" s="160"/>
      <c r="I264" s="160"/>
      <c r="J264" s="160"/>
      <c r="K264" s="160"/>
      <c r="L264" s="160"/>
      <c r="M264" s="160"/>
      <c r="N264" s="160"/>
      <c r="O264" s="160"/>
      <c r="P264" s="160"/>
      <c r="Q264" s="160"/>
      <c r="R264" s="160"/>
      <c r="S264" s="160"/>
      <c r="T264" s="160"/>
      <c r="U264" s="160"/>
      <c r="Y264" s="160"/>
      <c r="AA264" s="160"/>
      <c r="AB264" s="160"/>
      <c r="AC264" s="160"/>
      <c r="AD264" s="160"/>
      <c r="AG264" s="160"/>
      <c r="AI264" s="160"/>
      <c r="AJ264" s="160"/>
      <c r="AK264" s="160"/>
      <c r="AL264" s="160"/>
      <c r="AM264" s="160"/>
      <c r="AN264" s="160"/>
      <c r="AO264" s="160"/>
      <c r="AP264" s="160"/>
      <c r="AQ264" s="160"/>
      <c r="AR264" s="160"/>
      <c r="AS264" s="160"/>
      <c r="AT264" s="160"/>
      <c r="AW264" s="160"/>
      <c r="AX264" s="160"/>
      <c r="AY264" s="160"/>
      <c r="AZ264" s="160"/>
      <c r="BA264" s="160"/>
      <c r="BB264" s="160"/>
      <c r="BC264" s="160"/>
      <c r="BD264" s="160"/>
      <c r="BE264" s="160"/>
      <c r="BF264" s="160"/>
      <c r="BG264" s="160"/>
      <c r="BH264" s="160"/>
    </row>
    <row r="265" spans="1:60" x14ac:dyDescent="0.25">
      <c r="A265" s="160"/>
      <c r="B265" s="160"/>
      <c r="C265" s="160"/>
      <c r="D265" s="160"/>
      <c r="E265" s="160"/>
      <c r="F265" s="160"/>
      <c r="G265" s="160"/>
      <c r="H265" s="160"/>
      <c r="I265" s="160"/>
      <c r="J265" s="160"/>
      <c r="K265" s="160"/>
      <c r="L265" s="160"/>
      <c r="M265" s="160"/>
      <c r="N265" s="160"/>
      <c r="O265" s="160"/>
      <c r="P265" s="160"/>
      <c r="Q265" s="160"/>
      <c r="R265" s="160"/>
      <c r="S265" s="160"/>
      <c r="T265" s="160"/>
      <c r="U265" s="160"/>
      <c r="Y265" s="160"/>
      <c r="AA265" s="160"/>
      <c r="AB265" s="160"/>
      <c r="AC265" s="160"/>
      <c r="AD265" s="160"/>
      <c r="AG265" s="160"/>
      <c r="AI265" s="160"/>
      <c r="AJ265" s="160"/>
      <c r="AK265" s="160"/>
      <c r="AL265" s="160"/>
      <c r="AM265" s="160"/>
      <c r="AN265" s="160"/>
      <c r="AO265" s="160"/>
      <c r="AP265" s="160"/>
      <c r="AQ265" s="160"/>
      <c r="AR265" s="160"/>
      <c r="AS265" s="160"/>
      <c r="AT265" s="160"/>
      <c r="AW265" s="160"/>
      <c r="AX265" s="160"/>
      <c r="AY265" s="160"/>
      <c r="AZ265" s="160"/>
      <c r="BA265" s="160"/>
      <c r="BB265" s="160"/>
      <c r="BC265" s="160"/>
      <c r="BD265" s="160"/>
      <c r="BE265" s="160"/>
      <c r="BF265" s="160"/>
      <c r="BG265" s="160"/>
      <c r="BH265" s="160"/>
    </row>
    <row r="266" spans="1:60" x14ac:dyDescent="0.25">
      <c r="A266" s="160"/>
      <c r="B266" s="160"/>
      <c r="C266" s="160"/>
      <c r="D266" s="160"/>
      <c r="E266" s="160"/>
      <c r="F266" s="160"/>
      <c r="G266" s="160"/>
      <c r="H266" s="160"/>
      <c r="I266" s="160"/>
      <c r="J266" s="160"/>
      <c r="K266" s="160"/>
      <c r="L266" s="160"/>
      <c r="M266" s="160"/>
      <c r="N266" s="160"/>
      <c r="O266" s="160"/>
      <c r="P266" s="160"/>
      <c r="Q266" s="160"/>
      <c r="R266" s="160"/>
      <c r="S266" s="160"/>
      <c r="T266" s="160"/>
      <c r="U266" s="160"/>
      <c r="Y266" s="160"/>
      <c r="AA266" s="160"/>
      <c r="AB266" s="160"/>
      <c r="AC266" s="160"/>
      <c r="AD266" s="160"/>
      <c r="AG266" s="160"/>
      <c r="AI266" s="160"/>
      <c r="AJ266" s="160"/>
      <c r="AK266" s="160"/>
      <c r="AL266" s="160"/>
      <c r="AM266" s="160"/>
      <c r="AN266" s="160"/>
      <c r="AO266" s="160"/>
      <c r="AP266" s="160"/>
      <c r="AQ266" s="160"/>
      <c r="AR266" s="160"/>
      <c r="AS266" s="160"/>
      <c r="AT266" s="160"/>
      <c r="AW266" s="160"/>
      <c r="AX266" s="160"/>
      <c r="AY266" s="160"/>
      <c r="AZ266" s="160"/>
      <c r="BA266" s="160"/>
      <c r="BB266" s="160"/>
      <c r="BC266" s="160"/>
      <c r="BD266" s="160"/>
      <c r="BE266" s="160"/>
      <c r="BF266" s="160"/>
      <c r="BG266" s="160"/>
      <c r="BH266" s="160"/>
    </row>
    <row r="267" spans="1:60" x14ac:dyDescent="0.25">
      <c r="A267" s="160"/>
      <c r="B267" s="160"/>
      <c r="C267" s="160"/>
      <c r="D267" s="160"/>
      <c r="E267" s="160"/>
      <c r="F267" s="160"/>
      <c r="G267" s="160"/>
      <c r="H267" s="160"/>
      <c r="I267" s="160"/>
      <c r="J267" s="160"/>
      <c r="K267" s="160"/>
      <c r="L267" s="160"/>
      <c r="M267" s="160"/>
      <c r="N267" s="160"/>
      <c r="O267" s="160"/>
      <c r="P267" s="160"/>
      <c r="Q267" s="160"/>
      <c r="R267" s="160"/>
      <c r="S267" s="160"/>
      <c r="T267" s="160"/>
      <c r="U267" s="160"/>
      <c r="Y267" s="160"/>
      <c r="AA267" s="160"/>
      <c r="AB267" s="160"/>
      <c r="AC267" s="160"/>
      <c r="AD267" s="160"/>
      <c r="AG267" s="160"/>
      <c r="AI267" s="160"/>
      <c r="AJ267" s="160"/>
      <c r="AK267" s="160"/>
      <c r="AL267" s="160"/>
      <c r="AM267" s="160"/>
      <c r="AN267" s="160"/>
      <c r="AO267" s="160"/>
      <c r="AP267" s="160"/>
      <c r="AQ267" s="160"/>
      <c r="AR267" s="160"/>
      <c r="AS267" s="160"/>
      <c r="AT267" s="160"/>
      <c r="AW267" s="160"/>
      <c r="AX267" s="160"/>
      <c r="AY267" s="160"/>
      <c r="AZ267" s="160"/>
      <c r="BA267" s="160"/>
      <c r="BB267" s="160"/>
      <c r="BC267" s="160"/>
      <c r="BD267" s="160"/>
      <c r="BE267" s="160"/>
      <c r="BF267" s="160"/>
      <c r="BG267" s="160"/>
      <c r="BH267" s="160"/>
    </row>
    <row r="268" spans="1:60" x14ac:dyDescent="0.25">
      <c r="A268" s="160"/>
      <c r="B268" s="160"/>
      <c r="C268" s="160"/>
      <c r="D268" s="160"/>
      <c r="E268" s="160"/>
      <c r="F268" s="160"/>
      <c r="G268" s="160"/>
      <c r="H268" s="160"/>
      <c r="I268" s="160"/>
      <c r="J268" s="160"/>
      <c r="K268" s="160"/>
      <c r="L268" s="160"/>
      <c r="M268" s="160"/>
      <c r="N268" s="160"/>
      <c r="O268" s="160"/>
      <c r="P268" s="160"/>
      <c r="Q268" s="160"/>
      <c r="R268" s="160"/>
      <c r="S268" s="160"/>
      <c r="T268" s="160"/>
      <c r="U268" s="160"/>
      <c r="Y268" s="160"/>
      <c r="AA268" s="160"/>
      <c r="AB268" s="160"/>
      <c r="AC268" s="160"/>
      <c r="AD268" s="160"/>
      <c r="AG268" s="160"/>
      <c r="AI268" s="160"/>
      <c r="AJ268" s="160"/>
      <c r="AK268" s="160"/>
      <c r="AL268" s="160"/>
      <c r="AM268" s="160"/>
      <c r="AN268" s="160"/>
      <c r="AO268" s="160"/>
      <c r="AP268" s="160"/>
      <c r="AQ268" s="160"/>
      <c r="AR268" s="160"/>
      <c r="AS268" s="160"/>
      <c r="AT268" s="160"/>
      <c r="AW268" s="160"/>
      <c r="AX268" s="160"/>
      <c r="AY268" s="160"/>
      <c r="AZ268" s="160"/>
      <c r="BA268" s="160"/>
      <c r="BB268" s="160"/>
      <c r="BC268" s="160"/>
      <c r="BD268" s="160"/>
      <c r="BE268" s="160"/>
      <c r="BF268" s="160"/>
      <c r="BG268" s="160"/>
      <c r="BH268" s="160"/>
    </row>
    <row r="269" spans="1:60" x14ac:dyDescent="0.25">
      <c r="A269" s="160"/>
      <c r="B269" s="160"/>
      <c r="C269" s="160"/>
      <c r="D269" s="160"/>
      <c r="E269" s="160"/>
      <c r="F269" s="160"/>
      <c r="G269" s="160"/>
      <c r="H269" s="160"/>
      <c r="I269" s="160"/>
      <c r="J269" s="160"/>
      <c r="K269" s="160"/>
      <c r="L269" s="160"/>
      <c r="M269" s="160"/>
      <c r="N269" s="160"/>
      <c r="O269" s="160"/>
      <c r="P269" s="160"/>
      <c r="Q269" s="160"/>
      <c r="R269" s="160"/>
      <c r="S269" s="160"/>
      <c r="T269" s="160"/>
      <c r="U269" s="160"/>
      <c r="Y269" s="160"/>
      <c r="AA269" s="160"/>
      <c r="AB269" s="160"/>
      <c r="AC269" s="160"/>
      <c r="AD269" s="160"/>
      <c r="AG269" s="160"/>
      <c r="AI269" s="160"/>
      <c r="AJ269" s="160"/>
      <c r="AK269" s="160"/>
      <c r="AL269" s="160"/>
      <c r="AM269" s="160"/>
      <c r="AN269" s="160"/>
      <c r="AO269" s="160"/>
      <c r="AP269" s="160"/>
      <c r="AQ269" s="160"/>
      <c r="AR269" s="160"/>
      <c r="AS269" s="160"/>
      <c r="AT269" s="160"/>
      <c r="AW269" s="160"/>
      <c r="AX269" s="160"/>
      <c r="AY269" s="160"/>
      <c r="AZ269" s="160"/>
      <c r="BA269" s="160"/>
      <c r="BB269" s="160"/>
      <c r="BC269" s="160"/>
      <c r="BD269" s="160"/>
      <c r="BE269" s="160"/>
      <c r="BF269" s="160"/>
      <c r="BG269" s="160"/>
      <c r="BH269" s="160"/>
    </row>
    <row r="270" spans="1:60" x14ac:dyDescent="0.25">
      <c r="A270" s="160"/>
      <c r="B270" s="160"/>
      <c r="C270" s="160"/>
      <c r="D270" s="160"/>
      <c r="E270" s="160"/>
      <c r="F270" s="160"/>
      <c r="G270" s="160"/>
      <c r="H270" s="160"/>
      <c r="I270" s="160"/>
      <c r="J270" s="160"/>
      <c r="K270" s="160"/>
      <c r="L270" s="160"/>
      <c r="M270" s="160"/>
      <c r="N270" s="160"/>
      <c r="O270" s="160"/>
      <c r="P270" s="160"/>
      <c r="Q270" s="160"/>
      <c r="R270" s="160"/>
      <c r="S270" s="160"/>
      <c r="T270" s="160"/>
      <c r="U270" s="160"/>
      <c r="Y270" s="160"/>
      <c r="AA270" s="160"/>
      <c r="AB270" s="160"/>
      <c r="AC270" s="160"/>
      <c r="AD270" s="160"/>
      <c r="AG270" s="160"/>
      <c r="AI270" s="160"/>
      <c r="AJ270" s="160"/>
      <c r="AK270" s="160"/>
      <c r="AL270" s="160"/>
      <c r="AM270" s="160"/>
      <c r="AN270" s="160"/>
      <c r="AO270" s="160"/>
      <c r="AP270" s="160"/>
      <c r="AQ270" s="160"/>
      <c r="AR270" s="160"/>
      <c r="AS270" s="160"/>
      <c r="AT270" s="160"/>
      <c r="AW270" s="160"/>
      <c r="AX270" s="160"/>
      <c r="AY270" s="160"/>
      <c r="AZ270" s="160"/>
      <c r="BA270" s="160"/>
      <c r="BB270" s="160"/>
      <c r="BC270" s="160"/>
      <c r="BD270" s="160"/>
      <c r="BE270" s="160"/>
      <c r="BF270" s="160"/>
      <c r="BG270" s="160"/>
      <c r="BH270" s="160"/>
    </row>
    <row r="271" spans="1:60" x14ac:dyDescent="0.25">
      <c r="A271" s="160"/>
      <c r="B271" s="160"/>
      <c r="C271" s="160"/>
      <c r="D271" s="160"/>
      <c r="E271" s="160"/>
      <c r="F271" s="160"/>
      <c r="G271" s="160"/>
      <c r="H271" s="160"/>
      <c r="I271" s="160"/>
      <c r="J271" s="160"/>
      <c r="K271" s="160"/>
      <c r="L271" s="160"/>
      <c r="M271" s="160"/>
      <c r="N271" s="160"/>
      <c r="O271" s="160"/>
      <c r="P271" s="160"/>
      <c r="Q271" s="160"/>
      <c r="R271" s="160"/>
      <c r="S271" s="160"/>
      <c r="T271" s="160"/>
      <c r="U271" s="160"/>
      <c r="Y271" s="160"/>
      <c r="AA271" s="160"/>
      <c r="AB271" s="160"/>
      <c r="AC271" s="160"/>
      <c r="AD271" s="160"/>
      <c r="AG271" s="160"/>
      <c r="AI271" s="160"/>
      <c r="AJ271" s="160"/>
      <c r="AK271" s="160"/>
      <c r="AL271" s="160"/>
      <c r="AM271" s="160"/>
      <c r="AN271" s="160"/>
      <c r="AO271" s="160"/>
      <c r="AP271" s="160"/>
      <c r="AQ271" s="160"/>
      <c r="AR271" s="160"/>
      <c r="AS271" s="160"/>
      <c r="AT271" s="160"/>
      <c r="AW271" s="160"/>
      <c r="AX271" s="160"/>
      <c r="AY271" s="160"/>
      <c r="AZ271" s="160"/>
      <c r="BA271" s="160"/>
      <c r="BB271" s="160"/>
      <c r="BC271" s="160"/>
      <c r="BD271" s="160"/>
      <c r="BE271" s="160"/>
      <c r="BF271" s="160"/>
      <c r="BG271" s="160"/>
      <c r="BH271" s="160"/>
    </row>
    <row r="272" spans="1:60" x14ac:dyDescent="0.25">
      <c r="A272" s="160"/>
      <c r="B272" s="160"/>
      <c r="C272" s="160"/>
      <c r="D272" s="160"/>
      <c r="E272" s="160"/>
      <c r="F272" s="160"/>
      <c r="G272" s="160"/>
      <c r="H272" s="160"/>
      <c r="I272" s="160"/>
      <c r="J272" s="160"/>
      <c r="K272" s="160"/>
      <c r="L272" s="160"/>
      <c r="M272" s="160"/>
      <c r="N272" s="160"/>
      <c r="O272" s="160"/>
      <c r="P272" s="160"/>
      <c r="Q272" s="160"/>
      <c r="R272" s="160"/>
      <c r="S272" s="160"/>
      <c r="T272" s="160"/>
      <c r="U272" s="160"/>
      <c r="Y272" s="160"/>
      <c r="AA272" s="160"/>
      <c r="AB272" s="160"/>
      <c r="AC272" s="160"/>
      <c r="AD272" s="160"/>
      <c r="AG272" s="160"/>
      <c r="AI272" s="160"/>
      <c r="AJ272" s="160"/>
      <c r="AK272" s="160"/>
      <c r="AL272" s="160"/>
      <c r="AM272" s="160"/>
      <c r="AN272" s="160"/>
      <c r="AO272" s="160"/>
      <c r="AP272" s="160"/>
      <c r="AQ272" s="160"/>
      <c r="AR272" s="160"/>
      <c r="AS272" s="160"/>
      <c r="AT272" s="160"/>
      <c r="AW272" s="160"/>
      <c r="AX272" s="160"/>
      <c r="AY272" s="160"/>
      <c r="AZ272" s="160"/>
      <c r="BA272" s="160"/>
      <c r="BB272" s="160"/>
      <c r="BC272" s="160"/>
      <c r="BD272" s="160"/>
      <c r="BE272" s="160"/>
      <c r="BF272" s="160"/>
      <c r="BG272" s="160"/>
      <c r="BH272" s="160"/>
    </row>
    <row r="273" spans="1:60" x14ac:dyDescent="0.25">
      <c r="A273" s="160"/>
      <c r="B273" s="160"/>
      <c r="C273" s="160"/>
      <c r="D273" s="160"/>
      <c r="E273" s="160"/>
      <c r="F273" s="160"/>
      <c r="G273" s="160"/>
      <c r="H273" s="160"/>
      <c r="I273" s="160"/>
      <c r="J273" s="160"/>
      <c r="K273" s="160"/>
      <c r="L273" s="160"/>
      <c r="M273" s="160"/>
      <c r="N273" s="160"/>
      <c r="O273" s="160"/>
      <c r="P273" s="160"/>
      <c r="Q273" s="160"/>
      <c r="R273" s="160"/>
      <c r="S273" s="160"/>
      <c r="T273" s="160"/>
      <c r="U273" s="160"/>
      <c r="Y273" s="160"/>
      <c r="AA273" s="160"/>
      <c r="AB273" s="160"/>
      <c r="AC273" s="160"/>
      <c r="AD273" s="160"/>
      <c r="AG273" s="160"/>
      <c r="AI273" s="160"/>
      <c r="AJ273" s="160"/>
      <c r="AK273" s="160"/>
      <c r="AL273" s="160"/>
      <c r="AM273" s="160"/>
      <c r="AN273" s="160"/>
      <c r="AO273" s="160"/>
      <c r="AP273" s="160"/>
      <c r="AQ273" s="160"/>
      <c r="AR273" s="160"/>
      <c r="AS273" s="160"/>
      <c r="AT273" s="160"/>
      <c r="AW273" s="160"/>
      <c r="AX273" s="160"/>
      <c r="AY273" s="160"/>
      <c r="AZ273" s="160"/>
      <c r="BA273" s="160"/>
      <c r="BB273" s="160"/>
      <c r="BC273" s="160"/>
      <c r="BD273" s="160"/>
      <c r="BE273" s="160"/>
      <c r="BF273" s="160"/>
      <c r="BG273" s="160"/>
      <c r="BH273" s="160"/>
    </row>
    <row r="274" spans="1:60" x14ac:dyDescent="0.25">
      <c r="A274" s="160"/>
      <c r="B274" s="160"/>
      <c r="C274" s="160"/>
      <c r="D274" s="160"/>
      <c r="E274" s="160"/>
      <c r="F274" s="160"/>
      <c r="G274" s="160"/>
      <c r="H274" s="160"/>
      <c r="I274" s="160"/>
      <c r="J274" s="160"/>
      <c r="K274" s="160"/>
      <c r="L274" s="160"/>
      <c r="M274" s="160"/>
      <c r="N274" s="160"/>
      <c r="O274" s="160"/>
      <c r="P274" s="160"/>
      <c r="Q274" s="160"/>
      <c r="R274" s="160"/>
      <c r="S274" s="160"/>
      <c r="T274" s="160"/>
      <c r="U274" s="160"/>
      <c r="Y274" s="160"/>
      <c r="AA274" s="160"/>
      <c r="AB274" s="160"/>
      <c r="AC274" s="160"/>
      <c r="AD274" s="160"/>
      <c r="AG274" s="160"/>
      <c r="AI274" s="160"/>
      <c r="AJ274" s="160"/>
      <c r="AK274" s="160"/>
      <c r="AL274" s="160"/>
      <c r="AM274" s="160"/>
      <c r="AN274" s="160"/>
      <c r="AO274" s="160"/>
      <c r="AP274" s="160"/>
      <c r="AQ274" s="160"/>
      <c r="AR274" s="160"/>
      <c r="AS274" s="160"/>
      <c r="AT274" s="160"/>
      <c r="AW274" s="160"/>
      <c r="AX274" s="160"/>
      <c r="AY274" s="160"/>
      <c r="AZ274" s="160"/>
      <c r="BA274" s="160"/>
      <c r="BB274" s="160"/>
      <c r="BC274" s="160"/>
      <c r="BD274" s="160"/>
      <c r="BE274" s="160"/>
      <c r="BF274" s="160"/>
      <c r="BG274" s="160"/>
      <c r="BH274" s="160"/>
    </row>
    <row r="275" spans="1:60" x14ac:dyDescent="0.25">
      <c r="A275" s="160"/>
      <c r="B275" s="160"/>
      <c r="C275" s="160"/>
      <c r="D275" s="160"/>
      <c r="E275" s="160"/>
      <c r="F275" s="160"/>
      <c r="G275" s="160"/>
      <c r="H275" s="160"/>
      <c r="I275" s="160"/>
      <c r="J275" s="160"/>
      <c r="K275" s="160"/>
      <c r="L275" s="160"/>
      <c r="M275" s="160"/>
      <c r="N275" s="160"/>
      <c r="O275" s="160"/>
      <c r="P275" s="160"/>
      <c r="Q275" s="160"/>
      <c r="R275" s="160"/>
      <c r="S275" s="160"/>
      <c r="T275" s="160"/>
      <c r="U275" s="160"/>
      <c r="Y275" s="160"/>
      <c r="AA275" s="160"/>
      <c r="AB275" s="160"/>
      <c r="AC275" s="160"/>
      <c r="AD275" s="160"/>
      <c r="AG275" s="160"/>
      <c r="AI275" s="160"/>
      <c r="AJ275" s="160"/>
      <c r="AK275" s="160"/>
      <c r="AL275" s="160"/>
      <c r="AM275" s="160"/>
      <c r="AN275" s="160"/>
      <c r="AO275" s="160"/>
      <c r="AP275" s="160"/>
      <c r="AQ275" s="160"/>
      <c r="AR275" s="160"/>
      <c r="AS275" s="160"/>
      <c r="AT275" s="160"/>
      <c r="AW275" s="160"/>
      <c r="AX275" s="160"/>
      <c r="AY275" s="160"/>
      <c r="AZ275" s="160"/>
      <c r="BA275" s="160"/>
      <c r="BB275" s="160"/>
      <c r="BC275" s="160"/>
      <c r="BD275" s="160"/>
      <c r="BE275" s="160"/>
      <c r="BF275" s="160"/>
      <c r="BG275" s="160"/>
      <c r="BH275" s="160"/>
    </row>
    <row r="276" spans="1:60" x14ac:dyDescent="0.25">
      <c r="A276" s="160"/>
      <c r="B276" s="160"/>
      <c r="C276" s="160"/>
      <c r="D276" s="160"/>
      <c r="E276" s="160"/>
      <c r="F276" s="160"/>
      <c r="G276" s="160"/>
      <c r="H276" s="160"/>
      <c r="I276" s="160"/>
      <c r="J276" s="160"/>
      <c r="K276" s="160"/>
      <c r="L276" s="160"/>
      <c r="M276" s="160"/>
      <c r="N276" s="160"/>
      <c r="O276" s="160"/>
      <c r="P276" s="160"/>
      <c r="Q276" s="160"/>
      <c r="R276" s="160"/>
      <c r="S276" s="160"/>
      <c r="T276" s="160"/>
      <c r="U276" s="160"/>
      <c r="Y276" s="160"/>
      <c r="AA276" s="160"/>
      <c r="AB276" s="160"/>
      <c r="AC276" s="160"/>
      <c r="AD276" s="160"/>
      <c r="AG276" s="160"/>
      <c r="AI276" s="160"/>
      <c r="AJ276" s="160"/>
      <c r="AK276" s="160"/>
      <c r="AL276" s="160"/>
      <c r="AM276" s="160"/>
      <c r="AN276" s="160"/>
      <c r="AO276" s="160"/>
      <c r="AP276" s="160"/>
      <c r="AQ276" s="160"/>
      <c r="AR276" s="160"/>
      <c r="AS276" s="160"/>
      <c r="AT276" s="160"/>
      <c r="AW276" s="160"/>
      <c r="AX276" s="160"/>
      <c r="AY276" s="160"/>
      <c r="AZ276" s="160"/>
      <c r="BA276" s="160"/>
      <c r="BB276" s="160"/>
      <c r="BC276" s="160"/>
      <c r="BD276" s="160"/>
      <c r="BE276" s="160"/>
      <c r="BF276" s="160"/>
      <c r="BG276" s="160"/>
      <c r="BH276" s="160"/>
    </row>
    <row r="277" spans="1:60" x14ac:dyDescent="0.25">
      <c r="A277" s="160"/>
      <c r="B277" s="160"/>
      <c r="C277" s="160"/>
      <c r="D277" s="160"/>
      <c r="E277" s="160"/>
      <c r="F277" s="160"/>
      <c r="G277" s="160"/>
      <c r="H277" s="160"/>
      <c r="I277" s="160"/>
      <c r="J277" s="160"/>
      <c r="K277" s="160"/>
      <c r="L277" s="160"/>
      <c r="M277" s="160"/>
      <c r="N277" s="160"/>
      <c r="O277" s="160"/>
      <c r="P277" s="160"/>
      <c r="Q277" s="160"/>
      <c r="R277" s="160"/>
      <c r="S277" s="160"/>
      <c r="T277" s="160"/>
      <c r="U277" s="160"/>
      <c r="Y277" s="160"/>
      <c r="AA277" s="160"/>
      <c r="AB277" s="160"/>
      <c r="AC277" s="160"/>
      <c r="AD277" s="160"/>
      <c r="AG277" s="160"/>
      <c r="AI277" s="160"/>
      <c r="AJ277" s="160"/>
      <c r="AK277" s="160"/>
      <c r="AL277" s="160"/>
      <c r="AM277" s="160"/>
      <c r="AN277" s="160"/>
      <c r="AO277" s="160"/>
      <c r="AP277" s="160"/>
      <c r="AQ277" s="160"/>
      <c r="AR277" s="160"/>
      <c r="AS277" s="160"/>
      <c r="AT277" s="160"/>
      <c r="AW277" s="160"/>
      <c r="AX277" s="160"/>
      <c r="AY277" s="160"/>
      <c r="AZ277" s="160"/>
      <c r="BA277" s="160"/>
      <c r="BB277" s="160"/>
      <c r="BC277" s="160"/>
      <c r="BD277" s="160"/>
      <c r="BE277" s="160"/>
      <c r="BF277" s="160"/>
      <c r="BG277" s="160"/>
      <c r="BH277" s="160"/>
    </row>
    <row r="278" spans="1:60" x14ac:dyDescent="0.25">
      <c r="A278" s="160"/>
      <c r="B278" s="160"/>
      <c r="C278" s="160"/>
      <c r="D278" s="160"/>
      <c r="E278" s="160"/>
      <c r="F278" s="160"/>
      <c r="G278" s="160"/>
      <c r="H278" s="160"/>
      <c r="I278" s="160"/>
      <c r="J278" s="160"/>
      <c r="K278" s="160"/>
      <c r="L278" s="160"/>
      <c r="M278" s="160"/>
      <c r="N278" s="160"/>
      <c r="O278" s="160"/>
      <c r="P278" s="160"/>
      <c r="Q278" s="160"/>
      <c r="R278" s="160"/>
      <c r="S278" s="160"/>
      <c r="T278" s="160"/>
      <c r="U278" s="160"/>
      <c r="Y278" s="160"/>
      <c r="AA278" s="160"/>
      <c r="AB278" s="160"/>
      <c r="AC278" s="160"/>
      <c r="AD278" s="160"/>
      <c r="AG278" s="160"/>
      <c r="AI278" s="160"/>
      <c r="AJ278" s="160"/>
      <c r="AK278" s="160"/>
      <c r="AL278" s="160"/>
      <c r="AM278" s="160"/>
      <c r="AN278" s="160"/>
      <c r="AO278" s="160"/>
      <c r="AP278" s="160"/>
      <c r="AQ278" s="160"/>
      <c r="AR278" s="160"/>
      <c r="AS278" s="160"/>
      <c r="AT278" s="160"/>
      <c r="AW278" s="160"/>
      <c r="AX278" s="160"/>
      <c r="AY278" s="160"/>
      <c r="AZ278" s="160"/>
      <c r="BA278" s="160"/>
      <c r="BB278" s="160"/>
      <c r="BC278" s="160"/>
      <c r="BD278" s="160"/>
      <c r="BE278" s="160"/>
      <c r="BF278" s="160"/>
      <c r="BG278" s="160"/>
      <c r="BH278" s="160"/>
    </row>
    <row r="279" spans="1:60" x14ac:dyDescent="0.25">
      <c r="A279" s="160"/>
      <c r="B279" s="160"/>
      <c r="C279" s="160"/>
      <c r="D279" s="160"/>
      <c r="E279" s="160"/>
      <c r="F279" s="160"/>
      <c r="G279" s="160"/>
      <c r="H279" s="160"/>
      <c r="I279" s="160"/>
      <c r="J279" s="160"/>
      <c r="K279" s="160"/>
      <c r="L279" s="160"/>
      <c r="M279" s="160"/>
      <c r="N279" s="160"/>
      <c r="O279" s="160"/>
      <c r="P279" s="160"/>
      <c r="Q279" s="160"/>
      <c r="R279" s="160"/>
      <c r="S279" s="160"/>
      <c r="T279" s="160"/>
      <c r="U279" s="160"/>
      <c r="Y279" s="160"/>
      <c r="AA279" s="160"/>
      <c r="AB279" s="160"/>
      <c r="AC279" s="160"/>
      <c r="AD279" s="160"/>
      <c r="AG279" s="160"/>
      <c r="AI279" s="160"/>
      <c r="AJ279" s="160"/>
      <c r="AK279" s="160"/>
      <c r="AL279" s="160"/>
      <c r="AM279" s="160"/>
      <c r="AN279" s="160"/>
      <c r="AO279" s="160"/>
      <c r="AP279" s="160"/>
      <c r="AQ279" s="160"/>
      <c r="AR279" s="160"/>
      <c r="AS279" s="160"/>
      <c r="AT279" s="160"/>
      <c r="AW279" s="160"/>
      <c r="AX279" s="160"/>
      <c r="AY279" s="160"/>
      <c r="AZ279" s="160"/>
      <c r="BA279" s="160"/>
      <c r="BB279" s="160"/>
      <c r="BC279" s="160"/>
      <c r="BD279" s="160"/>
      <c r="BE279" s="160"/>
      <c r="BF279" s="160"/>
      <c r="BG279" s="160"/>
      <c r="BH279" s="160"/>
    </row>
    <row r="280" spans="1:60" x14ac:dyDescent="0.25">
      <c r="A280" s="160"/>
      <c r="B280" s="160"/>
      <c r="C280" s="160"/>
      <c r="D280" s="160"/>
      <c r="E280" s="160"/>
      <c r="F280" s="160"/>
      <c r="G280" s="160"/>
      <c r="H280" s="160"/>
      <c r="I280" s="160"/>
      <c r="J280" s="160"/>
      <c r="K280" s="160"/>
      <c r="L280" s="160"/>
      <c r="M280" s="160"/>
      <c r="N280" s="160"/>
      <c r="O280" s="160"/>
      <c r="P280" s="160"/>
      <c r="Q280" s="160"/>
      <c r="R280" s="160"/>
      <c r="S280" s="160"/>
      <c r="T280" s="160"/>
      <c r="U280" s="160"/>
      <c r="Y280" s="160"/>
      <c r="AA280" s="160"/>
      <c r="AB280" s="160"/>
      <c r="AC280" s="160"/>
      <c r="AD280" s="160"/>
      <c r="AG280" s="160"/>
      <c r="AI280" s="160"/>
      <c r="AJ280" s="160"/>
      <c r="AK280" s="160"/>
      <c r="AL280" s="160"/>
      <c r="AM280" s="160"/>
      <c r="AN280" s="160"/>
      <c r="AO280" s="160"/>
      <c r="AP280" s="160"/>
      <c r="AQ280" s="160"/>
      <c r="AR280" s="160"/>
      <c r="AS280" s="160"/>
      <c r="AT280" s="160"/>
      <c r="AW280" s="160"/>
      <c r="AX280" s="160"/>
      <c r="AY280" s="160"/>
      <c r="AZ280" s="160"/>
      <c r="BA280" s="160"/>
      <c r="BB280" s="160"/>
      <c r="BC280" s="160"/>
      <c r="BD280" s="160"/>
      <c r="BE280" s="160"/>
      <c r="BF280" s="160"/>
      <c r="BG280" s="160"/>
      <c r="BH280" s="160"/>
    </row>
    <row r="281" spans="1:60" x14ac:dyDescent="0.25">
      <c r="A281" s="160"/>
      <c r="B281" s="160"/>
      <c r="C281" s="160"/>
      <c r="D281" s="160"/>
      <c r="E281" s="160"/>
      <c r="F281" s="160"/>
      <c r="G281" s="160"/>
      <c r="H281" s="160"/>
      <c r="I281" s="160"/>
      <c r="J281" s="160"/>
      <c r="K281" s="160"/>
      <c r="L281" s="160"/>
      <c r="M281" s="160"/>
      <c r="N281" s="160"/>
      <c r="O281" s="160"/>
      <c r="P281" s="160"/>
      <c r="Q281" s="160"/>
      <c r="R281" s="160"/>
      <c r="S281" s="160"/>
      <c r="T281" s="160"/>
      <c r="U281" s="160"/>
      <c r="Y281" s="160"/>
      <c r="AA281" s="160"/>
      <c r="AB281" s="160"/>
      <c r="AC281" s="160"/>
      <c r="AD281" s="160"/>
      <c r="AG281" s="160"/>
      <c r="AI281" s="160"/>
      <c r="AJ281" s="160"/>
      <c r="AK281" s="160"/>
      <c r="AL281" s="160"/>
      <c r="AM281" s="160"/>
      <c r="AN281" s="160"/>
      <c r="AO281" s="160"/>
      <c r="AP281" s="160"/>
      <c r="AQ281" s="160"/>
      <c r="AR281" s="160"/>
      <c r="AS281" s="160"/>
      <c r="AT281" s="160"/>
      <c r="AW281" s="160"/>
      <c r="AX281" s="160"/>
      <c r="AY281" s="160"/>
      <c r="AZ281" s="160"/>
      <c r="BA281" s="160"/>
      <c r="BB281" s="160"/>
      <c r="BC281" s="160"/>
      <c r="BD281" s="160"/>
      <c r="BE281" s="160"/>
      <c r="BF281" s="160"/>
      <c r="BG281" s="160"/>
      <c r="BH281" s="160"/>
    </row>
    <row r="282" spans="1:60" x14ac:dyDescent="0.25">
      <c r="A282" s="160"/>
      <c r="B282" s="160"/>
      <c r="C282" s="160"/>
      <c r="D282" s="160"/>
      <c r="E282" s="160"/>
      <c r="F282" s="160"/>
      <c r="G282" s="160"/>
      <c r="H282" s="160"/>
      <c r="I282" s="160"/>
      <c r="J282" s="160"/>
      <c r="K282" s="160"/>
      <c r="L282" s="160"/>
      <c r="M282" s="160"/>
      <c r="N282" s="160"/>
      <c r="O282" s="160"/>
      <c r="P282" s="160"/>
      <c r="Q282" s="160"/>
      <c r="R282" s="160"/>
      <c r="S282" s="160"/>
      <c r="T282" s="160"/>
      <c r="U282" s="160"/>
      <c r="Y282" s="160"/>
      <c r="AA282" s="160"/>
      <c r="AB282" s="160"/>
      <c r="AC282" s="160"/>
      <c r="AD282" s="160"/>
      <c r="AG282" s="160"/>
      <c r="AI282" s="160"/>
      <c r="AJ282" s="160"/>
      <c r="AK282" s="160"/>
      <c r="AL282" s="160"/>
      <c r="AM282" s="160"/>
      <c r="AN282" s="160"/>
      <c r="AO282" s="160"/>
      <c r="AP282" s="160"/>
      <c r="AQ282" s="160"/>
      <c r="AR282" s="160"/>
      <c r="AS282" s="160"/>
      <c r="AT282" s="160"/>
      <c r="AW282" s="160"/>
      <c r="AX282" s="160"/>
      <c r="AY282" s="160"/>
      <c r="AZ282" s="160"/>
      <c r="BA282" s="160"/>
      <c r="BB282" s="160"/>
      <c r="BC282" s="160"/>
      <c r="BD282" s="160"/>
      <c r="BE282" s="160"/>
      <c r="BF282" s="160"/>
      <c r="BG282" s="160"/>
      <c r="BH282" s="160"/>
    </row>
    <row r="283" spans="1:60" x14ac:dyDescent="0.25">
      <c r="A283" s="160"/>
      <c r="B283" s="160"/>
      <c r="C283" s="160"/>
      <c r="D283" s="160"/>
      <c r="E283" s="160"/>
      <c r="F283" s="160"/>
      <c r="G283" s="160"/>
      <c r="H283" s="160"/>
      <c r="I283" s="160"/>
      <c r="J283" s="160"/>
      <c r="K283" s="160"/>
      <c r="L283" s="160"/>
      <c r="M283" s="160"/>
      <c r="N283" s="160"/>
      <c r="O283" s="160"/>
      <c r="P283" s="160"/>
      <c r="Q283" s="160"/>
      <c r="R283" s="160"/>
      <c r="S283" s="160"/>
      <c r="T283" s="160"/>
      <c r="U283" s="160"/>
      <c r="Y283" s="160"/>
      <c r="AA283" s="160"/>
      <c r="AB283" s="160"/>
      <c r="AC283" s="160"/>
      <c r="AD283" s="160"/>
      <c r="AG283" s="160"/>
      <c r="AI283" s="160"/>
      <c r="AJ283" s="160"/>
      <c r="AK283" s="160"/>
      <c r="AL283" s="160"/>
      <c r="AM283" s="160"/>
      <c r="AN283" s="160"/>
      <c r="AO283" s="160"/>
      <c r="AP283" s="160"/>
      <c r="AQ283" s="160"/>
      <c r="AR283" s="160"/>
      <c r="AS283" s="160"/>
      <c r="AT283" s="160"/>
      <c r="AW283" s="160"/>
      <c r="AX283" s="160"/>
      <c r="AY283" s="160"/>
      <c r="AZ283" s="160"/>
      <c r="BA283" s="160"/>
      <c r="BB283" s="160"/>
      <c r="BC283" s="160"/>
      <c r="BD283" s="160"/>
      <c r="BE283" s="160"/>
      <c r="BF283" s="160"/>
      <c r="BG283" s="160"/>
      <c r="BH283" s="160"/>
    </row>
    <row r="284" spans="1:60" x14ac:dyDescent="0.25">
      <c r="A284" s="160"/>
      <c r="B284" s="160"/>
      <c r="C284" s="160"/>
      <c r="D284" s="160"/>
      <c r="E284" s="160"/>
      <c r="F284" s="160"/>
      <c r="G284" s="160"/>
      <c r="H284" s="160"/>
      <c r="I284" s="160"/>
      <c r="J284" s="160"/>
      <c r="K284" s="160"/>
      <c r="L284" s="160"/>
      <c r="M284" s="160"/>
      <c r="N284" s="160"/>
      <c r="O284" s="160"/>
      <c r="P284" s="160"/>
      <c r="Q284" s="160"/>
      <c r="R284" s="160"/>
      <c r="S284" s="160"/>
      <c r="T284" s="160"/>
      <c r="U284" s="160"/>
      <c r="Y284" s="160"/>
      <c r="AA284" s="160"/>
      <c r="AB284" s="160"/>
      <c r="AC284" s="160"/>
      <c r="AD284" s="160"/>
      <c r="AG284" s="160"/>
      <c r="AI284" s="160"/>
      <c r="AJ284" s="160"/>
      <c r="AK284" s="160"/>
      <c r="AL284" s="160"/>
      <c r="AM284" s="160"/>
      <c r="AN284" s="160"/>
      <c r="AO284" s="160"/>
      <c r="AP284" s="160"/>
      <c r="AQ284" s="160"/>
      <c r="AR284" s="160"/>
      <c r="AS284" s="160"/>
      <c r="AT284" s="160"/>
      <c r="AW284" s="160"/>
      <c r="AX284" s="160"/>
      <c r="AY284" s="160"/>
      <c r="AZ284" s="160"/>
      <c r="BA284" s="160"/>
      <c r="BB284" s="160"/>
      <c r="BC284" s="160"/>
      <c r="BD284" s="160"/>
      <c r="BE284" s="160"/>
      <c r="BF284" s="160"/>
      <c r="BG284" s="160"/>
      <c r="BH284" s="160"/>
    </row>
    <row r="285" spans="1:60" x14ac:dyDescent="0.25">
      <c r="A285" s="160"/>
      <c r="B285" s="160"/>
      <c r="C285" s="160"/>
      <c r="D285" s="160"/>
      <c r="E285" s="160"/>
      <c r="F285" s="160"/>
      <c r="G285" s="160"/>
      <c r="H285" s="160"/>
      <c r="I285" s="160"/>
      <c r="J285" s="160"/>
      <c r="K285" s="160"/>
      <c r="L285" s="160"/>
      <c r="M285" s="160"/>
      <c r="N285" s="160"/>
      <c r="O285" s="160"/>
      <c r="P285" s="160"/>
      <c r="Q285" s="160"/>
      <c r="R285" s="160"/>
      <c r="S285" s="160"/>
      <c r="T285" s="160"/>
      <c r="U285" s="160"/>
      <c r="Y285" s="160"/>
      <c r="AA285" s="160"/>
      <c r="AB285" s="160"/>
      <c r="AC285" s="160"/>
      <c r="AD285" s="160"/>
      <c r="AG285" s="160"/>
      <c r="AI285" s="160"/>
      <c r="AJ285" s="160"/>
      <c r="AK285" s="160"/>
      <c r="AL285" s="160"/>
      <c r="AM285" s="160"/>
      <c r="AN285" s="160"/>
      <c r="AO285" s="160"/>
      <c r="AP285" s="160"/>
      <c r="AQ285" s="160"/>
      <c r="AR285" s="160"/>
      <c r="AS285" s="160"/>
      <c r="AT285" s="160"/>
      <c r="AW285" s="160"/>
      <c r="AX285" s="160"/>
      <c r="AY285" s="160"/>
      <c r="AZ285" s="160"/>
      <c r="BA285" s="160"/>
      <c r="BB285" s="160"/>
      <c r="BC285" s="160"/>
      <c r="BD285" s="160"/>
      <c r="BE285" s="160"/>
      <c r="BF285" s="160"/>
      <c r="BG285" s="160"/>
      <c r="BH285" s="160"/>
    </row>
    <row r="286" spans="1:60" x14ac:dyDescent="0.25">
      <c r="A286" s="160"/>
      <c r="B286" s="160"/>
      <c r="C286" s="160"/>
      <c r="D286" s="160"/>
      <c r="E286" s="160"/>
      <c r="F286" s="160"/>
      <c r="G286" s="160"/>
      <c r="H286" s="160"/>
      <c r="I286" s="160"/>
      <c r="J286" s="160"/>
      <c r="K286" s="160"/>
      <c r="L286" s="160"/>
      <c r="M286" s="160"/>
      <c r="N286" s="160"/>
      <c r="O286" s="160"/>
      <c r="P286" s="160"/>
      <c r="Q286" s="160"/>
      <c r="R286" s="160"/>
      <c r="S286" s="160"/>
      <c r="T286" s="160"/>
      <c r="U286" s="160"/>
      <c r="Y286" s="160"/>
      <c r="AA286" s="160"/>
      <c r="AB286" s="160"/>
      <c r="AC286" s="160"/>
      <c r="AD286" s="160"/>
      <c r="AG286" s="160"/>
      <c r="AI286" s="160"/>
      <c r="AJ286" s="160"/>
      <c r="AK286" s="160"/>
      <c r="AL286" s="160"/>
      <c r="AM286" s="160"/>
      <c r="AN286" s="160"/>
      <c r="AO286" s="160"/>
      <c r="AP286" s="160"/>
      <c r="AQ286" s="160"/>
      <c r="AR286" s="160"/>
      <c r="AS286" s="160"/>
      <c r="AT286" s="160"/>
      <c r="AW286" s="160"/>
      <c r="AX286" s="160"/>
      <c r="AY286" s="160"/>
      <c r="AZ286" s="160"/>
      <c r="BA286" s="160"/>
      <c r="BB286" s="160"/>
      <c r="BC286" s="160"/>
      <c r="BD286" s="160"/>
      <c r="BE286" s="160"/>
      <c r="BF286" s="160"/>
      <c r="BG286" s="160"/>
      <c r="BH286" s="160"/>
    </row>
    <row r="287" spans="1:60" x14ac:dyDescent="0.25">
      <c r="A287" s="160"/>
      <c r="B287" s="160"/>
      <c r="C287" s="160"/>
      <c r="D287" s="160"/>
      <c r="E287" s="160"/>
      <c r="F287" s="160"/>
      <c r="G287" s="160"/>
      <c r="H287" s="160"/>
      <c r="I287" s="160"/>
      <c r="J287" s="160"/>
      <c r="K287" s="160"/>
      <c r="L287" s="160"/>
      <c r="M287" s="160"/>
      <c r="N287" s="160"/>
      <c r="O287" s="160"/>
      <c r="P287" s="160"/>
      <c r="Q287" s="160"/>
      <c r="R287" s="160"/>
      <c r="S287" s="160"/>
      <c r="T287" s="160"/>
      <c r="U287" s="160"/>
      <c r="Y287" s="160"/>
      <c r="AA287" s="160"/>
      <c r="AB287" s="160"/>
      <c r="AC287" s="160"/>
      <c r="AD287" s="160"/>
      <c r="AG287" s="160"/>
      <c r="AI287" s="160"/>
      <c r="AJ287" s="160"/>
      <c r="AK287" s="160"/>
      <c r="AL287" s="160"/>
      <c r="AM287" s="160"/>
      <c r="AN287" s="160"/>
      <c r="AO287" s="160"/>
      <c r="AP287" s="160"/>
      <c r="AQ287" s="160"/>
      <c r="AR287" s="160"/>
      <c r="AS287" s="160"/>
      <c r="AT287" s="160"/>
      <c r="AW287" s="160"/>
      <c r="AX287" s="160"/>
      <c r="AY287" s="160"/>
      <c r="AZ287" s="160"/>
      <c r="BA287" s="160"/>
      <c r="BB287" s="160"/>
      <c r="BC287" s="160"/>
      <c r="BD287" s="160"/>
      <c r="BE287" s="160"/>
      <c r="BF287" s="160"/>
      <c r="BG287" s="160"/>
      <c r="BH287" s="160"/>
    </row>
    <row r="288" spans="1:60" x14ac:dyDescent="0.25">
      <c r="A288" s="160"/>
      <c r="B288" s="160"/>
      <c r="C288" s="160"/>
      <c r="D288" s="160"/>
      <c r="E288" s="160"/>
      <c r="F288" s="160"/>
      <c r="G288" s="160"/>
      <c r="H288" s="160"/>
      <c r="I288" s="160"/>
      <c r="J288" s="160"/>
      <c r="K288" s="160"/>
      <c r="L288" s="160"/>
      <c r="M288" s="160"/>
      <c r="N288" s="160"/>
      <c r="O288" s="160"/>
      <c r="P288" s="160"/>
      <c r="Q288" s="160"/>
      <c r="R288" s="160"/>
      <c r="S288" s="160"/>
      <c r="T288" s="160"/>
      <c r="U288" s="160"/>
      <c r="Y288" s="160"/>
      <c r="AA288" s="160"/>
      <c r="AB288" s="160"/>
      <c r="AC288" s="160"/>
      <c r="AD288" s="160"/>
      <c r="AG288" s="160"/>
      <c r="AI288" s="160"/>
      <c r="AJ288" s="160"/>
      <c r="AK288" s="160"/>
      <c r="AL288" s="160"/>
      <c r="AM288" s="160"/>
      <c r="AN288" s="160"/>
      <c r="AO288" s="160"/>
      <c r="AP288" s="160"/>
      <c r="AQ288" s="160"/>
      <c r="AR288" s="160"/>
      <c r="AS288" s="160"/>
      <c r="AT288" s="160"/>
      <c r="AW288" s="160"/>
      <c r="AX288" s="160"/>
      <c r="AY288" s="160"/>
      <c r="AZ288" s="160"/>
      <c r="BA288" s="160"/>
      <c r="BB288" s="160"/>
      <c r="BC288" s="160"/>
      <c r="BD288" s="160"/>
      <c r="BE288" s="160"/>
      <c r="BF288" s="160"/>
      <c r="BG288" s="160"/>
      <c r="BH288" s="160"/>
    </row>
    <row r="289" spans="1:60" x14ac:dyDescent="0.25">
      <c r="A289" s="160"/>
      <c r="B289" s="160"/>
      <c r="C289" s="160"/>
      <c r="D289" s="160"/>
      <c r="E289" s="160"/>
      <c r="F289" s="160"/>
      <c r="G289" s="160"/>
      <c r="H289" s="160"/>
      <c r="I289" s="160"/>
      <c r="J289" s="160"/>
      <c r="K289" s="160"/>
      <c r="L289" s="160"/>
      <c r="M289" s="160"/>
      <c r="N289" s="160"/>
      <c r="O289" s="160"/>
      <c r="P289" s="160"/>
      <c r="Q289" s="160"/>
      <c r="R289" s="160"/>
      <c r="S289" s="160"/>
      <c r="T289" s="160"/>
      <c r="U289" s="160"/>
      <c r="Y289" s="160"/>
      <c r="AA289" s="160"/>
      <c r="AB289" s="160"/>
      <c r="AC289" s="160"/>
      <c r="AD289" s="160"/>
      <c r="AG289" s="160"/>
      <c r="AI289" s="160"/>
      <c r="AJ289" s="160"/>
      <c r="AK289" s="160"/>
      <c r="AL289" s="160"/>
      <c r="AM289" s="160"/>
      <c r="AN289" s="160"/>
      <c r="AO289" s="160"/>
      <c r="AP289" s="160"/>
      <c r="AQ289" s="160"/>
      <c r="AR289" s="160"/>
      <c r="AS289" s="160"/>
      <c r="AT289" s="160"/>
      <c r="AW289" s="160"/>
      <c r="AX289" s="160"/>
      <c r="AY289" s="160"/>
      <c r="AZ289" s="160"/>
      <c r="BA289" s="160"/>
      <c r="BB289" s="160"/>
      <c r="BC289" s="160"/>
      <c r="BD289" s="160"/>
      <c r="BE289" s="160"/>
      <c r="BF289" s="160"/>
      <c r="BG289" s="160"/>
      <c r="BH289" s="160"/>
    </row>
    <row r="290" spans="1:60" x14ac:dyDescent="0.25">
      <c r="A290" s="160"/>
      <c r="B290" s="160"/>
      <c r="C290" s="160"/>
      <c r="D290" s="160"/>
      <c r="E290" s="160"/>
      <c r="F290" s="160"/>
      <c r="G290" s="160"/>
      <c r="H290" s="160"/>
      <c r="I290" s="160"/>
      <c r="J290" s="160"/>
      <c r="K290" s="160"/>
      <c r="L290" s="160"/>
      <c r="M290" s="160"/>
      <c r="N290" s="160"/>
      <c r="O290" s="160"/>
      <c r="P290" s="160"/>
      <c r="Q290" s="160"/>
      <c r="R290" s="160"/>
      <c r="S290" s="160"/>
      <c r="T290" s="160"/>
      <c r="U290" s="160"/>
      <c r="Y290" s="160"/>
      <c r="AA290" s="160"/>
      <c r="AB290" s="160"/>
      <c r="AC290" s="160"/>
      <c r="AD290" s="160"/>
      <c r="AG290" s="160"/>
      <c r="AI290" s="160"/>
      <c r="AJ290" s="160"/>
      <c r="AK290" s="160"/>
      <c r="AL290" s="160"/>
      <c r="AM290" s="160"/>
      <c r="AN290" s="160"/>
      <c r="AO290" s="160"/>
      <c r="AP290" s="160"/>
      <c r="AQ290" s="160"/>
      <c r="AR290" s="160"/>
      <c r="AS290" s="160"/>
      <c r="AT290" s="160"/>
      <c r="AW290" s="160"/>
      <c r="AX290" s="160"/>
      <c r="AY290" s="160"/>
      <c r="AZ290" s="160"/>
      <c r="BA290" s="160"/>
      <c r="BB290" s="160"/>
      <c r="BC290" s="160"/>
      <c r="BD290" s="160"/>
      <c r="BE290" s="160"/>
      <c r="BF290" s="160"/>
      <c r="BG290" s="160"/>
      <c r="BH290" s="160"/>
    </row>
    <row r="291" spans="1:60" x14ac:dyDescent="0.25">
      <c r="A291" s="160"/>
      <c r="B291" s="160"/>
      <c r="C291" s="160"/>
      <c r="D291" s="160"/>
      <c r="E291" s="160"/>
      <c r="F291" s="160"/>
      <c r="G291" s="160"/>
      <c r="H291" s="160"/>
      <c r="I291" s="160"/>
      <c r="J291" s="160"/>
      <c r="K291" s="160"/>
      <c r="L291" s="160"/>
      <c r="M291" s="160"/>
      <c r="N291" s="160"/>
      <c r="O291" s="160"/>
      <c r="P291" s="160"/>
      <c r="Q291" s="160"/>
      <c r="R291" s="160"/>
      <c r="S291" s="160"/>
      <c r="T291" s="160"/>
      <c r="U291" s="160"/>
      <c r="Y291" s="160"/>
      <c r="AA291" s="160"/>
      <c r="AB291" s="160"/>
      <c r="AC291" s="160"/>
      <c r="AD291" s="160"/>
      <c r="AG291" s="160"/>
      <c r="AI291" s="160"/>
      <c r="AJ291" s="160"/>
      <c r="AK291" s="160"/>
      <c r="AL291" s="160"/>
      <c r="AM291" s="160"/>
      <c r="AN291" s="160"/>
      <c r="AO291" s="160"/>
      <c r="AP291" s="160"/>
      <c r="AQ291" s="160"/>
      <c r="AR291" s="160"/>
      <c r="AS291" s="160"/>
      <c r="AT291" s="160"/>
      <c r="AW291" s="160"/>
      <c r="AX291" s="160"/>
      <c r="AY291" s="160"/>
      <c r="AZ291" s="160"/>
      <c r="BA291" s="160"/>
      <c r="BB291" s="160"/>
      <c r="BC291" s="160"/>
      <c r="BD291" s="160"/>
      <c r="BE291" s="160"/>
      <c r="BF291" s="160"/>
      <c r="BG291" s="160"/>
      <c r="BH291" s="160"/>
    </row>
    <row r="292" spans="1:60" x14ac:dyDescent="0.25">
      <c r="A292" s="160"/>
      <c r="B292" s="160"/>
      <c r="C292" s="160"/>
      <c r="D292" s="160"/>
      <c r="E292" s="160"/>
      <c r="F292" s="160"/>
      <c r="G292" s="160"/>
      <c r="H292" s="160"/>
      <c r="I292" s="160"/>
      <c r="J292" s="160"/>
      <c r="K292" s="160"/>
      <c r="L292" s="160"/>
      <c r="M292" s="160"/>
      <c r="N292" s="160"/>
      <c r="O292" s="160"/>
      <c r="P292" s="160"/>
      <c r="Q292" s="160"/>
      <c r="R292" s="160"/>
      <c r="S292" s="160"/>
      <c r="T292" s="160"/>
      <c r="U292" s="160"/>
      <c r="Y292" s="160"/>
      <c r="AA292" s="160"/>
      <c r="AB292" s="160"/>
      <c r="AC292" s="160"/>
      <c r="AD292" s="160"/>
      <c r="AG292" s="160"/>
      <c r="AI292" s="160"/>
      <c r="AJ292" s="160"/>
      <c r="AK292" s="160"/>
      <c r="AL292" s="160"/>
      <c r="AM292" s="160"/>
      <c r="AN292" s="160"/>
      <c r="AO292" s="160"/>
      <c r="AP292" s="160"/>
      <c r="AQ292" s="160"/>
      <c r="AR292" s="160"/>
      <c r="AS292" s="160"/>
      <c r="AT292" s="160"/>
      <c r="AW292" s="160"/>
      <c r="AX292" s="160"/>
      <c r="AY292" s="160"/>
      <c r="AZ292" s="160"/>
      <c r="BA292" s="160"/>
      <c r="BB292" s="160"/>
      <c r="BC292" s="160"/>
      <c r="BD292" s="160"/>
      <c r="BE292" s="160"/>
      <c r="BF292" s="160"/>
      <c r="BG292" s="160"/>
      <c r="BH292" s="160"/>
    </row>
    <row r="293" spans="1:60" x14ac:dyDescent="0.25">
      <c r="A293" s="160"/>
      <c r="B293" s="160"/>
      <c r="C293" s="160"/>
      <c r="D293" s="160"/>
      <c r="E293" s="160"/>
      <c r="F293" s="160"/>
      <c r="G293" s="160"/>
      <c r="H293" s="160"/>
      <c r="I293" s="160"/>
      <c r="J293" s="160"/>
      <c r="K293" s="160"/>
      <c r="L293" s="160"/>
      <c r="M293" s="160"/>
      <c r="N293" s="160"/>
      <c r="O293" s="160"/>
      <c r="P293" s="160"/>
      <c r="Q293" s="160"/>
      <c r="R293" s="160"/>
      <c r="S293" s="160"/>
      <c r="T293" s="160"/>
      <c r="U293" s="160"/>
      <c r="Y293" s="160"/>
      <c r="AA293" s="160"/>
      <c r="AB293" s="160"/>
      <c r="AC293" s="160"/>
      <c r="AD293" s="160"/>
      <c r="AG293" s="160"/>
      <c r="AI293" s="160"/>
      <c r="AJ293" s="160"/>
      <c r="AK293" s="160"/>
      <c r="AL293" s="160"/>
      <c r="AM293" s="160"/>
      <c r="AN293" s="160"/>
      <c r="AO293" s="160"/>
      <c r="AP293" s="160"/>
      <c r="AQ293" s="160"/>
      <c r="AR293" s="160"/>
      <c r="AS293" s="160"/>
      <c r="AT293" s="160"/>
      <c r="AW293" s="160"/>
      <c r="AX293" s="160"/>
      <c r="AY293" s="160"/>
      <c r="AZ293" s="160"/>
      <c r="BA293" s="160"/>
      <c r="BB293" s="160"/>
      <c r="BC293" s="160"/>
      <c r="BD293" s="160"/>
      <c r="BE293" s="160"/>
      <c r="BF293" s="160"/>
      <c r="BG293" s="160"/>
      <c r="BH293" s="160"/>
    </row>
    <row r="294" spans="1:60" x14ac:dyDescent="0.25">
      <c r="A294" s="160"/>
      <c r="B294" s="160"/>
      <c r="C294" s="160"/>
      <c r="D294" s="160"/>
      <c r="E294" s="160"/>
      <c r="F294" s="160"/>
      <c r="G294" s="160"/>
      <c r="H294" s="160"/>
      <c r="I294" s="160"/>
      <c r="J294" s="160"/>
      <c r="K294" s="160"/>
      <c r="L294" s="160"/>
      <c r="M294" s="160"/>
      <c r="N294" s="160"/>
      <c r="O294" s="160"/>
      <c r="P294" s="160"/>
      <c r="Q294" s="160"/>
      <c r="R294" s="160"/>
      <c r="S294" s="160"/>
      <c r="T294" s="160"/>
      <c r="U294" s="160"/>
      <c r="Y294" s="160"/>
      <c r="AA294" s="160"/>
      <c r="AB294" s="160"/>
      <c r="AC294" s="160"/>
      <c r="AD294" s="160"/>
      <c r="AG294" s="160"/>
      <c r="AI294" s="160"/>
      <c r="AJ294" s="160"/>
      <c r="AK294" s="160"/>
      <c r="AL294" s="160"/>
      <c r="AM294" s="160"/>
      <c r="AN294" s="160"/>
      <c r="AO294" s="160"/>
      <c r="AP294" s="160"/>
      <c r="AQ294" s="160"/>
      <c r="AR294" s="160"/>
      <c r="AS294" s="160"/>
      <c r="AT294" s="160"/>
      <c r="AW294" s="160"/>
      <c r="AX294" s="160"/>
      <c r="AY294" s="160"/>
      <c r="AZ294" s="160"/>
      <c r="BA294" s="160"/>
      <c r="BB294" s="160"/>
      <c r="BC294" s="160"/>
      <c r="BD294" s="160"/>
      <c r="BE294" s="160"/>
      <c r="BF294" s="160"/>
      <c r="BG294" s="160"/>
      <c r="BH294" s="160"/>
    </row>
    <row r="295" spans="1:60" x14ac:dyDescent="0.25">
      <c r="A295" s="160"/>
      <c r="B295" s="160"/>
      <c r="C295" s="160"/>
      <c r="D295" s="160"/>
      <c r="E295" s="160"/>
      <c r="F295" s="160"/>
      <c r="G295" s="160"/>
      <c r="H295" s="160"/>
      <c r="I295" s="160"/>
      <c r="J295" s="160"/>
      <c r="K295" s="160"/>
      <c r="L295" s="160"/>
      <c r="M295" s="160"/>
      <c r="N295" s="160"/>
      <c r="O295" s="160"/>
      <c r="P295" s="160"/>
      <c r="Q295" s="160"/>
      <c r="R295" s="160"/>
      <c r="S295" s="160"/>
      <c r="T295" s="160"/>
      <c r="U295" s="160"/>
      <c r="Y295" s="160"/>
      <c r="AA295" s="160"/>
      <c r="AB295" s="160"/>
      <c r="AC295" s="160"/>
      <c r="AD295" s="160"/>
      <c r="AG295" s="160"/>
      <c r="AI295" s="160"/>
      <c r="AJ295" s="160"/>
      <c r="AK295" s="160"/>
      <c r="AL295" s="160"/>
      <c r="AM295" s="160"/>
      <c r="AN295" s="160"/>
      <c r="AO295" s="160"/>
      <c r="AP295" s="160"/>
      <c r="AQ295" s="160"/>
      <c r="AR295" s="160"/>
      <c r="AS295" s="160"/>
      <c r="AT295" s="160"/>
      <c r="AW295" s="160"/>
      <c r="AX295" s="160"/>
      <c r="AY295" s="160"/>
      <c r="AZ295" s="160"/>
      <c r="BA295" s="160"/>
      <c r="BB295" s="160"/>
      <c r="BC295" s="160"/>
      <c r="BD295" s="160"/>
      <c r="BE295" s="160"/>
      <c r="BF295" s="160"/>
      <c r="BG295" s="160"/>
      <c r="BH295" s="160"/>
    </row>
    <row r="296" spans="1:60" x14ac:dyDescent="0.25">
      <c r="A296" s="160"/>
      <c r="B296" s="160"/>
      <c r="C296" s="160"/>
      <c r="D296" s="160"/>
      <c r="E296" s="160"/>
      <c r="F296" s="160"/>
      <c r="G296" s="160"/>
      <c r="H296" s="160"/>
      <c r="I296" s="160"/>
      <c r="J296" s="160"/>
      <c r="K296" s="160"/>
      <c r="L296" s="160"/>
      <c r="M296" s="160"/>
      <c r="N296" s="160"/>
      <c r="O296" s="160"/>
      <c r="P296" s="160"/>
      <c r="Q296" s="160"/>
      <c r="R296" s="160"/>
      <c r="S296" s="160"/>
      <c r="T296" s="160"/>
      <c r="U296" s="160"/>
      <c r="Y296" s="160"/>
      <c r="AA296" s="160"/>
      <c r="AB296" s="160"/>
      <c r="AC296" s="160"/>
      <c r="AD296" s="160"/>
      <c r="AG296" s="160"/>
      <c r="AI296" s="160"/>
      <c r="AJ296" s="160"/>
      <c r="AK296" s="160"/>
      <c r="AL296" s="160"/>
      <c r="AM296" s="160"/>
      <c r="AN296" s="160"/>
      <c r="AO296" s="160"/>
      <c r="AP296" s="160"/>
      <c r="AQ296" s="160"/>
      <c r="AR296" s="160"/>
      <c r="AS296" s="160"/>
      <c r="AT296" s="160"/>
      <c r="AW296" s="160"/>
      <c r="AX296" s="160"/>
      <c r="AY296" s="160"/>
      <c r="AZ296" s="160"/>
      <c r="BA296" s="160"/>
      <c r="BB296" s="160"/>
      <c r="BC296" s="160"/>
      <c r="BD296" s="160"/>
      <c r="BE296" s="160"/>
      <c r="BF296" s="160"/>
      <c r="BG296" s="160"/>
      <c r="BH296" s="160"/>
    </row>
    <row r="297" spans="1:60" x14ac:dyDescent="0.25">
      <c r="A297" s="160"/>
      <c r="B297" s="160"/>
      <c r="C297" s="160"/>
      <c r="D297" s="160"/>
      <c r="E297" s="160"/>
      <c r="F297" s="160"/>
      <c r="G297" s="160"/>
      <c r="H297" s="160"/>
      <c r="I297" s="160"/>
      <c r="J297" s="160"/>
      <c r="K297" s="160"/>
      <c r="L297" s="160"/>
      <c r="M297" s="160"/>
      <c r="N297" s="160"/>
      <c r="O297" s="160"/>
      <c r="P297" s="160"/>
      <c r="Q297" s="160"/>
      <c r="R297" s="160"/>
      <c r="S297" s="160"/>
      <c r="T297" s="160"/>
      <c r="U297" s="160"/>
      <c r="Y297" s="160"/>
      <c r="AA297" s="160"/>
      <c r="AB297" s="160"/>
      <c r="AC297" s="160"/>
      <c r="AD297" s="160"/>
      <c r="AG297" s="160"/>
      <c r="AI297" s="160"/>
      <c r="AJ297" s="160"/>
      <c r="AK297" s="160"/>
      <c r="AL297" s="160"/>
      <c r="AM297" s="160"/>
      <c r="AN297" s="160"/>
      <c r="AO297" s="160"/>
      <c r="AP297" s="160"/>
      <c r="AQ297" s="160"/>
      <c r="AR297" s="160"/>
      <c r="AS297" s="160"/>
      <c r="AT297" s="160"/>
      <c r="AW297" s="160"/>
      <c r="AX297" s="160"/>
      <c r="AY297" s="160"/>
      <c r="AZ297" s="160"/>
      <c r="BA297" s="160"/>
      <c r="BB297" s="160"/>
      <c r="BC297" s="160"/>
      <c r="BD297" s="160"/>
      <c r="BE297" s="160"/>
      <c r="BF297" s="160"/>
      <c r="BG297" s="160"/>
      <c r="BH297" s="160"/>
    </row>
    <row r="298" spans="1:60" x14ac:dyDescent="0.25">
      <c r="A298" s="160"/>
      <c r="B298" s="160"/>
      <c r="C298" s="160"/>
      <c r="D298" s="160"/>
      <c r="E298" s="160"/>
      <c r="F298" s="160"/>
      <c r="G298" s="160"/>
      <c r="H298" s="160"/>
      <c r="I298" s="160"/>
      <c r="J298" s="160"/>
      <c r="K298" s="160"/>
      <c r="L298" s="160"/>
      <c r="M298" s="160"/>
      <c r="N298" s="160"/>
      <c r="O298" s="160"/>
      <c r="P298" s="160"/>
      <c r="Q298" s="160"/>
      <c r="R298" s="160"/>
      <c r="S298" s="160"/>
      <c r="T298" s="160"/>
      <c r="U298" s="160"/>
      <c r="Y298" s="160"/>
      <c r="AA298" s="160"/>
      <c r="AB298" s="160"/>
      <c r="AC298" s="160"/>
      <c r="AD298" s="160"/>
      <c r="AG298" s="160"/>
      <c r="AI298" s="160"/>
      <c r="AJ298" s="160"/>
      <c r="AK298" s="160"/>
      <c r="AL298" s="160"/>
      <c r="AM298" s="160"/>
      <c r="AN298" s="160"/>
      <c r="AO298" s="160"/>
      <c r="AP298" s="160"/>
      <c r="AQ298" s="160"/>
      <c r="AR298" s="160"/>
      <c r="AS298" s="160"/>
      <c r="AT298" s="160"/>
      <c r="AW298" s="160"/>
      <c r="AX298" s="160"/>
      <c r="AY298" s="160"/>
      <c r="AZ298" s="160"/>
      <c r="BA298" s="160"/>
      <c r="BB298" s="160"/>
      <c r="BC298" s="160"/>
      <c r="BD298" s="160"/>
      <c r="BE298" s="160"/>
      <c r="BF298" s="160"/>
      <c r="BG298" s="160"/>
      <c r="BH298" s="160"/>
    </row>
    <row r="299" spans="1:60" x14ac:dyDescent="0.25">
      <c r="A299" s="160"/>
      <c r="B299" s="160"/>
      <c r="C299" s="160"/>
      <c r="D299" s="160"/>
      <c r="E299" s="160"/>
      <c r="F299" s="160"/>
      <c r="G299" s="160"/>
      <c r="H299" s="160"/>
      <c r="I299" s="160"/>
      <c r="J299" s="160"/>
      <c r="K299" s="160"/>
      <c r="L299" s="160"/>
      <c r="M299" s="160"/>
      <c r="N299" s="160"/>
      <c r="O299" s="160"/>
      <c r="P299" s="160"/>
      <c r="Q299" s="160"/>
      <c r="R299" s="160"/>
      <c r="S299" s="160"/>
      <c r="T299" s="160"/>
      <c r="U299" s="160"/>
      <c r="Y299" s="160"/>
      <c r="AA299" s="160"/>
      <c r="AB299" s="160"/>
      <c r="AC299" s="160"/>
      <c r="AD299" s="160"/>
      <c r="AG299" s="160"/>
      <c r="AI299" s="160"/>
      <c r="AJ299" s="160"/>
      <c r="AK299" s="160"/>
      <c r="AL299" s="160"/>
      <c r="AM299" s="160"/>
      <c r="AN299" s="160"/>
      <c r="AO299" s="160"/>
      <c r="AP299" s="160"/>
      <c r="AQ299" s="160"/>
      <c r="AR299" s="160"/>
      <c r="AS299" s="160"/>
      <c r="AT299" s="160"/>
      <c r="AW299" s="160"/>
      <c r="AX299" s="160"/>
      <c r="AY299" s="160"/>
      <c r="AZ299" s="160"/>
      <c r="BA299" s="160"/>
      <c r="BB299" s="160"/>
      <c r="BC299" s="160"/>
      <c r="BD299" s="160"/>
      <c r="BE299" s="160"/>
      <c r="BF299" s="160"/>
      <c r="BG299" s="160"/>
      <c r="BH299" s="160"/>
    </row>
    <row r="300" spans="1:60" x14ac:dyDescent="0.25">
      <c r="A300" s="160"/>
      <c r="B300" s="160"/>
      <c r="C300" s="160"/>
      <c r="D300" s="160"/>
      <c r="E300" s="160"/>
      <c r="F300" s="160"/>
      <c r="G300" s="160"/>
      <c r="H300" s="160"/>
      <c r="I300" s="160"/>
      <c r="J300" s="160"/>
      <c r="K300" s="160"/>
      <c r="L300" s="160"/>
      <c r="M300" s="160"/>
      <c r="N300" s="160"/>
      <c r="O300" s="160"/>
      <c r="P300" s="160"/>
      <c r="Q300" s="160"/>
      <c r="R300" s="160"/>
      <c r="S300" s="160"/>
      <c r="T300" s="160"/>
      <c r="U300" s="160"/>
      <c r="Y300" s="160"/>
      <c r="AA300" s="160"/>
      <c r="AB300" s="160"/>
      <c r="AC300" s="160"/>
      <c r="AD300" s="160"/>
      <c r="AG300" s="160"/>
      <c r="AI300" s="160"/>
      <c r="AJ300" s="160"/>
      <c r="AK300" s="160"/>
      <c r="AL300" s="160"/>
      <c r="AM300" s="160"/>
      <c r="AN300" s="160"/>
      <c r="AO300" s="160"/>
      <c r="AP300" s="160"/>
      <c r="AQ300" s="160"/>
      <c r="AR300" s="160"/>
      <c r="AS300" s="160"/>
      <c r="AT300" s="160"/>
      <c r="AW300" s="160"/>
      <c r="AX300" s="160"/>
      <c r="AY300" s="160"/>
      <c r="AZ300" s="160"/>
      <c r="BA300" s="160"/>
      <c r="BB300" s="160"/>
      <c r="BC300" s="160"/>
      <c r="BD300" s="160"/>
      <c r="BE300" s="160"/>
      <c r="BF300" s="160"/>
      <c r="BG300" s="160"/>
      <c r="BH300" s="160"/>
    </row>
    <row r="301" spans="1:60" x14ac:dyDescent="0.25">
      <c r="A301" s="160"/>
      <c r="B301" s="160"/>
      <c r="C301" s="160"/>
      <c r="D301" s="160"/>
      <c r="E301" s="160"/>
      <c r="F301" s="160"/>
      <c r="G301" s="160"/>
      <c r="H301" s="160"/>
      <c r="I301" s="160"/>
      <c r="J301" s="160"/>
      <c r="K301" s="160"/>
      <c r="L301" s="160"/>
      <c r="M301" s="160"/>
      <c r="N301" s="160"/>
      <c r="O301" s="160"/>
      <c r="P301" s="160"/>
      <c r="Q301" s="160"/>
      <c r="R301" s="160"/>
      <c r="S301" s="160"/>
      <c r="T301" s="160"/>
      <c r="U301" s="160"/>
      <c r="Y301" s="160"/>
      <c r="AA301" s="160"/>
      <c r="AB301" s="160"/>
      <c r="AC301" s="160"/>
      <c r="AD301" s="160"/>
      <c r="AG301" s="160"/>
      <c r="AI301" s="160"/>
      <c r="AJ301" s="160"/>
      <c r="AK301" s="160"/>
      <c r="AL301" s="160"/>
      <c r="AM301" s="160"/>
      <c r="AN301" s="160"/>
      <c r="AO301" s="160"/>
      <c r="AP301" s="160"/>
      <c r="AQ301" s="160"/>
      <c r="AR301" s="160"/>
      <c r="AS301" s="160"/>
      <c r="AT301" s="160"/>
      <c r="AW301" s="160"/>
      <c r="AX301" s="160"/>
      <c r="AY301" s="160"/>
      <c r="AZ301" s="160"/>
      <c r="BA301" s="160"/>
      <c r="BB301" s="160"/>
      <c r="BC301" s="160"/>
      <c r="BD301" s="160"/>
      <c r="BE301" s="160"/>
      <c r="BF301" s="160"/>
      <c r="BG301" s="160"/>
      <c r="BH301" s="160"/>
    </row>
    <row r="302" spans="1:60" x14ac:dyDescent="0.25">
      <c r="A302" s="160"/>
      <c r="B302" s="160"/>
      <c r="C302" s="160"/>
      <c r="D302" s="160"/>
      <c r="E302" s="160"/>
      <c r="F302" s="160"/>
      <c r="G302" s="160"/>
      <c r="H302" s="160"/>
      <c r="I302" s="160"/>
      <c r="J302" s="160"/>
      <c r="K302" s="160"/>
      <c r="L302" s="160"/>
      <c r="M302" s="160"/>
      <c r="N302" s="160"/>
      <c r="O302" s="160"/>
      <c r="P302" s="160"/>
      <c r="Q302" s="160"/>
      <c r="R302" s="160"/>
      <c r="S302" s="160"/>
      <c r="T302" s="160"/>
      <c r="U302" s="160"/>
      <c r="Y302" s="160"/>
      <c r="AA302" s="160"/>
      <c r="AB302" s="160"/>
      <c r="AC302" s="160"/>
      <c r="AD302" s="160"/>
      <c r="AG302" s="160"/>
      <c r="AI302" s="160"/>
      <c r="AJ302" s="160"/>
      <c r="AK302" s="160"/>
      <c r="AL302" s="160"/>
      <c r="AM302" s="160"/>
      <c r="AN302" s="160"/>
      <c r="AO302" s="160"/>
      <c r="AP302" s="160"/>
      <c r="AQ302" s="160"/>
      <c r="AR302" s="160"/>
      <c r="AS302" s="160"/>
      <c r="AT302" s="160"/>
      <c r="AW302" s="160"/>
      <c r="AX302" s="160"/>
      <c r="AY302" s="160"/>
      <c r="AZ302" s="160"/>
      <c r="BA302" s="160"/>
      <c r="BB302" s="160"/>
      <c r="BC302" s="160"/>
      <c r="BD302" s="160"/>
      <c r="BE302" s="160"/>
      <c r="BF302" s="160"/>
      <c r="BG302" s="160"/>
      <c r="BH302" s="160"/>
    </row>
    <row r="303" spans="1:60" x14ac:dyDescent="0.25">
      <c r="A303" s="160"/>
      <c r="B303" s="160"/>
      <c r="C303" s="160"/>
      <c r="D303" s="160"/>
      <c r="E303" s="160"/>
      <c r="F303" s="160"/>
      <c r="G303" s="160"/>
      <c r="H303" s="160"/>
      <c r="I303" s="160"/>
      <c r="J303" s="160"/>
      <c r="K303" s="160"/>
      <c r="L303" s="160"/>
      <c r="M303" s="160"/>
      <c r="N303" s="160"/>
      <c r="O303" s="160"/>
      <c r="P303" s="160"/>
      <c r="Q303" s="160"/>
      <c r="R303" s="160"/>
      <c r="S303" s="160"/>
      <c r="T303" s="160"/>
      <c r="U303" s="160"/>
      <c r="Y303" s="160"/>
      <c r="AA303" s="160"/>
      <c r="AB303" s="160"/>
      <c r="AC303" s="160"/>
      <c r="AD303" s="160"/>
      <c r="AG303" s="160"/>
      <c r="AI303" s="160"/>
      <c r="AJ303" s="160"/>
      <c r="AK303" s="160"/>
      <c r="AL303" s="160"/>
      <c r="AM303" s="160"/>
      <c r="AN303" s="160"/>
      <c r="AO303" s="160"/>
      <c r="AP303" s="160"/>
      <c r="AQ303" s="160"/>
      <c r="AR303" s="160"/>
      <c r="AS303" s="160"/>
      <c r="AT303" s="160"/>
      <c r="AW303" s="160"/>
      <c r="AX303" s="160"/>
      <c r="AY303" s="160"/>
      <c r="AZ303" s="160"/>
      <c r="BA303" s="160"/>
      <c r="BB303" s="160"/>
      <c r="BC303" s="160"/>
      <c r="BD303" s="160"/>
      <c r="BE303" s="160"/>
      <c r="BF303" s="160"/>
      <c r="BG303" s="160"/>
      <c r="BH303" s="160"/>
    </row>
    <row r="304" spans="1:60" x14ac:dyDescent="0.25">
      <c r="A304" s="160"/>
      <c r="B304" s="160"/>
      <c r="C304" s="160"/>
      <c r="D304" s="160"/>
      <c r="E304" s="160"/>
      <c r="F304" s="160"/>
      <c r="G304" s="160"/>
      <c r="H304" s="160"/>
      <c r="I304" s="160"/>
      <c r="J304" s="160"/>
      <c r="K304" s="160"/>
      <c r="L304" s="160"/>
      <c r="M304" s="160"/>
      <c r="N304" s="160"/>
      <c r="O304" s="160"/>
      <c r="P304" s="160"/>
      <c r="Q304" s="160"/>
      <c r="R304" s="160"/>
      <c r="S304" s="160"/>
      <c r="T304" s="160"/>
      <c r="U304" s="160"/>
      <c r="Y304" s="160"/>
      <c r="AA304" s="160"/>
      <c r="AB304" s="160"/>
      <c r="AC304" s="160"/>
      <c r="AD304" s="160"/>
      <c r="AG304" s="160"/>
      <c r="AI304" s="160"/>
      <c r="AJ304" s="160"/>
      <c r="AK304" s="160"/>
      <c r="AL304" s="160"/>
      <c r="AM304" s="160"/>
      <c r="AN304" s="160"/>
      <c r="AO304" s="160"/>
      <c r="AP304" s="160"/>
      <c r="AQ304" s="160"/>
      <c r="AR304" s="160"/>
      <c r="AS304" s="160"/>
      <c r="AT304" s="160"/>
      <c r="AW304" s="160"/>
      <c r="AX304" s="160"/>
      <c r="AY304" s="160"/>
      <c r="AZ304" s="160"/>
      <c r="BA304" s="160"/>
      <c r="BB304" s="160"/>
      <c r="BC304" s="160"/>
      <c r="BD304" s="160"/>
      <c r="BE304" s="160"/>
      <c r="BF304" s="160"/>
      <c r="BG304" s="160"/>
      <c r="BH304" s="160"/>
    </row>
    <row r="305" spans="1:60" x14ac:dyDescent="0.25">
      <c r="A305" s="160"/>
      <c r="B305" s="160"/>
      <c r="C305" s="160"/>
      <c r="D305" s="160"/>
      <c r="E305" s="160"/>
      <c r="F305" s="160"/>
      <c r="G305" s="160"/>
      <c r="H305" s="160"/>
      <c r="I305" s="160"/>
      <c r="J305" s="160"/>
      <c r="K305" s="160"/>
      <c r="L305" s="160"/>
      <c r="M305" s="160"/>
      <c r="N305" s="160"/>
      <c r="O305" s="160"/>
      <c r="P305" s="160"/>
      <c r="Q305" s="160"/>
      <c r="R305" s="160"/>
      <c r="S305" s="160"/>
      <c r="T305" s="160"/>
      <c r="U305" s="160"/>
      <c r="Y305" s="160"/>
      <c r="AA305" s="160"/>
      <c r="AB305" s="160"/>
      <c r="AC305" s="160"/>
      <c r="AD305" s="160"/>
      <c r="AG305" s="160"/>
      <c r="AI305" s="160"/>
      <c r="AJ305" s="160"/>
      <c r="AK305" s="160"/>
      <c r="AL305" s="160"/>
      <c r="AM305" s="160"/>
      <c r="AN305" s="160"/>
      <c r="AO305" s="160"/>
      <c r="AP305" s="160"/>
      <c r="AQ305" s="160"/>
      <c r="AR305" s="160"/>
      <c r="AS305" s="160"/>
      <c r="AT305" s="160"/>
      <c r="AW305" s="160"/>
      <c r="AX305" s="160"/>
      <c r="AY305" s="160"/>
      <c r="AZ305" s="160"/>
      <c r="BA305" s="160"/>
      <c r="BB305" s="160"/>
      <c r="BC305" s="160"/>
      <c r="BD305" s="160"/>
      <c r="BE305" s="160"/>
      <c r="BF305" s="160"/>
      <c r="BG305" s="160"/>
      <c r="BH305" s="160"/>
    </row>
    <row r="306" spans="1:60" x14ac:dyDescent="0.25">
      <c r="A306" s="160"/>
      <c r="B306" s="160"/>
      <c r="C306" s="160"/>
      <c r="D306" s="160"/>
      <c r="E306" s="160"/>
      <c r="F306" s="160"/>
      <c r="G306" s="160"/>
      <c r="H306" s="160"/>
      <c r="I306" s="160"/>
      <c r="J306" s="160"/>
      <c r="K306" s="160"/>
      <c r="L306" s="160"/>
      <c r="M306" s="160"/>
      <c r="N306" s="160"/>
      <c r="O306" s="160"/>
      <c r="P306" s="160"/>
      <c r="Q306" s="160"/>
      <c r="R306" s="160"/>
      <c r="S306" s="160"/>
      <c r="T306" s="160"/>
      <c r="U306" s="160"/>
      <c r="Y306" s="160"/>
      <c r="AA306" s="160"/>
      <c r="AB306" s="160"/>
      <c r="AC306" s="160"/>
      <c r="AD306" s="160"/>
      <c r="AG306" s="160"/>
      <c r="AI306" s="160"/>
      <c r="AJ306" s="160"/>
      <c r="AK306" s="160"/>
      <c r="AL306" s="160"/>
      <c r="AM306" s="160"/>
      <c r="AN306" s="160"/>
      <c r="AO306" s="160"/>
      <c r="AP306" s="160"/>
      <c r="AQ306" s="160"/>
      <c r="AR306" s="160"/>
      <c r="AS306" s="160"/>
      <c r="AT306" s="160"/>
      <c r="AW306" s="160"/>
      <c r="AX306" s="160"/>
      <c r="AY306" s="160"/>
      <c r="AZ306" s="160"/>
      <c r="BA306" s="160"/>
      <c r="BB306" s="160"/>
      <c r="BC306" s="160"/>
      <c r="BD306" s="160"/>
      <c r="BE306" s="160"/>
      <c r="BF306" s="160"/>
      <c r="BG306" s="160"/>
      <c r="BH306" s="160"/>
    </row>
    <row r="307" spans="1:60" x14ac:dyDescent="0.25">
      <c r="A307" s="160"/>
      <c r="B307" s="160"/>
      <c r="C307" s="160"/>
      <c r="D307" s="160"/>
      <c r="E307" s="160"/>
      <c r="F307" s="160"/>
      <c r="G307" s="160"/>
      <c r="H307" s="160"/>
      <c r="I307" s="160"/>
      <c r="J307" s="160"/>
      <c r="K307" s="160"/>
      <c r="L307" s="160"/>
      <c r="M307" s="160"/>
      <c r="N307" s="160"/>
      <c r="O307" s="160"/>
      <c r="P307" s="160"/>
      <c r="Q307" s="160"/>
      <c r="R307" s="160"/>
      <c r="S307" s="160"/>
      <c r="T307" s="160"/>
      <c r="U307" s="160"/>
      <c r="Y307" s="160"/>
      <c r="AA307" s="160"/>
      <c r="AB307" s="160"/>
      <c r="AC307" s="160"/>
      <c r="AD307" s="160"/>
      <c r="AG307" s="160"/>
      <c r="AI307" s="160"/>
      <c r="AJ307" s="160"/>
      <c r="AK307" s="160"/>
      <c r="AL307" s="160"/>
      <c r="AM307" s="160"/>
      <c r="AN307" s="160"/>
      <c r="AO307" s="160"/>
      <c r="AP307" s="160"/>
      <c r="AQ307" s="160"/>
      <c r="AR307" s="160"/>
      <c r="AS307" s="160"/>
      <c r="AT307" s="160"/>
      <c r="AW307" s="160"/>
      <c r="AX307" s="160"/>
      <c r="AY307" s="160"/>
      <c r="AZ307" s="160"/>
      <c r="BA307" s="160"/>
      <c r="BB307" s="160"/>
      <c r="BC307" s="160"/>
      <c r="BD307" s="160"/>
      <c r="BE307" s="160"/>
      <c r="BF307" s="160"/>
      <c r="BG307" s="160"/>
      <c r="BH307" s="160"/>
    </row>
    <row r="308" spans="1:60" x14ac:dyDescent="0.25">
      <c r="A308" s="160"/>
      <c r="B308" s="160"/>
      <c r="C308" s="160"/>
      <c r="D308" s="160"/>
      <c r="E308" s="160"/>
      <c r="F308" s="160"/>
      <c r="G308" s="160"/>
      <c r="H308" s="160"/>
      <c r="I308" s="160"/>
      <c r="J308" s="160"/>
      <c r="K308" s="160"/>
      <c r="L308" s="160"/>
      <c r="M308" s="160"/>
      <c r="N308" s="160"/>
      <c r="O308" s="160"/>
      <c r="P308" s="160"/>
      <c r="Q308" s="160"/>
      <c r="R308" s="160"/>
      <c r="S308" s="160"/>
      <c r="T308" s="160"/>
      <c r="U308" s="160"/>
      <c r="Y308" s="160"/>
      <c r="AA308" s="160"/>
      <c r="AB308" s="160"/>
      <c r="AC308" s="160"/>
      <c r="AD308" s="160"/>
      <c r="AG308" s="160"/>
      <c r="AI308" s="160"/>
      <c r="AJ308" s="160"/>
      <c r="AK308" s="160"/>
      <c r="AL308" s="160"/>
      <c r="AM308" s="160"/>
      <c r="AN308" s="160"/>
      <c r="AO308" s="160"/>
      <c r="AP308" s="160"/>
      <c r="AQ308" s="160"/>
      <c r="AR308" s="160"/>
      <c r="AS308" s="160"/>
      <c r="AT308" s="160"/>
      <c r="AW308" s="160"/>
      <c r="AX308" s="160"/>
      <c r="AY308" s="160"/>
      <c r="AZ308" s="160"/>
      <c r="BA308" s="160"/>
      <c r="BB308" s="160"/>
      <c r="BC308" s="160"/>
      <c r="BD308" s="160"/>
      <c r="BE308" s="160"/>
      <c r="BF308" s="160"/>
      <c r="BG308" s="160"/>
      <c r="BH308" s="160"/>
    </row>
    <row r="309" spans="1:60" x14ac:dyDescent="0.25">
      <c r="A309" s="160"/>
      <c r="B309" s="160"/>
      <c r="C309" s="160"/>
      <c r="D309" s="160"/>
      <c r="E309" s="160"/>
      <c r="F309" s="160"/>
      <c r="G309" s="160"/>
      <c r="H309" s="160"/>
      <c r="I309" s="160"/>
      <c r="J309" s="160"/>
      <c r="K309" s="160"/>
      <c r="L309" s="160"/>
      <c r="M309" s="160"/>
      <c r="N309" s="160"/>
      <c r="O309" s="160"/>
      <c r="P309" s="160"/>
      <c r="Q309" s="160"/>
      <c r="R309" s="160"/>
      <c r="S309" s="160"/>
      <c r="T309" s="160"/>
      <c r="U309" s="160"/>
      <c r="Y309" s="160"/>
      <c r="AA309" s="160"/>
      <c r="AB309" s="160"/>
      <c r="AC309" s="160"/>
      <c r="AD309" s="160"/>
      <c r="AG309" s="160"/>
      <c r="AI309" s="160"/>
      <c r="AJ309" s="160"/>
      <c r="AK309" s="160"/>
      <c r="AL309" s="160"/>
      <c r="AM309" s="160"/>
      <c r="AN309" s="160"/>
      <c r="AO309" s="160"/>
      <c r="AP309" s="160"/>
      <c r="AQ309" s="160"/>
      <c r="AR309" s="160"/>
      <c r="AS309" s="160"/>
      <c r="AT309" s="160"/>
      <c r="AW309" s="160"/>
      <c r="AX309" s="160"/>
      <c r="AY309" s="160"/>
      <c r="AZ309" s="160"/>
      <c r="BA309" s="160"/>
      <c r="BB309" s="160"/>
      <c r="BC309" s="160"/>
      <c r="BD309" s="160"/>
      <c r="BE309" s="160"/>
      <c r="BF309" s="160"/>
      <c r="BG309" s="160"/>
      <c r="BH309" s="160"/>
    </row>
    <row r="310" spans="1:60" x14ac:dyDescent="0.25">
      <c r="A310" s="160"/>
      <c r="B310" s="160"/>
      <c r="C310" s="160"/>
      <c r="D310" s="160"/>
      <c r="E310" s="160"/>
      <c r="F310" s="160"/>
      <c r="G310" s="160"/>
      <c r="H310" s="160"/>
      <c r="I310" s="160"/>
      <c r="J310" s="160"/>
      <c r="K310" s="160"/>
      <c r="L310" s="160"/>
      <c r="M310" s="160"/>
      <c r="N310" s="160"/>
      <c r="O310" s="160"/>
      <c r="P310" s="160"/>
      <c r="Q310" s="160"/>
      <c r="R310" s="160"/>
      <c r="S310" s="160"/>
      <c r="T310" s="160"/>
      <c r="U310" s="160"/>
      <c r="Y310" s="160"/>
      <c r="AA310" s="160"/>
      <c r="AB310" s="160"/>
      <c r="AC310" s="160"/>
      <c r="AD310" s="160"/>
      <c r="AG310" s="160"/>
      <c r="AI310" s="160"/>
      <c r="AJ310" s="160"/>
      <c r="AK310" s="160"/>
      <c r="AL310" s="160"/>
      <c r="AM310" s="160"/>
      <c r="AN310" s="160"/>
      <c r="AO310" s="160"/>
      <c r="AP310" s="160"/>
      <c r="AQ310" s="160"/>
      <c r="AR310" s="160"/>
      <c r="AS310" s="160"/>
      <c r="AT310" s="160"/>
      <c r="AW310" s="160"/>
      <c r="AX310" s="160"/>
      <c r="AY310" s="160"/>
      <c r="AZ310" s="160"/>
      <c r="BA310" s="160"/>
      <c r="BB310" s="160"/>
      <c r="BC310" s="160"/>
      <c r="BD310" s="160"/>
      <c r="BE310" s="160"/>
      <c r="BF310" s="160"/>
      <c r="BG310" s="160"/>
      <c r="BH310" s="160"/>
    </row>
    <row r="311" spans="1:60" x14ac:dyDescent="0.25">
      <c r="A311" s="160"/>
      <c r="B311" s="160"/>
      <c r="C311" s="160"/>
      <c r="D311" s="160"/>
      <c r="E311" s="160"/>
      <c r="F311" s="160"/>
      <c r="G311" s="160"/>
      <c r="H311" s="160"/>
      <c r="I311" s="160"/>
      <c r="J311" s="160"/>
      <c r="K311" s="160"/>
      <c r="L311" s="160"/>
      <c r="M311" s="160"/>
      <c r="N311" s="160"/>
      <c r="O311" s="160"/>
      <c r="P311" s="160"/>
      <c r="Q311" s="160"/>
      <c r="R311" s="160"/>
      <c r="S311" s="160"/>
      <c r="T311" s="160"/>
      <c r="U311" s="160"/>
      <c r="Y311" s="160"/>
      <c r="AA311" s="160"/>
      <c r="AB311" s="160"/>
      <c r="AC311" s="160"/>
      <c r="AD311" s="160"/>
      <c r="AG311" s="160"/>
      <c r="AI311" s="160"/>
      <c r="AJ311" s="160"/>
      <c r="AK311" s="160"/>
      <c r="AL311" s="160"/>
      <c r="AM311" s="160"/>
      <c r="AN311" s="160"/>
      <c r="AO311" s="160"/>
      <c r="AP311" s="160"/>
      <c r="AQ311" s="160"/>
      <c r="AR311" s="160"/>
      <c r="AS311" s="160"/>
      <c r="AT311" s="160"/>
      <c r="AW311" s="160"/>
      <c r="AX311" s="160"/>
      <c r="AY311" s="160"/>
      <c r="AZ311" s="160"/>
      <c r="BA311" s="160"/>
      <c r="BB311" s="160"/>
      <c r="BC311" s="160"/>
      <c r="BD311" s="160"/>
      <c r="BE311" s="160"/>
      <c r="BF311" s="160"/>
      <c r="BG311" s="160"/>
      <c r="BH311" s="160"/>
    </row>
    <row r="312" spans="1:60" x14ac:dyDescent="0.25">
      <c r="A312" s="160"/>
      <c r="B312" s="160"/>
      <c r="C312" s="160"/>
      <c r="D312" s="160"/>
      <c r="E312" s="160"/>
      <c r="F312" s="160"/>
      <c r="G312" s="160"/>
      <c r="H312" s="160"/>
      <c r="I312" s="160"/>
      <c r="J312" s="160"/>
      <c r="K312" s="160"/>
      <c r="L312" s="160"/>
      <c r="M312" s="160"/>
      <c r="N312" s="160"/>
      <c r="O312" s="160"/>
      <c r="P312" s="160"/>
      <c r="Q312" s="160"/>
      <c r="R312" s="160"/>
      <c r="S312" s="160"/>
      <c r="T312" s="160"/>
      <c r="U312" s="160"/>
      <c r="Y312" s="160"/>
      <c r="AA312" s="160"/>
      <c r="AB312" s="160"/>
      <c r="AC312" s="160"/>
      <c r="AD312" s="160"/>
      <c r="AG312" s="160"/>
      <c r="AI312" s="160"/>
      <c r="AJ312" s="160"/>
      <c r="AK312" s="160"/>
      <c r="AL312" s="160"/>
      <c r="AM312" s="160"/>
      <c r="AN312" s="160"/>
      <c r="AO312" s="160"/>
      <c r="AP312" s="160"/>
      <c r="AQ312" s="160"/>
      <c r="AR312" s="160"/>
      <c r="AS312" s="160"/>
      <c r="AT312" s="160"/>
      <c r="AW312" s="160"/>
      <c r="AX312" s="160"/>
      <c r="AY312" s="160"/>
      <c r="AZ312" s="160"/>
      <c r="BA312" s="160"/>
      <c r="BB312" s="160"/>
      <c r="BC312" s="160"/>
      <c r="BD312" s="160"/>
      <c r="BE312" s="160"/>
      <c r="BF312" s="160"/>
      <c r="BG312" s="160"/>
      <c r="BH312" s="160"/>
    </row>
    <row r="313" spans="1:60" x14ac:dyDescent="0.25">
      <c r="A313" s="160"/>
      <c r="B313" s="160"/>
      <c r="C313" s="160"/>
      <c r="D313" s="160"/>
      <c r="E313" s="160"/>
      <c r="F313" s="160"/>
      <c r="G313" s="160"/>
      <c r="H313" s="160"/>
      <c r="I313" s="160"/>
      <c r="J313" s="160"/>
      <c r="K313" s="160"/>
      <c r="L313" s="160"/>
      <c r="M313" s="160"/>
      <c r="N313" s="160"/>
      <c r="O313" s="160"/>
      <c r="P313" s="160"/>
      <c r="Q313" s="160"/>
      <c r="R313" s="160"/>
      <c r="S313" s="160"/>
      <c r="T313" s="160"/>
      <c r="U313" s="160"/>
      <c r="Y313" s="160"/>
      <c r="AA313" s="160"/>
      <c r="AB313" s="160"/>
      <c r="AC313" s="160"/>
      <c r="AD313" s="160"/>
      <c r="AG313" s="160"/>
      <c r="AI313" s="160"/>
      <c r="AJ313" s="160"/>
      <c r="AK313" s="160"/>
      <c r="AL313" s="160"/>
      <c r="AM313" s="160"/>
      <c r="AN313" s="160"/>
      <c r="AO313" s="160"/>
      <c r="AP313" s="160"/>
      <c r="AQ313" s="160"/>
      <c r="AR313" s="160"/>
      <c r="AS313" s="160"/>
      <c r="AT313" s="160"/>
      <c r="AW313" s="160"/>
      <c r="AX313" s="160"/>
      <c r="AY313" s="160"/>
      <c r="AZ313" s="160"/>
      <c r="BA313" s="160"/>
      <c r="BB313" s="160"/>
      <c r="BC313" s="160"/>
      <c r="BD313" s="160"/>
      <c r="BE313" s="160"/>
      <c r="BF313" s="160"/>
      <c r="BG313" s="160"/>
      <c r="BH313" s="160"/>
    </row>
    <row r="314" spans="1:60" x14ac:dyDescent="0.25">
      <c r="A314" s="160"/>
      <c r="B314" s="160"/>
      <c r="C314" s="160"/>
      <c r="D314" s="160"/>
      <c r="E314" s="160"/>
      <c r="F314" s="160"/>
      <c r="G314" s="160"/>
      <c r="H314" s="160"/>
      <c r="I314" s="160"/>
      <c r="J314" s="160"/>
      <c r="K314" s="160"/>
      <c r="L314" s="160"/>
      <c r="M314" s="160"/>
      <c r="N314" s="160"/>
      <c r="O314" s="160"/>
      <c r="P314" s="160"/>
      <c r="Q314" s="160"/>
      <c r="R314" s="160"/>
      <c r="S314" s="160"/>
      <c r="T314" s="160"/>
      <c r="U314" s="160"/>
      <c r="Y314" s="160"/>
      <c r="AA314" s="160"/>
      <c r="AB314" s="160"/>
      <c r="AC314" s="160"/>
      <c r="AD314" s="160"/>
      <c r="AG314" s="160"/>
      <c r="AI314" s="160"/>
      <c r="AJ314" s="160"/>
      <c r="AK314" s="160"/>
      <c r="AL314" s="160"/>
      <c r="AM314" s="160"/>
      <c r="AN314" s="160"/>
      <c r="AO314" s="160"/>
      <c r="AP314" s="160"/>
      <c r="AQ314" s="160"/>
      <c r="AR314" s="160"/>
      <c r="AS314" s="160"/>
      <c r="AT314" s="160"/>
      <c r="AW314" s="160"/>
      <c r="AX314" s="160"/>
      <c r="AY314" s="160"/>
      <c r="AZ314" s="160"/>
      <c r="BA314" s="160"/>
      <c r="BB314" s="160"/>
      <c r="BC314" s="160"/>
      <c r="BD314" s="160"/>
      <c r="BE314" s="160"/>
      <c r="BF314" s="160"/>
      <c r="BG314" s="160"/>
      <c r="BH314" s="160"/>
    </row>
    <row r="315" spans="1:60" x14ac:dyDescent="0.25">
      <c r="A315" s="160"/>
      <c r="B315" s="160"/>
      <c r="C315" s="160"/>
      <c r="D315" s="160"/>
      <c r="E315" s="160"/>
      <c r="F315" s="160"/>
      <c r="G315" s="160"/>
      <c r="H315" s="160"/>
      <c r="I315" s="160"/>
      <c r="J315" s="160"/>
      <c r="K315" s="160"/>
      <c r="L315" s="160"/>
      <c r="M315" s="160"/>
      <c r="N315" s="160"/>
      <c r="O315" s="160"/>
      <c r="P315" s="160"/>
      <c r="Q315" s="160"/>
      <c r="R315" s="160"/>
      <c r="S315" s="160"/>
      <c r="T315" s="160"/>
      <c r="U315" s="160"/>
      <c r="Y315" s="160"/>
      <c r="AA315" s="160"/>
      <c r="AB315" s="160"/>
      <c r="AC315" s="160"/>
      <c r="AD315" s="160"/>
      <c r="AG315" s="160"/>
      <c r="AI315" s="160"/>
      <c r="AJ315" s="160"/>
      <c r="AK315" s="160"/>
      <c r="AL315" s="160"/>
      <c r="AM315" s="160"/>
      <c r="AN315" s="160"/>
      <c r="AO315" s="160"/>
      <c r="AP315" s="160"/>
      <c r="AQ315" s="160"/>
      <c r="AR315" s="160"/>
      <c r="AS315" s="160"/>
      <c r="AT315" s="160"/>
      <c r="AW315" s="160"/>
      <c r="AX315" s="160"/>
      <c r="AY315" s="160"/>
      <c r="AZ315" s="160"/>
      <c r="BA315" s="160"/>
      <c r="BB315" s="160"/>
      <c r="BC315" s="160"/>
      <c r="BD315" s="160"/>
      <c r="BE315" s="160"/>
      <c r="BF315" s="160"/>
      <c r="BG315" s="160"/>
      <c r="BH315" s="160"/>
    </row>
    <row r="316" spans="1:60" x14ac:dyDescent="0.25">
      <c r="A316" s="160"/>
      <c r="B316" s="160"/>
      <c r="C316" s="160"/>
      <c r="D316" s="160"/>
      <c r="E316" s="160"/>
      <c r="F316" s="160"/>
      <c r="G316" s="160"/>
      <c r="H316" s="160"/>
      <c r="I316" s="160"/>
      <c r="J316" s="160"/>
      <c r="K316" s="160"/>
      <c r="L316" s="160"/>
      <c r="M316" s="160"/>
      <c r="N316" s="160"/>
      <c r="O316" s="160"/>
      <c r="P316" s="160"/>
      <c r="Q316" s="160"/>
      <c r="R316" s="160"/>
      <c r="S316" s="160"/>
      <c r="T316" s="160"/>
      <c r="U316" s="160"/>
      <c r="Y316" s="160"/>
      <c r="AA316" s="160"/>
      <c r="AB316" s="160"/>
      <c r="AC316" s="160"/>
      <c r="AD316" s="160"/>
      <c r="AG316" s="160"/>
      <c r="AI316" s="160"/>
      <c r="AJ316" s="160"/>
      <c r="AK316" s="160"/>
      <c r="AL316" s="160"/>
      <c r="AM316" s="160"/>
      <c r="AN316" s="160"/>
      <c r="AO316" s="160"/>
      <c r="AP316" s="160"/>
      <c r="AQ316" s="160"/>
      <c r="AR316" s="160"/>
      <c r="AS316" s="160"/>
      <c r="AT316" s="160"/>
      <c r="AW316" s="160"/>
      <c r="AX316" s="160"/>
      <c r="AY316" s="160"/>
      <c r="AZ316" s="160"/>
      <c r="BA316" s="160"/>
      <c r="BB316" s="160"/>
      <c r="BC316" s="160"/>
      <c r="BD316" s="160"/>
      <c r="BE316" s="160"/>
      <c r="BF316" s="160"/>
      <c r="BG316" s="160"/>
      <c r="BH316" s="160"/>
    </row>
    <row r="317" spans="1:60" x14ac:dyDescent="0.25">
      <c r="A317" s="160"/>
      <c r="B317" s="160"/>
      <c r="C317" s="160"/>
      <c r="D317" s="160"/>
      <c r="E317" s="160"/>
      <c r="F317" s="160"/>
      <c r="G317" s="160"/>
      <c r="H317" s="160"/>
      <c r="I317" s="160"/>
      <c r="J317" s="160"/>
      <c r="K317" s="160"/>
      <c r="L317" s="160"/>
      <c r="M317" s="160"/>
      <c r="N317" s="160"/>
      <c r="O317" s="160"/>
      <c r="P317" s="160"/>
      <c r="Q317" s="160"/>
      <c r="R317" s="160"/>
      <c r="S317" s="160"/>
      <c r="T317" s="160"/>
      <c r="U317" s="160"/>
      <c r="Y317" s="160"/>
      <c r="AA317" s="160"/>
      <c r="AB317" s="160"/>
      <c r="AC317" s="160"/>
      <c r="AD317" s="160"/>
      <c r="AG317" s="160"/>
      <c r="AI317" s="160"/>
      <c r="AJ317" s="160"/>
      <c r="AK317" s="160"/>
      <c r="AL317" s="160"/>
      <c r="AM317" s="160"/>
      <c r="AN317" s="160"/>
      <c r="AO317" s="160"/>
      <c r="AP317" s="160"/>
      <c r="AQ317" s="160"/>
      <c r="AR317" s="160"/>
      <c r="AS317" s="160"/>
      <c r="AT317" s="160"/>
      <c r="AW317" s="160"/>
      <c r="AX317" s="160"/>
      <c r="AY317" s="160"/>
      <c r="AZ317" s="160"/>
      <c r="BA317" s="160"/>
      <c r="BB317" s="160"/>
      <c r="BC317" s="160"/>
      <c r="BD317" s="160"/>
      <c r="BE317" s="160"/>
      <c r="BF317" s="160"/>
      <c r="BG317" s="160"/>
      <c r="BH317" s="160"/>
    </row>
    <row r="318" spans="1:60" x14ac:dyDescent="0.25">
      <c r="A318" s="160"/>
      <c r="B318" s="160"/>
      <c r="C318" s="160"/>
      <c r="D318" s="160"/>
      <c r="E318" s="160"/>
      <c r="F318" s="160"/>
      <c r="G318" s="160"/>
      <c r="H318" s="160"/>
      <c r="I318" s="160"/>
      <c r="J318" s="160"/>
      <c r="K318" s="160"/>
      <c r="L318" s="160"/>
      <c r="M318" s="160"/>
      <c r="N318" s="160"/>
      <c r="O318" s="160"/>
      <c r="P318" s="160"/>
      <c r="Q318" s="160"/>
      <c r="R318" s="160"/>
      <c r="S318" s="160"/>
      <c r="T318" s="160"/>
      <c r="U318" s="160"/>
      <c r="Y318" s="160"/>
      <c r="AA318" s="160"/>
      <c r="AB318" s="160"/>
      <c r="AC318" s="160"/>
      <c r="AD318" s="160"/>
      <c r="AG318" s="160"/>
      <c r="AI318" s="160"/>
      <c r="AJ318" s="160"/>
      <c r="AK318" s="160"/>
      <c r="AL318" s="160"/>
      <c r="AM318" s="160"/>
      <c r="AN318" s="160"/>
      <c r="AO318" s="160"/>
      <c r="AP318" s="160"/>
      <c r="AQ318" s="160"/>
      <c r="AR318" s="160"/>
      <c r="AS318" s="160"/>
      <c r="AT318" s="160"/>
      <c r="AW318" s="160"/>
      <c r="AX318" s="160"/>
      <c r="AY318" s="160"/>
      <c r="AZ318" s="160"/>
      <c r="BA318" s="160"/>
      <c r="BB318" s="160"/>
      <c r="BC318" s="160"/>
      <c r="BD318" s="160"/>
      <c r="BE318" s="160"/>
      <c r="BF318" s="160"/>
      <c r="BG318" s="160"/>
      <c r="BH318" s="160"/>
    </row>
    <row r="319" spans="1:60" x14ac:dyDescent="0.25">
      <c r="A319" s="160"/>
      <c r="B319" s="160"/>
      <c r="C319" s="160"/>
      <c r="D319" s="160"/>
      <c r="E319" s="160"/>
      <c r="F319" s="160"/>
      <c r="G319" s="160"/>
      <c r="H319" s="160"/>
      <c r="I319" s="160"/>
      <c r="J319" s="160"/>
      <c r="K319" s="160"/>
      <c r="L319" s="160"/>
      <c r="M319" s="160"/>
      <c r="N319" s="160"/>
      <c r="O319" s="160"/>
      <c r="P319" s="160"/>
      <c r="Q319" s="160"/>
      <c r="R319" s="160"/>
      <c r="S319" s="160"/>
      <c r="T319" s="160"/>
      <c r="U319" s="160"/>
      <c r="Y319" s="160"/>
      <c r="AA319" s="160"/>
      <c r="AB319" s="160"/>
      <c r="AC319" s="160"/>
      <c r="AD319" s="160"/>
      <c r="AG319" s="160"/>
      <c r="AI319" s="160"/>
      <c r="AJ319" s="160"/>
      <c r="AK319" s="160"/>
      <c r="AL319" s="160"/>
      <c r="AM319" s="160"/>
      <c r="AN319" s="160"/>
      <c r="AO319" s="160"/>
      <c r="AP319" s="160"/>
      <c r="AQ319" s="160"/>
      <c r="AR319" s="160"/>
      <c r="AS319" s="160"/>
      <c r="AT319" s="160"/>
      <c r="AW319" s="160"/>
      <c r="AX319" s="160"/>
      <c r="AY319" s="160"/>
      <c r="AZ319" s="160"/>
      <c r="BA319" s="160"/>
      <c r="BB319" s="160"/>
      <c r="BC319" s="160"/>
      <c r="BD319" s="160"/>
      <c r="BE319" s="160"/>
      <c r="BF319" s="160"/>
      <c r="BG319" s="160"/>
      <c r="BH319" s="160"/>
    </row>
    <row r="320" spans="1:60" x14ac:dyDescent="0.25">
      <c r="A320" s="160"/>
      <c r="B320" s="160"/>
      <c r="C320" s="160"/>
      <c r="D320" s="160"/>
      <c r="E320" s="160"/>
      <c r="F320" s="160"/>
      <c r="G320" s="160"/>
      <c r="H320" s="160"/>
      <c r="I320" s="160"/>
      <c r="J320" s="160"/>
      <c r="K320" s="160"/>
      <c r="L320" s="160"/>
      <c r="M320" s="160"/>
      <c r="N320" s="160"/>
      <c r="O320" s="160"/>
      <c r="P320" s="160"/>
      <c r="Q320" s="160"/>
      <c r="R320" s="160"/>
      <c r="S320" s="160"/>
      <c r="T320" s="160"/>
      <c r="U320" s="160"/>
      <c r="Y320" s="160"/>
      <c r="AA320" s="160"/>
      <c r="AB320" s="160"/>
      <c r="AC320" s="160"/>
      <c r="AD320" s="160"/>
      <c r="AG320" s="160"/>
      <c r="AI320" s="160"/>
      <c r="AJ320" s="160"/>
      <c r="AK320" s="160"/>
      <c r="AL320" s="160"/>
      <c r="AM320" s="160"/>
      <c r="AN320" s="160"/>
      <c r="AO320" s="160"/>
      <c r="AP320" s="160"/>
      <c r="AQ320" s="160"/>
      <c r="AR320" s="160"/>
      <c r="AS320" s="160"/>
      <c r="AT320" s="160"/>
      <c r="AW320" s="160"/>
      <c r="AX320" s="160"/>
      <c r="AY320" s="160"/>
      <c r="AZ320" s="160"/>
      <c r="BA320" s="160"/>
      <c r="BB320" s="160"/>
      <c r="BC320" s="160"/>
      <c r="BD320" s="160"/>
      <c r="BE320" s="160"/>
      <c r="BF320" s="160"/>
      <c r="BG320" s="160"/>
      <c r="BH320" s="160"/>
    </row>
    <row r="321" spans="1:60" x14ac:dyDescent="0.25">
      <c r="A321" s="160"/>
      <c r="B321" s="160"/>
      <c r="C321" s="160"/>
      <c r="D321" s="160"/>
      <c r="E321" s="160"/>
      <c r="F321" s="160"/>
      <c r="G321" s="160"/>
      <c r="H321" s="160"/>
      <c r="I321" s="160"/>
      <c r="J321" s="160"/>
      <c r="K321" s="160"/>
      <c r="L321" s="160"/>
      <c r="M321" s="160"/>
      <c r="N321" s="160"/>
      <c r="O321" s="160"/>
      <c r="P321" s="160"/>
      <c r="Q321" s="160"/>
      <c r="R321" s="160"/>
      <c r="S321" s="160"/>
      <c r="T321" s="160"/>
      <c r="U321" s="160"/>
      <c r="Y321" s="160"/>
      <c r="AA321" s="160"/>
      <c r="AB321" s="160"/>
      <c r="AC321" s="160"/>
      <c r="AD321" s="160"/>
      <c r="AG321" s="160"/>
      <c r="AI321" s="160"/>
      <c r="AJ321" s="160"/>
      <c r="AK321" s="160"/>
      <c r="AL321" s="160"/>
      <c r="AM321" s="160"/>
      <c r="AN321" s="160"/>
      <c r="AO321" s="160"/>
      <c r="AP321" s="160"/>
      <c r="AQ321" s="160"/>
      <c r="AR321" s="160"/>
      <c r="AS321" s="160"/>
      <c r="AT321" s="160"/>
      <c r="AW321" s="160"/>
      <c r="AX321" s="160"/>
      <c r="AY321" s="160"/>
      <c r="AZ321" s="160"/>
      <c r="BA321" s="160"/>
      <c r="BB321" s="160"/>
      <c r="BC321" s="160"/>
      <c r="BD321" s="160"/>
      <c r="BE321" s="160"/>
      <c r="BF321" s="160"/>
      <c r="BG321" s="160"/>
      <c r="BH321" s="160"/>
    </row>
    <row r="322" spans="1:60" x14ac:dyDescent="0.25">
      <c r="A322" s="160"/>
      <c r="B322" s="160"/>
      <c r="C322" s="160"/>
      <c r="D322" s="160"/>
      <c r="E322" s="160"/>
      <c r="F322" s="160"/>
      <c r="G322" s="160"/>
      <c r="H322" s="160"/>
      <c r="I322" s="160"/>
      <c r="J322" s="160"/>
      <c r="K322" s="160"/>
      <c r="L322" s="160"/>
      <c r="M322" s="160"/>
      <c r="N322" s="160"/>
      <c r="O322" s="160"/>
      <c r="P322" s="160"/>
      <c r="Q322" s="160"/>
      <c r="R322" s="160"/>
      <c r="S322" s="160"/>
      <c r="T322" s="160"/>
      <c r="U322" s="160"/>
      <c r="Y322" s="160"/>
      <c r="AA322" s="160"/>
      <c r="AB322" s="160"/>
      <c r="AC322" s="160"/>
      <c r="AD322" s="160"/>
      <c r="AG322" s="160"/>
      <c r="AI322" s="160"/>
      <c r="AJ322" s="160"/>
      <c r="AK322" s="160"/>
      <c r="AL322" s="160"/>
      <c r="AM322" s="160"/>
      <c r="AN322" s="160"/>
      <c r="AO322" s="160"/>
      <c r="AP322" s="160"/>
      <c r="AQ322" s="160"/>
      <c r="AR322" s="160"/>
      <c r="AS322" s="160"/>
      <c r="AT322" s="160"/>
      <c r="AW322" s="160"/>
      <c r="AX322" s="160"/>
      <c r="AY322" s="160"/>
      <c r="AZ322" s="160"/>
      <c r="BA322" s="160"/>
      <c r="BB322" s="160"/>
      <c r="BC322" s="160"/>
      <c r="BD322" s="160"/>
      <c r="BE322" s="160"/>
      <c r="BF322" s="160"/>
      <c r="BG322" s="160"/>
      <c r="BH322" s="160"/>
    </row>
    <row r="323" spans="1:60" x14ac:dyDescent="0.25">
      <c r="A323" s="160"/>
      <c r="B323" s="160"/>
      <c r="C323" s="160"/>
      <c r="D323" s="160"/>
      <c r="E323" s="160"/>
      <c r="F323" s="160"/>
      <c r="G323" s="160"/>
      <c r="H323" s="160"/>
      <c r="I323" s="160"/>
      <c r="J323" s="160"/>
      <c r="K323" s="160"/>
      <c r="L323" s="160"/>
      <c r="M323" s="160"/>
      <c r="N323" s="160"/>
      <c r="O323" s="160"/>
      <c r="P323" s="160"/>
      <c r="Q323" s="160"/>
      <c r="R323" s="160"/>
      <c r="S323" s="160"/>
      <c r="T323" s="160"/>
      <c r="U323" s="160"/>
      <c r="Y323" s="160"/>
      <c r="AA323" s="160"/>
      <c r="AB323" s="160"/>
      <c r="AC323" s="160"/>
      <c r="AD323" s="160"/>
      <c r="AG323" s="160"/>
      <c r="AI323" s="160"/>
      <c r="AJ323" s="160"/>
      <c r="AK323" s="160"/>
      <c r="AL323" s="160"/>
      <c r="AM323" s="160"/>
      <c r="AN323" s="160"/>
      <c r="AO323" s="160"/>
      <c r="AP323" s="160"/>
      <c r="AQ323" s="160"/>
      <c r="AR323" s="160"/>
      <c r="AS323" s="160"/>
      <c r="AT323" s="160"/>
      <c r="AW323" s="160"/>
      <c r="AX323" s="160"/>
      <c r="AY323" s="160"/>
      <c r="AZ323" s="160"/>
      <c r="BA323" s="160"/>
      <c r="BB323" s="160"/>
      <c r="BC323" s="160"/>
      <c r="BD323" s="160"/>
      <c r="BE323" s="160"/>
      <c r="BF323" s="160"/>
      <c r="BG323" s="160"/>
      <c r="BH323" s="160"/>
    </row>
    <row r="324" spans="1:60" x14ac:dyDescent="0.25">
      <c r="A324" s="160"/>
      <c r="B324" s="160"/>
      <c r="C324" s="160"/>
      <c r="D324" s="160"/>
      <c r="E324" s="160"/>
      <c r="F324" s="160"/>
      <c r="G324" s="160"/>
      <c r="H324" s="160"/>
      <c r="I324" s="160"/>
      <c r="J324" s="160"/>
      <c r="K324" s="160"/>
      <c r="L324" s="160"/>
      <c r="M324" s="160"/>
      <c r="N324" s="160"/>
      <c r="O324" s="160"/>
      <c r="P324" s="160"/>
      <c r="Q324" s="160"/>
      <c r="R324" s="160"/>
      <c r="S324" s="160"/>
      <c r="T324" s="160"/>
      <c r="U324" s="160"/>
      <c r="Y324" s="160"/>
      <c r="AA324" s="160"/>
      <c r="AB324" s="160"/>
      <c r="AC324" s="160"/>
      <c r="AD324" s="160"/>
      <c r="AG324" s="160"/>
      <c r="AI324" s="160"/>
      <c r="AJ324" s="160"/>
      <c r="AK324" s="160"/>
      <c r="AL324" s="160"/>
      <c r="AM324" s="160"/>
      <c r="AN324" s="160"/>
      <c r="AO324" s="160"/>
      <c r="AP324" s="160"/>
      <c r="AQ324" s="160"/>
      <c r="AR324" s="160"/>
      <c r="AS324" s="160"/>
      <c r="AT324" s="160"/>
      <c r="AW324" s="160"/>
      <c r="AX324" s="160"/>
      <c r="AY324" s="160"/>
      <c r="AZ324" s="160"/>
      <c r="BA324" s="160"/>
      <c r="BB324" s="160"/>
      <c r="BC324" s="160"/>
      <c r="BD324" s="160"/>
      <c r="BE324" s="160"/>
      <c r="BF324" s="160"/>
      <c r="BG324" s="160"/>
      <c r="BH324" s="160"/>
    </row>
    <row r="325" spans="1:60" x14ac:dyDescent="0.25">
      <c r="A325" s="160"/>
      <c r="B325" s="160"/>
      <c r="C325" s="160"/>
      <c r="D325" s="160"/>
      <c r="E325" s="160"/>
      <c r="F325" s="160"/>
      <c r="G325" s="160"/>
      <c r="H325" s="160"/>
      <c r="I325" s="160"/>
      <c r="J325" s="160"/>
      <c r="K325" s="160"/>
      <c r="L325" s="160"/>
      <c r="M325" s="160"/>
      <c r="N325" s="160"/>
      <c r="O325" s="160"/>
      <c r="P325" s="160"/>
      <c r="Q325" s="160"/>
      <c r="R325" s="160"/>
      <c r="S325" s="160"/>
      <c r="T325" s="160"/>
      <c r="U325" s="160"/>
      <c r="Y325" s="160"/>
      <c r="AA325" s="160"/>
      <c r="AB325" s="160"/>
      <c r="AC325" s="160"/>
      <c r="AD325" s="160"/>
      <c r="AG325" s="160"/>
      <c r="AI325" s="160"/>
      <c r="AJ325" s="160"/>
      <c r="AK325" s="160"/>
      <c r="AL325" s="160"/>
      <c r="AM325" s="160"/>
      <c r="AN325" s="160"/>
      <c r="AO325" s="160"/>
      <c r="AP325" s="160"/>
      <c r="AQ325" s="160"/>
      <c r="AR325" s="160"/>
      <c r="AS325" s="160"/>
      <c r="AT325" s="160"/>
      <c r="AW325" s="160"/>
      <c r="AX325" s="160"/>
      <c r="AY325" s="160"/>
      <c r="AZ325" s="160"/>
      <c r="BA325" s="160"/>
      <c r="BB325" s="160"/>
      <c r="BC325" s="160"/>
      <c r="BD325" s="160"/>
      <c r="BE325" s="160"/>
      <c r="BF325" s="160"/>
      <c r="BG325" s="160"/>
      <c r="BH325" s="160"/>
    </row>
    <row r="326" spans="1:60" x14ac:dyDescent="0.25">
      <c r="A326" s="160"/>
      <c r="B326" s="160"/>
      <c r="C326" s="160"/>
      <c r="D326" s="160"/>
      <c r="E326" s="160"/>
      <c r="F326" s="160"/>
      <c r="G326" s="160"/>
      <c r="H326" s="160"/>
      <c r="I326" s="160"/>
      <c r="J326" s="160"/>
      <c r="K326" s="160"/>
      <c r="L326" s="160"/>
      <c r="M326" s="160"/>
      <c r="N326" s="160"/>
      <c r="O326" s="160"/>
      <c r="P326" s="160"/>
      <c r="Q326" s="160"/>
      <c r="R326" s="160"/>
      <c r="S326" s="160"/>
      <c r="T326" s="160"/>
      <c r="U326" s="160"/>
      <c r="Y326" s="160"/>
      <c r="AA326" s="160"/>
      <c r="AB326" s="160"/>
      <c r="AC326" s="160"/>
      <c r="AD326" s="160"/>
      <c r="AG326" s="160"/>
      <c r="AI326" s="160"/>
      <c r="AJ326" s="160"/>
      <c r="AK326" s="160"/>
      <c r="AL326" s="160"/>
      <c r="AM326" s="160"/>
      <c r="AN326" s="160"/>
      <c r="AO326" s="160"/>
      <c r="AP326" s="160"/>
      <c r="AQ326" s="160"/>
      <c r="AR326" s="160"/>
      <c r="AS326" s="160"/>
      <c r="AT326" s="160"/>
      <c r="AW326" s="160"/>
      <c r="AX326" s="160"/>
      <c r="AY326" s="160"/>
      <c r="AZ326" s="160"/>
      <c r="BA326" s="160"/>
      <c r="BB326" s="160"/>
      <c r="BC326" s="160"/>
      <c r="BD326" s="160"/>
      <c r="BE326" s="160"/>
      <c r="BF326" s="160"/>
      <c r="BG326" s="160"/>
      <c r="BH326" s="160"/>
    </row>
    <row r="327" spans="1:60" x14ac:dyDescent="0.25">
      <c r="A327" s="160"/>
      <c r="B327" s="160"/>
      <c r="C327" s="160"/>
      <c r="D327" s="160"/>
      <c r="E327" s="160"/>
      <c r="F327" s="160"/>
      <c r="G327" s="160"/>
      <c r="H327" s="160"/>
      <c r="I327" s="160"/>
      <c r="J327" s="160"/>
      <c r="K327" s="160"/>
      <c r="L327" s="160"/>
      <c r="M327" s="160"/>
      <c r="N327" s="160"/>
      <c r="O327" s="160"/>
      <c r="P327" s="160"/>
      <c r="Q327" s="160"/>
      <c r="R327" s="160"/>
      <c r="S327" s="160"/>
      <c r="T327" s="160"/>
      <c r="U327" s="160"/>
      <c r="Y327" s="160"/>
      <c r="AA327" s="160"/>
      <c r="AB327" s="160"/>
      <c r="AC327" s="160"/>
      <c r="AD327" s="160"/>
      <c r="AG327" s="160"/>
      <c r="AI327" s="160"/>
      <c r="AJ327" s="160"/>
      <c r="AK327" s="160"/>
      <c r="AL327" s="160"/>
      <c r="AM327" s="160"/>
      <c r="AN327" s="160"/>
      <c r="AO327" s="160"/>
      <c r="AP327" s="160"/>
      <c r="AQ327" s="160"/>
      <c r="AR327" s="160"/>
      <c r="AS327" s="160"/>
      <c r="AT327" s="160"/>
      <c r="AW327" s="160"/>
      <c r="AX327" s="160"/>
      <c r="AY327" s="160"/>
      <c r="AZ327" s="160"/>
      <c r="BA327" s="160"/>
      <c r="BB327" s="160"/>
      <c r="BC327" s="160"/>
      <c r="BD327" s="160"/>
      <c r="BE327" s="160"/>
      <c r="BF327" s="160"/>
      <c r="BG327" s="160"/>
      <c r="BH327" s="160"/>
    </row>
    <row r="328" spans="1:60" x14ac:dyDescent="0.25">
      <c r="A328" s="160"/>
      <c r="B328" s="160"/>
      <c r="C328" s="160"/>
      <c r="D328" s="160"/>
      <c r="E328" s="160"/>
      <c r="F328" s="160"/>
      <c r="G328" s="160"/>
      <c r="H328" s="160"/>
      <c r="I328" s="160"/>
      <c r="J328" s="160"/>
      <c r="K328" s="160"/>
      <c r="L328" s="160"/>
      <c r="M328" s="160"/>
      <c r="N328" s="160"/>
      <c r="O328" s="160"/>
      <c r="P328" s="160"/>
      <c r="Q328" s="160"/>
      <c r="R328" s="160"/>
      <c r="S328" s="160"/>
      <c r="T328" s="160"/>
      <c r="U328" s="160"/>
      <c r="Y328" s="160"/>
      <c r="AA328" s="160"/>
      <c r="AB328" s="160"/>
      <c r="AC328" s="160"/>
      <c r="AD328" s="160"/>
      <c r="AG328" s="160"/>
      <c r="AI328" s="160"/>
      <c r="AJ328" s="160"/>
      <c r="AK328" s="160"/>
      <c r="AL328" s="160"/>
      <c r="AM328" s="160"/>
      <c r="AN328" s="160"/>
      <c r="AO328" s="160"/>
      <c r="AP328" s="160"/>
      <c r="AQ328" s="160"/>
      <c r="AR328" s="160"/>
      <c r="AS328" s="160"/>
      <c r="AT328" s="160"/>
      <c r="AW328" s="160"/>
      <c r="AX328" s="160"/>
      <c r="AY328" s="160"/>
      <c r="AZ328" s="160"/>
      <c r="BA328" s="160"/>
      <c r="BB328" s="160"/>
      <c r="BC328" s="160"/>
      <c r="BD328" s="160"/>
      <c r="BE328" s="160"/>
      <c r="BF328" s="160"/>
      <c r="BG328" s="160"/>
      <c r="BH328" s="160"/>
    </row>
    <row r="329" spans="1:60" x14ac:dyDescent="0.25">
      <c r="A329" s="160"/>
      <c r="B329" s="160"/>
      <c r="C329" s="160"/>
      <c r="D329" s="160"/>
      <c r="E329" s="160"/>
      <c r="F329" s="160"/>
      <c r="G329" s="160"/>
      <c r="H329" s="160"/>
      <c r="I329" s="160"/>
      <c r="J329" s="160"/>
      <c r="K329" s="160"/>
      <c r="L329" s="160"/>
      <c r="M329" s="160"/>
      <c r="N329" s="160"/>
      <c r="O329" s="160"/>
      <c r="P329" s="160"/>
      <c r="Q329" s="160"/>
      <c r="R329" s="160"/>
      <c r="S329" s="160"/>
      <c r="T329" s="160"/>
      <c r="U329" s="160"/>
      <c r="Y329" s="160"/>
      <c r="AA329" s="160"/>
      <c r="AB329" s="160"/>
      <c r="AC329" s="160"/>
      <c r="AD329" s="160"/>
      <c r="AG329" s="160"/>
      <c r="AI329" s="160"/>
      <c r="AJ329" s="160"/>
      <c r="AK329" s="160"/>
      <c r="AL329" s="160"/>
      <c r="AM329" s="160"/>
      <c r="AN329" s="160"/>
      <c r="AO329" s="160"/>
      <c r="AP329" s="160"/>
      <c r="AQ329" s="160"/>
      <c r="AR329" s="160"/>
      <c r="AS329" s="160"/>
      <c r="AT329" s="160"/>
      <c r="AW329" s="160"/>
      <c r="AX329" s="160"/>
      <c r="AY329" s="160"/>
      <c r="AZ329" s="160"/>
      <c r="BA329" s="160"/>
      <c r="BB329" s="160"/>
      <c r="BC329" s="160"/>
      <c r="BD329" s="160"/>
      <c r="BE329" s="160"/>
      <c r="BF329" s="160"/>
      <c r="BG329" s="160"/>
      <c r="BH329" s="160"/>
    </row>
    <row r="330" spans="1:60" x14ac:dyDescent="0.25">
      <c r="A330" s="160"/>
      <c r="B330" s="160"/>
      <c r="C330" s="160"/>
      <c r="D330" s="160"/>
      <c r="E330" s="160"/>
      <c r="F330" s="160"/>
      <c r="G330" s="160"/>
      <c r="H330" s="160"/>
      <c r="I330" s="160"/>
      <c r="J330" s="160"/>
      <c r="K330" s="160"/>
      <c r="L330" s="160"/>
      <c r="M330" s="160"/>
      <c r="N330" s="160"/>
      <c r="O330" s="160"/>
      <c r="P330" s="160"/>
      <c r="Q330" s="160"/>
      <c r="R330" s="160"/>
      <c r="S330" s="160"/>
      <c r="T330" s="160"/>
      <c r="U330" s="160"/>
      <c r="Y330" s="160"/>
      <c r="AA330" s="160"/>
      <c r="AB330" s="160"/>
      <c r="AC330" s="160"/>
      <c r="AD330" s="160"/>
      <c r="AG330" s="160"/>
      <c r="AI330" s="160"/>
      <c r="AJ330" s="160"/>
      <c r="AK330" s="160"/>
      <c r="AL330" s="160"/>
      <c r="AM330" s="160"/>
      <c r="AN330" s="160"/>
      <c r="AO330" s="160"/>
      <c r="AP330" s="160"/>
      <c r="AQ330" s="160"/>
      <c r="AR330" s="160"/>
      <c r="AS330" s="160"/>
      <c r="AT330" s="160"/>
      <c r="AW330" s="160"/>
      <c r="AX330" s="160"/>
      <c r="AY330" s="160"/>
      <c r="AZ330" s="160"/>
      <c r="BA330" s="160"/>
      <c r="BB330" s="160"/>
      <c r="BC330" s="160"/>
      <c r="BD330" s="160"/>
      <c r="BE330" s="160"/>
      <c r="BF330" s="160"/>
      <c r="BG330" s="160"/>
      <c r="BH330" s="160"/>
    </row>
    <row r="331" spans="1:60" x14ac:dyDescent="0.25">
      <c r="A331" s="160"/>
      <c r="B331" s="160"/>
      <c r="C331" s="160"/>
      <c r="D331" s="160"/>
      <c r="E331" s="160"/>
      <c r="F331" s="160"/>
      <c r="G331" s="160"/>
      <c r="H331" s="160"/>
      <c r="I331" s="160"/>
      <c r="J331" s="160"/>
      <c r="K331" s="160"/>
      <c r="L331" s="160"/>
      <c r="M331" s="160"/>
      <c r="N331" s="160"/>
      <c r="O331" s="160"/>
      <c r="P331" s="160"/>
      <c r="Q331" s="160"/>
      <c r="R331" s="160"/>
      <c r="S331" s="160"/>
      <c r="T331" s="160"/>
      <c r="U331" s="160"/>
      <c r="Y331" s="160"/>
      <c r="AA331" s="160"/>
      <c r="AB331" s="160"/>
      <c r="AC331" s="160"/>
      <c r="AD331" s="160"/>
      <c r="AG331" s="160"/>
      <c r="AI331" s="160"/>
      <c r="AJ331" s="160"/>
      <c r="AK331" s="160"/>
      <c r="AL331" s="160"/>
      <c r="AM331" s="160"/>
      <c r="AN331" s="160"/>
      <c r="AO331" s="160"/>
      <c r="AP331" s="160"/>
      <c r="AQ331" s="160"/>
      <c r="AR331" s="160"/>
      <c r="AS331" s="160"/>
      <c r="AT331" s="160"/>
      <c r="AW331" s="160"/>
      <c r="AX331" s="160"/>
      <c r="AY331" s="160"/>
      <c r="AZ331" s="160"/>
      <c r="BA331" s="160"/>
      <c r="BB331" s="160"/>
      <c r="BC331" s="160"/>
      <c r="BD331" s="160"/>
      <c r="BE331" s="160"/>
      <c r="BF331" s="160"/>
      <c r="BG331" s="160"/>
      <c r="BH331" s="160"/>
    </row>
    <row r="332" spans="1:60" x14ac:dyDescent="0.25">
      <c r="A332" s="160"/>
      <c r="B332" s="160"/>
      <c r="C332" s="160"/>
      <c r="D332" s="160"/>
      <c r="E332" s="160"/>
      <c r="F332" s="160"/>
      <c r="G332" s="160"/>
      <c r="H332" s="160"/>
      <c r="I332" s="160"/>
      <c r="J332" s="160"/>
      <c r="K332" s="160"/>
      <c r="L332" s="160"/>
      <c r="M332" s="160"/>
      <c r="N332" s="160"/>
      <c r="O332" s="160"/>
      <c r="P332" s="160"/>
      <c r="Q332" s="160"/>
      <c r="R332" s="160"/>
      <c r="S332" s="160"/>
      <c r="T332" s="160"/>
      <c r="U332" s="160"/>
      <c r="Y332" s="160"/>
      <c r="AA332" s="160"/>
      <c r="AB332" s="160"/>
      <c r="AC332" s="160"/>
      <c r="AD332" s="160"/>
      <c r="AG332" s="160"/>
      <c r="AI332" s="160"/>
      <c r="AJ332" s="160"/>
      <c r="AK332" s="160"/>
      <c r="AL332" s="160"/>
      <c r="AM332" s="160"/>
      <c r="AN332" s="160"/>
      <c r="AO332" s="160"/>
      <c r="AP332" s="160"/>
      <c r="AQ332" s="160"/>
      <c r="AR332" s="160"/>
      <c r="AS332" s="160"/>
      <c r="AT332" s="160"/>
      <c r="AW332" s="160"/>
      <c r="AX332" s="160"/>
      <c r="AY332" s="160"/>
      <c r="AZ332" s="160"/>
      <c r="BA332" s="160"/>
      <c r="BB332" s="160"/>
      <c r="BC332" s="160"/>
      <c r="BD332" s="160"/>
      <c r="BE332" s="160"/>
      <c r="BF332" s="160"/>
      <c r="BG332" s="160"/>
      <c r="BH332" s="160"/>
    </row>
    <row r="333" spans="1:60" x14ac:dyDescent="0.25">
      <c r="A333" s="160"/>
      <c r="B333" s="160"/>
      <c r="C333" s="160"/>
      <c r="D333" s="160"/>
      <c r="E333" s="160"/>
      <c r="F333" s="160"/>
      <c r="G333" s="160"/>
      <c r="H333" s="160"/>
      <c r="I333" s="160"/>
      <c r="J333" s="160"/>
      <c r="K333" s="160"/>
      <c r="L333" s="160"/>
      <c r="M333" s="160"/>
      <c r="N333" s="160"/>
      <c r="O333" s="160"/>
      <c r="P333" s="160"/>
      <c r="Q333" s="160"/>
      <c r="R333" s="160"/>
      <c r="S333" s="160"/>
      <c r="T333" s="160"/>
      <c r="U333" s="160"/>
      <c r="Y333" s="160"/>
      <c r="AA333" s="160"/>
      <c r="AB333" s="160"/>
      <c r="AC333" s="160"/>
      <c r="AD333" s="160"/>
      <c r="AG333" s="160"/>
      <c r="AI333" s="160"/>
      <c r="AJ333" s="160"/>
      <c r="AK333" s="160"/>
      <c r="AL333" s="160"/>
      <c r="AM333" s="160"/>
      <c r="AN333" s="160"/>
      <c r="AO333" s="160"/>
      <c r="AP333" s="160"/>
      <c r="AQ333" s="160"/>
      <c r="AR333" s="160"/>
      <c r="AS333" s="160"/>
      <c r="AT333" s="160"/>
      <c r="AW333" s="160"/>
      <c r="AX333" s="160"/>
      <c r="AY333" s="160"/>
      <c r="AZ333" s="160"/>
      <c r="BA333" s="160"/>
      <c r="BB333" s="160"/>
      <c r="BC333" s="160"/>
      <c r="BD333" s="160"/>
      <c r="BE333" s="160"/>
      <c r="BF333" s="160"/>
      <c r="BG333" s="160"/>
      <c r="BH333" s="160"/>
    </row>
    <row r="334" spans="1:60" x14ac:dyDescent="0.25">
      <c r="A334" s="160"/>
      <c r="B334" s="160"/>
      <c r="C334" s="160"/>
      <c r="D334" s="160"/>
      <c r="E334" s="160"/>
      <c r="F334" s="160"/>
      <c r="G334" s="160"/>
      <c r="H334" s="160"/>
      <c r="I334" s="160"/>
      <c r="J334" s="160"/>
      <c r="K334" s="160"/>
      <c r="L334" s="160"/>
      <c r="M334" s="160"/>
      <c r="N334" s="160"/>
      <c r="O334" s="160"/>
      <c r="P334" s="160"/>
      <c r="Q334" s="160"/>
      <c r="R334" s="160"/>
      <c r="S334" s="160"/>
      <c r="T334" s="160"/>
      <c r="U334" s="160"/>
      <c r="Y334" s="160"/>
      <c r="AA334" s="160"/>
      <c r="AB334" s="160"/>
      <c r="AC334" s="160"/>
      <c r="AD334" s="160"/>
      <c r="AG334" s="160"/>
      <c r="AI334" s="160"/>
      <c r="AJ334" s="160"/>
      <c r="AK334" s="160"/>
      <c r="AL334" s="160"/>
      <c r="AM334" s="160"/>
      <c r="AN334" s="160"/>
      <c r="AO334" s="160"/>
      <c r="AP334" s="160"/>
      <c r="AQ334" s="160"/>
      <c r="AR334" s="160"/>
      <c r="AS334" s="160"/>
      <c r="AT334" s="160"/>
      <c r="AW334" s="160"/>
      <c r="AX334" s="160"/>
      <c r="AY334" s="160"/>
      <c r="AZ334" s="160"/>
      <c r="BA334" s="160"/>
      <c r="BB334" s="160"/>
      <c r="BC334" s="160"/>
      <c r="BD334" s="160"/>
      <c r="BE334" s="160"/>
      <c r="BF334" s="160"/>
      <c r="BG334" s="160"/>
      <c r="BH334" s="160"/>
    </row>
    <row r="335" spans="1:60" x14ac:dyDescent="0.25">
      <c r="A335" s="160"/>
      <c r="B335" s="160"/>
      <c r="C335" s="160"/>
      <c r="D335" s="160"/>
      <c r="E335" s="160"/>
      <c r="F335" s="160"/>
      <c r="G335" s="160"/>
      <c r="H335" s="160"/>
      <c r="I335" s="160"/>
      <c r="J335" s="160"/>
      <c r="K335" s="160"/>
      <c r="L335" s="160"/>
      <c r="M335" s="160"/>
      <c r="N335" s="160"/>
      <c r="O335" s="160"/>
      <c r="P335" s="160"/>
      <c r="Q335" s="160"/>
      <c r="R335" s="160"/>
      <c r="S335" s="160"/>
      <c r="T335" s="160"/>
      <c r="U335" s="160"/>
      <c r="Y335" s="160"/>
      <c r="AA335" s="160"/>
      <c r="AB335" s="160"/>
      <c r="AC335" s="160"/>
      <c r="AD335" s="160"/>
      <c r="AG335" s="160"/>
      <c r="AI335" s="160"/>
      <c r="AJ335" s="160"/>
      <c r="AK335" s="160"/>
      <c r="AL335" s="160"/>
      <c r="AM335" s="160"/>
      <c r="AN335" s="160"/>
      <c r="AO335" s="160"/>
      <c r="AP335" s="160"/>
      <c r="AQ335" s="160"/>
      <c r="AR335" s="160"/>
      <c r="AS335" s="160"/>
      <c r="AT335" s="160"/>
      <c r="AW335" s="160"/>
      <c r="AX335" s="160"/>
      <c r="AY335" s="160"/>
      <c r="AZ335" s="160"/>
      <c r="BA335" s="160"/>
      <c r="BB335" s="160"/>
      <c r="BC335" s="160"/>
      <c r="BD335" s="160"/>
      <c r="BE335" s="160"/>
      <c r="BF335" s="160"/>
      <c r="BG335" s="160"/>
      <c r="BH335" s="160"/>
    </row>
    <row r="336" spans="1:60" x14ac:dyDescent="0.25">
      <c r="A336" s="160"/>
      <c r="B336" s="160"/>
      <c r="C336" s="160"/>
      <c r="D336" s="160"/>
      <c r="E336" s="160"/>
      <c r="F336" s="160"/>
      <c r="G336" s="160"/>
      <c r="H336" s="160"/>
      <c r="I336" s="160"/>
      <c r="J336" s="160"/>
      <c r="K336" s="160"/>
      <c r="L336" s="160"/>
      <c r="M336" s="160"/>
      <c r="N336" s="160"/>
      <c r="O336" s="160"/>
      <c r="P336" s="160"/>
      <c r="Q336" s="160"/>
      <c r="R336" s="160"/>
      <c r="S336" s="160"/>
      <c r="T336" s="160"/>
      <c r="U336" s="160"/>
      <c r="Y336" s="160"/>
      <c r="AA336" s="160"/>
      <c r="AB336" s="160"/>
      <c r="AC336" s="160"/>
      <c r="AD336" s="160"/>
      <c r="AG336" s="160"/>
      <c r="AI336" s="160"/>
      <c r="AJ336" s="160"/>
      <c r="AK336" s="160"/>
      <c r="AL336" s="160"/>
      <c r="AM336" s="160"/>
      <c r="AN336" s="160"/>
      <c r="AO336" s="160"/>
      <c r="AP336" s="160"/>
      <c r="AQ336" s="160"/>
      <c r="AR336" s="160"/>
      <c r="AS336" s="160"/>
      <c r="AT336" s="160"/>
      <c r="AW336" s="160"/>
      <c r="AX336" s="160"/>
      <c r="AY336" s="160"/>
      <c r="AZ336" s="160"/>
      <c r="BA336" s="160"/>
      <c r="BB336" s="160"/>
      <c r="BC336" s="160"/>
      <c r="BD336" s="160"/>
      <c r="BE336" s="160"/>
      <c r="BF336" s="160"/>
      <c r="BG336" s="160"/>
      <c r="BH336" s="160"/>
    </row>
    <row r="337" spans="1:60" x14ac:dyDescent="0.25">
      <c r="A337" s="160"/>
      <c r="B337" s="160"/>
      <c r="C337" s="160"/>
      <c r="D337" s="160"/>
      <c r="E337" s="160"/>
      <c r="F337" s="160"/>
      <c r="G337" s="160"/>
      <c r="H337" s="160"/>
      <c r="I337" s="160"/>
      <c r="J337" s="160"/>
      <c r="K337" s="160"/>
      <c r="L337" s="160"/>
      <c r="M337" s="160"/>
      <c r="N337" s="160"/>
      <c r="O337" s="160"/>
      <c r="P337" s="160"/>
      <c r="Q337" s="160"/>
      <c r="R337" s="160"/>
      <c r="S337" s="160"/>
      <c r="T337" s="160"/>
      <c r="U337" s="160"/>
      <c r="Y337" s="160"/>
      <c r="AA337" s="160"/>
      <c r="AB337" s="160"/>
      <c r="AC337" s="160"/>
      <c r="AD337" s="160"/>
      <c r="AG337" s="160"/>
      <c r="AI337" s="160"/>
      <c r="AJ337" s="160"/>
      <c r="AK337" s="160"/>
      <c r="AL337" s="160"/>
      <c r="AM337" s="160"/>
      <c r="AN337" s="160"/>
      <c r="AO337" s="160"/>
      <c r="AP337" s="160"/>
      <c r="AQ337" s="160"/>
      <c r="AR337" s="160"/>
      <c r="AS337" s="160"/>
      <c r="AT337" s="160"/>
      <c r="AW337" s="160"/>
      <c r="AX337" s="160"/>
      <c r="AY337" s="160"/>
      <c r="AZ337" s="160"/>
      <c r="BA337" s="160"/>
      <c r="BB337" s="160"/>
      <c r="BC337" s="160"/>
      <c r="BD337" s="160"/>
      <c r="BE337" s="160"/>
      <c r="BF337" s="160"/>
      <c r="BG337" s="160"/>
      <c r="BH337" s="160"/>
    </row>
    <row r="338" spans="1:60" x14ac:dyDescent="0.25">
      <c r="A338" s="160"/>
      <c r="B338" s="160"/>
      <c r="C338" s="160"/>
      <c r="D338" s="160"/>
      <c r="E338" s="160"/>
      <c r="F338" s="160"/>
      <c r="G338" s="160"/>
      <c r="H338" s="160"/>
      <c r="I338" s="160"/>
      <c r="J338" s="160"/>
      <c r="K338" s="160"/>
      <c r="L338" s="160"/>
      <c r="M338" s="160"/>
      <c r="N338" s="160"/>
      <c r="O338" s="160"/>
      <c r="P338" s="160"/>
      <c r="Q338" s="160"/>
      <c r="R338" s="160"/>
      <c r="S338" s="160"/>
      <c r="T338" s="160"/>
      <c r="U338" s="160"/>
      <c r="Y338" s="160"/>
      <c r="AA338" s="160"/>
      <c r="AB338" s="160"/>
      <c r="AC338" s="160"/>
      <c r="AD338" s="160"/>
      <c r="AG338" s="160"/>
      <c r="AI338" s="160"/>
      <c r="AJ338" s="160"/>
      <c r="AK338" s="160"/>
      <c r="AL338" s="160"/>
      <c r="AM338" s="160"/>
      <c r="AN338" s="160"/>
      <c r="AO338" s="160"/>
      <c r="AP338" s="160"/>
      <c r="AQ338" s="160"/>
      <c r="AR338" s="160"/>
      <c r="AS338" s="160"/>
      <c r="AT338" s="160"/>
      <c r="AW338" s="160"/>
      <c r="AX338" s="160"/>
      <c r="AY338" s="160"/>
      <c r="AZ338" s="160"/>
      <c r="BA338" s="160"/>
      <c r="BB338" s="160"/>
      <c r="BC338" s="160"/>
      <c r="BD338" s="160"/>
      <c r="BE338" s="160"/>
      <c r="BF338" s="160"/>
      <c r="BG338" s="160"/>
      <c r="BH338" s="160"/>
    </row>
    <row r="339" spans="1:60" x14ac:dyDescent="0.25">
      <c r="A339" s="160"/>
      <c r="B339" s="160"/>
      <c r="C339" s="160"/>
      <c r="D339" s="160"/>
      <c r="E339" s="160"/>
      <c r="F339" s="160"/>
      <c r="G339" s="160"/>
      <c r="H339" s="160"/>
      <c r="I339" s="160"/>
      <c r="J339" s="160"/>
      <c r="K339" s="160"/>
      <c r="L339" s="160"/>
      <c r="M339" s="160"/>
      <c r="N339" s="160"/>
      <c r="O339" s="160"/>
      <c r="P339" s="160"/>
      <c r="Q339" s="160"/>
      <c r="R339" s="160"/>
      <c r="S339" s="160"/>
      <c r="T339" s="160"/>
      <c r="U339" s="160"/>
      <c r="Y339" s="160"/>
      <c r="AA339" s="160"/>
      <c r="AB339" s="160"/>
      <c r="AC339" s="160"/>
      <c r="AD339" s="160"/>
      <c r="AG339" s="160"/>
      <c r="AI339" s="160"/>
      <c r="AJ339" s="160"/>
      <c r="AK339" s="160"/>
      <c r="AL339" s="160"/>
      <c r="AM339" s="160"/>
      <c r="AN339" s="160"/>
      <c r="AO339" s="160"/>
      <c r="AP339" s="160"/>
      <c r="AQ339" s="160"/>
      <c r="AR339" s="160"/>
      <c r="AS339" s="160"/>
      <c r="AT339" s="160"/>
      <c r="AW339" s="160"/>
      <c r="AX339" s="160"/>
      <c r="AY339" s="160"/>
      <c r="AZ339" s="160"/>
      <c r="BA339" s="160"/>
      <c r="BB339" s="160"/>
      <c r="BC339" s="160"/>
      <c r="BD339" s="160"/>
      <c r="BE339" s="160"/>
      <c r="BF339" s="160"/>
      <c r="BG339" s="160"/>
      <c r="BH339" s="160"/>
    </row>
    <row r="340" spans="1:60" x14ac:dyDescent="0.25">
      <c r="A340" s="160"/>
      <c r="B340" s="160"/>
      <c r="C340" s="160"/>
      <c r="D340" s="160"/>
      <c r="E340" s="160"/>
      <c r="F340" s="160"/>
      <c r="G340" s="160"/>
      <c r="H340" s="160"/>
      <c r="I340" s="160"/>
      <c r="J340" s="160"/>
      <c r="K340" s="160"/>
      <c r="L340" s="160"/>
      <c r="M340" s="160"/>
      <c r="N340" s="160"/>
      <c r="O340" s="160"/>
      <c r="P340" s="160"/>
      <c r="Q340" s="160"/>
      <c r="R340" s="160"/>
      <c r="S340" s="160"/>
      <c r="T340" s="160"/>
      <c r="U340" s="160"/>
      <c r="Y340" s="160"/>
      <c r="AA340" s="160"/>
      <c r="AB340" s="160"/>
      <c r="AC340" s="160"/>
      <c r="AD340" s="160"/>
      <c r="AG340" s="160"/>
      <c r="AI340" s="160"/>
      <c r="AJ340" s="160"/>
      <c r="AK340" s="160"/>
      <c r="AL340" s="160"/>
      <c r="AM340" s="160"/>
      <c r="AN340" s="160"/>
      <c r="AO340" s="160"/>
      <c r="AP340" s="160"/>
      <c r="AQ340" s="160"/>
      <c r="AR340" s="160"/>
      <c r="AS340" s="160"/>
      <c r="AT340" s="160"/>
      <c r="AW340" s="160"/>
      <c r="AX340" s="160"/>
      <c r="AY340" s="160"/>
      <c r="AZ340" s="160"/>
      <c r="BA340" s="160"/>
      <c r="BB340" s="160"/>
      <c r="BC340" s="160"/>
      <c r="BD340" s="160"/>
      <c r="BE340" s="160"/>
      <c r="BF340" s="160"/>
      <c r="BG340" s="160"/>
      <c r="BH340" s="160"/>
    </row>
    <row r="341" spans="1:60" x14ac:dyDescent="0.25">
      <c r="A341" s="160"/>
      <c r="B341" s="160"/>
      <c r="C341" s="160"/>
      <c r="D341" s="160"/>
      <c r="E341" s="160"/>
      <c r="F341" s="160"/>
      <c r="G341" s="160"/>
      <c r="H341" s="160"/>
      <c r="I341" s="160"/>
      <c r="J341" s="160"/>
      <c r="K341" s="160"/>
      <c r="L341" s="160"/>
      <c r="M341" s="160"/>
      <c r="N341" s="160"/>
      <c r="O341" s="160"/>
      <c r="P341" s="160"/>
      <c r="Q341" s="160"/>
      <c r="R341" s="160"/>
      <c r="S341" s="160"/>
      <c r="T341" s="160"/>
      <c r="U341" s="160"/>
      <c r="Y341" s="160"/>
      <c r="AA341" s="160"/>
      <c r="AB341" s="160"/>
      <c r="AC341" s="160"/>
      <c r="AD341" s="160"/>
      <c r="AG341" s="160"/>
      <c r="AI341" s="160"/>
      <c r="AJ341" s="160"/>
      <c r="AK341" s="160"/>
      <c r="AL341" s="160"/>
      <c r="AM341" s="160"/>
      <c r="AN341" s="160"/>
      <c r="AO341" s="160"/>
      <c r="AP341" s="160"/>
      <c r="AQ341" s="160"/>
      <c r="AR341" s="160"/>
      <c r="AS341" s="160"/>
      <c r="AT341" s="160"/>
      <c r="AW341" s="160"/>
      <c r="AX341" s="160"/>
      <c r="AY341" s="160"/>
      <c r="AZ341" s="160"/>
      <c r="BA341" s="160"/>
      <c r="BB341" s="160"/>
      <c r="BC341" s="160"/>
      <c r="BD341" s="160"/>
      <c r="BE341" s="160"/>
      <c r="BF341" s="160"/>
      <c r="BG341" s="160"/>
      <c r="BH341" s="160"/>
    </row>
    <row r="342" spans="1:60" x14ac:dyDescent="0.25">
      <c r="A342" s="160"/>
      <c r="B342" s="160"/>
      <c r="C342" s="160"/>
      <c r="D342" s="160"/>
      <c r="E342" s="160"/>
      <c r="F342" s="160"/>
      <c r="G342" s="160"/>
      <c r="H342" s="160"/>
      <c r="I342" s="160"/>
      <c r="J342" s="160"/>
      <c r="K342" s="160"/>
      <c r="L342" s="160"/>
      <c r="M342" s="160"/>
      <c r="N342" s="160"/>
      <c r="O342" s="160"/>
      <c r="P342" s="160"/>
      <c r="Q342" s="160"/>
      <c r="R342" s="160"/>
      <c r="S342" s="160"/>
      <c r="T342" s="160"/>
      <c r="U342" s="160"/>
      <c r="Y342" s="160"/>
      <c r="AA342" s="160"/>
      <c r="AB342" s="160"/>
      <c r="AC342" s="160"/>
      <c r="AD342" s="160"/>
      <c r="AG342" s="160"/>
      <c r="AI342" s="160"/>
      <c r="AJ342" s="160"/>
      <c r="AK342" s="160"/>
      <c r="AL342" s="160"/>
      <c r="AM342" s="160"/>
      <c r="AN342" s="160"/>
      <c r="AO342" s="160"/>
      <c r="AP342" s="160"/>
      <c r="AQ342" s="160"/>
      <c r="AR342" s="160"/>
      <c r="AS342" s="160"/>
      <c r="AT342" s="160"/>
      <c r="AW342" s="160"/>
      <c r="AX342" s="160"/>
      <c r="AY342" s="160"/>
      <c r="AZ342" s="160"/>
      <c r="BA342" s="160"/>
      <c r="BB342" s="160"/>
      <c r="BC342" s="160"/>
      <c r="BD342" s="160"/>
      <c r="BE342" s="160"/>
      <c r="BF342" s="160"/>
      <c r="BG342" s="160"/>
      <c r="BH342" s="160"/>
    </row>
    <row r="343" spans="1:60" x14ac:dyDescent="0.25">
      <c r="A343" s="160"/>
      <c r="B343" s="160"/>
      <c r="C343" s="160"/>
      <c r="D343" s="160"/>
      <c r="E343" s="160"/>
      <c r="F343" s="160"/>
      <c r="G343" s="160"/>
      <c r="H343" s="160"/>
      <c r="I343" s="160"/>
      <c r="J343" s="160"/>
      <c r="K343" s="160"/>
      <c r="L343" s="160"/>
      <c r="M343" s="160"/>
      <c r="N343" s="160"/>
      <c r="O343" s="160"/>
      <c r="P343" s="160"/>
      <c r="Q343" s="160"/>
      <c r="R343" s="160"/>
      <c r="S343" s="160"/>
      <c r="T343" s="160"/>
      <c r="U343" s="160"/>
      <c r="Y343" s="160"/>
      <c r="AA343" s="160"/>
      <c r="AB343" s="160"/>
      <c r="AC343" s="160"/>
      <c r="AD343" s="160"/>
      <c r="AG343" s="160"/>
      <c r="AI343" s="160"/>
      <c r="AJ343" s="160"/>
      <c r="AK343" s="160"/>
      <c r="AL343" s="160"/>
      <c r="AM343" s="160"/>
      <c r="AN343" s="160"/>
      <c r="AO343" s="160"/>
      <c r="AP343" s="160"/>
      <c r="AQ343" s="160"/>
      <c r="AR343" s="160"/>
      <c r="AS343" s="160"/>
      <c r="AT343" s="160"/>
      <c r="AW343" s="160"/>
      <c r="AX343" s="160"/>
      <c r="AY343" s="160"/>
      <c r="AZ343" s="160"/>
      <c r="BA343" s="160"/>
      <c r="BB343" s="160"/>
      <c r="BC343" s="160"/>
      <c r="BD343" s="160"/>
      <c r="BE343" s="160"/>
      <c r="BF343" s="160"/>
      <c r="BG343" s="160"/>
      <c r="BH343" s="160"/>
    </row>
    <row r="344" spans="1:60" x14ac:dyDescent="0.25">
      <c r="A344" s="160"/>
      <c r="B344" s="160"/>
      <c r="C344" s="160"/>
      <c r="D344" s="160"/>
      <c r="E344" s="160"/>
      <c r="F344" s="160"/>
      <c r="G344" s="160"/>
      <c r="H344" s="160"/>
      <c r="I344" s="160"/>
      <c r="J344" s="160"/>
      <c r="K344" s="160"/>
      <c r="L344" s="160"/>
      <c r="M344" s="160"/>
      <c r="N344" s="160"/>
      <c r="O344" s="160"/>
      <c r="P344" s="160"/>
      <c r="Q344" s="160"/>
      <c r="R344" s="160"/>
      <c r="S344" s="160"/>
      <c r="T344" s="160"/>
      <c r="U344" s="160"/>
      <c r="Y344" s="160"/>
      <c r="AA344" s="160"/>
      <c r="AB344" s="160"/>
      <c r="AC344" s="160"/>
      <c r="AD344" s="160"/>
      <c r="AG344" s="160"/>
      <c r="AI344" s="160"/>
      <c r="AJ344" s="160"/>
      <c r="AK344" s="160"/>
      <c r="AL344" s="160"/>
      <c r="AM344" s="160"/>
      <c r="AN344" s="160"/>
      <c r="AO344" s="160"/>
      <c r="AP344" s="160"/>
      <c r="AQ344" s="160"/>
      <c r="AR344" s="160"/>
      <c r="AS344" s="160"/>
      <c r="AT344" s="160"/>
      <c r="AW344" s="160"/>
      <c r="AX344" s="160"/>
      <c r="AY344" s="160"/>
      <c r="AZ344" s="160"/>
      <c r="BA344" s="160"/>
      <c r="BB344" s="160"/>
      <c r="BC344" s="160"/>
      <c r="BD344" s="160"/>
      <c r="BE344" s="160"/>
      <c r="BF344" s="160"/>
      <c r="BG344" s="160"/>
      <c r="BH344" s="160"/>
    </row>
    <row r="345" spans="1:60" x14ac:dyDescent="0.25">
      <c r="A345" s="160"/>
      <c r="B345" s="160"/>
      <c r="C345" s="160"/>
      <c r="D345" s="160"/>
      <c r="E345" s="160"/>
      <c r="F345" s="160"/>
      <c r="G345" s="160"/>
      <c r="H345" s="160"/>
      <c r="I345" s="160"/>
      <c r="J345" s="160"/>
      <c r="K345" s="160"/>
      <c r="L345" s="160"/>
      <c r="M345" s="160"/>
      <c r="N345" s="160"/>
      <c r="O345" s="160"/>
      <c r="P345" s="160"/>
      <c r="Q345" s="160"/>
      <c r="R345" s="160"/>
      <c r="S345" s="160"/>
      <c r="T345" s="160"/>
      <c r="U345" s="160"/>
      <c r="Y345" s="160"/>
      <c r="AA345" s="160"/>
      <c r="AB345" s="160"/>
      <c r="AC345" s="160"/>
      <c r="AD345" s="160"/>
      <c r="AG345" s="160"/>
      <c r="AI345" s="160"/>
      <c r="AJ345" s="160"/>
      <c r="AK345" s="160"/>
      <c r="AL345" s="160"/>
      <c r="AM345" s="160"/>
      <c r="AN345" s="160"/>
      <c r="AO345" s="160"/>
      <c r="AP345" s="160"/>
      <c r="AQ345" s="160"/>
      <c r="AR345" s="160"/>
      <c r="AS345" s="160"/>
      <c r="AT345" s="160"/>
      <c r="AW345" s="160"/>
      <c r="AX345" s="160"/>
      <c r="AY345" s="160"/>
      <c r="AZ345" s="160"/>
      <c r="BA345" s="160"/>
      <c r="BB345" s="160"/>
      <c r="BC345" s="160"/>
      <c r="BD345" s="160"/>
      <c r="BE345" s="160"/>
      <c r="BF345" s="160"/>
      <c r="BG345" s="160"/>
      <c r="BH345" s="160"/>
    </row>
    <row r="346" spans="1:60" x14ac:dyDescent="0.25">
      <c r="A346" s="160"/>
      <c r="B346" s="160"/>
      <c r="C346" s="160"/>
      <c r="D346" s="160"/>
      <c r="E346" s="160"/>
      <c r="F346" s="160"/>
      <c r="G346" s="160"/>
      <c r="H346" s="160"/>
      <c r="I346" s="160"/>
      <c r="J346" s="160"/>
      <c r="K346" s="160"/>
      <c r="L346" s="160"/>
      <c r="M346" s="160"/>
      <c r="N346" s="160"/>
      <c r="O346" s="160"/>
      <c r="P346" s="160"/>
      <c r="Q346" s="160"/>
      <c r="R346" s="160"/>
      <c r="S346" s="160"/>
      <c r="T346" s="160"/>
      <c r="U346" s="160"/>
      <c r="Y346" s="160"/>
      <c r="AA346" s="160"/>
      <c r="AB346" s="160"/>
      <c r="AC346" s="160"/>
      <c r="AD346" s="160"/>
      <c r="AG346" s="160"/>
      <c r="AI346" s="160"/>
      <c r="AJ346" s="160"/>
      <c r="AK346" s="160"/>
      <c r="AL346" s="160"/>
      <c r="AM346" s="160"/>
      <c r="AN346" s="160"/>
      <c r="AO346" s="160"/>
      <c r="AP346" s="160"/>
      <c r="AQ346" s="160"/>
      <c r="AR346" s="160"/>
      <c r="AS346" s="160"/>
      <c r="AT346" s="160"/>
      <c r="AW346" s="160"/>
      <c r="AX346" s="160"/>
      <c r="AY346" s="160"/>
      <c r="AZ346" s="160"/>
      <c r="BA346" s="160"/>
      <c r="BB346" s="160"/>
      <c r="BC346" s="160"/>
      <c r="BD346" s="160"/>
      <c r="BE346" s="160"/>
      <c r="BF346" s="160"/>
      <c r="BG346" s="160"/>
      <c r="BH346" s="160"/>
    </row>
    <row r="347" spans="1:60" x14ac:dyDescent="0.25">
      <c r="A347" s="160"/>
      <c r="B347" s="160"/>
      <c r="C347" s="160"/>
      <c r="D347" s="160"/>
      <c r="E347" s="160"/>
      <c r="F347" s="160"/>
      <c r="G347" s="160"/>
      <c r="H347" s="160"/>
      <c r="I347" s="160"/>
      <c r="J347" s="160"/>
      <c r="K347" s="160"/>
      <c r="L347" s="160"/>
      <c r="M347" s="160"/>
      <c r="N347" s="160"/>
      <c r="O347" s="160"/>
      <c r="P347" s="160"/>
      <c r="Q347" s="160"/>
      <c r="R347" s="160"/>
      <c r="S347" s="160"/>
      <c r="T347" s="160"/>
      <c r="U347" s="160"/>
      <c r="Y347" s="160"/>
      <c r="AA347" s="160"/>
      <c r="AB347" s="160"/>
      <c r="AC347" s="160"/>
      <c r="AD347" s="160"/>
      <c r="AG347" s="160"/>
      <c r="AI347" s="160"/>
      <c r="AJ347" s="160"/>
      <c r="AK347" s="160"/>
      <c r="AL347" s="160"/>
      <c r="AM347" s="160"/>
      <c r="AN347" s="160"/>
      <c r="AO347" s="160"/>
      <c r="AP347" s="160"/>
      <c r="AQ347" s="160"/>
      <c r="AR347" s="160"/>
      <c r="AS347" s="160"/>
      <c r="AT347" s="160"/>
      <c r="AW347" s="160"/>
      <c r="AX347" s="160"/>
      <c r="AY347" s="160"/>
      <c r="AZ347" s="160"/>
      <c r="BA347" s="160"/>
      <c r="BB347" s="160"/>
      <c r="BC347" s="160"/>
      <c r="BD347" s="160"/>
      <c r="BE347" s="160"/>
      <c r="BF347" s="160"/>
      <c r="BG347" s="160"/>
      <c r="BH347" s="160"/>
    </row>
    <row r="348" spans="1:60" x14ac:dyDescent="0.25">
      <c r="A348" s="160"/>
      <c r="B348" s="160"/>
      <c r="C348" s="160"/>
      <c r="D348" s="160"/>
      <c r="E348" s="160"/>
      <c r="F348" s="160"/>
      <c r="G348" s="160"/>
      <c r="H348" s="160"/>
      <c r="I348" s="160"/>
      <c r="J348" s="160"/>
      <c r="K348" s="160"/>
      <c r="L348" s="160"/>
      <c r="M348" s="160"/>
      <c r="N348" s="160"/>
      <c r="O348" s="160"/>
      <c r="P348" s="160"/>
      <c r="Q348" s="160"/>
      <c r="R348" s="160"/>
      <c r="S348" s="160"/>
      <c r="T348" s="160"/>
      <c r="U348" s="160"/>
      <c r="Y348" s="160"/>
      <c r="AA348" s="160"/>
      <c r="AB348" s="160"/>
      <c r="AC348" s="160"/>
      <c r="AD348" s="160"/>
      <c r="AG348" s="160"/>
      <c r="AI348" s="160"/>
      <c r="AJ348" s="160"/>
      <c r="AK348" s="160"/>
      <c r="AL348" s="160"/>
      <c r="AM348" s="160"/>
      <c r="AN348" s="160"/>
      <c r="AO348" s="160"/>
      <c r="AP348" s="160"/>
      <c r="AQ348" s="160"/>
      <c r="AR348" s="160"/>
      <c r="AS348" s="160"/>
      <c r="AT348" s="160"/>
      <c r="AW348" s="160"/>
      <c r="AX348" s="160"/>
      <c r="AY348" s="160"/>
      <c r="AZ348" s="160"/>
      <c r="BA348" s="160"/>
      <c r="BB348" s="160"/>
      <c r="BC348" s="160"/>
      <c r="BD348" s="160"/>
      <c r="BE348" s="160"/>
      <c r="BF348" s="160"/>
      <c r="BG348" s="160"/>
      <c r="BH348" s="160"/>
    </row>
    <row r="349" spans="1:60" x14ac:dyDescent="0.25">
      <c r="A349" s="160"/>
      <c r="B349" s="160"/>
      <c r="C349" s="160"/>
      <c r="D349" s="160"/>
      <c r="E349" s="160"/>
      <c r="F349" s="160"/>
      <c r="G349" s="160"/>
      <c r="H349" s="160"/>
      <c r="I349" s="160"/>
      <c r="J349" s="160"/>
      <c r="K349" s="160"/>
      <c r="L349" s="160"/>
      <c r="M349" s="160"/>
      <c r="N349" s="160"/>
      <c r="O349" s="160"/>
      <c r="P349" s="160"/>
      <c r="Q349" s="160"/>
      <c r="R349" s="160"/>
      <c r="S349" s="160"/>
      <c r="T349" s="160"/>
      <c r="U349" s="160"/>
      <c r="Y349" s="160"/>
      <c r="AA349" s="160"/>
      <c r="AB349" s="160"/>
      <c r="AC349" s="160"/>
      <c r="AD349" s="160"/>
      <c r="AG349" s="160"/>
      <c r="AI349" s="160"/>
      <c r="AJ349" s="160"/>
      <c r="AK349" s="160"/>
      <c r="AL349" s="160"/>
      <c r="AM349" s="160"/>
      <c r="AN349" s="160"/>
      <c r="AO349" s="160"/>
      <c r="AP349" s="160"/>
      <c r="AQ349" s="160"/>
      <c r="AR349" s="160"/>
      <c r="AS349" s="160"/>
      <c r="AT349" s="160"/>
      <c r="AW349" s="160"/>
      <c r="AX349" s="160"/>
      <c r="AY349" s="160"/>
      <c r="AZ349" s="160"/>
      <c r="BA349" s="160"/>
      <c r="BB349" s="160"/>
      <c r="BC349" s="160"/>
      <c r="BD349" s="160"/>
      <c r="BE349" s="160"/>
      <c r="BF349" s="160"/>
      <c r="BG349" s="160"/>
      <c r="BH349" s="160"/>
    </row>
    <row r="350" spans="1:60" x14ac:dyDescent="0.25">
      <c r="A350" s="160"/>
      <c r="B350" s="160"/>
      <c r="C350" s="160"/>
      <c r="D350" s="160"/>
      <c r="E350" s="160"/>
      <c r="F350" s="160"/>
      <c r="G350" s="160"/>
      <c r="H350" s="160"/>
      <c r="I350" s="160"/>
      <c r="J350" s="160"/>
      <c r="K350" s="160"/>
      <c r="L350" s="160"/>
      <c r="M350" s="160"/>
      <c r="N350" s="160"/>
      <c r="O350" s="160"/>
      <c r="P350" s="160"/>
      <c r="Q350" s="160"/>
      <c r="R350" s="160"/>
      <c r="S350" s="160"/>
      <c r="T350" s="160"/>
      <c r="U350" s="160"/>
      <c r="Y350" s="160"/>
      <c r="AA350" s="160"/>
      <c r="AB350" s="160"/>
      <c r="AC350" s="160"/>
      <c r="AD350" s="160"/>
      <c r="AG350" s="160"/>
      <c r="AI350" s="160"/>
      <c r="AJ350" s="160"/>
      <c r="AK350" s="160"/>
      <c r="AL350" s="160"/>
      <c r="AM350" s="160"/>
      <c r="AN350" s="160"/>
      <c r="AO350" s="160"/>
      <c r="AP350" s="160"/>
      <c r="AQ350" s="160"/>
      <c r="AR350" s="160"/>
      <c r="AS350" s="160"/>
      <c r="AT350" s="160"/>
      <c r="AW350" s="160"/>
      <c r="AX350" s="160"/>
      <c r="AY350" s="160"/>
      <c r="AZ350" s="160"/>
      <c r="BA350" s="160"/>
      <c r="BB350" s="160"/>
      <c r="BC350" s="160"/>
      <c r="BD350" s="160"/>
      <c r="BE350" s="160"/>
      <c r="BF350" s="160"/>
      <c r="BG350" s="160"/>
      <c r="BH350" s="160"/>
    </row>
    <row r="351" spans="1:60" x14ac:dyDescent="0.25">
      <c r="A351" s="160"/>
      <c r="B351" s="160"/>
      <c r="C351" s="160"/>
      <c r="D351" s="160"/>
      <c r="E351" s="160"/>
      <c r="F351" s="160"/>
      <c r="G351" s="160"/>
      <c r="H351" s="160"/>
      <c r="I351" s="160"/>
      <c r="J351" s="160"/>
      <c r="K351" s="160"/>
      <c r="L351" s="160"/>
      <c r="M351" s="160"/>
      <c r="N351" s="160"/>
      <c r="O351" s="160"/>
      <c r="P351" s="160"/>
      <c r="Q351" s="160"/>
      <c r="R351" s="160"/>
      <c r="S351" s="160"/>
      <c r="T351" s="160"/>
      <c r="U351" s="160"/>
      <c r="Y351" s="160"/>
      <c r="AA351" s="160"/>
      <c r="AB351" s="160"/>
      <c r="AC351" s="160"/>
      <c r="AD351" s="160"/>
      <c r="AG351" s="160"/>
      <c r="AI351" s="160"/>
      <c r="AJ351" s="160"/>
      <c r="AK351" s="160"/>
      <c r="AL351" s="160"/>
      <c r="AM351" s="160"/>
      <c r="AN351" s="160"/>
      <c r="AO351" s="160"/>
      <c r="AP351" s="160"/>
      <c r="AQ351" s="160"/>
      <c r="AR351" s="160"/>
      <c r="AS351" s="160"/>
      <c r="AT351" s="160"/>
      <c r="AW351" s="160"/>
      <c r="AX351" s="160"/>
      <c r="AY351" s="160"/>
      <c r="AZ351" s="160"/>
      <c r="BA351" s="160"/>
      <c r="BB351" s="160"/>
      <c r="BC351" s="160"/>
      <c r="BD351" s="160"/>
      <c r="BE351" s="160"/>
      <c r="BF351" s="160"/>
      <c r="BG351" s="160"/>
      <c r="BH351" s="160"/>
    </row>
    <row r="352" spans="1:60" x14ac:dyDescent="0.25">
      <c r="A352" s="160"/>
      <c r="B352" s="160"/>
      <c r="C352" s="160"/>
      <c r="D352" s="160"/>
      <c r="E352" s="160"/>
      <c r="F352" s="160"/>
      <c r="G352" s="160"/>
      <c r="H352" s="160"/>
      <c r="I352" s="160"/>
      <c r="J352" s="160"/>
      <c r="K352" s="160"/>
      <c r="L352" s="160"/>
      <c r="M352" s="160"/>
      <c r="N352" s="160"/>
      <c r="O352" s="160"/>
      <c r="P352" s="160"/>
      <c r="Q352" s="160"/>
      <c r="R352" s="160"/>
      <c r="S352" s="160"/>
      <c r="T352" s="160"/>
      <c r="U352" s="160"/>
      <c r="Y352" s="160"/>
      <c r="AA352" s="160"/>
      <c r="AB352" s="160"/>
      <c r="AC352" s="160"/>
      <c r="AD352" s="160"/>
      <c r="AG352" s="160"/>
      <c r="AI352" s="160"/>
      <c r="AJ352" s="160"/>
      <c r="AK352" s="160"/>
      <c r="AL352" s="160"/>
      <c r="AM352" s="160"/>
      <c r="AN352" s="160"/>
      <c r="AO352" s="160"/>
      <c r="AP352" s="160"/>
      <c r="AQ352" s="160"/>
      <c r="AR352" s="160"/>
      <c r="AS352" s="160"/>
      <c r="AT352" s="160"/>
      <c r="AW352" s="160"/>
      <c r="AX352" s="160"/>
      <c r="AY352" s="160"/>
      <c r="AZ352" s="160"/>
      <c r="BA352" s="160"/>
      <c r="BB352" s="160"/>
      <c r="BC352" s="160"/>
      <c r="BD352" s="160"/>
      <c r="BE352" s="160"/>
      <c r="BF352" s="160"/>
      <c r="BG352" s="160"/>
      <c r="BH352" s="160"/>
    </row>
    <row r="353" spans="1:60" x14ac:dyDescent="0.25">
      <c r="A353" s="160"/>
      <c r="B353" s="160"/>
      <c r="C353" s="160"/>
      <c r="D353" s="160"/>
      <c r="E353" s="160"/>
      <c r="F353" s="160"/>
      <c r="G353" s="160"/>
      <c r="H353" s="160"/>
      <c r="I353" s="160"/>
      <c r="J353" s="160"/>
      <c r="K353" s="160"/>
      <c r="L353" s="160"/>
      <c r="M353" s="160"/>
      <c r="N353" s="160"/>
      <c r="O353" s="160"/>
      <c r="P353" s="160"/>
      <c r="Q353" s="160"/>
      <c r="R353" s="160"/>
      <c r="S353" s="160"/>
      <c r="T353" s="160"/>
      <c r="U353" s="160"/>
      <c r="Y353" s="160"/>
      <c r="AA353" s="160"/>
      <c r="AB353" s="160"/>
      <c r="AC353" s="160"/>
      <c r="AD353" s="160"/>
      <c r="AG353" s="160"/>
      <c r="AI353" s="160"/>
      <c r="AJ353" s="160"/>
      <c r="AK353" s="160"/>
      <c r="AL353" s="160"/>
      <c r="AM353" s="160"/>
      <c r="AN353" s="160"/>
      <c r="AO353" s="160"/>
      <c r="AP353" s="160"/>
      <c r="AQ353" s="160"/>
      <c r="AR353" s="160"/>
      <c r="AS353" s="160"/>
      <c r="AT353" s="160"/>
      <c r="AW353" s="160"/>
      <c r="AX353" s="160"/>
      <c r="AY353" s="160"/>
      <c r="AZ353" s="160"/>
      <c r="BA353" s="160"/>
      <c r="BB353" s="160"/>
      <c r="BC353" s="160"/>
      <c r="BD353" s="160"/>
      <c r="BE353" s="160"/>
      <c r="BF353" s="160"/>
      <c r="BG353" s="160"/>
      <c r="BH353" s="160"/>
    </row>
    <row r="354" spans="1:60" x14ac:dyDescent="0.25">
      <c r="A354" s="160"/>
      <c r="B354" s="160"/>
      <c r="C354" s="160"/>
      <c r="D354" s="160"/>
      <c r="E354" s="160"/>
      <c r="F354" s="160"/>
      <c r="G354" s="160"/>
      <c r="H354" s="160"/>
      <c r="I354" s="160"/>
      <c r="J354" s="160"/>
      <c r="K354" s="160"/>
      <c r="L354" s="160"/>
      <c r="M354" s="160"/>
      <c r="N354" s="160"/>
      <c r="O354" s="160"/>
      <c r="P354" s="160"/>
      <c r="Q354" s="160"/>
      <c r="R354" s="160"/>
      <c r="S354" s="160"/>
      <c r="T354" s="160"/>
      <c r="U354" s="160"/>
      <c r="Y354" s="160"/>
      <c r="AA354" s="160"/>
      <c r="AB354" s="160"/>
      <c r="AC354" s="160"/>
      <c r="AD354" s="160"/>
      <c r="AG354" s="160"/>
      <c r="AI354" s="160"/>
      <c r="AJ354" s="160"/>
      <c r="AK354" s="160"/>
      <c r="AL354" s="160"/>
      <c r="AM354" s="160"/>
      <c r="AN354" s="160"/>
      <c r="AO354" s="160"/>
      <c r="AP354" s="160"/>
      <c r="AQ354" s="160"/>
      <c r="AR354" s="160"/>
      <c r="AS354" s="160"/>
      <c r="AT354" s="160"/>
      <c r="AW354" s="160"/>
      <c r="AX354" s="160"/>
      <c r="AY354" s="160"/>
      <c r="AZ354" s="160"/>
      <c r="BA354" s="160"/>
      <c r="BB354" s="160"/>
      <c r="BC354" s="160"/>
      <c r="BD354" s="160"/>
      <c r="BE354" s="160"/>
      <c r="BF354" s="160"/>
      <c r="BG354" s="160"/>
      <c r="BH354" s="160"/>
    </row>
    <row r="355" spans="1:60" x14ac:dyDescent="0.25">
      <c r="A355" s="160"/>
      <c r="B355" s="160"/>
      <c r="C355" s="160"/>
      <c r="D355" s="160"/>
      <c r="E355" s="160"/>
      <c r="F355" s="160"/>
      <c r="G355" s="160"/>
      <c r="H355" s="160"/>
      <c r="I355" s="160"/>
      <c r="J355" s="160"/>
      <c r="K355" s="160"/>
      <c r="L355" s="160"/>
      <c r="M355" s="160"/>
      <c r="N355" s="160"/>
      <c r="O355" s="160"/>
      <c r="P355" s="160"/>
      <c r="Q355" s="160"/>
      <c r="R355" s="160"/>
      <c r="S355" s="160"/>
      <c r="T355" s="160"/>
      <c r="U355" s="160"/>
      <c r="Y355" s="160"/>
      <c r="AA355" s="160"/>
      <c r="AB355" s="160"/>
      <c r="AC355" s="160"/>
      <c r="AD355" s="160"/>
      <c r="AG355" s="160"/>
      <c r="AI355" s="160"/>
      <c r="AJ355" s="160"/>
      <c r="AK355" s="160"/>
      <c r="AL355" s="160"/>
      <c r="AM355" s="160"/>
      <c r="AN355" s="160"/>
      <c r="AO355" s="160"/>
      <c r="AP355" s="160"/>
      <c r="AQ355" s="160"/>
      <c r="AR355" s="160"/>
      <c r="AS355" s="160"/>
      <c r="AT355" s="160"/>
      <c r="AW355" s="160"/>
      <c r="AX355" s="160"/>
      <c r="AY355" s="160"/>
      <c r="AZ355" s="160"/>
      <c r="BA355" s="160"/>
      <c r="BB355" s="160"/>
      <c r="BC355" s="160"/>
      <c r="BD355" s="160"/>
      <c r="BE355" s="160"/>
      <c r="BF355" s="160"/>
      <c r="BG355" s="160"/>
      <c r="BH355" s="160"/>
    </row>
    <row r="356" spans="1:60" x14ac:dyDescent="0.25">
      <c r="A356" s="160"/>
      <c r="B356" s="160"/>
      <c r="C356" s="160"/>
      <c r="D356" s="160"/>
      <c r="E356" s="160"/>
      <c r="F356" s="160"/>
      <c r="G356" s="160"/>
      <c r="H356" s="160"/>
      <c r="I356" s="160"/>
      <c r="J356" s="160"/>
      <c r="K356" s="160"/>
      <c r="L356" s="160"/>
      <c r="M356" s="160"/>
      <c r="N356" s="160"/>
      <c r="O356" s="160"/>
      <c r="P356" s="160"/>
      <c r="Q356" s="160"/>
      <c r="R356" s="160"/>
      <c r="S356" s="160"/>
      <c r="T356" s="160"/>
      <c r="U356" s="160"/>
      <c r="Y356" s="160"/>
      <c r="AA356" s="160"/>
      <c r="AB356" s="160"/>
      <c r="AC356" s="160"/>
      <c r="AD356" s="160"/>
      <c r="AG356" s="160"/>
      <c r="AI356" s="160"/>
      <c r="AJ356" s="160"/>
      <c r="AK356" s="160"/>
      <c r="AL356" s="160"/>
      <c r="AM356" s="160"/>
      <c r="AN356" s="160"/>
      <c r="AO356" s="160"/>
      <c r="AP356" s="160"/>
      <c r="AQ356" s="160"/>
      <c r="AR356" s="160"/>
      <c r="AS356" s="160"/>
      <c r="AT356" s="160"/>
      <c r="AW356" s="160"/>
      <c r="AX356" s="160"/>
      <c r="AY356" s="160"/>
      <c r="AZ356" s="160"/>
      <c r="BA356" s="160"/>
      <c r="BB356" s="160"/>
      <c r="BC356" s="160"/>
      <c r="BD356" s="160"/>
      <c r="BE356" s="160"/>
      <c r="BF356" s="160"/>
      <c r="BG356" s="160"/>
      <c r="BH356" s="160"/>
    </row>
    <row r="357" spans="1:60" x14ac:dyDescent="0.25">
      <c r="A357" s="160"/>
      <c r="B357" s="160"/>
      <c r="C357" s="160"/>
      <c r="D357" s="160"/>
      <c r="E357" s="160"/>
      <c r="F357" s="160"/>
      <c r="G357" s="160"/>
      <c r="H357" s="160"/>
      <c r="I357" s="160"/>
      <c r="J357" s="160"/>
      <c r="K357" s="160"/>
      <c r="L357" s="160"/>
      <c r="M357" s="160"/>
      <c r="N357" s="160"/>
      <c r="O357" s="160"/>
      <c r="P357" s="160"/>
      <c r="Q357" s="160"/>
      <c r="R357" s="160"/>
      <c r="S357" s="160"/>
      <c r="T357" s="160"/>
      <c r="U357" s="160"/>
      <c r="Y357" s="160"/>
      <c r="AA357" s="160"/>
      <c r="AB357" s="160"/>
      <c r="AC357" s="160"/>
      <c r="AD357" s="160"/>
      <c r="AG357" s="160"/>
      <c r="AI357" s="160"/>
      <c r="AJ357" s="160"/>
      <c r="AK357" s="160"/>
      <c r="AL357" s="160"/>
      <c r="AM357" s="160"/>
      <c r="AN357" s="160"/>
      <c r="AO357" s="160"/>
      <c r="AP357" s="160"/>
      <c r="AQ357" s="160"/>
      <c r="AR357" s="160"/>
      <c r="AS357" s="160"/>
      <c r="AT357" s="160"/>
      <c r="AW357" s="160"/>
      <c r="AX357" s="160"/>
      <c r="AY357" s="160"/>
      <c r="AZ357" s="160"/>
      <c r="BA357" s="160"/>
      <c r="BB357" s="160"/>
      <c r="BC357" s="160"/>
      <c r="BD357" s="160"/>
      <c r="BE357" s="160"/>
      <c r="BF357" s="160"/>
      <c r="BG357" s="160"/>
      <c r="BH357" s="160"/>
    </row>
    <row r="358" spans="1:60" x14ac:dyDescent="0.25">
      <c r="A358" s="160"/>
      <c r="B358" s="160"/>
      <c r="C358" s="160"/>
      <c r="D358" s="160"/>
      <c r="E358" s="160"/>
      <c r="F358" s="160"/>
      <c r="G358" s="160"/>
      <c r="H358" s="160"/>
      <c r="I358" s="160"/>
      <c r="J358" s="160"/>
      <c r="K358" s="160"/>
      <c r="L358" s="160"/>
      <c r="M358" s="160"/>
      <c r="N358" s="160"/>
      <c r="O358" s="160"/>
      <c r="P358" s="160"/>
      <c r="Q358" s="160"/>
      <c r="R358" s="160"/>
      <c r="S358" s="160"/>
      <c r="T358" s="160"/>
      <c r="U358" s="160"/>
      <c r="Y358" s="160"/>
      <c r="AA358" s="160"/>
      <c r="AB358" s="160"/>
      <c r="AC358" s="160"/>
      <c r="AD358" s="160"/>
      <c r="AG358" s="160"/>
      <c r="AI358" s="160"/>
      <c r="AJ358" s="160"/>
      <c r="AK358" s="160"/>
      <c r="AL358" s="160"/>
      <c r="AM358" s="160"/>
      <c r="AN358" s="160"/>
      <c r="AO358" s="160"/>
      <c r="AP358" s="160"/>
      <c r="AQ358" s="160"/>
      <c r="AR358" s="160"/>
      <c r="AS358" s="160"/>
      <c r="AT358" s="160"/>
      <c r="AW358" s="160"/>
      <c r="AX358" s="160"/>
      <c r="AY358" s="160"/>
      <c r="AZ358" s="160"/>
      <c r="BA358" s="160"/>
      <c r="BB358" s="160"/>
      <c r="BC358" s="160"/>
      <c r="BD358" s="160"/>
      <c r="BE358" s="160"/>
      <c r="BF358" s="160"/>
      <c r="BG358" s="160"/>
      <c r="BH358" s="160"/>
    </row>
    <row r="359" spans="1:60" x14ac:dyDescent="0.25">
      <c r="A359" s="160"/>
      <c r="B359" s="160"/>
      <c r="C359" s="160"/>
      <c r="D359" s="160"/>
      <c r="E359" s="160"/>
      <c r="F359" s="160"/>
      <c r="G359" s="160"/>
      <c r="H359" s="160"/>
      <c r="I359" s="160"/>
      <c r="J359" s="160"/>
      <c r="K359" s="160"/>
      <c r="L359" s="160"/>
      <c r="M359" s="160"/>
      <c r="N359" s="160"/>
      <c r="O359" s="160"/>
      <c r="P359" s="160"/>
      <c r="Q359" s="160"/>
      <c r="R359" s="160"/>
      <c r="S359" s="160"/>
      <c r="T359" s="160"/>
      <c r="U359" s="160"/>
      <c r="Y359" s="160"/>
      <c r="AA359" s="160"/>
      <c r="AB359" s="160"/>
      <c r="AC359" s="160"/>
      <c r="AD359" s="160"/>
      <c r="AG359" s="160"/>
      <c r="AI359" s="160"/>
      <c r="AJ359" s="160"/>
      <c r="AK359" s="160"/>
      <c r="AL359" s="160"/>
      <c r="AM359" s="160"/>
      <c r="AN359" s="160"/>
      <c r="AO359" s="160"/>
      <c r="AP359" s="160"/>
      <c r="AQ359" s="160"/>
      <c r="AR359" s="160"/>
      <c r="AS359" s="160"/>
      <c r="AT359" s="160"/>
      <c r="AW359" s="160"/>
      <c r="AX359" s="160"/>
      <c r="AY359" s="160"/>
      <c r="AZ359" s="160"/>
      <c r="BA359" s="160"/>
      <c r="BB359" s="160"/>
      <c r="BC359" s="160"/>
      <c r="BD359" s="160"/>
      <c r="BE359" s="160"/>
      <c r="BF359" s="160"/>
      <c r="BG359" s="160"/>
      <c r="BH359" s="160"/>
    </row>
    <row r="360" spans="1:60" x14ac:dyDescent="0.25">
      <c r="A360" s="160"/>
      <c r="B360" s="160"/>
      <c r="C360" s="160"/>
      <c r="D360" s="160"/>
      <c r="E360" s="160"/>
      <c r="F360" s="160"/>
      <c r="G360" s="160"/>
      <c r="H360" s="160"/>
      <c r="I360" s="160"/>
      <c r="J360" s="160"/>
      <c r="K360" s="160"/>
      <c r="L360" s="160"/>
      <c r="M360" s="160"/>
      <c r="N360" s="160"/>
      <c r="O360" s="160"/>
      <c r="P360" s="160"/>
      <c r="Q360" s="160"/>
      <c r="R360" s="160"/>
      <c r="S360" s="160"/>
      <c r="T360" s="160"/>
      <c r="U360" s="160"/>
      <c r="Y360" s="160"/>
      <c r="AA360" s="160"/>
      <c r="AB360" s="160"/>
      <c r="AC360" s="160"/>
      <c r="AD360" s="160"/>
      <c r="AG360" s="160"/>
      <c r="AI360" s="160"/>
      <c r="AJ360" s="160"/>
      <c r="AK360" s="160"/>
      <c r="AL360" s="160"/>
      <c r="AM360" s="160"/>
      <c r="AN360" s="160"/>
      <c r="AO360" s="160"/>
      <c r="AP360" s="160"/>
      <c r="AQ360" s="160"/>
      <c r="AR360" s="160"/>
      <c r="AS360" s="160"/>
      <c r="AT360" s="160"/>
      <c r="AW360" s="160"/>
      <c r="AX360" s="160"/>
      <c r="AY360" s="160"/>
      <c r="AZ360" s="160"/>
      <c r="BA360" s="160"/>
      <c r="BB360" s="160"/>
      <c r="BC360" s="160"/>
      <c r="BD360" s="160"/>
      <c r="BE360" s="160"/>
      <c r="BF360" s="160"/>
      <c r="BG360" s="160"/>
      <c r="BH360" s="160"/>
    </row>
    <row r="361" spans="1:60" x14ac:dyDescent="0.25">
      <c r="A361" s="160"/>
      <c r="B361" s="160"/>
      <c r="C361" s="160"/>
      <c r="D361" s="160"/>
      <c r="E361" s="160"/>
      <c r="F361" s="160"/>
      <c r="G361" s="160"/>
      <c r="H361" s="160"/>
      <c r="I361" s="160"/>
      <c r="J361" s="160"/>
      <c r="K361" s="160"/>
      <c r="L361" s="160"/>
      <c r="M361" s="160"/>
      <c r="N361" s="160"/>
      <c r="O361" s="160"/>
      <c r="P361" s="160"/>
      <c r="Q361" s="160"/>
      <c r="R361" s="160"/>
      <c r="S361" s="160"/>
      <c r="T361" s="160"/>
      <c r="U361" s="160"/>
      <c r="Y361" s="160"/>
      <c r="AA361" s="160"/>
      <c r="AB361" s="160"/>
      <c r="AC361" s="160"/>
      <c r="AD361" s="160"/>
      <c r="AG361" s="160"/>
      <c r="AI361" s="160"/>
      <c r="AJ361" s="160"/>
      <c r="AK361" s="160"/>
      <c r="AL361" s="160"/>
      <c r="AM361" s="160"/>
      <c r="AN361" s="160"/>
      <c r="AO361" s="160"/>
      <c r="AP361" s="160"/>
      <c r="AQ361" s="160"/>
      <c r="AR361" s="160"/>
      <c r="AS361" s="160"/>
      <c r="AT361" s="160"/>
      <c r="AW361" s="160"/>
      <c r="AX361" s="160"/>
      <c r="AY361" s="160"/>
      <c r="AZ361" s="160"/>
      <c r="BA361" s="160"/>
      <c r="BB361" s="160"/>
      <c r="BC361" s="160"/>
      <c r="BD361" s="160"/>
      <c r="BE361" s="160"/>
      <c r="BF361" s="160"/>
      <c r="BG361" s="160"/>
      <c r="BH361" s="160"/>
    </row>
    <row r="362" spans="1:60" x14ac:dyDescent="0.25">
      <c r="A362" s="160"/>
      <c r="B362" s="160"/>
      <c r="C362" s="160"/>
      <c r="D362" s="160"/>
      <c r="E362" s="160"/>
      <c r="F362" s="160"/>
      <c r="G362" s="160"/>
      <c r="H362" s="160"/>
      <c r="I362" s="160"/>
      <c r="J362" s="160"/>
      <c r="K362" s="160"/>
      <c r="L362" s="160"/>
      <c r="M362" s="160"/>
      <c r="N362" s="160"/>
      <c r="O362" s="160"/>
      <c r="P362" s="160"/>
      <c r="Q362" s="160"/>
      <c r="R362" s="160"/>
      <c r="S362" s="160"/>
      <c r="T362" s="160"/>
      <c r="U362" s="160"/>
      <c r="Y362" s="160"/>
      <c r="AA362" s="160"/>
      <c r="AB362" s="160"/>
      <c r="AC362" s="160"/>
      <c r="AD362" s="160"/>
      <c r="AG362" s="160"/>
      <c r="AI362" s="160"/>
      <c r="AJ362" s="160"/>
      <c r="AK362" s="160"/>
      <c r="AL362" s="160"/>
      <c r="AM362" s="160"/>
      <c r="AN362" s="160"/>
      <c r="AO362" s="160"/>
      <c r="AP362" s="160"/>
      <c r="AQ362" s="160"/>
      <c r="AR362" s="160"/>
      <c r="AS362" s="160"/>
      <c r="AT362" s="160"/>
      <c r="AW362" s="160"/>
      <c r="AX362" s="160"/>
      <c r="AY362" s="160"/>
      <c r="AZ362" s="160"/>
      <c r="BA362" s="160"/>
      <c r="BB362" s="160"/>
      <c r="BC362" s="160"/>
      <c r="BD362" s="160"/>
      <c r="BE362" s="160"/>
      <c r="BF362" s="160"/>
      <c r="BG362" s="160"/>
      <c r="BH362" s="160"/>
    </row>
    <row r="363" spans="1:60" x14ac:dyDescent="0.25">
      <c r="A363" s="160"/>
      <c r="B363" s="160"/>
      <c r="C363" s="160"/>
      <c r="D363" s="160"/>
      <c r="E363" s="160"/>
      <c r="F363" s="160"/>
      <c r="G363" s="160"/>
      <c r="H363" s="160"/>
      <c r="I363" s="160"/>
      <c r="J363" s="160"/>
      <c r="K363" s="160"/>
      <c r="L363" s="160"/>
      <c r="M363" s="160"/>
      <c r="N363" s="160"/>
      <c r="O363" s="160"/>
      <c r="P363" s="160"/>
      <c r="Q363" s="160"/>
      <c r="R363" s="160"/>
      <c r="S363" s="160"/>
      <c r="T363" s="160"/>
      <c r="U363" s="160"/>
      <c r="Y363" s="160"/>
      <c r="AA363" s="160"/>
      <c r="AB363" s="160"/>
      <c r="AC363" s="160"/>
      <c r="AD363" s="160"/>
      <c r="AG363" s="160"/>
      <c r="AI363" s="160"/>
      <c r="AJ363" s="160"/>
      <c r="AK363" s="160"/>
      <c r="AL363" s="160"/>
      <c r="AM363" s="160"/>
      <c r="AN363" s="160"/>
      <c r="AO363" s="160"/>
      <c r="AP363" s="160"/>
      <c r="AQ363" s="160"/>
      <c r="AR363" s="160"/>
      <c r="AS363" s="160"/>
      <c r="AT363" s="160"/>
      <c r="AW363" s="160"/>
      <c r="AX363" s="160"/>
      <c r="AY363" s="160"/>
      <c r="AZ363" s="160"/>
      <c r="BA363" s="160"/>
      <c r="BB363" s="160"/>
      <c r="BC363" s="160"/>
      <c r="BD363" s="160"/>
      <c r="BE363" s="160"/>
      <c r="BF363" s="160"/>
      <c r="BG363" s="160"/>
      <c r="BH363" s="160"/>
    </row>
    <row r="364" spans="1:60" x14ac:dyDescent="0.25">
      <c r="A364" s="160"/>
      <c r="B364" s="160"/>
      <c r="C364" s="160"/>
      <c r="D364" s="160"/>
      <c r="E364" s="160"/>
      <c r="F364" s="160"/>
      <c r="G364" s="160"/>
      <c r="H364" s="160"/>
      <c r="I364" s="160"/>
      <c r="J364" s="160"/>
      <c r="K364" s="160"/>
      <c r="L364" s="160"/>
      <c r="M364" s="160"/>
      <c r="N364" s="160"/>
      <c r="O364" s="160"/>
      <c r="P364" s="160"/>
      <c r="Q364" s="160"/>
      <c r="R364" s="160"/>
      <c r="S364" s="160"/>
      <c r="T364" s="160"/>
      <c r="U364" s="160"/>
      <c r="Y364" s="160"/>
      <c r="AA364" s="160"/>
      <c r="AB364" s="160"/>
      <c r="AC364" s="160"/>
      <c r="AD364" s="160"/>
      <c r="AG364" s="160"/>
      <c r="AI364" s="160"/>
      <c r="AJ364" s="160"/>
      <c r="AK364" s="160"/>
      <c r="AL364" s="160"/>
      <c r="AM364" s="160"/>
      <c r="AN364" s="160"/>
      <c r="AO364" s="160"/>
      <c r="AP364" s="160"/>
      <c r="AQ364" s="160"/>
      <c r="AR364" s="160"/>
      <c r="AS364" s="160"/>
      <c r="AT364" s="160"/>
      <c r="AW364" s="160"/>
      <c r="AX364" s="160"/>
      <c r="AY364" s="160"/>
      <c r="AZ364" s="160"/>
      <c r="BA364" s="160"/>
      <c r="BB364" s="160"/>
      <c r="BC364" s="160"/>
      <c r="BD364" s="160"/>
      <c r="BE364" s="160"/>
      <c r="BF364" s="160"/>
      <c r="BG364" s="160"/>
      <c r="BH364" s="160"/>
    </row>
    <row r="365" spans="1:60" x14ac:dyDescent="0.25">
      <c r="A365" s="160"/>
      <c r="B365" s="160"/>
      <c r="C365" s="160"/>
      <c r="D365" s="160"/>
      <c r="E365" s="160"/>
      <c r="F365" s="160"/>
      <c r="G365" s="160"/>
      <c r="H365" s="160"/>
      <c r="I365" s="160"/>
      <c r="J365" s="160"/>
      <c r="K365" s="160"/>
      <c r="L365" s="160"/>
      <c r="M365" s="160"/>
      <c r="N365" s="160"/>
      <c r="O365" s="160"/>
      <c r="P365" s="160"/>
      <c r="Q365" s="160"/>
      <c r="R365" s="160"/>
      <c r="S365" s="160"/>
      <c r="T365" s="160"/>
      <c r="U365" s="160"/>
      <c r="Y365" s="160"/>
      <c r="AA365" s="160"/>
      <c r="AB365" s="160"/>
      <c r="AC365" s="160"/>
      <c r="AD365" s="160"/>
      <c r="AG365" s="160"/>
      <c r="AI365" s="160"/>
      <c r="AJ365" s="160"/>
      <c r="AK365" s="160"/>
      <c r="AL365" s="160"/>
      <c r="AM365" s="160"/>
      <c r="AN365" s="160"/>
      <c r="AO365" s="160"/>
      <c r="AP365" s="160"/>
      <c r="AQ365" s="160"/>
      <c r="AR365" s="160"/>
      <c r="AS365" s="160"/>
      <c r="AT365" s="160"/>
      <c r="AW365" s="160"/>
      <c r="AX365" s="160"/>
      <c r="AY365" s="160"/>
      <c r="AZ365" s="160"/>
      <c r="BA365" s="160"/>
      <c r="BB365" s="160"/>
      <c r="BC365" s="160"/>
      <c r="BD365" s="160"/>
      <c r="BE365" s="160"/>
      <c r="BF365" s="160"/>
      <c r="BG365" s="160"/>
      <c r="BH365" s="160"/>
    </row>
    <row r="366" spans="1:60" x14ac:dyDescent="0.25">
      <c r="A366" s="160"/>
      <c r="B366" s="160"/>
      <c r="C366" s="160"/>
      <c r="D366" s="160"/>
      <c r="E366" s="160"/>
      <c r="F366" s="160"/>
      <c r="G366" s="160"/>
      <c r="H366" s="160"/>
      <c r="I366" s="160"/>
      <c r="J366" s="160"/>
      <c r="K366" s="160"/>
      <c r="L366" s="160"/>
      <c r="M366" s="160"/>
      <c r="N366" s="160"/>
      <c r="O366" s="160"/>
      <c r="P366" s="160"/>
      <c r="Q366" s="160"/>
      <c r="R366" s="160"/>
      <c r="S366" s="160"/>
      <c r="T366" s="160"/>
      <c r="U366" s="160"/>
      <c r="Y366" s="160"/>
      <c r="AA366" s="160"/>
      <c r="AB366" s="160"/>
      <c r="AC366" s="160"/>
      <c r="AD366" s="160"/>
      <c r="AG366" s="160"/>
      <c r="AI366" s="160"/>
      <c r="AJ366" s="160"/>
      <c r="AK366" s="160"/>
      <c r="AL366" s="160"/>
      <c r="AM366" s="160"/>
      <c r="AN366" s="160"/>
      <c r="AO366" s="160"/>
      <c r="AP366" s="160"/>
      <c r="AQ366" s="160"/>
      <c r="AR366" s="160"/>
      <c r="AS366" s="160"/>
      <c r="AT366" s="160"/>
      <c r="AW366" s="160"/>
      <c r="AX366" s="160"/>
      <c r="AY366" s="160"/>
      <c r="AZ366" s="160"/>
      <c r="BA366" s="160"/>
      <c r="BB366" s="160"/>
      <c r="BC366" s="160"/>
      <c r="BD366" s="160"/>
      <c r="BE366" s="160"/>
      <c r="BF366" s="160"/>
      <c r="BG366" s="160"/>
      <c r="BH366" s="160"/>
    </row>
    <row r="367" spans="1:60" x14ac:dyDescent="0.25">
      <c r="A367" s="160"/>
      <c r="B367" s="160"/>
      <c r="C367" s="160"/>
      <c r="D367" s="160"/>
      <c r="E367" s="160"/>
      <c r="F367" s="160"/>
      <c r="G367" s="160"/>
      <c r="H367" s="160"/>
      <c r="I367" s="160"/>
      <c r="J367" s="160"/>
      <c r="K367" s="160"/>
      <c r="L367" s="160"/>
      <c r="M367" s="160"/>
      <c r="N367" s="160"/>
      <c r="O367" s="160"/>
      <c r="P367" s="160"/>
      <c r="Q367" s="160"/>
      <c r="R367" s="160"/>
      <c r="S367" s="160"/>
      <c r="T367" s="160"/>
      <c r="U367" s="160"/>
      <c r="Y367" s="160"/>
      <c r="AA367" s="160"/>
      <c r="AB367" s="160"/>
      <c r="AC367" s="160"/>
      <c r="AD367" s="160"/>
      <c r="AG367" s="160"/>
      <c r="AI367" s="160"/>
      <c r="AJ367" s="160"/>
      <c r="AK367" s="160"/>
      <c r="AL367" s="160"/>
      <c r="AM367" s="160"/>
      <c r="AN367" s="160"/>
      <c r="AO367" s="160"/>
      <c r="AP367" s="160"/>
      <c r="AQ367" s="160"/>
      <c r="AR367" s="160"/>
      <c r="AS367" s="160"/>
      <c r="AT367" s="160"/>
      <c r="AW367" s="160"/>
      <c r="AX367" s="160"/>
      <c r="AY367" s="160"/>
      <c r="AZ367" s="160"/>
      <c r="BA367" s="160"/>
      <c r="BB367" s="160"/>
      <c r="BC367" s="160"/>
      <c r="BD367" s="160"/>
      <c r="BE367" s="160"/>
      <c r="BF367" s="160"/>
      <c r="BG367" s="160"/>
      <c r="BH367" s="160"/>
    </row>
    <row r="368" spans="1:60" x14ac:dyDescent="0.25">
      <c r="A368" s="160"/>
      <c r="B368" s="160"/>
      <c r="C368" s="160"/>
      <c r="D368" s="160"/>
      <c r="E368" s="160"/>
      <c r="F368" s="160"/>
      <c r="G368" s="160"/>
      <c r="H368" s="160"/>
      <c r="I368" s="160"/>
      <c r="J368" s="160"/>
      <c r="K368" s="160"/>
      <c r="L368" s="160"/>
      <c r="M368" s="160"/>
      <c r="N368" s="160"/>
      <c r="O368" s="160"/>
      <c r="P368" s="160"/>
      <c r="Q368" s="160"/>
      <c r="R368" s="160"/>
      <c r="S368" s="160"/>
      <c r="T368" s="160"/>
      <c r="U368" s="160"/>
      <c r="Y368" s="160"/>
      <c r="AA368" s="160"/>
      <c r="AB368" s="160"/>
      <c r="AC368" s="160"/>
      <c r="AD368" s="160"/>
      <c r="AG368" s="160"/>
      <c r="AI368" s="160"/>
      <c r="AJ368" s="160"/>
      <c r="AK368" s="160"/>
      <c r="AL368" s="160"/>
      <c r="AM368" s="160"/>
      <c r="AN368" s="160"/>
      <c r="AO368" s="160"/>
      <c r="AP368" s="160"/>
      <c r="AQ368" s="160"/>
      <c r="AR368" s="160"/>
      <c r="AS368" s="160"/>
      <c r="AT368" s="160"/>
      <c r="AW368" s="160"/>
      <c r="AX368" s="160"/>
      <c r="AY368" s="160"/>
      <c r="AZ368" s="160"/>
      <c r="BA368" s="160"/>
      <c r="BB368" s="160"/>
      <c r="BC368" s="160"/>
      <c r="BD368" s="160"/>
      <c r="BE368" s="160"/>
      <c r="BF368" s="160"/>
      <c r="BG368" s="160"/>
      <c r="BH368" s="160"/>
    </row>
    <row r="369" spans="1:60" x14ac:dyDescent="0.25">
      <c r="A369" s="160"/>
      <c r="B369" s="160"/>
      <c r="C369" s="160"/>
      <c r="D369" s="160"/>
      <c r="E369" s="160"/>
      <c r="F369" s="160"/>
      <c r="G369" s="160"/>
      <c r="H369" s="160"/>
      <c r="I369" s="160"/>
      <c r="J369" s="160"/>
      <c r="K369" s="160"/>
      <c r="L369" s="160"/>
      <c r="M369" s="160"/>
      <c r="N369" s="160"/>
      <c r="O369" s="160"/>
      <c r="P369" s="160"/>
      <c r="Q369" s="160"/>
      <c r="R369" s="160"/>
      <c r="S369" s="160"/>
      <c r="T369" s="160"/>
      <c r="U369" s="160"/>
      <c r="Y369" s="160"/>
      <c r="AA369" s="160"/>
      <c r="AB369" s="160"/>
      <c r="AC369" s="160"/>
      <c r="AD369" s="160"/>
      <c r="AG369" s="160"/>
      <c r="AI369" s="160"/>
      <c r="AJ369" s="160"/>
      <c r="AK369" s="160"/>
      <c r="AL369" s="160"/>
      <c r="AM369" s="160"/>
      <c r="AN369" s="160"/>
      <c r="AO369" s="160"/>
      <c r="AP369" s="160"/>
      <c r="AQ369" s="160"/>
      <c r="AR369" s="160"/>
      <c r="AS369" s="160"/>
      <c r="AT369" s="160"/>
      <c r="AW369" s="160"/>
      <c r="AX369" s="160"/>
      <c r="AY369" s="160"/>
      <c r="AZ369" s="160"/>
      <c r="BA369" s="160"/>
      <c r="BB369" s="160"/>
      <c r="BC369" s="160"/>
      <c r="BD369" s="160"/>
      <c r="BE369" s="160"/>
      <c r="BF369" s="160"/>
      <c r="BG369" s="160"/>
      <c r="BH369" s="160"/>
    </row>
    <row r="370" spans="1:60" x14ac:dyDescent="0.25">
      <c r="A370" s="160"/>
      <c r="B370" s="160"/>
      <c r="C370" s="160"/>
      <c r="D370" s="160"/>
      <c r="E370" s="160"/>
      <c r="F370" s="160"/>
      <c r="G370" s="160"/>
      <c r="H370" s="160"/>
      <c r="I370" s="160"/>
      <c r="J370" s="160"/>
      <c r="K370" s="160"/>
      <c r="L370" s="160"/>
      <c r="M370" s="160"/>
      <c r="N370" s="160"/>
      <c r="O370" s="160"/>
      <c r="P370" s="160"/>
      <c r="Q370" s="160"/>
      <c r="R370" s="160"/>
      <c r="S370" s="160"/>
      <c r="T370" s="160"/>
      <c r="U370" s="160"/>
      <c r="Y370" s="160"/>
      <c r="AA370" s="160"/>
      <c r="AB370" s="160"/>
      <c r="AC370" s="160"/>
      <c r="AD370" s="160"/>
      <c r="AG370" s="160"/>
      <c r="AI370" s="160"/>
      <c r="AJ370" s="160"/>
      <c r="AK370" s="160"/>
      <c r="AL370" s="160"/>
      <c r="AM370" s="160"/>
      <c r="AN370" s="160"/>
      <c r="AO370" s="160"/>
      <c r="AP370" s="160"/>
      <c r="AQ370" s="160"/>
      <c r="AR370" s="160"/>
      <c r="AS370" s="160"/>
      <c r="AT370" s="160"/>
      <c r="AW370" s="160"/>
      <c r="AX370" s="160"/>
      <c r="AY370" s="160"/>
      <c r="AZ370" s="160"/>
      <c r="BA370" s="160"/>
      <c r="BB370" s="160"/>
      <c r="BC370" s="160"/>
      <c r="BD370" s="160"/>
      <c r="BE370" s="160"/>
      <c r="BF370" s="160"/>
      <c r="BG370" s="160"/>
      <c r="BH370" s="160"/>
    </row>
    <row r="371" spans="1:60" x14ac:dyDescent="0.25">
      <c r="A371" s="160"/>
      <c r="B371" s="160"/>
      <c r="C371" s="160"/>
      <c r="D371" s="160"/>
      <c r="E371" s="160"/>
      <c r="F371" s="160"/>
      <c r="G371" s="160"/>
      <c r="H371" s="160"/>
      <c r="I371" s="160"/>
      <c r="J371" s="160"/>
      <c r="K371" s="160"/>
      <c r="L371" s="160"/>
      <c r="M371" s="160"/>
      <c r="N371" s="160"/>
      <c r="O371" s="160"/>
      <c r="P371" s="160"/>
      <c r="Q371" s="160"/>
      <c r="R371" s="160"/>
      <c r="S371" s="160"/>
      <c r="T371" s="160"/>
      <c r="U371" s="160"/>
      <c r="Y371" s="160"/>
      <c r="AA371" s="160"/>
      <c r="AB371" s="160"/>
      <c r="AC371" s="160"/>
      <c r="AD371" s="160"/>
      <c r="AG371" s="160"/>
      <c r="AI371" s="160"/>
      <c r="AJ371" s="160"/>
      <c r="AK371" s="160"/>
      <c r="AL371" s="160"/>
      <c r="AM371" s="160"/>
      <c r="AN371" s="160"/>
      <c r="AO371" s="160"/>
      <c r="AP371" s="160"/>
      <c r="AQ371" s="160"/>
      <c r="AR371" s="160"/>
      <c r="AS371" s="160"/>
      <c r="AT371" s="160"/>
      <c r="AW371" s="160"/>
      <c r="AX371" s="160"/>
      <c r="AY371" s="160"/>
      <c r="AZ371" s="160"/>
      <c r="BA371" s="160"/>
      <c r="BB371" s="160"/>
      <c r="BC371" s="160"/>
      <c r="BD371" s="160"/>
      <c r="BE371" s="160"/>
      <c r="BF371" s="160"/>
      <c r="BG371" s="160"/>
      <c r="BH371" s="160"/>
    </row>
    <row r="372" spans="1:60" x14ac:dyDescent="0.25">
      <c r="A372" s="160"/>
      <c r="B372" s="160"/>
      <c r="C372" s="160"/>
      <c r="D372" s="160"/>
      <c r="E372" s="160"/>
      <c r="F372" s="160"/>
      <c r="G372" s="160"/>
      <c r="H372" s="160"/>
      <c r="I372" s="160"/>
      <c r="J372" s="160"/>
      <c r="K372" s="160"/>
      <c r="L372" s="160"/>
      <c r="M372" s="160"/>
      <c r="N372" s="160"/>
      <c r="O372" s="160"/>
      <c r="P372" s="160"/>
      <c r="Q372" s="160"/>
      <c r="R372" s="160"/>
      <c r="S372" s="160"/>
      <c r="T372" s="160"/>
      <c r="U372" s="160"/>
      <c r="Y372" s="160"/>
      <c r="AA372" s="160"/>
      <c r="AB372" s="160"/>
      <c r="AC372" s="160"/>
      <c r="AD372" s="160"/>
      <c r="AG372" s="160"/>
      <c r="AI372" s="160"/>
      <c r="AJ372" s="160"/>
      <c r="AK372" s="160"/>
      <c r="AL372" s="160"/>
      <c r="AM372" s="160"/>
      <c r="AN372" s="160"/>
      <c r="AO372" s="160"/>
      <c r="AP372" s="160"/>
      <c r="AQ372" s="160"/>
      <c r="AR372" s="160"/>
      <c r="AS372" s="160"/>
      <c r="AT372" s="160"/>
      <c r="AW372" s="160"/>
      <c r="AX372" s="160"/>
      <c r="AY372" s="160"/>
      <c r="AZ372" s="160"/>
      <c r="BA372" s="160"/>
      <c r="BB372" s="160"/>
      <c r="BC372" s="160"/>
      <c r="BD372" s="160"/>
      <c r="BE372" s="160"/>
      <c r="BF372" s="160"/>
      <c r="BG372" s="160"/>
      <c r="BH372" s="160"/>
    </row>
    <row r="373" spans="1:60" x14ac:dyDescent="0.25">
      <c r="A373" s="160"/>
      <c r="B373" s="160"/>
      <c r="C373" s="160"/>
      <c r="D373" s="160"/>
      <c r="E373" s="160"/>
      <c r="F373" s="160"/>
      <c r="G373" s="160"/>
      <c r="H373" s="160"/>
      <c r="I373" s="160"/>
      <c r="J373" s="160"/>
      <c r="K373" s="160"/>
      <c r="L373" s="160"/>
      <c r="M373" s="160"/>
      <c r="N373" s="160"/>
      <c r="O373" s="160"/>
      <c r="P373" s="160"/>
      <c r="Q373" s="160"/>
      <c r="R373" s="160"/>
      <c r="S373" s="160"/>
      <c r="T373" s="160"/>
      <c r="U373" s="160"/>
      <c r="Y373" s="160"/>
      <c r="AA373" s="160"/>
      <c r="AB373" s="160"/>
      <c r="AC373" s="160"/>
      <c r="AD373" s="160"/>
      <c r="AG373" s="160"/>
      <c r="AI373" s="160"/>
      <c r="AJ373" s="160"/>
      <c r="AK373" s="160"/>
      <c r="AL373" s="160"/>
      <c r="AM373" s="160"/>
      <c r="AN373" s="160"/>
      <c r="AO373" s="160"/>
      <c r="AP373" s="160"/>
      <c r="AQ373" s="160"/>
      <c r="AR373" s="160"/>
      <c r="AS373" s="160"/>
      <c r="AT373" s="160"/>
      <c r="AW373" s="160"/>
      <c r="AX373" s="160"/>
      <c r="AY373" s="160"/>
      <c r="AZ373" s="160"/>
      <c r="BA373" s="160"/>
      <c r="BB373" s="160"/>
      <c r="BC373" s="160"/>
      <c r="BD373" s="160"/>
      <c r="BE373" s="160"/>
      <c r="BF373" s="160"/>
      <c r="BG373" s="160"/>
      <c r="BH373" s="160"/>
    </row>
    <row r="374" spans="1:60" x14ac:dyDescent="0.25">
      <c r="A374" s="160"/>
      <c r="B374" s="160"/>
      <c r="C374" s="160"/>
      <c r="D374" s="160"/>
      <c r="E374" s="160"/>
      <c r="F374" s="160"/>
      <c r="G374" s="160"/>
      <c r="H374" s="160"/>
      <c r="I374" s="160"/>
      <c r="J374" s="160"/>
      <c r="K374" s="160"/>
      <c r="L374" s="160"/>
      <c r="M374" s="160"/>
      <c r="N374" s="160"/>
      <c r="O374" s="160"/>
      <c r="P374" s="160"/>
      <c r="Q374" s="160"/>
      <c r="R374" s="160"/>
      <c r="S374" s="160"/>
      <c r="T374" s="160"/>
      <c r="U374" s="160"/>
      <c r="Y374" s="160"/>
      <c r="AA374" s="160"/>
      <c r="AB374" s="160"/>
      <c r="AC374" s="160"/>
      <c r="AD374" s="160"/>
      <c r="AG374" s="160"/>
      <c r="AI374" s="160"/>
      <c r="AJ374" s="160"/>
      <c r="AK374" s="160"/>
      <c r="AL374" s="160"/>
      <c r="AM374" s="160"/>
      <c r="AN374" s="160"/>
      <c r="AO374" s="160"/>
      <c r="AP374" s="160"/>
      <c r="AQ374" s="160"/>
      <c r="AR374" s="160"/>
      <c r="AS374" s="160"/>
      <c r="AT374" s="160"/>
      <c r="AW374" s="160"/>
      <c r="AX374" s="160"/>
      <c r="AY374" s="160"/>
      <c r="AZ374" s="160"/>
      <c r="BA374" s="160"/>
      <c r="BB374" s="160"/>
      <c r="BC374" s="160"/>
      <c r="BD374" s="160"/>
      <c r="BE374" s="160"/>
      <c r="BF374" s="160"/>
      <c r="BG374" s="160"/>
      <c r="BH374" s="160"/>
    </row>
    <row r="375" spans="1:60" x14ac:dyDescent="0.25">
      <c r="A375" s="160"/>
      <c r="B375" s="160"/>
      <c r="C375" s="160"/>
      <c r="D375" s="160"/>
      <c r="E375" s="160"/>
      <c r="F375" s="160"/>
      <c r="G375" s="160"/>
      <c r="H375" s="160"/>
      <c r="I375" s="160"/>
      <c r="J375" s="160"/>
      <c r="K375" s="160"/>
      <c r="L375" s="160"/>
      <c r="M375" s="160"/>
      <c r="N375" s="160"/>
      <c r="O375" s="160"/>
      <c r="P375" s="160"/>
      <c r="Q375" s="160"/>
      <c r="R375" s="160"/>
      <c r="S375" s="160"/>
      <c r="T375" s="160"/>
      <c r="U375" s="160"/>
      <c r="Y375" s="160"/>
      <c r="AA375" s="160"/>
      <c r="AB375" s="160"/>
      <c r="AC375" s="160"/>
      <c r="AD375" s="160"/>
      <c r="AG375" s="160"/>
      <c r="AI375" s="160"/>
      <c r="AJ375" s="160"/>
      <c r="AK375" s="160"/>
      <c r="AL375" s="160"/>
      <c r="AM375" s="160"/>
      <c r="AN375" s="160"/>
      <c r="AO375" s="160"/>
      <c r="AP375" s="160"/>
      <c r="AQ375" s="160"/>
      <c r="AR375" s="160"/>
      <c r="AS375" s="160"/>
      <c r="AT375" s="160"/>
      <c r="AW375" s="160"/>
      <c r="AX375" s="160"/>
      <c r="AY375" s="160"/>
      <c r="AZ375" s="160"/>
      <c r="BA375" s="160"/>
      <c r="BB375" s="160"/>
      <c r="BC375" s="160"/>
      <c r="BD375" s="160"/>
      <c r="BE375" s="160"/>
      <c r="BF375" s="160"/>
      <c r="BG375" s="160"/>
      <c r="BH375" s="160"/>
    </row>
    <row r="376" spans="1:60" x14ac:dyDescent="0.25">
      <c r="A376" s="160"/>
      <c r="B376" s="160"/>
      <c r="C376" s="160"/>
      <c r="D376" s="160"/>
      <c r="E376" s="160"/>
      <c r="F376" s="160"/>
      <c r="G376" s="160"/>
      <c r="H376" s="160"/>
      <c r="I376" s="160"/>
      <c r="J376" s="160"/>
      <c r="K376" s="160"/>
      <c r="L376" s="160"/>
      <c r="M376" s="160"/>
      <c r="N376" s="160"/>
      <c r="O376" s="160"/>
      <c r="P376" s="160"/>
      <c r="Q376" s="160"/>
      <c r="R376" s="160"/>
      <c r="S376" s="160"/>
      <c r="T376" s="160"/>
      <c r="U376" s="160"/>
      <c r="Y376" s="160"/>
      <c r="AA376" s="160"/>
      <c r="AB376" s="160"/>
      <c r="AC376" s="160"/>
      <c r="AD376" s="160"/>
      <c r="AG376" s="160"/>
      <c r="AI376" s="160"/>
      <c r="AJ376" s="160"/>
      <c r="AK376" s="160"/>
      <c r="AL376" s="160"/>
      <c r="AM376" s="160"/>
      <c r="AN376" s="160"/>
      <c r="AO376" s="160"/>
      <c r="AP376" s="160"/>
      <c r="AQ376" s="160"/>
      <c r="AR376" s="160"/>
      <c r="AS376" s="160"/>
      <c r="AT376" s="160"/>
      <c r="AW376" s="160"/>
      <c r="AX376" s="160"/>
      <c r="AY376" s="160"/>
      <c r="AZ376" s="160"/>
      <c r="BA376" s="160"/>
      <c r="BB376" s="160"/>
      <c r="BC376" s="160"/>
      <c r="BD376" s="160"/>
      <c r="BE376" s="160"/>
      <c r="BF376" s="160"/>
      <c r="BG376" s="160"/>
      <c r="BH376" s="160"/>
    </row>
    <row r="377" spans="1:60" x14ac:dyDescent="0.25">
      <c r="A377" s="160"/>
      <c r="B377" s="160"/>
      <c r="C377" s="160"/>
      <c r="D377" s="160"/>
      <c r="E377" s="160"/>
      <c r="F377" s="160"/>
      <c r="G377" s="160"/>
      <c r="H377" s="160"/>
      <c r="I377" s="160"/>
      <c r="J377" s="160"/>
      <c r="K377" s="160"/>
      <c r="L377" s="160"/>
      <c r="M377" s="160"/>
      <c r="N377" s="160"/>
      <c r="O377" s="160"/>
      <c r="P377" s="160"/>
      <c r="Q377" s="160"/>
      <c r="R377" s="160"/>
      <c r="S377" s="160"/>
      <c r="T377" s="160"/>
      <c r="U377" s="160"/>
      <c r="Y377" s="160"/>
      <c r="AA377" s="160"/>
      <c r="AB377" s="160"/>
      <c r="AC377" s="160"/>
      <c r="AD377" s="160"/>
      <c r="AG377" s="160"/>
      <c r="AI377" s="160"/>
      <c r="AJ377" s="160"/>
      <c r="AK377" s="160"/>
      <c r="AL377" s="160"/>
      <c r="AM377" s="160"/>
      <c r="AN377" s="160"/>
      <c r="AO377" s="160"/>
      <c r="AP377" s="160"/>
      <c r="AQ377" s="160"/>
      <c r="AR377" s="160"/>
      <c r="AS377" s="160"/>
      <c r="AT377" s="160"/>
      <c r="AW377" s="160"/>
      <c r="AX377" s="160"/>
      <c r="AY377" s="160"/>
      <c r="AZ377" s="160"/>
      <c r="BA377" s="160"/>
      <c r="BB377" s="160"/>
      <c r="BC377" s="160"/>
      <c r="BD377" s="160"/>
      <c r="BE377" s="160"/>
      <c r="BF377" s="160"/>
      <c r="BG377" s="160"/>
      <c r="BH377" s="160"/>
    </row>
    <row r="378" spans="1:60" x14ac:dyDescent="0.25">
      <c r="A378" s="160"/>
      <c r="B378" s="160"/>
      <c r="C378" s="160"/>
      <c r="D378" s="160"/>
      <c r="E378" s="160"/>
      <c r="F378" s="160"/>
      <c r="G378" s="160"/>
      <c r="H378" s="160"/>
      <c r="I378" s="160"/>
      <c r="J378" s="160"/>
      <c r="K378" s="160"/>
      <c r="L378" s="160"/>
      <c r="M378" s="160"/>
      <c r="N378" s="160"/>
      <c r="O378" s="160"/>
      <c r="P378" s="160"/>
      <c r="Q378" s="160"/>
      <c r="R378" s="160"/>
      <c r="S378" s="160"/>
      <c r="T378" s="160"/>
      <c r="U378" s="160"/>
      <c r="Y378" s="160"/>
      <c r="AA378" s="160"/>
      <c r="AB378" s="160"/>
      <c r="AC378" s="160"/>
      <c r="AD378" s="160"/>
      <c r="AG378" s="160"/>
      <c r="AI378" s="160"/>
      <c r="AJ378" s="160"/>
      <c r="AK378" s="160"/>
      <c r="AL378" s="160"/>
      <c r="AM378" s="160"/>
      <c r="AN378" s="160"/>
      <c r="AO378" s="160"/>
      <c r="AP378" s="160"/>
      <c r="AQ378" s="160"/>
      <c r="AR378" s="160"/>
      <c r="AS378" s="160"/>
      <c r="AT378" s="160"/>
      <c r="AW378" s="160"/>
      <c r="AX378" s="160"/>
      <c r="AY378" s="160"/>
      <c r="AZ378" s="160"/>
      <c r="BA378" s="160"/>
      <c r="BB378" s="160"/>
      <c r="BC378" s="160"/>
      <c r="BD378" s="160"/>
      <c r="BE378" s="160"/>
      <c r="BF378" s="160"/>
      <c r="BG378" s="160"/>
      <c r="BH378" s="160"/>
    </row>
    <row r="379" spans="1:60" x14ac:dyDescent="0.25">
      <c r="A379" s="160"/>
      <c r="B379" s="160"/>
      <c r="C379" s="160"/>
      <c r="D379" s="160"/>
      <c r="E379" s="160"/>
      <c r="F379" s="160"/>
      <c r="G379" s="160"/>
      <c r="H379" s="160"/>
      <c r="I379" s="160"/>
      <c r="J379" s="160"/>
      <c r="K379" s="160"/>
      <c r="L379" s="160"/>
      <c r="M379" s="160"/>
      <c r="N379" s="160"/>
      <c r="O379" s="160"/>
      <c r="P379" s="160"/>
      <c r="Q379" s="160"/>
      <c r="R379" s="160"/>
      <c r="S379" s="160"/>
      <c r="T379" s="160"/>
      <c r="U379" s="160"/>
      <c r="Y379" s="160"/>
      <c r="AA379" s="160"/>
      <c r="AB379" s="160"/>
      <c r="AC379" s="160"/>
      <c r="AD379" s="160"/>
      <c r="AG379" s="160"/>
      <c r="AI379" s="160"/>
      <c r="AJ379" s="160"/>
      <c r="AK379" s="160"/>
      <c r="AL379" s="160"/>
      <c r="AM379" s="160"/>
      <c r="AN379" s="160"/>
      <c r="AO379" s="160"/>
      <c r="AP379" s="160"/>
      <c r="AQ379" s="160"/>
      <c r="AR379" s="160"/>
      <c r="AS379" s="160"/>
      <c r="AT379" s="160"/>
      <c r="AW379" s="160"/>
      <c r="AX379" s="160"/>
      <c r="AY379" s="160"/>
      <c r="AZ379" s="160"/>
      <c r="BA379" s="160"/>
      <c r="BB379" s="160"/>
      <c r="BC379" s="160"/>
      <c r="BD379" s="160"/>
      <c r="BE379" s="160"/>
      <c r="BF379" s="160"/>
      <c r="BG379" s="160"/>
      <c r="BH379" s="160"/>
    </row>
    <row r="380" spans="1:60" x14ac:dyDescent="0.25">
      <c r="A380" s="160"/>
      <c r="B380" s="160"/>
      <c r="C380" s="160"/>
      <c r="D380" s="160"/>
      <c r="E380" s="160"/>
      <c r="F380" s="160"/>
      <c r="G380" s="160"/>
      <c r="H380" s="160"/>
      <c r="I380" s="160"/>
      <c r="J380" s="160"/>
      <c r="K380" s="160"/>
      <c r="L380" s="160"/>
      <c r="M380" s="160"/>
      <c r="N380" s="160"/>
      <c r="O380" s="160"/>
      <c r="P380" s="160"/>
      <c r="Q380" s="160"/>
      <c r="R380" s="160"/>
      <c r="S380" s="160"/>
      <c r="T380" s="160"/>
      <c r="U380" s="160"/>
      <c r="Y380" s="160"/>
      <c r="AA380" s="160"/>
      <c r="AB380" s="160"/>
      <c r="AC380" s="160"/>
      <c r="AD380" s="160"/>
      <c r="AG380" s="160"/>
      <c r="AI380" s="160"/>
      <c r="AJ380" s="160"/>
      <c r="AK380" s="160"/>
      <c r="AL380" s="160"/>
      <c r="AM380" s="160"/>
      <c r="AN380" s="160"/>
      <c r="AO380" s="160"/>
      <c r="AP380" s="160"/>
      <c r="AQ380" s="160"/>
      <c r="AR380" s="160"/>
      <c r="AS380" s="160"/>
      <c r="AT380" s="160"/>
      <c r="AW380" s="160"/>
      <c r="AX380" s="160"/>
      <c r="AY380" s="160"/>
      <c r="AZ380" s="160"/>
      <c r="BA380" s="160"/>
      <c r="BB380" s="160"/>
      <c r="BC380" s="160"/>
      <c r="BD380" s="160"/>
      <c r="BE380" s="160"/>
      <c r="BF380" s="160"/>
      <c r="BG380" s="160"/>
      <c r="BH380" s="160"/>
    </row>
    <row r="381" spans="1:60" x14ac:dyDescent="0.25">
      <c r="A381" s="160"/>
      <c r="B381" s="160"/>
      <c r="C381" s="160"/>
      <c r="D381" s="160"/>
      <c r="E381" s="160"/>
      <c r="F381" s="160"/>
      <c r="G381" s="160"/>
      <c r="H381" s="160"/>
      <c r="I381" s="160"/>
      <c r="J381" s="160"/>
      <c r="K381" s="160"/>
      <c r="L381" s="160"/>
      <c r="M381" s="160"/>
      <c r="N381" s="160"/>
      <c r="O381" s="160"/>
      <c r="P381" s="160"/>
      <c r="Q381" s="160"/>
      <c r="R381" s="160"/>
      <c r="S381" s="160"/>
      <c r="T381" s="160"/>
      <c r="U381" s="160"/>
      <c r="Y381" s="160"/>
      <c r="AA381" s="160"/>
      <c r="AB381" s="160"/>
      <c r="AC381" s="160"/>
      <c r="AD381" s="160"/>
      <c r="AG381" s="160"/>
      <c r="AI381" s="160"/>
      <c r="AJ381" s="160"/>
      <c r="AK381" s="160"/>
      <c r="AL381" s="160"/>
      <c r="AM381" s="160"/>
      <c r="AN381" s="160"/>
      <c r="AO381" s="160"/>
      <c r="AP381" s="160"/>
      <c r="AQ381" s="160"/>
      <c r="AR381" s="160"/>
      <c r="AS381" s="160"/>
      <c r="AT381" s="160"/>
      <c r="AW381" s="160"/>
      <c r="AX381" s="160"/>
      <c r="AY381" s="160"/>
      <c r="AZ381" s="160"/>
      <c r="BA381" s="160"/>
      <c r="BB381" s="160"/>
      <c r="BC381" s="160"/>
      <c r="BD381" s="160"/>
      <c r="BE381" s="160"/>
      <c r="BF381" s="160"/>
      <c r="BG381" s="160"/>
      <c r="BH381" s="160"/>
    </row>
    <row r="382" spans="1:60" x14ac:dyDescent="0.25">
      <c r="A382" s="160"/>
      <c r="B382" s="160"/>
      <c r="C382" s="160"/>
      <c r="D382" s="160"/>
      <c r="E382" s="160"/>
      <c r="F382" s="160"/>
      <c r="G382" s="160"/>
      <c r="H382" s="160"/>
      <c r="I382" s="160"/>
      <c r="J382" s="160"/>
      <c r="K382" s="160"/>
      <c r="L382" s="160"/>
      <c r="M382" s="160"/>
      <c r="N382" s="160"/>
      <c r="O382" s="160"/>
      <c r="P382" s="160"/>
      <c r="Q382" s="160"/>
      <c r="R382" s="160"/>
      <c r="S382" s="160"/>
      <c r="T382" s="160"/>
      <c r="U382" s="160"/>
      <c r="Y382" s="160"/>
      <c r="AA382" s="160"/>
      <c r="AB382" s="160"/>
      <c r="AC382" s="160"/>
      <c r="AD382" s="160"/>
      <c r="AG382" s="160"/>
      <c r="AI382" s="160"/>
      <c r="AJ382" s="160"/>
      <c r="AK382" s="160"/>
      <c r="AL382" s="160"/>
      <c r="AM382" s="160"/>
      <c r="AN382" s="160"/>
      <c r="AO382" s="160"/>
      <c r="AP382" s="160"/>
      <c r="AQ382" s="160"/>
      <c r="AR382" s="160"/>
      <c r="AS382" s="160"/>
      <c r="AT382" s="160"/>
      <c r="AW382" s="160"/>
      <c r="AX382" s="160"/>
      <c r="AY382" s="160"/>
      <c r="AZ382" s="160"/>
      <c r="BA382" s="160"/>
      <c r="BB382" s="160"/>
      <c r="BC382" s="160"/>
      <c r="BD382" s="160"/>
      <c r="BE382" s="160"/>
      <c r="BF382" s="160"/>
      <c r="BG382" s="160"/>
      <c r="BH382" s="160"/>
    </row>
    <row r="383" spans="1:60" x14ac:dyDescent="0.25">
      <c r="A383" s="160"/>
      <c r="B383" s="160"/>
      <c r="C383" s="160"/>
      <c r="D383" s="160"/>
      <c r="E383" s="160"/>
      <c r="F383" s="160"/>
      <c r="G383" s="160"/>
      <c r="H383" s="160"/>
      <c r="I383" s="160"/>
      <c r="J383" s="160"/>
      <c r="K383" s="160"/>
      <c r="L383" s="160"/>
      <c r="M383" s="160"/>
      <c r="N383" s="160"/>
      <c r="O383" s="160"/>
      <c r="P383" s="160"/>
      <c r="Q383" s="160"/>
      <c r="R383" s="160"/>
      <c r="S383" s="160"/>
      <c r="T383" s="160"/>
      <c r="U383" s="160"/>
      <c r="Y383" s="160"/>
      <c r="AA383" s="160"/>
      <c r="AB383" s="160"/>
      <c r="AC383" s="160"/>
      <c r="AD383" s="160"/>
      <c r="AG383" s="160"/>
      <c r="AI383" s="160"/>
      <c r="AJ383" s="160"/>
      <c r="AK383" s="160"/>
      <c r="AL383" s="160"/>
      <c r="AM383" s="160"/>
      <c r="AN383" s="160"/>
      <c r="AO383" s="160"/>
      <c r="AP383" s="160"/>
      <c r="AQ383" s="160"/>
      <c r="AR383" s="160"/>
      <c r="AS383" s="160"/>
      <c r="AT383" s="160"/>
      <c r="AW383" s="160"/>
      <c r="AX383" s="160"/>
      <c r="AY383" s="160"/>
      <c r="AZ383" s="160"/>
      <c r="BA383" s="160"/>
      <c r="BB383" s="160"/>
      <c r="BC383" s="160"/>
      <c r="BD383" s="160"/>
      <c r="BE383" s="160"/>
      <c r="BF383" s="160"/>
      <c r="BG383" s="160"/>
      <c r="BH383" s="160"/>
    </row>
    <row r="384" spans="1:60" x14ac:dyDescent="0.25">
      <c r="A384" s="160"/>
      <c r="B384" s="160"/>
      <c r="C384" s="160"/>
      <c r="D384" s="160"/>
      <c r="E384" s="160"/>
      <c r="F384" s="160"/>
      <c r="G384" s="160"/>
      <c r="H384" s="160"/>
      <c r="I384" s="160"/>
      <c r="J384" s="160"/>
      <c r="K384" s="160"/>
      <c r="L384" s="160"/>
      <c r="M384" s="160"/>
      <c r="N384" s="160"/>
      <c r="O384" s="160"/>
      <c r="P384" s="160"/>
      <c r="Q384" s="160"/>
      <c r="R384" s="160"/>
      <c r="S384" s="160"/>
      <c r="T384" s="160"/>
      <c r="U384" s="160"/>
      <c r="Y384" s="160"/>
      <c r="AA384" s="160"/>
      <c r="AB384" s="160"/>
      <c r="AC384" s="160"/>
      <c r="AD384" s="160"/>
      <c r="AG384" s="160"/>
      <c r="AI384" s="160"/>
      <c r="AJ384" s="160"/>
      <c r="AK384" s="160"/>
      <c r="AL384" s="160"/>
      <c r="AM384" s="160"/>
      <c r="AN384" s="160"/>
      <c r="AO384" s="160"/>
      <c r="AP384" s="160"/>
      <c r="AQ384" s="160"/>
      <c r="AR384" s="160"/>
      <c r="AS384" s="160"/>
      <c r="AT384" s="160"/>
      <c r="AW384" s="160"/>
      <c r="AX384" s="160"/>
      <c r="AY384" s="160"/>
      <c r="AZ384" s="160"/>
      <c r="BA384" s="160"/>
      <c r="BB384" s="160"/>
      <c r="BC384" s="160"/>
      <c r="BD384" s="160"/>
      <c r="BE384" s="160"/>
      <c r="BF384" s="160"/>
      <c r="BG384" s="160"/>
      <c r="BH384" s="160"/>
    </row>
    <row r="385" spans="1:60" x14ac:dyDescent="0.25">
      <c r="A385" s="160"/>
      <c r="B385" s="160"/>
      <c r="C385" s="160"/>
      <c r="D385" s="160"/>
      <c r="E385" s="160"/>
      <c r="F385" s="160"/>
      <c r="G385" s="160"/>
      <c r="H385" s="160"/>
      <c r="I385" s="160"/>
      <c r="J385" s="160"/>
      <c r="K385" s="160"/>
      <c r="L385" s="160"/>
      <c r="M385" s="160"/>
      <c r="N385" s="160"/>
      <c r="O385" s="160"/>
      <c r="P385" s="160"/>
      <c r="Q385" s="160"/>
      <c r="R385" s="160"/>
      <c r="S385" s="160"/>
      <c r="T385" s="160"/>
      <c r="U385" s="160"/>
      <c r="Y385" s="160"/>
      <c r="AA385" s="160"/>
      <c r="AB385" s="160"/>
      <c r="AC385" s="160"/>
      <c r="AD385" s="160"/>
      <c r="AG385" s="160"/>
      <c r="AI385" s="160"/>
      <c r="AJ385" s="160"/>
      <c r="AK385" s="160"/>
      <c r="AL385" s="160"/>
      <c r="AM385" s="160"/>
      <c r="AN385" s="160"/>
      <c r="AO385" s="160"/>
      <c r="AP385" s="160"/>
      <c r="AQ385" s="160"/>
      <c r="AR385" s="160"/>
      <c r="AS385" s="160"/>
      <c r="AT385" s="160"/>
      <c r="AW385" s="160"/>
      <c r="AX385" s="160"/>
      <c r="AY385" s="160"/>
      <c r="AZ385" s="160"/>
      <c r="BA385" s="160"/>
      <c r="BB385" s="160"/>
      <c r="BC385" s="160"/>
      <c r="BD385" s="160"/>
      <c r="BE385" s="160"/>
      <c r="BF385" s="160"/>
      <c r="BG385" s="160"/>
      <c r="BH385" s="160"/>
    </row>
    <row r="386" spans="1:60" x14ac:dyDescent="0.25">
      <c r="A386" s="160"/>
      <c r="B386" s="160"/>
      <c r="C386" s="160"/>
      <c r="D386" s="160"/>
      <c r="E386" s="160"/>
      <c r="F386" s="160"/>
      <c r="G386" s="160"/>
      <c r="H386" s="160"/>
      <c r="I386" s="160"/>
      <c r="J386" s="160"/>
      <c r="K386" s="160"/>
      <c r="L386" s="160"/>
      <c r="M386" s="160"/>
      <c r="N386" s="160"/>
      <c r="O386" s="160"/>
      <c r="P386" s="160"/>
      <c r="Q386" s="160"/>
      <c r="R386" s="160"/>
      <c r="S386" s="160"/>
      <c r="T386" s="160"/>
      <c r="U386" s="160"/>
      <c r="Y386" s="160"/>
      <c r="AA386" s="160"/>
      <c r="AB386" s="160"/>
      <c r="AC386" s="160"/>
      <c r="AD386" s="160"/>
      <c r="AG386" s="160"/>
      <c r="AI386" s="160"/>
      <c r="AJ386" s="160"/>
      <c r="AK386" s="160"/>
      <c r="AL386" s="160"/>
      <c r="AM386" s="160"/>
      <c r="AN386" s="160"/>
      <c r="AO386" s="160"/>
      <c r="AP386" s="160"/>
      <c r="AQ386" s="160"/>
      <c r="AR386" s="160"/>
      <c r="AS386" s="160"/>
      <c r="AT386" s="160"/>
      <c r="AW386" s="160"/>
      <c r="AX386" s="160"/>
      <c r="AY386" s="160"/>
      <c r="AZ386" s="160"/>
      <c r="BA386" s="160"/>
      <c r="BB386" s="160"/>
      <c r="BC386" s="160"/>
      <c r="BD386" s="160"/>
      <c r="BE386" s="160"/>
      <c r="BF386" s="160"/>
      <c r="BG386" s="160"/>
      <c r="BH386" s="160"/>
    </row>
    <row r="387" spans="1:60" x14ac:dyDescent="0.25">
      <c r="A387" s="160"/>
      <c r="B387" s="160"/>
      <c r="C387" s="160"/>
      <c r="D387" s="160"/>
      <c r="E387" s="160"/>
      <c r="F387" s="160"/>
      <c r="G387" s="160"/>
      <c r="H387" s="160"/>
      <c r="I387" s="160"/>
      <c r="J387" s="160"/>
      <c r="K387" s="160"/>
      <c r="L387" s="160"/>
      <c r="M387" s="160"/>
      <c r="N387" s="160"/>
      <c r="O387" s="160"/>
      <c r="P387" s="160"/>
      <c r="Q387" s="160"/>
      <c r="R387" s="160"/>
      <c r="S387" s="160"/>
      <c r="T387" s="160"/>
      <c r="U387" s="160"/>
      <c r="Y387" s="160"/>
      <c r="AA387" s="160"/>
      <c r="AB387" s="160"/>
      <c r="AC387" s="160"/>
      <c r="AD387" s="160"/>
      <c r="AG387" s="160"/>
      <c r="AI387" s="160"/>
      <c r="AJ387" s="160"/>
      <c r="AK387" s="160"/>
      <c r="AL387" s="160"/>
      <c r="AM387" s="160"/>
      <c r="AN387" s="160"/>
      <c r="AO387" s="160"/>
      <c r="AP387" s="160"/>
      <c r="AQ387" s="160"/>
      <c r="AR387" s="160"/>
      <c r="AS387" s="160"/>
      <c r="AT387" s="160"/>
      <c r="AW387" s="160"/>
      <c r="AX387" s="160"/>
      <c r="AY387" s="160"/>
      <c r="AZ387" s="160"/>
      <c r="BA387" s="160"/>
      <c r="BB387" s="160"/>
      <c r="BC387" s="160"/>
      <c r="BD387" s="160"/>
      <c r="BE387" s="160"/>
      <c r="BF387" s="160"/>
      <c r="BG387" s="160"/>
      <c r="BH387" s="160"/>
    </row>
    <row r="388" spans="1:60" x14ac:dyDescent="0.25">
      <c r="A388" s="160"/>
      <c r="B388" s="160"/>
      <c r="C388" s="160"/>
      <c r="D388" s="160"/>
      <c r="E388" s="160"/>
      <c r="F388" s="160"/>
      <c r="G388" s="160"/>
      <c r="H388" s="160"/>
      <c r="I388" s="160"/>
      <c r="J388" s="160"/>
      <c r="K388" s="160"/>
      <c r="L388" s="160"/>
      <c r="M388" s="160"/>
      <c r="N388" s="160"/>
      <c r="O388" s="160"/>
      <c r="P388" s="160"/>
      <c r="Q388" s="160"/>
      <c r="R388" s="160"/>
      <c r="S388" s="160"/>
      <c r="T388" s="160"/>
      <c r="U388" s="160"/>
      <c r="Y388" s="160"/>
      <c r="AA388" s="160"/>
      <c r="AB388" s="160"/>
      <c r="AC388" s="160"/>
      <c r="AD388" s="160"/>
      <c r="AG388" s="160"/>
      <c r="AI388" s="160"/>
      <c r="AJ388" s="160"/>
      <c r="AK388" s="160"/>
      <c r="AL388" s="160"/>
      <c r="AM388" s="160"/>
      <c r="AN388" s="160"/>
      <c r="AO388" s="160"/>
      <c r="AP388" s="160"/>
      <c r="AQ388" s="160"/>
      <c r="AR388" s="160"/>
      <c r="AS388" s="160"/>
      <c r="AT388" s="160"/>
      <c r="AW388" s="160"/>
      <c r="AX388" s="160"/>
      <c r="AY388" s="160"/>
      <c r="AZ388" s="160"/>
      <c r="BA388" s="160"/>
      <c r="BB388" s="160"/>
      <c r="BC388" s="160"/>
      <c r="BD388" s="160"/>
      <c r="BE388" s="160"/>
      <c r="BF388" s="160"/>
      <c r="BG388" s="160"/>
      <c r="BH388" s="160"/>
    </row>
    <row r="389" spans="1:60" x14ac:dyDescent="0.25">
      <c r="A389" s="160"/>
      <c r="B389" s="160"/>
      <c r="C389" s="160"/>
      <c r="D389" s="160"/>
      <c r="E389" s="160"/>
      <c r="F389" s="160"/>
      <c r="G389" s="160"/>
      <c r="H389" s="160"/>
      <c r="I389" s="160"/>
      <c r="J389" s="160"/>
      <c r="K389" s="160"/>
      <c r="L389" s="160"/>
      <c r="M389" s="160"/>
      <c r="N389" s="160"/>
      <c r="O389" s="160"/>
      <c r="P389" s="160"/>
      <c r="Q389" s="160"/>
      <c r="R389" s="160"/>
      <c r="S389" s="160"/>
      <c r="T389" s="160"/>
      <c r="U389" s="160"/>
      <c r="Y389" s="160"/>
      <c r="AA389" s="160"/>
      <c r="AB389" s="160"/>
      <c r="AC389" s="160"/>
      <c r="AD389" s="160"/>
      <c r="AG389" s="160"/>
      <c r="AI389" s="160"/>
      <c r="AJ389" s="160"/>
      <c r="AK389" s="160"/>
      <c r="AL389" s="160"/>
      <c r="AM389" s="160"/>
      <c r="AN389" s="160"/>
      <c r="AO389" s="160"/>
      <c r="AP389" s="160"/>
      <c r="AQ389" s="160"/>
      <c r="AR389" s="160"/>
      <c r="AS389" s="160"/>
      <c r="AT389" s="160"/>
      <c r="AW389" s="160"/>
      <c r="AX389" s="160"/>
      <c r="AY389" s="160"/>
      <c r="AZ389" s="160"/>
      <c r="BA389" s="160"/>
      <c r="BB389" s="160"/>
      <c r="BC389" s="160"/>
      <c r="BD389" s="160"/>
      <c r="BE389" s="160"/>
      <c r="BF389" s="160"/>
      <c r="BG389" s="160"/>
      <c r="BH389" s="160"/>
    </row>
    <row r="390" spans="1:60" x14ac:dyDescent="0.25">
      <c r="A390" s="160"/>
      <c r="B390" s="160"/>
      <c r="C390" s="160"/>
      <c r="D390" s="160"/>
      <c r="E390" s="160"/>
      <c r="F390" s="160"/>
      <c r="G390" s="160"/>
      <c r="H390" s="160"/>
      <c r="I390" s="160"/>
      <c r="J390" s="160"/>
      <c r="K390" s="160"/>
      <c r="L390" s="160"/>
      <c r="M390" s="160"/>
      <c r="N390" s="160"/>
      <c r="O390" s="160"/>
      <c r="P390" s="160"/>
      <c r="Q390" s="160"/>
      <c r="R390" s="160"/>
      <c r="S390" s="160"/>
      <c r="T390" s="160"/>
      <c r="U390" s="160"/>
      <c r="Y390" s="160"/>
      <c r="AA390" s="160"/>
      <c r="AB390" s="160"/>
      <c r="AC390" s="160"/>
      <c r="AD390" s="160"/>
      <c r="AG390" s="160"/>
      <c r="AI390" s="160"/>
      <c r="AJ390" s="160"/>
      <c r="AK390" s="160"/>
      <c r="AL390" s="160"/>
      <c r="AM390" s="160"/>
      <c r="AN390" s="160"/>
      <c r="AO390" s="160"/>
      <c r="AP390" s="160"/>
      <c r="AQ390" s="160"/>
      <c r="AR390" s="160"/>
      <c r="AS390" s="160"/>
      <c r="AT390" s="160"/>
      <c r="AW390" s="160"/>
      <c r="AX390" s="160"/>
      <c r="AY390" s="160"/>
      <c r="AZ390" s="160"/>
      <c r="BA390" s="160"/>
      <c r="BB390" s="160"/>
      <c r="BC390" s="160"/>
      <c r="BD390" s="160"/>
      <c r="BE390" s="160"/>
      <c r="BF390" s="160"/>
      <c r="BG390" s="160"/>
      <c r="BH390" s="160"/>
    </row>
    <row r="391" spans="1:60" x14ac:dyDescent="0.25">
      <c r="A391" s="160"/>
      <c r="B391" s="160"/>
      <c r="C391" s="160"/>
      <c r="D391" s="160"/>
      <c r="E391" s="160"/>
      <c r="F391" s="160"/>
      <c r="G391" s="160"/>
      <c r="H391" s="160"/>
      <c r="I391" s="160"/>
      <c r="J391" s="160"/>
      <c r="K391" s="160"/>
      <c r="L391" s="160"/>
      <c r="M391" s="160"/>
      <c r="N391" s="160"/>
      <c r="O391" s="160"/>
      <c r="P391" s="160"/>
      <c r="Q391" s="160"/>
      <c r="R391" s="160"/>
      <c r="S391" s="160"/>
      <c r="T391" s="160"/>
      <c r="U391" s="160"/>
      <c r="Y391" s="160"/>
      <c r="AA391" s="160"/>
      <c r="AB391" s="160"/>
      <c r="AC391" s="160"/>
      <c r="AD391" s="160"/>
      <c r="AG391" s="160"/>
      <c r="AI391" s="160"/>
      <c r="AJ391" s="160"/>
      <c r="AK391" s="160"/>
      <c r="AL391" s="160"/>
      <c r="AM391" s="160"/>
      <c r="AN391" s="160"/>
      <c r="AO391" s="160"/>
      <c r="AP391" s="160"/>
      <c r="AQ391" s="160"/>
      <c r="AR391" s="160"/>
      <c r="AS391" s="160"/>
      <c r="AT391" s="160"/>
      <c r="AW391" s="160"/>
      <c r="AX391" s="160"/>
      <c r="AY391" s="160"/>
      <c r="AZ391" s="160"/>
      <c r="BA391" s="160"/>
      <c r="BB391" s="160"/>
      <c r="BC391" s="160"/>
      <c r="BD391" s="160"/>
      <c r="BE391" s="160"/>
      <c r="BF391" s="160"/>
      <c r="BG391" s="160"/>
      <c r="BH391" s="160"/>
    </row>
    <row r="392" spans="1:60" x14ac:dyDescent="0.25">
      <c r="A392" s="160"/>
      <c r="B392" s="160"/>
      <c r="C392" s="160"/>
      <c r="D392" s="160"/>
      <c r="E392" s="160"/>
      <c r="F392" s="160"/>
      <c r="G392" s="160"/>
      <c r="H392" s="160"/>
      <c r="I392" s="160"/>
      <c r="J392" s="160"/>
      <c r="K392" s="160"/>
      <c r="L392" s="160"/>
      <c r="M392" s="160"/>
      <c r="N392" s="160"/>
      <c r="O392" s="160"/>
      <c r="P392" s="160"/>
      <c r="Q392" s="160"/>
      <c r="R392" s="160"/>
      <c r="S392" s="160"/>
      <c r="T392" s="160"/>
      <c r="U392" s="160"/>
      <c r="Y392" s="160"/>
      <c r="AA392" s="160"/>
      <c r="AB392" s="160"/>
      <c r="AC392" s="160"/>
      <c r="AD392" s="160"/>
      <c r="AG392" s="160"/>
      <c r="AI392" s="160"/>
      <c r="AJ392" s="160"/>
      <c r="AK392" s="160"/>
      <c r="AL392" s="160"/>
      <c r="AM392" s="160"/>
      <c r="AN392" s="160"/>
      <c r="AO392" s="160"/>
      <c r="AP392" s="160"/>
      <c r="AQ392" s="160"/>
      <c r="AR392" s="160"/>
      <c r="AS392" s="160"/>
      <c r="AT392" s="160"/>
      <c r="AW392" s="160"/>
      <c r="AX392" s="160"/>
      <c r="AY392" s="160"/>
      <c r="AZ392" s="160"/>
      <c r="BA392" s="160"/>
      <c r="BB392" s="160"/>
      <c r="BC392" s="160"/>
      <c r="BD392" s="160"/>
      <c r="BE392" s="160"/>
      <c r="BF392" s="160"/>
      <c r="BG392" s="160"/>
      <c r="BH392" s="160"/>
    </row>
    <row r="393" spans="1:60" x14ac:dyDescent="0.25">
      <c r="A393" s="160"/>
      <c r="B393" s="160"/>
      <c r="C393" s="160"/>
      <c r="D393" s="160"/>
      <c r="E393" s="160"/>
      <c r="F393" s="160"/>
      <c r="G393" s="160"/>
      <c r="H393" s="160"/>
      <c r="I393" s="160"/>
      <c r="J393" s="160"/>
      <c r="K393" s="160"/>
      <c r="L393" s="160"/>
      <c r="M393" s="160"/>
      <c r="N393" s="160"/>
      <c r="O393" s="160"/>
      <c r="P393" s="160"/>
      <c r="Q393" s="160"/>
      <c r="R393" s="160"/>
      <c r="S393" s="160"/>
      <c r="T393" s="160"/>
      <c r="U393" s="160"/>
      <c r="Y393" s="160"/>
      <c r="AA393" s="160"/>
      <c r="AB393" s="160"/>
      <c r="AC393" s="160"/>
      <c r="AD393" s="160"/>
      <c r="AG393" s="160"/>
      <c r="AI393" s="160"/>
      <c r="AJ393" s="160"/>
      <c r="AK393" s="160"/>
      <c r="AL393" s="160"/>
      <c r="AM393" s="160"/>
      <c r="AN393" s="160"/>
      <c r="AO393" s="160"/>
      <c r="AP393" s="160"/>
      <c r="AQ393" s="160"/>
      <c r="AR393" s="160"/>
      <c r="AS393" s="160"/>
      <c r="AT393" s="160"/>
      <c r="AW393" s="160"/>
      <c r="AX393" s="160"/>
      <c r="AY393" s="160"/>
      <c r="AZ393" s="160"/>
      <c r="BA393" s="160"/>
      <c r="BB393" s="160"/>
      <c r="BC393" s="160"/>
      <c r="BD393" s="160"/>
      <c r="BE393" s="160"/>
      <c r="BF393" s="160"/>
      <c r="BG393" s="160"/>
      <c r="BH393" s="160"/>
    </row>
    <row r="394" spans="1:60" x14ac:dyDescent="0.25">
      <c r="A394" s="160"/>
      <c r="B394" s="160"/>
      <c r="C394" s="160"/>
      <c r="D394" s="160"/>
      <c r="E394" s="160"/>
      <c r="F394" s="160"/>
      <c r="G394" s="160"/>
      <c r="H394" s="160"/>
      <c r="I394" s="160"/>
      <c r="J394" s="160"/>
      <c r="K394" s="160"/>
      <c r="L394" s="160"/>
      <c r="M394" s="160"/>
      <c r="N394" s="160"/>
      <c r="O394" s="160"/>
      <c r="P394" s="160"/>
      <c r="Q394" s="160"/>
      <c r="R394" s="160"/>
      <c r="S394" s="160"/>
      <c r="T394" s="160"/>
      <c r="U394" s="160"/>
      <c r="Y394" s="160"/>
      <c r="AA394" s="160"/>
      <c r="AB394" s="160"/>
      <c r="AC394" s="160"/>
      <c r="AD394" s="160"/>
      <c r="AG394" s="160"/>
      <c r="AI394" s="160"/>
      <c r="AJ394" s="160"/>
      <c r="AK394" s="160"/>
      <c r="AL394" s="160"/>
      <c r="AM394" s="160"/>
      <c r="AN394" s="160"/>
      <c r="AO394" s="160"/>
      <c r="AP394" s="160"/>
      <c r="AQ394" s="160"/>
      <c r="AR394" s="160"/>
      <c r="AS394" s="160"/>
      <c r="AT394" s="160"/>
      <c r="AW394" s="160"/>
      <c r="AX394" s="160"/>
      <c r="AY394" s="160"/>
      <c r="AZ394" s="160"/>
      <c r="BA394" s="160"/>
      <c r="BB394" s="160"/>
      <c r="BC394" s="160"/>
      <c r="BD394" s="160"/>
      <c r="BE394" s="160"/>
      <c r="BF394" s="160"/>
      <c r="BG394" s="160"/>
      <c r="BH394" s="160"/>
    </row>
    <row r="395" spans="1:60" x14ac:dyDescent="0.25">
      <c r="A395" s="160"/>
      <c r="B395" s="160"/>
      <c r="C395" s="160"/>
      <c r="D395" s="160"/>
      <c r="E395" s="160"/>
      <c r="F395" s="160"/>
      <c r="G395" s="160"/>
      <c r="H395" s="160"/>
      <c r="I395" s="160"/>
      <c r="J395" s="160"/>
      <c r="K395" s="160"/>
      <c r="L395" s="160"/>
      <c r="M395" s="160"/>
      <c r="N395" s="160"/>
      <c r="O395" s="160"/>
      <c r="P395" s="160"/>
      <c r="Q395" s="160"/>
      <c r="R395" s="160"/>
      <c r="S395" s="160"/>
      <c r="T395" s="160"/>
      <c r="U395" s="160"/>
      <c r="Y395" s="160"/>
      <c r="AA395" s="160"/>
      <c r="AB395" s="160"/>
      <c r="AC395" s="160"/>
      <c r="AD395" s="160"/>
      <c r="AG395" s="160"/>
      <c r="AI395" s="160"/>
      <c r="AJ395" s="160"/>
      <c r="AK395" s="160"/>
      <c r="AL395" s="160"/>
      <c r="AM395" s="160"/>
      <c r="AN395" s="160"/>
      <c r="AO395" s="160"/>
      <c r="AP395" s="160"/>
      <c r="AQ395" s="160"/>
      <c r="AR395" s="160"/>
      <c r="AS395" s="160"/>
      <c r="AT395" s="160"/>
      <c r="AW395" s="160"/>
      <c r="AX395" s="160"/>
      <c r="AY395" s="160"/>
      <c r="AZ395" s="160"/>
      <c r="BA395" s="160"/>
      <c r="BB395" s="160"/>
      <c r="BC395" s="160"/>
      <c r="BD395" s="160"/>
      <c r="BE395" s="160"/>
      <c r="BF395" s="160"/>
      <c r="BG395" s="160"/>
      <c r="BH395" s="160"/>
    </row>
    <row r="396" spans="1:60" x14ac:dyDescent="0.25">
      <c r="A396" s="160"/>
      <c r="B396" s="160"/>
      <c r="C396" s="160"/>
      <c r="D396" s="160"/>
      <c r="E396" s="160"/>
      <c r="F396" s="160"/>
      <c r="G396" s="160"/>
      <c r="H396" s="160"/>
      <c r="I396" s="160"/>
      <c r="J396" s="160"/>
      <c r="K396" s="160"/>
      <c r="L396" s="160"/>
      <c r="M396" s="160"/>
      <c r="N396" s="160"/>
      <c r="O396" s="160"/>
      <c r="P396" s="160"/>
      <c r="Q396" s="160"/>
      <c r="R396" s="160"/>
      <c r="S396" s="160"/>
      <c r="T396" s="160"/>
      <c r="U396" s="160"/>
      <c r="Y396" s="160"/>
      <c r="AA396" s="160"/>
      <c r="AB396" s="160"/>
      <c r="AC396" s="160"/>
      <c r="AD396" s="160"/>
      <c r="AG396" s="160"/>
      <c r="AI396" s="160"/>
      <c r="AJ396" s="160"/>
      <c r="AK396" s="160"/>
      <c r="AL396" s="160"/>
      <c r="AM396" s="160"/>
      <c r="AN396" s="160"/>
      <c r="AO396" s="160"/>
      <c r="AP396" s="160"/>
      <c r="AQ396" s="160"/>
      <c r="AR396" s="160"/>
      <c r="AS396" s="160"/>
      <c r="AT396" s="160"/>
      <c r="AW396" s="160"/>
      <c r="AX396" s="160"/>
      <c r="AY396" s="160"/>
      <c r="AZ396" s="160"/>
      <c r="BA396" s="160"/>
      <c r="BB396" s="160"/>
      <c r="BC396" s="160"/>
      <c r="BD396" s="160"/>
      <c r="BE396" s="160"/>
      <c r="BF396" s="160"/>
      <c r="BG396" s="160"/>
      <c r="BH396" s="160"/>
    </row>
    <row r="397" spans="1:60" x14ac:dyDescent="0.25">
      <c r="A397" s="160"/>
      <c r="B397" s="160"/>
      <c r="C397" s="160"/>
      <c r="D397" s="160"/>
      <c r="E397" s="160"/>
      <c r="F397" s="160"/>
      <c r="G397" s="160"/>
      <c r="H397" s="160"/>
      <c r="I397" s="160"/>
      <c r="J397" s="160"/>
      <c r="K397" s="160"/>
      <c r="L397" s="160"/>
      <c r="M397" s="160"/>
      <c r="N397" s="160"/>
      <c r="O397" s="160"/>
      <c r="P397" s="160"/>
      <c r="Q397" s="160"/>
      <c r="R397" s="160"/>
      <c r="S397" s="160"/>
      <c r="T397" s="160"/>
      <c r="U397" s="160"/>
      <c r="Y397" s="160"/>
      <c r="AA397" s="160"/>
      <c r="AB397" s="160"/>
      <c r="AC397" s="160"/>
      <c r="AD397" s="160"/>
      <c r="AG397" s="160"/>
      <c r="AI397" s="160"/>
      <c r="AJ397" s="160"/>
      <c r="AK397" s="160"/>
      <c r="AL397" s="160"/>
      <c r="AM397" s="160"/>
      <c r="AN397" s="160"/>
      <c r="AO397" s="160"/>
      <c r="AP397" s="160"/>
      <c r="AQ397" s="160"/>
      <c r="AR397" s="160"/>
      <c r="AS397" s="160"/>
      <c r="AT397" s="160"/>
      <c r="AW397" s="160"/>
      <c r="AX397" s="160"/>
      <c r="AY397" s="160"/>
      <c r="AZ397" s="160"/>
      <c r="BA397" s="160"/>
      <c r="BB397" s="160"/>
      <c r="BC397" s="160"/>
      <c r="BD397" s="160"/>
      <c r="BE397" s="160"/>
      <c r="BF397" s="160"/>
      <c r="BG397" s="160"/>
      <c r="BH397" s="160"/>
    </row>
    <row r="398" spans="1:60" x14ac:dyDescent="0.25">
      <c r="A398" s="160"/>
      <c r="B398" s="160"/>
      <c r="C398" s="160"/>
      <c r="D398" s="160"/>
      <c r="E398" s="160"/>
      <c r="F398" s="160"/>
      <c r="G398" s="160"/>
      <c r="H398" s="160"/>
      <c r="I398" s="160"/>
      <c r="J398" s="160"/>
      <c r="K398" s="160"/>
      <c r="L398" s="160"/>
      <c r="M398" s="160"/>
      <c r="N398" s="160"/>
      <c r="O398" s="160"/>
      <c r="P398" s="160"/>
      <c r="Q398" s="160"/>
      <c r="R398" s="160"/>
      <c r="S398" s="160"/>
      <c r="T398" s="160"/>
      <c r="U398" s="160"/>
      <c r="Y398" s="160"/>
      <c r="AA398" s="160"/>
      <c r="AB398" s="160"/>
      <c r="AC398" s="160"/>
      <c r="AD398" s="160"/>
      <c r="AG398" s="160"/>
      <c r="AI398" s="160"/>
      <c r="AJ398" s="160"/>
      <c r="AK398" s="160"/>
      <c r="AL398" s="160"/>
      <c r="AM398" s="160"/>
      <c r="AN398" s="160"/>
      <c r="AO398" s="160"/>
      <c r="AP398" s="160"/>
      <c r="AQ398" s="160"/>
      <c r="AR398" s="160"/>
      <c r="AS398" s="160"/>
      <c r="AT398" s="160"/>
      <c r="AW398" s="160"/>
      <c r="AX398" s="160"/>
      <c r="AY398" s="160"/>
      <c r="AZ398" s="160"/>
      <c r="BA398" s="160"/>
      <c r="BB398" s="160"/>
      <c r="BC398" s="160"/>
      <c r="BD398" s="160"/>
      <c r="BE398" s="160"/>
      <c r="BF398" s="160"/>
      <c r="BG398" s="160"/>
      <c r="BH398" s="160"/>
    </row>
    <row r="399" spans="1:60" x14ac:dyDescent="0.25">
      <c r="A399" s="160"/>
      <c r="B399" s="160"/>
      <c r="C399" s="160"/>
      <c r="D399" s="160"/>
      <c r="E399" s="160"/>
      <c r="F399" s="160"/>
      <c r="G399" s="160"/>
      <c r="H399" s="160"/>
      <c r="I399" s="160"/>
      <c r="J399" s="160"/>
      <c r="K399" s="160"/>
      <c r="L399" s="160"/>
      <c r="M399" s="160"/>
      <c r="N399" s="160"/>
      <c r="O399" s="160"/>
      <c r="P399" s="160"/>
      <c r="Q399" s="160"/>
      <c r="R399" s="160"/>
      <c r="S399" s="160"/>
      <c r="T399" s="160"/>
      <c r="U399" s="160"/>
      <c r="Y399" s="160"/>
      <c r="AA399" s="160"/>
      <c r="AB399" s="160"/>
      <c r="AC399" s="160"/>
      <c r="AD399" s="160"/>
      <c r="AG399" s="160"/>
      <c r="AI399" s="160"/>
      <c r="AJ399" s="160"/>
      <c r="AK399" s="160"/>
      <c r="AL399" s="160"/>
      <c r="AM399" s="160"/>
      <c r="AN399" s="160"/>
      <c r="AO399" s="160"/>
      <c r="AP399" s="160"/>
      <c r="AQ399" s="160"/>
      <c r="AR399" s="160"/>
      <c r="AS399" s="160"/>
      <c r="AT399" s="160"/>
      <c r="AW399" s="160"/>
      <c r="AX399" s="160"/>
      <c r="AY399" s="160"/>
      <c r="AZ399" s="160"/>
      <c r="BA399" s="160"/>
      <c r="BB399" s="160"/>
      <c r="BC399" s="160"/>
      <c r="BD399" s="160"/>
      <c r="BE399" s="160"/>
      <c r="BF399" s="160"/>
      <c r="BG399" s="160"/>
      <c r="BH399" s="160"/>
    </row>
    <row r="400" spans="1:60" x14ac:dyDescent="0.25">
      <c r="A400" s="160"/>
      <c r="B400" s="160"/>
      <c r="C400" s="160"/>
      <c r="D400" s="160"/>
      <c r="E400" s="160"/>
      <c r="F400" s="160"/>
      <c r="G400" s="160"/>
      <c r="H400" s="160"/>
      <c r="I400" s="160"/>
      <c r="J400" s="160"/>
      <c r="K400" s="160"/>
      <c r="L400" s="160"/>
      <c r="M400" s="160"/>
      <c r="N400" s="160"/>
      <c r="O400" s="160"/>
      <c r="P400" s="160"/>
      <c r="Q400" s="160"/>
      <c r="R400" s="160"/>
      <c r="S400" s="160"/>
      <c r="T400" s="160"/>
      <c r="U400" s="160"/>
      <c r="Y400" s="160"/>
      <c r="AA400" s="160"/>
      <c r="AB400" s="160"/>
      <c r="AC400" s="160"/>
      <c r="AD400" s="160"/>
      <c r="AG400" s="160"/>
      <c r="AI400" s="160"/>
      <c r="AJ400" s="160"/>
      <c r="AK400" s="160"/>
      <c r="AL400" s="160"/>
      <c r="AM400" s="160"/>
      <c r="AN400" s="160"/>
      <c r="AO400" s="160"/>
      <c r="AP400" s="160"/>
      <c r="AQ400" s="160"/>
      <c r="AR400" s="160"/>
      <c r="AS400" s="160"/>
      <c r="AT400" s="160"/>
      <c r="AW400" s="160"/>
      <c r="AX400" s="160"/>
      <c r="AY400" s="160"/>
      <c r="AZ400" s="160"/>
      <c r="BA400" s="160"/>
      <c r="BB400" s="160"/>
      <c r="BC400" s="160"/>
      <c r="BD400" s="160"/>
      <c r="BE400" s="160"/>
      <c r="BF400" s="160"/>
      <c r="BG400" s="160"/>
      <c r="BH400" s="160"/>
    </row>
    <row r="401" spans="1:60" x14ac:dyDescent="0.25">
      <c r="A401" s="160"/>
      <c r="B401" s="160"/>
      <c r="C401" s="160"/>
      <c r="D401" s="160"/>
      <c r="E401" s="160"/>
      <c r="F401" s="160"/>
      <c r="G401" s="160"/>
      <c r="H401" s="160"/>
      <c r="I401" s="160"/>
      <c r="J401" s="160"/>
      <c r="K401" s="160"/>
      <c r="L401" s="160"/>
      <c r="M401" s="160"/>
      <c r="N401" s="160"/>
      <c r="O401" s="160"/>
      <c r="P401" s="160"/>
      <c r="Q401" s="160"/>
      <c r="R401" s="160"/>
      <c r="S401" s="160"/>
      <c r="T401" s="160"/>
      <c r="U401" s="160"/>
      <c r="Y401" s="160"/>
      <c r="AA401" s="160"/>
      <c r="AB401" s="160"/>
      <c r="AC401" s="160"/>
      <c r="AD401" s="160"/>
      <c r="AG401" s="160"/>
      <c r="AI401" s="160"/>
      <c r="AJ401" s="160"/>
      <c r="AK401" s="160"/>
      <c r="AL401" s="160"/>
      <c r="AM401" s="160"/>
      <c r="AN401" s="160"/>
      <c r="AO401" s="160"/>
      <c r="AP401" s="160"/>
      <c r="AQ401" s="160"/>
      <c r="AR401" s="160"/>
      <c r="AS401" s="160"/>
      <c r="AT401" s="160"/>
      <c r="AW401" s="160"/>
      <c r="AX401" s="160"/>
      <c r="AY401" s="160"/>
      <c r="AZ401" s="160"/>
      <c r="BA401" s="160"/>
      <c r="BB401" s="160"/>
      <c r="BC401" s="160"/>
      <c r="BD401" s="160"/>
      <c r="BE401" s="160"/>
      <c r="BF401" s="160"/>
      <c r="BG401" s="160"/>
      <c r="BH401" s="160"/>
    </row>
    <row r="402" spans="1:60" x14ac:dyDescent="0.25">
      <c r="AJ402" s="160"/>
      <c r="AK402" s="160"/>
      <c r="AL402" s="160"/>
      <c r="AM402" s="160"/>
      <c r="AN402" s="160"/>
      <c r="AO402" s="160"/>
      <c r="AP402" s="160"/>
      <c r="AQ402" s="160"/>
      <c r="AR402" s="160"/>
      <c r="AS402" s="160"/>
      <c r="AT402" s="160"/>
      <c r="AW402" s="160"/>
      <c r="AX402" s="160"/>
      <c r="AY402" s="160"/>
      <c r="AZ402" s="160"/>
      <c r="BA402" s="160"/>
      <c r="BB402" s="160"/>
      <c r="BC402" s="160"/>
      <c r="BD402" s="160"/>
      <c r="BE402" s="160"/>
      <c r="BF402" s="160"/>
      <c r="BG402" s="160"/>
      <c r="BH402" s="160"/>
    </row>
    <row r="403" spans="1:60" x14ac:dyDescent="0.25">
      <c r="AJ403" s="160"/>
      <c r="AK403" s="160"/>
      <c r="AL403" s="160"/>
      <c r="AM403" s="160"/>
      <c r="AN403" s="160"/>
      <c r="AO403" s="160"/>
      <c r="AP403" s="160"/>
      <c r="AQ403" s="160"/>
      <c r="AR403" s="160"/>
      <c r="AS403" s="160"/>
      <c r="AT403" s="160"/>
      <c r="AW403" s="160"/>
      <c r="AX403" s="160"/>
      <c r="AY403" s="160"/>
      <c r="AZ403" s="160"/>
      <c r="BA403" s="160"/>
      <c r="BB403" s="160"/>
      <c r="BC403" s="160"/>
      <c r="BD403" s="160"/>
      <c r="BE403" s="160"/>
      <c r="BF403" s="160"/>
      <c r="BG403" s="160"/>
      <c r="BH403" s="160"/>
    </row>
  </sheetData>
  <mergeCells count="3">
    <mergeCell ref="Q2:T3"/>
    <mergeCell ref="Q4:T5"/>
    <mergeCell ref="BW5:CL5"/>
  </mergeCells>
  <conditionalFormatting sqref="F18:G18">
    <cfRule type="cellIs" dxfId="23" priority="20" operator="equal">
      <formula>0</formula>
    </cfRule>
  </conditionalFormatting>
  <conditionalFormatting sqref="J13:K13">
    <cfRule type="cellIs" dxfId="22" priority="19" operator="equal">
      <formula>0</formula>
    </cfRule>
  </conditionalFormatting>
  <conditionalFormatting sqref="J19:K19">
    <cfRule type="cellIs" dxfId="21" priority="18" operator="equal">
      <formula>0</formula>
    </cfRule>
  </conditionalFormatting>
  <conditionalFormatting sqref="J25:K25">
    <cfRule type="cellIs" dxfId="20" priority="17" operator="equal">
      <formula>0</formula>
    </cfRule>
  </conditionalFormatting>
  <conditionalFormatting sqref="M5">
    <cfRule type="cellIs" dxfId="19" priority="21" operator="equal">
      <formula>0</formula>
    </cfRule>
  </conditionalFormatting>
  <conditionalFormatting sqref="O12:P12">
    <cfRule type="cellIs" dxfId="18" priority="16" operator="equal">
      <formula>0</formula>
    </cfRule>
  </conditionalFormatting>
  <conditionalFormatting sqref="R17:S17">
    <cfRule type="cellIs" dxfId="17" priority="15" operator="equal">
      <formula>0</formula>
    </cfRule>
  </conditionalFormatting>
  <conditionalFormatting sqref="U13:V13">
    <cfRule type="cellIs" dxfId="16" priority="14" operator="equal">
      <formula>0</formula>
    </cfRule>
  </conditionalFormatting>
  <conditionalFormatting sqref="U18:V18">
    <cfRule type="cellIs" dxfId="15" priority="13" operator="equal">
      <formula>0</formula>
    </cfRule>
  </conditionalFormatting>
  <conditionalFormatting sqref="Y13:Z13">
    <cfRule type="cellIs" dxfId="14" priority="12" operator="equal">
      <formula>0</formula>
    </cfRule>
  </conditionalFormatting>
  <conditionalFormatting sqref="Z28:AA28">
    <cfRule type="cellIs" dxfId="13" priority="10" operator="equal">
      <formula>0</formula>
    </cfRule>
  </conditionalFormatting>
  <conditionalFormatting sqref="AC13:AD13">
    <cfRule type="cellIs" dxfId="12" priority="11" operator="equal">
      <formula>0</formula>
    </cfRule>
  </conditionalFormatting>
  <conditionalFormatting sqref="AF18:AG18">
    <cfRule type="cellIs" dxfId="11" priority="9" operator="equal">
      <formula>0</formula>
    </cfRule>
  </conditionalFormatting>
  <conditionalFormatting sqref="AF24:AG24">
    <cfRule type="cellIs" dxfId="10" priority="8" operator="equal">
      <formula>0</formula>
    </cfRule>
  </conditionalFormatting>
  <conditionalFormatting sqref="AF30:AG30">
    <cfRule type="cellIs" dxfId="9" priority="7" operator="equal">
      <formula>0</formula>
    </cfRule>
  </conditionalFormatting>
  <conditionalFormatting sqref="AK26:AL26">
    <cfRule type="cellIs" dxfId="8" priority="6" operator="equal">
      <formula>0</formula>
    </cfRule>
  </conditionalFormatting>
  <conditionalFormatting sqref="AN22:AO22">
    <cfRule type="cellIs" dxfId="7" priority="5" operator="equal">
      <formula>0</formula>
    </cfRule>
  </conditionalFormatting>
  <conditionalFormatting sqref="AS22:AT22">
    <cfRule type="cellIs" dxfId="6" priority="4" operator="equal">
      <formula>0</formula>
    </cfRule>
  </conditionalFormatting>
  <conditionalFormatting sqref="AV22:AW22">
    <cfRule type="cellIs" dxfId="5" priority="3" operator="equal">
      <formula>0</formula>
    </cfRule>
  </conditionalFormatting>
  <conditionalFormatting sqref="BA22:BB22">
    <cfRule type="cellIs" dxfId="4" priority="2" operator="equal">
      <formula>0</formula>
    </cfRule>
  </conditionalFormatting>
  <conditionalFormatting sqref="BF22:BG22">
    <cfRule type="cellIs" dxfId="3" priority="1" operator="equal">
      <formula>0</formula>
    </cfRule>
  </conditionalFormatting>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76392-B19C-49E3-9F39-033130555991}">
  <dimension ref="A1:T239"/>
  <sheetViews>
    <sheetView topLeftCell="A19" workbookViewId="0">
      <selection activeCell="I46" sqref="I46"/>
    </sheetView>
  </sheetViews>
  <sheetFormatPr defaultColWidth="0" defaultRowHeight="15" x14ac:dyDescent="0.25"/>
  <cols>
    <col min="1" max="1" width="2.5546875" style="198" customWidth="1"/>
    <col min="2" max="2" width="9.33203125" style="196" customWidth="1"/>
    <col min="3" max="3" width="13.33203125" style="196" customWidth="1"/>
    <col min="4" max="4" width="24.6640625" style="169" customWidth="1"/>
    <col min="5" max="11" width="14.6640625" style="169" customWidth="1"/>
    <col min="12" max="12" width="2.5546875" style="198" customWidth="1"/>
    <col min="13" max="13" width="9" style="169" hidden="1" customWidth="1"/>
    <col min="14" max="17" width="0" style="169" hidden="1" customWidth="1"/>
    <col min="18" max="18" width="2.5546875" style="169" hidden="1" customWidth="1"/>
    <col min="19" max="20" width="9" style="169" hidden="1" customWidth="1"/>
    <col min="21" max="16384" width="0" style="169" hidden="1"/>
  </cols>
  <sheetData>
    <row r="1" spans="1:12" s="198" customFormat="1" ht="15.6" x14ac:dyDescent="0.3">
      <c r="A1" s="197"/>
      <c r="B1" s="197"/>
      <c r="C1" s="180"/>
    </row>
    <row r="2" spans="1:12" s="174" customFormat="1" ht="22.8" x14ac:dyDescent="0.25">
      <c r="A2" s="199"/>
      <c r="B2" s="170" t="s">
        <v>276</v>
      </c>
      <c r="C2" s="171"/>
      <c r="D2" s="172"/>
      <c r="E2" s="172"/>
      <c r="F2" s="172"/>
      <c r="G2" s="172"/>
      <c r="H2" s="172"/>
      <c r="I2" s="172"/>
      <c r="J2" s="172"/>
      <c r="K2" s="173" t="s">
        <v>277</v>
      </c>
      <c r="L2" s="199"/>
    </row>
    <row r="3" spans="1:12" x14ac:dyDescent="0.25">
      <c r="B3" s="175"/>
      <c r="C3" s="176"/>
      <c r="D3" s="200"/>
      <c r="E3" s="200"/>
      <c r="F3" s="200"/>
      <c r="G3" s="200"/>
      <c r="H3" s="200"/>
      <c r="I3" s="200"/>
      <c r="J3" s="200"/>
      <c r="K3" s="200"/>
    </row>
    <row r="4" spans="1:12" s="179" customFormat="1" ht="22.8" x14ac:dyDescent="0.4">
      <c r="A4" s="201"/>
      <c r="B4" s="177"/>
      <c r="C4" s="178">
        <v>1</v>
      </c>
      <c r="D4" s="202" t="s">
        <v>278</v>
      </c>
      <c r="E4" s="203"/>
      <c r="F4" s="204" t="s">
        <v>279</v>
      </c>
      <c r="G4" s="205"/>
      <c r="H4" s="205"/>
      <c r="I4" s="205"/>
      <c r="J4" s="205"/>
      <c r="K4" s="205"/>
      <c r="L4" s="201"/>
    </row>
    <row r="5" spans="1:12" s="179" customFormat="1" ht="22.8" x14ac:dyDescent="0.4">
      <c r="A5" s="201"/>
      <c r="B5" s="177"/>
      <c r="C5" s="178">
        <f>C4+1</f>
        <v>2</v>
      </c>
      <c r="D5" s="202" t="s">
        <v>280</v>
      </c>
      <c r="E5" s="203"/>
      <c r="F5" s="362" t="s">
        <v>281</v>
      </c>
      <c r="G5" s="362"/>
      <c r="H5" s="362"/>
      <c r="I5" s="362"/>
      <c r="J5" s="362"/>
      <c r="K5" s="362"/>
      <c r="L5" s="201"/>
    </row>
    <row r="6" spans="1:12" s="179" customFormat="1" ht="22.8" x14ac:dyDescent="0.4">
      <c r="A6" s="201"/>
      <c r="B6" s="177"/>
      <c r="C6" s="178">
        <f t="shared" ref="C6:C8" si="0">C5+1</f>
        <v>3</v>
      </c>
      <c r="D6" s="202" t="s">
        <v>282</v>
      </c>
      <c r="E6" s="203"/>
      <c r="F6" s="362" t="s">
        <v>283</v>
      </c>
      <c r="G6" s="362"/>
      <c r="H6" s="362"/>
      <c r="I6" s="362"/>
      <c r="J6" s="362"/>
      <c r="K6" s="362"/>
      <c r="L6" s="201"/>
    </row>
    <row r="7" spans="1:12" s="179" customFormat="1" ht="22.8" x14ac:dyDescent="0.4">
      <c r="A7" s="201"/>
      <c r="B7" s="177"/>
      <c r="C7" s="178">
        <f t="shared" si="0"/>
        <v>4</v>
      </c>
      <c r="D7" s="202" t="s">
        <v>284</v>
      </c>
      <c r="E7" s="203"/>
      <c r="F7" s="362" t="s">
        <v>285</v>
      </c>
      <c r="G7" s="362"/>
      <c r="H7" s="362"/>
      <c r="I7" s="362"/>
      <c r="J7" s="362"/>
      <c r="K7" s="362"/>
      <c r="L7" s="201"/>
    </row>
    <row r="8" spans="1:12" s="179" customFormat="1" ht="22.8" x14ac:dyDescent="0.4">
      <c r="A8" s="201"/>
      <c r="B8" s="177"/>
      <c r="C8" s="178">
        <f t="shared" si="0"/>
        <v>5</v>
      </c>
      <c r="D8" s="202" t="s">
        <v>286</v>
      </c>
      <c r="E8" s="203"/>
      <c r="F8" s="204" t="s">
        <v>287</v>
      </c>
      <c r="G8" s="203"/>
      <c r="H8" s="205"/>
      <c r="I8" s="205"/>
      <c r="J8" s="205"/>
      <c r="K8" s="205"/>
      <c r="L8" s="201"/>
    </row>
    <row r="9" spans="1:12" s="179" customFormat="1" ht="22.8" x14ac:dyDescent="0.4">
      <c r="A9" s="201"/>
      <c r="B9" s="177"/>
      <c r="C9" s="178"/>
      <c r="D9" s="202"/>
      <c r="E9" s="203"/>
      <c r="F9" s="204"/>
      <c r="G9" s="203"/>
      <c r="H9" s="205"/>
      <c r="I9" s="205"/>
      <c r="J9" s="205"/>
      <c r="K9" s="205"/>
      <c r="L9" s="201"/>
    </row>
    <row r="10" spans="1:12" x14ac:dyDescent="0.25">
      <c r="B10" s="180"/>
      <c r="C10" s="181"/>
      <c r="D10" s="206" t="s">
        <v>288</v>
      </c>
      <c r="E10" s="206" t="s">
        <v>289</v>
      </c>
      <c r="F10" s="206"/>
      <c r="G10" s="206"/>
      <c r="H10" s="206"/>
      <c r="I10" s="206"/>
      <c r="J10" s="206"/>
      <c r="K10" s="206"/>
    </row>
    <row r="11" spans="1:12" x14ac:dyDescent="0.25">
      <c r="B11" s="182"/>
      <c r="C11" s="183"/>
      <c r="D11" s="207"/>
      <c r="E11" s="207"/>
      <c r="F11" s="207"/>
      <c r="G11" s="207"/>
      <c r="H11" s="207"/>
      <c r="I11" s="207"/>
      <c r="J11" s="207"/>
      <c r="K11" s="207"/>
    </row>
    <row r="12" spans="1:12" x14ac:dyDescent="0.25">
      <c r="B12" s="180"/>
      <c r="C12" s="180"/>
      <c r="D12" s="198"/>
      <c r="E12" s="198"/>
      <c r="F12" s="198"/>
      <c r="G12" s="198"/>
      <c r="H12" s="198"/>
      <c r="I12" s="198"/>
      <c r="J12" s="198"/>
      <c r="K12" s="198"/>
    </row>
    <row r="13" spans="1:12" x14ac:dyDescent="0.25">
      <c r="B13" s="180"/>
      <c r="C13" s="180"/>
      <c r="D13" s="198"/>
      <c r="E13" s="198"/>
      <c r="F13" s="198"/>
      <c r="G13" s="198"/>
      <c r="H13" s="198"/>
      <c r="I13" s="198"/>
      <c r="J13" s="198"/>
      <c r="K13" s="198"/>
    </row>
    <row r="14" spans="1:12" ht="22.8" x14ac:dyDescent="0.25">
      <c r="B14" s="363" t="s">
        <v>290</v>
      </c>
      <c r="C14" s="363"/>
      <c r="D14" s="363"/>
      <c r="E14" s="363"/>
      <c r="F14" s="363"/>
      <c r="G14" s="363"/>
      <c r="H14" s="363"/>
      <c r="I14" s="363"/>
      <c r="J14" s="363"/>
      <c r="K14" s="363"/>
    </row>
    <row r="15" spans="1:12" ht="15.6" thickBot="1" x14ac:dyDescent="0.3">
      <c r="B15" s="184" t="s">
        <v>291</v>
      </c>
      <c r="C15" s="184" t="s">
        <v>292</v>
      </c>
      <c r="D15" s="184" t="s">
        <v>293</v>
      </c>
      <c r="E15" s="356" t="s">
        <v>294</v>
      </c>
      <c r="F15" s="356"/>
      <c r="G15" s="356"/>
      <c r="H15" s="356"/>
      <c r="I15" s="356"/>
      <c r="J15" s="356"/>
      <c r="K15" s="356"/>
    </row>
    <row r="16" spans="1:12" ht="15.6" thickBot="1" x14ac:dyDescent="0.3">
      <c r="B16" s="185" t="s">
        <v>295</v>
      </c>
      <c r="C16" s="186">
        <v>45756</v>
      </c>
      <c r="D16" s="187" t="s">
        <v>296</v>
      </c>
      <c r="E16" s="357" t="s">
        <v>297</v>
      </c>
      <c r="F16" s="357"/>
      <c r="G16" s="357"/>
      <c r="H16" s="357"/>
      <c r="I16" s="357"/>
      <c r="J16" s="357"/>
      <c r="K16" s="357"/>
    </row>
    <row r="17" spans="1:12" x14ac:dyDescent="0.25">
      <c r="B17" s="189"/>
      <c r="C17" s="189"/>
      <c r="D17" s="188"/>
      <c r="E17" s="357"/>
      <c r="F17" s="357"/>
      <c r="G17" s="357"/>
      <c r="H17" s="357"/>
      <c r="I17" s="357"/>
      <c r="J17" s="357"/>
      <c r="K17" s="357"/>
    </row>
    <row r="18" spans="1:12" x14ac:dyDescent="0.25">
      <c r="B18" s="189"/>
      <c r="C18" s="189"/>
      <c r="D18" s="188"/>
      <c r="E18" s="357"/>
      <c r="F18" s="357"/>
      <c r="G18" s="357"/>
      <c r="H18" s="357"/>
      <c r="I18" s="357"/>
      <c r="J18" s="357"/>
      <c r="K18" s="357"/>
    </row>
    <row r="19" spans="1:12" x14ac:dyDescent="0.25">
      <c r="B19" s="180"/>
      <c r="C19" s="180"/>
      <c r="D19" s="198"/>
      <c r="E19" s="198"/>
      <c r="F19" s="198"/>
      <c r="G19" s="198"/>
      <c r="H19" s="198"/>
      <c r="I19" s="198"/>
      <c r="J19" s="198"/>
      <c r="K19" s="198"/>
    </row>
    <row r="20" spans="1:12" s="190" customFormat="1" ht="22.8" x14ac:dyDescent="0.25">
      <c r="A20" s="208"/>
      <c r="B20" s="359" t="s">
        <v>298</v>
      </c>
      <c r="C20" s="359"/>
      <c r="D20" s="359">
        <f ca="1">TODAY()</f>
        <v>45762</v>
      </c>
      <c r="E20" s="359"/>
      <c r="F20" s="359"/>
      <c r="G20" s="359"/>
      <c r="H20" s="359"/>
      <c r="I20" s="359"/>
      <c r="J20" s="359"/>
      <c r="K20" s="359"/>
      <c r="L20" s="208"/>
    </row>
    <row r="21" spans="1:12" s="192" customFormat="1" ht="13.8" x14ac:dyDescent="0.25">
      <c r="A21" s="209"/>
      <c r="B21" s="191" t="s">
        <v>299</v>
      </c>
      <c r="C21" s="191" t="s">
        <v>300</v>
      </c>
      <c r="D21" s="191" t="s">
        <v>301</v>
      </c>
      <c r="E21" s="361" t="s">
        <v>302</v>
      </c>
      <c r="F21" s="361"/>
      <c r="G21" s="361"/>
      <c r="H21" s="361"/>
      <c r="I21" s="361"/>
      <c r="J21" s="361"/>
      <c r="K21" s="361"/>
      <c r="L21" s="209"/>
    </row>
    <row r="22" spans="1:12" s="190" customFormat="1" ht="13.8" x14ac:dyDescent="0.25">
      <c r="A22" s="208"/>
      <c r="B22" s="193">
        <v>0</v>
      </c>
      <c r="C22" s="194" t="s">
        <v>303</v>
      </c>
      <c r="D22" s="195" t="s">
        <v>304</v>
      </c>
      <c r="E22" s="358" t="s">
        <v>305</v>
      </c>
      <c r="F22" s="358"/>
      <c r="G22" s="358"/>
      <c r="H22" s="358"/>
      <c r="I22" s="358"/>
      <c r="J22" s="358"/>
      <c r="K22" s="358"/>
      <c r="L22" s="208"/>
    </row>
    <row r="23" spans="1:12" s="190" customFormat="1" ht="13.8" x14ac:dyDescent="0.25">
      <c r="A23" s="208"/>
      <c r="B23" s="193">
        <v>1</v>
      </c>
      <c r="C23" s="194" t="s">
        <v>280</v>
      </c>
      <c r="D23" s="195" t="s">
        <v>306</v>
      </c>
      <c r="E23" s="358" t="s">
        <v>307</v>
      </c>
      <c r="F23" s="358"/>
      <c r="G23" s="358"/>
      <c r="H23" s="358"/>
      <c r="I23" s="358"/>
      <c r="J23" s="358"/>
      <c r="K23" s="358"/>
      <c r="L23" s="208"/>
    </row>
    <row r="24" spans="1:12" s="190" customFormat="1" ht="13.8" x14ac:dyDescent="0.25">
      <c r="A24" s="208"/>
      <c r="B24" s="193">
        <f>B23+1</f>
        <v>2</v>
      </c>
      <c r="C24" s="194" t="s">
        <v>280</v>
      </c>
      <c r="D24" s="195" t="s">
        <v>306</v>
      </c>
      <c r="E24" s="360" t="s">
        <v>308</v>
      </c>
      <c r="F24" s="358"/>
      <c r="G24" s="358"/>
      <c r="H24" s="358"/>
      <c r="I24" s="358"/>
      <c r="J24" s="358"/>
      <c r="K24" s="358"/>
      <c r="L24" s="208"/>
    </row>
    <row r="25" spans="1:12" s="190" customFormat="1" ht="13.8" x14ac:dyDescent="0.25">
      <c r="A25" s="208"/>
      <c r="B25" s="193">
        <f t="shared" ref="B25:B34" si="1">B24+1</f>
        <v>3</v>
      </c>
      <c r="C25" s="194" t="s">
        <v>280</v>
      </c>
      <c r="D25" s="195" t="s">
        <v>306</v>
      </c>
      <c r="E25" s="360" t="s">
        <v>309</v>
      </c>
      <c r="F25" s="358"/>
      <c r="G25" s="358"/>
      <c r="H25" s="358"/>
      <c r="I25" s="358"/>
      <c r="J25" s="358"/>
      <c r="K25" s="358"/>
      <c r="L25" s="208"/>
    </row>
    <row r="26" spans="1:12" s="190" customFormat="1" ht="13.8" x14ac:dyDescent="0.25">
      <c r="A26" s="208"/>
      <c r="B26" s="193">
        <f t="shared" si="1"/>
        <v>4</v>
      </c>
      <c r="C26" s="194" t="s">
        <v>280</v>
      </c>
      <c r="D26" s="195" t="s">
        <v>306</v>
      </c>
      <c r="E26" s="360" t="s">
        <v>310</v>
      </c>
      <c r="F26" s="358"/>
      <c r="G26" s="358"/>
      <c r="H26" s="358"/>
      <c r="I26" s="358"/>
      <c r="J26" s="358"/>
      <c r="K26" s="358"/>
      <c r="L26" s="208"/>
    </row>
    <row r="27" spans="1:12" s="190" customFormat="1" ht="13.8" x14ac:dyDescent="0.25">
      <c r="A27" s="208"/>
      <c r="B27" s="193">
        <f t="shared" si="1"/>
        <v>5</v>
      </c>
      <c r="C27" s="194" t="s">
        <v>280</v>
      </c>
      <c r="D27" s="195" t="s">
        <v>306</v>
      </c>
      <c r="E27" s="360" t="s">
        <v>311</v>
      </c>
      <c r="F27" s="358"/>
      <c r="G27" s="358"/>
      <c r="H27" s="358"/>
      <c r="I27" s="358"/>
      <c r="J27" s="358"/>
      <c r="K27" s="358"/>
      <c r="L27" s="208"/>
    </row>
    <row r="28" spans="1:12" s="190" customFormat="1" ht="13.8" x14ac:dyDescent="0.25">
      <c r="A28" s="208"/>
      <c r="B28" s="193">
        <f t="shared" si="1"/>
        <v>6</v>
      </c>
      <c r="C28" s="194" t="s">
        <v>280</v>
      </c>
      <c r="D28" s="195" t="s">
        <v>306</v>
      </c>
      <c r="E28" s="360" t="s">
        <v>312</v>
      </c>
      <c r="F28" s="358"/>
      <c r="G28" s="358"/>
      <c r="H28" s="358"/>
      <c r="I28" s="358"/>
      <c r="J28" s="358"/>
      <c r="K28" s="358"/>
      <c r="L28" s="208"/>
    </row>
    <row r="29" spans="1:12" s="190" customFormat="1" ht="13.8" x14ac:dyDescent="0.25">
      <c r="A29" s="208"/>
      <c r="B29" s="193">
        <f t="shared" si="1"/>
        <v>7</v>
      </c>
      <c r="C29" s="194" t="s">
        <v>280</v>
      </c>
      <c r="D29" s="195" t="s">
        <v>306</v>
      </c>
      <c r="E29" s="360" t="s">
        <v>313</v>
      </c>
      <c r="F29" s="358"/>
      <c r="G29" s="358"/>
      <c r="H29" s="358"/>
      <c r="I29" s="358"/>
      <c r="J29" s="358"/>
      <c r="K29" s="358"/>
      <c r="L29" s="208"/>
    </row>
    <row r="30" spans="1:12" s="190" customFormat="1" ht="13.8" x14ac:dyDescent="0.25">
      <c r="A30" s="208"/>
      <c r="B30" s="193">
        <f t="shared" si="1"/>
        <v>8</v>
      </c>
      <c r="C30" s="194" t="s">
        <v>282</v>
      </c>
      <c r="D30" s="195" t="s">
        <v>306</v>
      </c>
      <c r="E30" s="358" t="s">
        <v>314</v>
      </c>
      <c r="F30" s="358"/>
      <c r="G30" s="358"/>
      <c r="H30" s="358"/>
      <c r="I30" s="358"/>
      <c r="J30" s="358"/>
      <c r="K30" s="358"/>
      <c r="L30" s="208"/>
    </row>
    <row r="31" spans="1:12" s="190" customFormat="1" ht="13.8" x14ac:dyDescent="0.25">
      <c r="A31" s="208"/>
      <c r="B31" s="193">
        <f t="shared" si="1"/>
        <v>9</v>
      </c>
      <c r="C31" s="194"/>
      <c r="D31" s="195"/>
      <c r="E31" s="358"/>
      <c r="F31" s="358"/>
      <c r="G31" s="358"/>
      <c r="H31" s="358"/>
      <c r="I31" s="358"/>
      <c r="J31" s="358"/>
      <c r="K31" s="358"/>
      <c r="L31" s="208"/>
    </row>
    <row r="32" spans="1:12" s="190" customFormat="1" ht="13.8" x14ac:dyDescent="0.25">
      <c r="A32" s="208"/>
      <c r="B32" s="193">
        <f t="shared" si="1"/>
        <v>10</v>
      </c>
      <c r="C32" s="194"/>
      <c r="D32" s="195"/>
      <c r="E32" s="358"/>
      <c r="F32" s="358"/>
      <c r="G32" s="358"/>
      <c r="H32" s="358"/>
      <c r="I32" s="358"/>
      <c r="J32" s="358"/>
      <c r="K32" s="358"/>
      <c r="L32" s="208"/>
    </row>
    <row r="33" spans="1:12" s="190" customFormat="1" ht="13.8" x14ac:dyDescent="0.25">
      <c r="A33" s="208"/>
      <c r="B33" s="193">
        <f t="shared" si="1"/>
        <v>11</v>
      </c>
      <c r="C33" s="194"/>
      <c r="D33" s="195"/>
      <c r="E33" s="358"/>
      <c r="F33" s="358"/>
      <c r="G33" s="358"/>
      <c r="H33" s="358"/>
      <c r="I33" s="358"/>
      <c r="J33" s="358"/>
      <c r="K33" s="358"/>
      <c r="L33" s="208"/>
    </row>
    <row r="34" spans="1:12" s="190" customFormat="1" ht="13.8" x14ac:dyDescent="0.25">
      <c r="A34" s="208"/>
      <c r="B34" s="193">
        <f t="shared" si="1"/>
        <v>12</v>
      </c>
      <c r="C34" s="194"/>
      <c r="D34" s="195"/>
      <c r="E34" s="358"/>
      <c r="F34" s="358"/>
      <c r="G34" s="358"/>
      <c r="H34" s="358"/>
      <c r="I34" s="358"/>
      <c r="J34" s="358"/>
      <c r="K34" s="358"/>
      <c r="L34" s="208"/>
    </row>
    <row r="35" spans="1:12" x14ac:dyDescent="0.25">
      <c r="B35" s="180"/>
      <c r="C35" s="180"/>
      <c r="D35" s="198"/>
      <c r="E35" s="198"/>
      <c r="F35" s="198"/>
      <c r="G35" s="198"/>
      <c r="H35" s="198"/>
      <c r="I35" s="198"/>
      <c r="J35" s="198"/>
      <c r="K35" s="198"/>
    </row>
    <row r="36" spans="1:12" ht="22.8" x14ac:dyDescent="0.25">
      <c r="B36" s="359" t="s">
        <v>315</v>
      </c>
      <c r="C36" s="359"/>
      <c r="D36" s="359"/>
      <c r="E36" s="359"/>
      <c r="F36" s="359"/>
      <c r="G36" s="359"/>
      <c r="H36" s="359"/>
      <c r="I36" s="359"/>
      <c r="J36" s="359"/>
      <c r="K36" s="359"/>
    </row>
    <row r="37" spans="1:12" x14ac:dyDescent="0.25">
      <c r="B37" s="184" t="s">
        <v>299</v>
      </c>
      <c r="C37" s="184" t="s">
        <v>292</v>
      </c>
      <c r="D37" s="184" t="s">
        <v>316</v>
      </c>
      <c r="E37" s="356" t="s">
        <v>317</v>
      </c>
      <c r="F37" s="356"/>
      <c r="G37" s="356"/>
      <c r="H37" s="356"/>
      <c r="I37" s="356"/>
      <c r="J37" s="356"/>
      <c r="K37" s="356"/>
    </row>
    <row r="38" spans="1:12" x14ac:dyDescent="0.25">
      <c r="B38" s="189">
        <v>1</v>
      </c>
      <c r="C38" s="189"/>
      <c r="D38" s="188"/>
      <c r="E38" s="357"/>
      <c r="F38" s="357"/>
      <c r="G38" s="357"/>
      <c r="H38" s="357"/>
      <c r="I38" s="357"/>
      <c r="J38" s="357"/>
      <c r="K38" s="357"/>
    </row>
    <row r="39" spans="1:12" x14ac:dyDescent="0.25">
      <c r="B39" s="189">
        <v>2</v>
      </c>
      <c r="C39" s="189"/>
      <c r="D39" s="188"/>
      <c r="E39" s="357"/>
      <c r="F39" s="357"/>
      <c r="G39" s="357"/>
      <c r="H39" s="357"/>
      <c r="I39" s="357"/>
      <c r="J39" s="357"/>
      <c r="K39" s="357"/>
    </row>
    <row r="40" spans="1:12" x14ac:dyDescent="0.25">
      <c r="B40" s="189">
        <v>3</v>
      </c>
      <c r="C40" s="189"/>
      <c r="D40" s="188"/>
      <c r="E40" s="357"/>
      <c r="F40" s="357"/>
      <c r="G40" s="357"/>
      <c r="H40" s="357"/>
      <c r="I40" s="357"/>
      <c r="J40" s="357"/>
      <c r="K40" s="357"/>
    </row>
    <row r="41" spans="1:12" s="198" customFormat="1" x14ac:dyDescent="0.25">
      <c r="B41" s="180"/>
      <c r="C41" s="180"/>
    </row>
    <row r="42" spans="1:12" s="198" customFormat="1" x14ac:dyDescent="0.25">
      <c r="B42" s="180"/>
      <c r="C42" s="180"/>
    </row>
    <row r="43" spans="1:12" s="198" customFormat="1" x14ac:dyDescent="0.25">
      <c r="B43" s="180"/>
      <c r="C43" s="180"/>
    </row>
    <row r="44" spans="1:12" s="198" customFormat="1" x14ac:dyDescent="0.25">
      <c r="B44" s="180"/>
      <c r="C44" s="180"/>
    </row>
    <row r="45" spans="1:12" s="198" customFormat="1" x14ac:dyDescent="0.25">
      <c r="B45" s="180"/>
      <c r="C45" s="180"/>
    </row>
    <row r="46" spans="1:12" s="198" customFormat="1" x14ac:dyDescent="0.25">
      <c r="B46" s="180"/>
      <c r="C46" s="180"/>
    </row>
    <row r="47" spans="1:12" s="198" customFormat="1" x14ac:dyDescent="0.25">
      <c r="B47" s="180"/>
      <c r="C47" s="180"/>
    </row>
    <row r="48" spans="1:12" s="198" customFormat="1" x14ac:dyDescent="0.25">
      <c r="B48" s="180"/>
      <c r="C48" s="180"/>
    </row>
    <row r="49" spans="2:3" s="198" customFormat="1" x14ac:dyDescent="0.25">
      <c r="B49" s="180"/>
      <c r="C49" s="180"/>
    </row>
    <row r="50" spans="2:3" s="198" customFormat="1" x14ac:dyDescent="0.25">
      <c r="B50" s="180"/>
      <c r="C50" s="180"/>
    </row>
    <row r="51" spans="2:3" s="198" customFormat="1" x14ac:dyDescent="0.25">
      <c r="B51" s="180"/>
      <c r="C51" s="180"/>
    </row>
    <row r="52" spans="2:3" s="198" customFormat="1" x14ac:dyDescent="0.25">
      <c r="B52" s="180"/>
      <c r="C52" s="180"/>
    </row>
    <row r="53" spans="2:3" s="198" customFormat="1" x14ac:dyDescent="0.25">
      <c r="B53" s="180"/>
      <c r="C53" s="180"/>
    </row>
    <row r="54" spans="2:3" s="198" customFormat="1" x14ac:dyDescent="0.25">
      <c r="B54" s="180"/>
      <c r="C54" s="180"/>
    </row>
    <row r="55" spans="2:3" s="198" customFormat="1" x14ac:dyDescent="0.25">
      <c r="B55" s="180"/>
      <c r="C55" s="180"/>
    </row>
    <row r="56" spans="2:3" s="198" customFormat="1" x14ac:dyDescent="0.25">
      <c r="B56" s="180"/>
      <c r="C56" s="180"/>
    </row>
    <row r="57" spans="2:3" s="198" customFormat="1" x14ac:dyDescent="0.25">
      <c r="B57" s="180"/>
      <c r="C57" s="180"/>
    </row>
    <row r="58" spans="2:3" s="198" customFormat="1" x14ac:dyDescent="0.25">
      <c r="B58" s="180"/>
      <c r="C58" s="180"/>
    </row>
    <row r="59" spans="2:3" s="198" customFormat="1" x14ac:dyDescent="0.25">
      <c r="B59" s="180"/>
      <c r="C59" s="180"/>
    </row>
    <row r="60" spans="2:3" s="198" customFormat="1" x14ac:dyDescent="0.25">
      <c r="B60" s="180"/>
      <c r="C60" s="180"/>
    </row>
    <row r="61" spans="2:3" s="198" customFormat="1" x14ac:dyDescent="0.25">
      <c r="B61" s="180"/>
      <c r="C61" s="180"/>
    </row>
    <row r="62" spans="2:3" s="198" customFormat="1" x14ac:dyDescent="0.25">
      <c r="B62" s="180"/>
      <c r="C62" s="180"/>
    </row>
    <row r="63" spans="2:3" s="198" customFormat="1" x14ac:dyDescent="0.25">
      <c r="B63" s="180"/>
      <c r="C63" s="180"/>
    </row>
    <row r="64" spans="2:3" s="198" customFormat="1" x14ac:dyDescent="0.25">
      <c r="B64" s="180"/>
      <c r="C64" s="180"/>
    </row>
    <row r="65" spans="2:3" s="198" customFormat="1" x14ac:dyDescent="0.25">
      <c r="B65" s="180"/>
      <c r="C65" s="180"/>
    </row>
    <row r="66" spans="2:3" s="198" customFormat="1" x14ac:dyDescent="0.25">
      <c r="B66" s="180"/>
      <c r="C66" s="180"/>
    </row>
    <row r="67" spans="2:3" s="198" customFormat="1" x14ac:dyDescent="0.25">
      <c r="B67" s="180"/>
      <c r="C67" s="180"/>
    </row>
    <row r="68" spans="2:3" s="198" customFormat="1" x14ac:dyDescent="0.25">
      <c r="B68" s="180"/>
      <c r="C68" s="180"/>
    </row>
    <row r="69" spans="2:3" s="198" customFormat="1" x14ac:dyDescent="0.25">
      <c r="B69" s="180"/>
      <c r="C69" s="180"/>
    </row>
    <row r="70" spans="2:3" s="198" customFormat="1" x14ac:dyDescent="0.25">
      <c r="B70" s="180"/>
      <c r="C70" s="180"/>
    </row>
    <row r="71" spans="2:3" s="198" customFormat="1" x14ac:dyDescent="0.25">
      <c r="B71" s="180"/>
      <c r="C71" s="180"/>
    </row>
    <row r="72" spans="2:3" s="198" customFormat="1" x14ac:dyDescent="0.25">
      <c r="B72" s="180"/>
      <c r="C72" s="180"/>
    </row>
    <row r="73" spans="2:3" s="198" customFormat="1" x14ac:dyDescent="0.25">
      <c r="B73" s="180"/>
      <c r="C73" s="180"/>
    </row>
    <row r="74" spans="2:3" s="198" customFormat="1" x14ac:dyDescent="0.25">
      <c r="B74" s="180"/>
      <c r="C74" s="180"/>
    </row>
    <row r="75" spans="2:3" s="198" customFormat="1" x14ac:dyDescent="0.25">
      <c r="B75" s="180"/>
      <c r="C75" s="180"/>
    </row>
    <row r="76" spans="2:3" s="198" customFormat="1" x14ac:dyDescent="0.25">
      <c r="B76" s="180"/>
      <c r="C76" s="180"/>
    </row>
    <row r="77" spans="2:3" s="198" customFormat="1" x14ac:dyDescent="0.25">
      <c r="B77" s="180"/>
      <c r="C77" s="180"/>
    </row>
    <row r="78" spans="2:3" s="198" customFormat="1" x14ac:dyDescent="0.25">
      <c r="B78" s="180"/>
      <c r="C78" s="180"/>
    </row>
    <row r="79" spans="2:3" s="198" customFormat="1" x14ac:dyDescent="0.25">
      <c r="B79" s="180"/>
      <c r="C79" s="180"/>
    </row>
    <row r="80" spans="2:3" s="198" customFormat="1" x14ac:dyDescent="0.25">
      <c r="B80" s="180"/>
      <c r="C80" s="180"/>
    </row>
    <row r="81" spans="2:3" s="198" customFormat="1" x14ac:dyDescent="0.25">
      <c r="B81" s="180"/>
      <c r="C81" s="180"/>
    </row>
    <row r="82" spans="2:3" s="198" customFormat="1" x14ac:dyDescent="0.25">
      <c r="B82" s="180"/>
      <c r="C82" s="180"/>
    </row>
    <row r="83" spans="2:3" s="198" customFormat="1" x14ac:dyDescent="0.25">
      <c r="B83" s="180"/>
      <c r="C83" s="180"/>
    </row>
    <row r="84" spans="2:3" s="198" customFormat="1" x14ac:dyDescent="0.25">
      <c r="B84" s="180"/>
      <c r="C84" s="180"/>
    </row>
    <row r="85" spans="2:3" s="198" customFormat="1" x14ac:dyDescent="0.25">
      <c r="B85" s="180"/>
      <c r="C85" s="180"/>
    </row>
    <row r="86" spans="2:3" s="198" customFormat="1" x14ac:dyDescent="0.25">
      <c r="B86" s="180"/>
      <c r="C86" s="180"/>
    </row>
    <row r="87" spans="2:3" s="198" customFormat="1" x14ac:dyDescent="0.25">
      <c r="B87" s="180"/>
      <c r="C87" s="180"/>
    </row>
    <row r="88" spans="2:3" s="198" customFormat="1" x14ac:dyDescent="0.25">
      <c r="B88" s="180"/>
      <c r="C88" s="180"/>
    </row>
    <row r="89" spans="2:3" s="198" customFormat="1" x14ac:dyDescent="0.25">
      <c r="B89" s="180"/>
      <c r="C89" s="180"/>
    </row>
    <row r="90" spans="2:3" s="198" customFormat="1" x14ac:dyDescent="0.25">
      <c r="B90" s="180"/>
      <c r="C90" s="180"/>
    </row>
    <row r="91" spans="2:3" s="198" customFormat="1" x14ac:dyDescent="0.25">
      <c r="B91" s="180"/>
      <c r="C91" s="180"/>
    </row>
    <row r="92" spans="2:3" s="198" customFormat="1" x14ac:dyDescent="0.25">
      <c r="B92" s="180"/>
      <c r="C92" s="180"/>
    </row>
    <row r="93" spans="2:3" s="198" customFormat="1" x14ac:dyDescent="0.25">
      <c r="B93" s="180"/>
      <c r="C93" s="180"/>
    </row>
    <row r="94" spans="2:3" s="198" customFormat="1" x14ac:dyDescent="0.25">
      <c r="B94" s="180"/>
      <c r="C94" s="180"/>
    </row>
    <row r="95" spans="2:3" s="198" customFormat="1" x14ac:dyDescent="0.25">
      <c r="B95" s="180"/>
      <c r="C95" s="180"/>
    </row>
    <row r="96" spans="2:3" s="198" customFormat="1" x14ac:dyDescent="0.25">
      <c r="B96" s="180"/>
      <c r="C96" s="180"/>
    </row>
    <row r="97" spans="2:3" s="198" customFormat="1" x14ac:dyDescent="0.25">
      <c r="B97" s="180"/>
      <c r="C97" s="180"/>
    </row>
    <row r="98" spans="2:3" s="198" customFormat="1" x14ac:dyDescent="0.25">
      <c r="B98" s="180"/>
      <c r="C98" s="180"/>
    </row>
    <row r="99" spans="2:3" s="198" customFormat="1" x14ac:dyDescent="0.25">
      <c r="B99" s="180"/>
      <c r="C99" s="180"/>
    </row>
    <row r="100" spans="2:3" s="198" customFormat="1" x14ac:dyDescent="0.25">
      <c r="B100" s="180"/>
      <c r="C100" s="180"/>
    </row>
    <row r="101" spans="2:3" s="198" customFormat="1" x14ac:dyDescent="0.25">
      <c r="B101" s="180"/>
      <c r="C101" s="180"/>
    </row>
    <row r="102" spans="2:3" s="198" customFormat="1" x14ac:dyDescent="0.25">
      <c r="B102" s="180"/>
      <c r="C102" s="180"/>
    </row>
    <row r="103" spans="2:3" s="198" customFormat="1" x14ac:dyDescent="0.25">
      <c r="B103" s="180"/>
      <c r="C103" s="180"/>
    </row>
    <row r="104" spans="2:3" s="198" customFormat="1" x14ac:dyDescent="0.25">
      <c r="B104" s="180"/>
      <c r="C104" s="180"/>
    </row>
    <row r="105" spans="2:3" s="198" customFormat="1" x14ac:dyDescent="0.25">
      <c r="B105" s="180"/>
      <c r="C105" s="180"/>
    </row>
    <row r="106" spans="2:3" s="198" customFormat="1" x14ac:dyDescent="0.25">
      <c r="B106" s="180"/>
      <c r="C106" s="180"/>
    </row>
    <row r="107" spans="2:3" s="198" customFormat="1" x14ac:dyDescent="0.25">
      <c r="B107" s="180"/>
      <c r="C107" s="180"/>
    </row>
    <row r="108" spans="2:3" s="198" customFormat="1" x14ac:dyDescent="0.25">
      <c r="B108" s="180"/>
      <c r="C108" s="180"/>
    </row>
    <row r="109" spans="2:3" s="198" customFormat="1" x14ac:dyDescent="0.25">
      <c r="B109" s="180"/>
      <c r="C109" s="180"/>
    </row>
    <row r="110" spans="2:3" s="198" customFormat="1" x14ac:dyDescent="0.25">
      <c r="B110" s="180"/>
      <c r="C110" s="180"/>
    </row>
    <row r="111" spans="2:3" s="198" customFormat="1" x14ac:dyDescent="0.25">
      <c r="B111" s="180"/>
      <c r="C111" s="180"/>
    </row>
    <row r="112" spans="2:3" s="198" customFormat="1" x14ac:dyDescent="0.25">
      <c r="B112" s="180"/>
      <c r="C112" s="180"/>
    </row>
    <row r="113" spans="2:3" s="198" customFormat="1" x14ac:dyDescent="0.25">
      <c r="B113" s="180"/>
      <c r="C113" s="180"/>
    </row>
    <row r="114" spans="2:3" s="198" customFormat="1" x14ac:dyDescent="0.25">
      <c r="B114" s="180"/>
      <c r="C114" s="180"/>
    </row>
    <row r="115" spans="2:3" s="198" customFormat="1" x14ac:dyDescent="0.25">
      <c r="B115" s="180"/>
      <c r="C115" s="180"/>
    </row>
    <row r="116" spans="2:3" s="198" customFormat="1" x14ac:dyDescent="0.25">
      <c r="B116" s="180"/>
      <c r="C116" s="180"/>
    </row>
    <row r="117" spans="2:3" s="198" customFormat="1" x14ac:dyDescent="0.25">
      <c r="B117" s="180"/>
      <c r="C117" s="180"/>
    </row>
    <row r="118" spans="2:3" s="198" customFormat="1" x14ac:dyDescent="0.25">
      <c r="B118" s="180"/>
      <c r="C118" s="180"/>
    </row>
    <row r="119" spans="2:3" s="198" customFormat="1" x14ac:dyDescent="0.25">
      <c r="B119" s="180"/>
      <c r="C119" s="180"/>
    </row>
    <row r="120" spans="2:3" s="198" customFormat="1" x14ac:dyDescent="0.25">
      <c r="B120" s="180"/>
      <c r="C120" s="180"/>
    </row>
    <row r="121" spans="2:3" s="198" customFormat="1" x14ac:dyDescent="0.25">
      <c r="B121" s="180"/>
      <c r="C121" s="180"/>
    </row>
    <row r="122" spans="2:3" s="198" customFormat="1" x14ac:dyDescent="0.25">
      <c r="B122" s="180"/>
      <c r="C122" s="180"/>
    </row>
    <row r="123" spans="2:3" s="198" customFormat="1" x14ac:dyDescent="0.25">
      <c r="B123" s="180"/>
      <c r="C123" s="180"/>
    </row>
    <row r="124" spans="2:3" s="198" customFormat="1" x14ac:dyDescent="0.25">
      <c r="B124" s="180"/>
      <c r="C124" s="180"/>
    </row>
    <row r="125" spans="2:3" s="198" customFormat="1" x14ac:dyDescent="0.25">
      <c r="B125" s="180"/>
      <c r="C125" s="180"/>
    </row>
    <row r="126" spans="2:3" s="198" customFormat="1" x14ac:dyDescent="0.25">
      <c r="B126" s="180"/>
      <c r="C126" s="180"/>
    </row>
    <row r="127" spans="2:3" s="198" customFormat="1" x14ac:dyDescent="0.25">
      <c r="B127" s="180"/>
      <c r="C127" s="180"/>
    </row>
    <row r="128" spans="2:3" s="198" customFormat="1" x14ac:dyDescent="0.25">
      <c r="B128" s="180"/>
      <c r="C128" s="180"/>
    </row>
    <row r="129" spans="2:3" s="198" customFormat="1" x14ac:dyDescent="0.25">
      <c r="B129" s="180"/>
      <c r="C129" s="180"/>
    </row>
    <row r="130" spans="2:3" s="198" customFormat="1" x14ac:dyDescent="0.25">
      <c r="B130" s="180"/>
      <c r="C130" s="180"/>
    </row>
    <row r="131" spans="2:3" s="198" customFormat="1" x14ac:dyDescent="0.25">
      <c r="B131" s="180"/>
      <c r="C131" s="180"/>
    </row>
    <row r="132" spans="2:3" s="198" customFormat="1" x14ac:dyDescent="0.25">
      <c r="B132" s="180"/>
      <c r="C132" s="180"/>
    </row>
    <row r="133" spans="2:3" s="198" customFormat="1" x14ac:dyDescent="0.25">
      <c r="B133" s="180"/>
      <c r="C133" s="180"/>
    </row>
    <row r="134" spans="2:3" s="198" customFormat="1" x14ac:dyDescent="0.25">
      <c r="B134" s="180"/>
      <c r="C134" s="180"/>
    </row>
    <row r="135" spans="2:3" s="198" customFormat="1" x14ac:dyDescent="0.25">
      <c r="B135" s="180"/>
      <c r="C135" s="180"/>
    </row>
    <row r="136" spans="2:3" s="198" customFormat="1" x14ac:dyDescent="0.25">
      <c r="B136" s="180"/>
      <c r="C136" s="180"/>
    </row>
    <row r="137" spans="2:3" s="198" customFormat="1" x14ac:dyDescent="0.25">
      <c r="B137" s="180"/>
      <c r="C137" s="180"/>
    </row>
    <row r="138" spans="2:3" s="198" customFormat="1" x14ac:dyDescent="0.25">
      <c r="B138" s="180"/>
      <c r="C138" s="180"/>
    </row>
    <row r="139" spans="2:3" s="198" customFormat="1" x14ac:dyDescent="0.25">
      <c r="B139" s="180"/>
      <c r="C139" s="180"/>
    </row>
    <row r="140" spans="2:3" s="198" customFormat="1" x14ac:dyDescent="0.25">
      <c r="B140" s="180"/>
      <c r="C140" s="180"/>
    </row>
    <row r="141" spans="2:3" s="198" customFormat="1" x14ac:dyDescent="0.25">
      <c r="B141" s="180"/>
      <c r="C141" s="180"/>
    </row>
    <row r="142" spans="2:3" s="198" customFormat="1" x14ac:dyDescent="0.25">
      <c r="B142" s="180"/>
      <c r="C142" s="180"/>
    </row>
    <row r="143" spans="2:3" s="198" customFormat="1" x14ac:dyDescent="0.25">
      <c r="B143" s="180"/>
      <c r="C143" s="180"/>
    </row>
    <row r="144" spans="2:3" s="198" customFormat="1" x14ac:dyDescent="0.25">
      <c r="B144" s="180"/>
      <c r="C144" s="180"/>
    </row>
    <row r="145" spans="2:3" s="198" customFormat="1" x14ac:dyDescent="0.25">
      <c r="B145" s="180"/>
      <c r="C145" s="180"/>
    </row>
    <row r="146" spans="2:3" s="198" customFormat="1" x14ac:dyDescent="0.25">
      <c r="B146" s="180"/>
      <c r="C146" s="180"/>
    </row>
    <row r="147" spans="2:3" s="198" customFormat="1" x14ac:dyDescent="0.25">
      <c r="B147" s="180"/>
      <c r="C147" s="180"/>
    </row>
    <row r="148" spans="2:3" s="198" customFormat="1" x14ac:dyDescent="0.25">
      <c r="B148" s="180"/>
      <c r="C148" s="180"/>
    </row>
    <row r="149" spans="2:3" s="198" customFormat="1" x14ac:dyDescent="0.25">
      <c r="B149" s="180"/>
      <c r="C149" s="180"/>
    </row>
    <row r="150" spans="2:3" s="198" customFormat="1" x14ac:dyDescent="0.25">
      <c r="B150" s="180"/>
      <c r="C150" s="180"/>
    </row>
    <row r="151" spans="2:3" s="198" customFormat="1" x14ac:dyDescent="0.25">
      <c r="B151" s="180"/>
      <c r="C151" s="180"/>
    </row>
    <row r="152" spans="2:3" s="198" customFormat="1" x14ac:dyDescent="0.25">
      <c r="B152" s="180"/>
      <c r="C152" s="180"/>
    </row>
    <row r="153" spans="2:3" s="198" customFormat="1" x14ac:dyDescent="0.25">
      <c r="B153" s="180"/>
      <c r="C153" s="180"/>
    </row>
    <row r="154" spans="2:3" s="198" customFormat="1" x14ac:dyDescent="0.25">
      <c r="B154" s="180"/>
      <c r="C154" s="180"/>
    </row>
    <row r="155" spans="2:3" s="198" customFormat="1" x14ac:dyDescent="0.25">
      <c r="B155" s="180"/>
      <c r="C155" s="180"/>
    </row>
    <row r="156" spans="2:3" s="198" customFormat="1" x14ac:dyDescent="0.25">
      <c r="B156" s="180"/>
      <c r="C156" s="180"/>
    </row>
    <row r="157" spans="2:3" s="198" customFormat="1" x14ac:dyDescent="0.25">
      <c r="B157" s="180"/>
      <c r="C157" s="180"/>
    </row>
    <row r="158" spans="2:3" s="198" customFormat="1" x14ac:dyDescent="0.25">
      <c r="B158" s="180"/>
      <c r="C158" s="180"/>
    </row>
    <row r="159" spans="2:3" s="198" customFormat="1" x14ac:dyDescent="0.25">
      <c r="B159" s="180"/>
      <c r="C159" s="180"/>
    </row>
    <row r="160" spans="2:3" s="198" customFormat="1" x14ac:dyDescent="0.25">
      <c r="B160" s="180"/>
      <c r="C160" s="180"/>
    </row>
    <row r="161" spans="2:3" s="198" customFormat="1" x14ac:dyDescent="0.25">
      <c r="B161" s="180"/>
      <c r="C161" s="180"/>
    </row>
    <row r="162" spans="2:3" s="198" customFormat="1" x14ac:dyDescent="0.25">
      <c r="B162" s="180"/>
      <c r="C162" s="180"/>
    </row>
    <row r="163" spans="2:3" s="198" customFormat="1" x14ac:dyDescent="0.25">
      <c r="B163" s="180"/>
      <c r="C163" s="180"/>
    </row>
    <row r="164" spans="2:3" s="198" customFormat="1" x14ac:dyDescent="0.25">
      <c r="B164" s="180"/>
      <c r="C164" s="180"/>
    </row>
    <row r="165" spans="2:3" s="198" customFormat="1" x14ac:dyDescent="0.25">
      <c r="B165" s="180"/>
      <c r="C165" s="180"/>
    </row>
    <row r="166" spans="2:3" s="198" customFormat="1" x14ac:dyDescent="0.25">
      <c r="B166" s="180"/>
      <c r="C166" s="180"/>
    </row>
    <row r="167" spans="2:3" s="198" customFormat="1" x14ac:dyDescent="0.25">
      <c r="B167" s="180"/>
      <c r="C167" s="180"/>
    </row>
    <row r="168" spans="2:3" s="198" customFormat="1" x14ac:dyDescent="0.25">
      <c r="B168" s="180"/>
      <c r="C168" s="180"/>
    </row>
    <row r="169" spans="2:3" s="198" customFormat="1" x14ac:dyDescent="0.25">
      <c r="B169" s="180"/>
      <c r="C169" s="180"/>
    </row>
    <row r="170" spans="2:3" s="198" customFormat="1" x14ac:dyDescent="0.25">
      <c r="B170" s="180"/>
      <c r="C170" s="180"/>
    </row>
    <row r="171" spans="2:3" s="198" customFormat="1" x14ac:dyDescent="0.25">
      <c r="B171" s="180"/>
      <c r="C171" s="180"/>
    </row>
    <row r="172" spans="2:3" s="198" customFormat="1" x14ac:dyDescent="0.25">
      <c r="B172" s="180"/>
      <c r="C172" s="180"/>
    </row>
    <row r="173" spans="2:3" s="198" customFormat="1" x14ac:dyDescent="0.25">
      <c r="B173" s="180"/>
      <c r="C173" s="180"/>
    </row>
    <row r="174" spans="2:3" s="198" customFormat="1" x14ac:dyDescent="0.25">
      <c r="B174" s="180"/>
      <c r="C174" s="180"/>
    </row>
    <row r="175" spans="2:3" s="198" customFormat="1" x14ac:dyDescent="0.25">
      <c r="B175" s="180"/>
      <c r="C175" s="180"/>
    </row>
    <row r="176" spans="2:3" s="198" customFormat="1" x14ac:dyDescent="0.25">
      <c r="B176" s="180"/>
      <c r="C176" s="180"/>
    </row>
    <row r="177" spans="2:3" s="198" customFormat="1" x14ac:dyDescent="0.25">
      <c r="B177" s="180"/>
      <c r="C177" s="180"/>
    </row>
    <row r="178" spans="2:3" s="198" customFormat="1" x14ac:dyDescent="0.25">
      <c r="B178" s="180"/>
      <c r="C178" s="180"/>
    </row>
    <row r="179" spans="2:3" s="198" customFormat="1" x14ac:dyDescent="0.25">
      <c r="B179" s="180"/>
      <c r="C179" s="180"/>
    </row>
    <row r="180" spans="2:3" s="198" customFormat="1" x14ac:dyDescent="0.25">
      <c r="B180" s="180"/>
      <c r="C180" s="180"/>
    </row>
    <row r="181" spans="2:3" s="198" customFormat="1" x14ac:dyDescent="0.25">
      <c r="B181" s="180"/>
      <c r="C181" s="180"/>
    </row>
    <row r="182" spans="2:3" s="198" customFormat="1" x14ac:dyDescent="0.25">
      <c r="B182" s="180"/>
      <c r="C182" s="180"/>
    </row>
    <row r="183" spans="2:3" s="198" customFormat="1" x14ac:dyDescent="0.25">
      <c r="B183" s="180"/>
      <c r="C183" s="180"/>
    </row>
    <row r="184" spans="2:3" s="198" customFormat="1" x14ac:dyDescent="0.25">
      <c r="B184" s="180"/>
      <c r="C184" s="180"/>
    </row>
    <row r="185" spans="2:3" s="198" customFormat="1" x14ac:dyDescent="0.25">
      <c r="B185" s="180"/>
      <c r="C185" s="180"/>
    </row>
    <row r="186" spans="2:3" s="198" customFormat="1" x14ac:dyDescent="0.25">
      <c r="B186" s="180"/>
      <c r="C186" s="180"/>
    </row>
    <row r="187" spans="2:3" s="198" customFormat="1" x14ac:dyDescent="0.25">
      <c r="B187" s="180"/>
      <c r="C187" s="180"/>
    </row>
    <row r="188" spans="2:3" s="198" customFormat="1" x14ac:dyDescent="0.25">
      <c r="B188" s="180"/>
      <c r="C188" s="180"/>
    </row>
    <row r="189" spans="2:3" s="198" customFormat="1" x14ac:dyDescent="0.25">
      <c r="B189" s="180"/>
      <c r="C189" s="180"/>
    </row>
    <row r="190" spans="2:3" s="198" customFormat="1" x14ac:dyDescent="0.25">
      <c r="B190" s="180"/>
      <c r="C190" s="180"/>
    </row>
    <row r="191" spans="2:3" s="198" customFormat="1" x14ac:dyDescent="0.25">
      <c r="B191" s="180"/>
      <c r="C191" s="180"/>
    </row>
    <row r="192" spans="2:3" s="198" customFormat="1" x14ac:dyDescent="0.25">
      <c r="B192" s="180"/>
      <c r="C192" s="180"/>
    </row>
    <row r="193" spans="2:3" s="198" customFormat="1" x14ac:dyDescent="0.25">
      <c r="B193" s="180"/>
      <c r="C193" s="180"/>
    </row>
    <row r="194" spans="2:3" s="198" customFormat="1" x14ac:dyDescent="0.25">
      <c r="B194" s="180"/>
      <c r="C194" s="180"/>
    </row>
    <row r="195" spans="2:3" s="198" customFormat="1" x14ac:dyDescent="0.25">
      <c r="B195" s="180"/>
      <c r="C195" s="180"/>
    </row>
    <row r="196" spans="2:3" s="198" customFormat="1" x14ac:dyDescent="0.25">
      <c r="B196" s="180"/>
      <c r="C196" s="180"/>
    </row>
    <row r="197" spans="2:3" s="198" customFormat="1" x14ac:dyDescent="0.25">
      <c r="B197" s="180"/>
      <c r="C197" s="180"/>
    </row>
    <row r="198" spans="2:3" s="198" customFormat="1" x14ac:dyDescent="0.25">
      <c r="B198" s="180"/>
      <c r="C198" s="180"/>
    </row>
    <row r="199" spans="2:3" s="198" customFormat="1" x14ac:dyDescent="0.25">
      <c r="B199" s="180"/>
      <c r="C199" s="180"/>
    </row>
    <row r="200" spans="2:3" s="198" customFormat="1" x14ac:dyDescent="0.25">
      <c r="B200" s="180"/>
      <c r="C200" s="180"/>
    </row>
    <row r="201" spans="2:3" s="198" customFormat="1" x14ac:dyDescent="0.25">
      <c r="B201" s="180"/>
      <c r="C201" s="180"/>
    </row>
    <row r="202" spans="2:3" s="198" customFormat="1" x14ac:dyDescent="0.25">
      <c r="B202" s="180"/>
      <c r="C202" s="180"/>
    </row>
    <row r="203" spans="2:3" s="198" customFormat="1" x14ac:dyDescent="0.25">
      <c r="B203" s="180"/>
      <c r="C203" s="180"/>
    </row>
    <row r="204" spans="2:3" s="198" customFormat="1" x14ac:dyDescent="0.25">
      <c r="B204" s="180"/>
      <c r="C204" s="180"/>
    </row>
    <row r="205" spans="2:3" s="198" customFormat="1" x14ac:dyDescent="0.25">
      <c r="B205" s="180"/>
      <c r="C205" s="180"/>
    </row>
    <row r="206" spans="2:3" s="198" customFormat="1" x14ac:dyDescent="0.25">
      <c r="B206" s="180"/>
      <c r="C206" s="180"/>
    </row>
    <row r="207" spans="2:3" s="198" customFormat="1" x14ac:dyDescent="0.25">
      <c r="B207" s="180"/>
      <c r="C207" s="180"/>
    </row>
    <row r="208" spans="2:3" s="198" customFormat="1" x14ac:dyDescent="0.25">
      <c r="B208" s="180"/>
      <c r="C208" s="180"/>
    </row>
    <row r="209" spans="2:3" s="198" customFormat="1" x14ac:dyDescent="0.25">
      <c r="B209" s="180"/>
      <c r="C209" s="180"/>
    </row>
    <row r="210" spans="2:3" s="198" customFormat="1" x14ac:dyDescent="0.25">
      <c r="B210" s="180"/>
      <c r="C210" s="180"/>
    </row>
    <row r="211" spans="2:3" s="198" customFormat="1" x14ac:dyDescent="0.25">
      <c r="B211" s="180"/>
      <c r="C211" s="180"/>
    </row>
    <row r="212" spans="2:3" s="198" customFormat="1" x14ac:dyDescent="0.25">
      <c r="B212" s="180"/>
      <c r="C212" s="180"/>
    </row>
    <row r="213" spans="2:3" s="198" customFormat="1" x14ac:dyDescent="0.25">
      <c r="B213" s="180"/>
      <c r="C213" s="180"/>
    </row>
    <row r="214" spans="2:3" s="198" customFormat="1" x14ac:dyDescent="0.25">
      <c r="B214" s="180"/>
      <c r="C214" s="180"/>
    </row>
    <row r="215" spans="2:3" s="198" customFormat="1" x14ac:dyDescent="0.25">
      <c r="B215" s="180"/>
      <c r="C215" s="180"/>
    </row>
    <row r="216" spans="2:3" s="198" customFormat="1" x14ac:dyDescent="0.25">
      <c r="B216" s="180"/>
      <c r="C216" s="180"/>
    </row>
    <row r="217" spans="2:3" s="198" customFormat="1" x14ac:dyDescent="0.25">
      <c r="B217" s="180"/>
      <c r="C217" s="180"/>
    </row>
    <row r="218" spans="2:3" s="198" customFormat="1" x14ac:dyDescent="0.25">
      <c r="B218" s="180"/>
      <c r="C218" s="180"/>
    </row>
    <row r="219" spans="2:3" s="198" customFormat="1" x14ac:dyDescent="0.25">
      <c r="B219" s="180"/>
      <c r="C219" s="180"/>
    </row>
    <row r="220" spans="2:3" s="198" customFormat="1" x14ac:dyDescent="0.25">
      <c r="B220" s="180"/>
      <c r="C220" s="180"/>
    </row>
    <row r="221" spans="2:3" s="198" customFormat="1" x14ac:dyDescent="0.25">
      <c r="B221" s="180"/>
      <c r="C221" s="180"/>
    </row>
    <row r="222" spans="2:3" s="198" customFormat="1" x14ac:dyDescent="0.25">
      <c r="B222" s="180"/>
      <c r="C222" s="180"/>
    </row>
    <row r="223" spans="2:3" s="198" customFormat="1" x14ac:dyDescent="0.25">
      <c r="B223" s="180"/>
      <c r="C223" s="180"/>
    </row>
    <row r="224" spans="2:3" s="198" customFormat="1" x14ac:dyDescent="0.25">
      <c r="B224" s="180"/>
      <c r="C224" s="180"/>
    </row>
    <row r="225" spans="2:3" s="198" customFormat="1" x14ac:dyDescent="0.25">
      <c r="B225" s="180"/>
      <c r="C225" s="180"/>
    </row>
    <row r="226" spans="2:3" s="198" customFormat="1" x14ac:dyDescent="0.25">
      <c r="B226" s="180"/>
      <c r="C226" s="180"/>
    </row>
    <row r="227" spans="2:3" s="198" customFormat="1" x14ac:dyDescent="0.25">
      <c r="B227" s="180"/>
      <c r="C227" s="180"/>
    </row>
    <row r="228" spans="2:3" s="198" customFormat="1" x14ac:dyDescent="0.25">
      <c r="B228" s="180"/>
      <c r="C228" s="180"/>
    </row>
    <row r="229" spans="2:3" s="198" customFormat="1" x14ac:dyDescent="0.25">
      <c r="B229" s="180"/>
      <c r="C229" s="180"/>
    </row>
    <row r="230" spans="2:3" s="198" customFormat="1" x14ac:dyDescent="0.25">
      <c r="B230" s="180"/>
      <c r="C230" s="180"/>
    </row>
    <row r="231" spans="2:3" s="198" customFormat="1" x14ac:dyDescent="0.25">
      <c r="B231" s="180"/>
      <c r="C231" s="180"/>
    </row>
    <row r="232" spans="2:3" s="198" customFormat="1" x14ac:dyDescent="0.25">
      <c r="B232" s="180"/>
      <c r="C232" s="180"/>
    </row>
    <row r="233" spans="2:3" s="198" customFormat="1" x14ac:dyDescent="0.25">
      <c r="B233" s="180"/>
      <c r="C233" s="180"/>
    </row>
    <row r="234" spans="2:3" s="198" customFormat="1" x14ac:dyDescent="0.25">
      <c r="B234" s="180"/>
      <c r="C234" s="180"/>
    </row>
    <row r="235" spans="2:3" s="198" customFormat="1" x14ac:dyDescent="0.25">
      <c r="B235" s="180"/>
      <c r="C235" s="180"/>
    </row>
    <row r="236" spans="2:3" s="198" customFormat="1" x14ac:dyDescent="0.25">
      <c r="B236" s="180"/>
      <c r="C236" s="180"/>
    </row>
    <row r="237" spans="2:3" s="198" customFormat="1" x14ac:dyDescent="0.25">
      <c r="B237" s="180"/>
      <c r="C237" s="180"/>
    </row>
    <row r="238" spans="2:3" s="198" customFormat="1" x14ac:dyDescent="0.25">
      <c r="B238" s="180"/>
      <c r="C238" s="180"/>
    </row>
    <row r="239" spans="2:3" s="198" customFormat="1" x14ac:dyDescent="0.25">
      <c r="B239" s="180"/>
      <c r="C239" s="180"/>
    </row>
  </sheetData>
  <mergeCells count="28">
    <mergeCell ref="E16:K16"/>
    <mergeCell ref="F5:K5"/>
    <mergeCell ref="F6:K6"/>
    <mergeCell ref="F7:K7"/>
    <mergeCell ref="B14:K14"/>
    <mergeCell ref="E15:K15"/>
    <mergeCell ref="E29:K29"/>
    <mergeCell ref="E17:K17"/>
    <mergeCell ref="E18:K18"/>
    <mergeCell ref="B20:K20"/>
    <mergeCell ref="E21:K21"/>
    <mergeCell ref="E22:K22"/>
    <mergeCell ref="E23:K23"/>
    <mergeCell ref="E24:K24"/>
    <mergeCell ref="E25:K25"/>
    <mergeCell ref="E26:K26"/>
    <mergeCell ref="E27:K27"/>
    <mergeCell ref="E28:K28"/>
    <mergeCell ref="E37:K37"/>
    <mergeCell ref="E38:K38"/>
    <mergeCell ref="E39:K39"/>
    <mergeCell ref="E40:K40"/>
    <mergeCell ref="E30:K30"/>
    <mergeCell ref="E31:K31"/>
    <mergeCell ref="E32:K32"/>
    <mergeCell ref="E33:K33"/>
    <mergeCell ref="E34:K34"/>
    <mergeCell ref="B36:K36"/>
  </mergeCells>
  <dataValidations count="1">
    <dataValidation showInputMessage="1" showErrorMessage="1" sqref="D22:D34" xr:uid="{019C1C1A-71D7-43F5-8B4B-23D8FF9047F3}"/>
  </dataValidations>
  <hyperlinks>
    <hyperlink ref="D5" location="Orcado!A1" display="Orçado" xr:uid="{8CDFD237-0064-4735-B0F2-FE9726E5759E}"/>
    <hyperlink ref="D8" location="Param!A1" display="Paramêtros" xr:uid="{CCD30410-0CDB-4540-AEEF-3E8F41C216ED}"/>
    <hyperlink ref="D4" location="Capa!A1" display="Instruções" xr:uid="{39050B0F-B817-43FD-B2CF-B4C0D8645D32}"/>
    <hyperlink ref="D6" location="Realizado!A1" display="Realizado" xr:uid="{D91E4A2A-E68A-456E-A65C-BD3D139F5F2D}"/>
    <hyperlink ref="D7" location="Status!A1" display="Status" xr:uid="{6CDC8574-85EF-482B-B01E-9AFFA896B362}"/>
  </hyperlink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697A1-1653-42A9-A3D3-38ADA2737B31}">
  <dimension ref="B2:Q44"/>
  <sheetViews>
    <sheetView topLeftCell="A16" workbookViewId="0">
      <selection activeCell="C40" sqref="C40"/>
    </sheetView>
  </sheetViews>
  <sheetFormatPr defaultColWidth="9.33203125" defaultRowHeight="13.8" x14ac:dyDescent="0.25"/>
  <cols>
    <col min="1" max="1" width="2.6640625" style="212" customWidth="1"/>
    <col min="2" max="2" width="67.6640625" style="212" customWidth="1"/>
    <col min="3" max="3" width="64.5546875" style="212" customWidth="1"/>
    <col min="4" max="4" width="12.109375" style="212" bestFit="1" customWidth="1"/>
    <col min="5" max="6" width="6.88671875" style="212" bestFit="1" customWidth="1"/>
    <col min="7" max="7" width="7.33203125" style="212" bestFit="1" customWidth="1"/>
    <col min="8" max="16" width="8" style="212" bestFit="1" customWidth="1"/>
    <col min="17" max="17" width="7.88671875" style="212" bestFit="1" customWidth="1"/>
    <col min="18" max="16384" width="9.33203125" style="212"/>
  </cols>
  <sheetData>
    <row r="2" spans="2:17" x14ac:dyDescent="0.25">
      <c r="B2" s="364" t="s">
        <v>318</v>
      </c>
      <c r="C2" s="364"/>
      <c r="D2" s="210"/>
      <c r="E2" s="364" t="s">
        <v>319</v>
      </c>
      <c r="F2" s="364"/>
      <c r="G2" s="364"/>
      <c r="H2" s="364"/>
      <c r="I2" s="364"/>
      <c r="J2" s="364"/>
      <c r="K2" s="364"/>
      <c r="L2" s="364"/>
      <c r="M2" s="364"/>
      <c r="N2" s="364"/>
      <c r="O2" s="364"/>
      <c r="P2" s="364"/>
      <c r="Q2" s="211"/>
    </row>
    <row r="3" spans="2:17" x14ac:dyDescent="0.25">
      <c r="B3" s="213" t="s">
        <v>277</v>
      </c>
      <c r="C3" s="214" t="str">
        <f>[1]Param!C17</f>
        <v>OrganizAi</v>
      </c>
      <c r="D3" s="210"/>
      <c r="E3" s="215">
        <f>[1]Param!C18</f>
        <v>45678</v>
      </c>
      <c r="F3" s="216">
        <f>DATE(YEAR(E3),MONTH(E3)+1,DAY(E3))</f>
        <v>45709</v>
      </c>
      <c r="G3" s="216">
        <f>DATE(YEAR(F3),MONTH(F3)+1,DAY(F3))</f>
        <v>45737</v>
      </c>
      <c r="H3" s="216">
        <f t="shared" ref="H3:P3" si="0">DATE(YEAR(G3),MONTH(G3)+1,DAY(G3))</f>
        <v>45768</v>
      </c>
      <c r="I3" s="216">
        <f t="shared" si="0"/>
        <v>45798</v>
      </c>
      <c r="J3" s="216">
        <f t="shared" si="0"/>
        <v>45829</v>
      </c>
      <c r="K3" s="216">
        <f t="shared" si="0"/>
        <v>45859</v>
      </c>
      <c r="L3" s="216">
        <f t="shared" si="0"/>
        <v>45890</v>
      </c>
      <c r="M3" s="216">
        <f t="shared" si="0"/>
        <v>45921</v>
      </c>
      <c r="N3" s="216">
        <f t="shared" si="0"/>
        <v>45951</v>
      </c>
      <c r="O3" s="216">
        <f t="shared" si="0"/>
        <v>45982</v>
      </c>
      <c r="P3" s="216">
        <f t="shared" si="0"/>
        <v>46012</v>
      </c>
      <c r="Q3" s="211" t="s">
        <v>115</v>
      </c>
    </row>
    <row r="4" spans="2:17" x14ac:dyDescent="0.25">
      <c r="B4" s="213" t="s">
        <v>320</v>
      </c>
      <c r="C4" s="214" t="str">
        <f>[1]Param!C19</f>
        <v>Matheus Emiliano</v>
      </c>
      <c r="D4" s="217">
        <v>0</v>
      </c>
      <c r="E4" s="217">
        <v>1</v>
      </c>
      <c r="F4" s="217">
        <f>E4+1</f>
        <v>2</v>
      </c>
      <c r="G4" s="217">
        <f t="shared" ref="G4:P4" si="1">F4+1</f>
        <v>3</v>
      </c>
      <c r="H4" s="217">
        <f t="shared" si="1"/>
        <v>4</v>
      </c>
      <c r="I4" s="217">
        <f t="shared" si="1"/>
        <v>5</v>
      </c>
      <c r="J4" s="217">
        <f t="shared" si="1"/>
        <v>6</v>
      </c>
      <c r="K4" s="217">
        <f t="shared" si="1"/>
        <v>7</v>
      </c>
      <c r="L4" s="217">
        <f t="shared" si="1"/>
        <v>8</v>
      </c>
      <c r="M4" s="217">
        <f t="shared" si="1"/>
        <v>9</v>
      </c>
      <c r="N4" s="217">
        <f t="shared" si="1"/>
        <v>10</v>
      </c>
      <c r="O4" s="217">
        <f t="shared" si="1"/>
        <v>11</v>
      </c>
      <c r="P4" s="217">
        <f t="shared" si="1"/>
        <v>12</v>
      </c>
      <c r="Q4" s="211"/>
    </row>
    <row r="5" spans="2:17" x14ac:dyDescent="0.25">
      <c r="B5" s="218" t="s">
        <v>321</v>
      </c>
      <c r="D5" s="219">
        <f t="shared" ref="D5:P5" si="2">SUM(D19:D35)+D9+D11+D13+D15+D17</f>
        <v>24424</v>
      </c>
      <c r="E5" s="219">
        <f t="shared" si="2"/>
        <v>2826</v>
      </c>
      <c r="F5" s="219">
        <f t="shared" si="2"/>
        <v>2826</v>
      </c>
      <c r="G5" s="219">
        <f t="shared" si="2"/>
        <v>2826</v>
      </c>
      <c r="H5" s="219">
        <f t="shared" si="2"/>
        <v>2826</v>
      </c>
      <c r="I5" s="219">
        <f t="shared" si="2"/>
        <v>2826</v>
      </c>
      <c r="J5" s="219">
        <f t="shared" si="2"/>
        <v>2826</v>
      </c>
      <c r="K5" s="219">
        <f t="shared" si="2"/>
        <v>2826</v>
      </c>
      <c r="L5" s="219">
        <f t="shared" si="2"/>
        <v>2826</v>
      </c>
      <c r="M5" s="219">
        <f t="shared" si="2"/>
        <v>2826</v>
      </c>
      <c r="N5" s="219">
        <f t="shared" si="2"/>
        <v>2826</v>
      </c>
      <c r="O5" s="219">
        <f t="shared" si="2"/>
        <v>2826</v>
      </c>
      <c r="P5" s="219">
        <f t="shared" si="2"/>
        <v>2826</v>
      </c>
      <c r="Q5" s="220">
        <f>SUM(D5:P5)</f>
        <v>58336</v>
      </c>
    </row>
    <row r="6" spans="2:17" x14ac:dyDescent="0.25">
      <c r="B6" s="218" t="s">
        <v>322</v>
      </c>
      <c r="D6" s="219">
        <f>D5</f>
        <v>24424</v>
      </c>
      <c r="E6" s="219">
        <f>D6+E5</f>
        <v>27250</v>
      </c>
      <c r="F6" s="219">
        <f t="shared" ref="F6:P6" si="3">E6+F5</f>
        <v>30076</v>
      </c>
      <c r="G6" s="219">
        <f t="shared" si="3"/>
        <v>32902</v>
      </c>
      <c r="H6" s="219">
        <f t="shared" si="3"/>
        <v>35728</v>
      </c>
      <c r="I6" s="219">
        <f t="shared" si="3"/>
        <v>38554</v>
      </c>
      <c r="J6" s="219">
        <f t="shared" si="3"/>
        <v>41380</v>
      </c>
      <c r="K6" s="219">
        <f t="shared" si="3"/>
        <v>44206</v>
      </c>
      <c r="L6" s="219">
        <f t="shared" si="3"/>
        <v>47032</v>
      </c>
      <c r="M6" s="219">
        <f t="shared" si="3"/>
        <v>49858</v>
      </c>
      <c r="N6" s="219">
        <f t="shared" si="3"/>
        <v>52684</v>
      </c>
      <c r="O6" s="219">
        <f t="shared" si="3"/>
        <v>55510</v>
      </c>
      <c r="P6" s="219">
        <f t="shared" si="3"/>
        <v>58336</v>
      </c>
    </row>
    <row r="7" spans="2:17" x14ac:dyDescent="0.25">
      <c r="B7" s="213" t="s">
        <v>280</v>
      </c>
      <c r="C7" s="218" t="s">
        <v>323</v>
      </c>
      <c r="D7" s="218"/>
    </row>
    <row r="8" spans="2:17" x14ac:dyDescent="0.25">
      <c r="B8" s="213" t="s">
        <v>324</v>
      </c>
      <c r="C8" s="221" t="s">
        <v>325</v>
      </c>
      <c r="D8" s="222"/>
      <c r="E8" s="222"/>
      <c r="F8" s="223">
        <v>0.1</v>
      </c>
      <c r="G8" s="224">
        <f>F8</f>
        <v>0.1</v>
      </c>
      <c r="H8" s="224">
        <f t="shared" ref="H8:P8" si="4">G8</f>
        <v>0.1</v>
      </c>
      <c r="I8" s="224">
        <f t="shared" si="4"/>
        <v>0.1</v>
      </c>
      <c r="J8" s="224">
        <f t="shared" si="4"/>
        <v>0.1</v>
      </c>
      <c r="K8" s="224">
        <f t="shared" si="4"/>
        <v>0.1</v>
      </c>
      <c r="L8" s="224">
        <f t="shared" si="4"/>
        <v>0.1</v>
      </c>
      <c r="M8" s="224">
        <f t="shared" si="4"/>
        <v>0.1</v>
      </c>
      <c r="N8" s="224">
        <f t="shared" si="4"/>
        <v>0.1</v>
      </c>
      <c r="O8" s="224">
        <f t="shared" si="4"/>
        <v>0.1</v>
      </c>
      <c r="P8" s="224">
        <f t="shared" si="4"/>
        <v>0.1</v>
      </c>
      <c r="Q8" s="225"/>
    </row>
    <row r="9" spans="2:17" x14ac:dyDescent="0.25">
      <c r="B9" s="226" t="s">
        <v>326</v>
      </c>
      <c r="C9" s="227"/>
      <c r="D9" s="228"/>
      <c r="E9" s="228"/>
      <c r="F9" s="229">
        <f t="shared" ref="F9:P9" si="5">E9*(1+F8)</f>
        <v>0</v>
      </c>
      <c r="G9" s="229">
        <f t="shared" si="5"/>
        <v>0</v>
      </c>
      <c r="H9" s="229">
        <f t="shared" si="5"/>
        <v>0</v>
      </c>
      <c r="I9" s="229">
        <f t="shared" si="5"/>
        <v>0</v>
      </c>
      <c r="J9" s="229">
        <f t="shared" si="5"/>
        <v>0</v>
      </c>
      <c r="K9" s="229">
        <f t="shared" si="5"/>
        <v>0</v>
      </c>
      <c r="L9" s="229">
        <f t="shared" si="5"/>
        <v>0</v>
      </c>
      <c r="M9" s="229">
        <f t="shared" si="5"/>
        <v>0</v>
      </c>
      <c r="N9" s="229">
        <f t="shared" si="5"/>
        <v>0</v>
      </c>
      <c r="O9" s="229">
        <f t="shared" si="5"/>
        <v>0</v>
      </c>
      <c r="P9" s="229">
        <f t="shared" si="5"/>
        <v>0</v>
      </c>
      <c r="Q9" s="230">
        <f>SUM(D9:P9)</f>
        <v>0</v>
      </c>
    </row>
    <row r="10" spans="2:17" ht="27.6" x14ac:dyDescent="0.25">
      <c r="B10" s="231" t="s">
        <v>327</v>
      </c>
      <c r="C10" s="232" t="s">
        <v>325</v>
      </c>
      <c r="D10" s="222"/>
      <c r="E10" s="222"/>
      <c r="F10" s="223">
        <v>0.1</v>
      </c>
      <c r="G10" s="224">
        <f>F10</f>
        <v>0.1</v>
      </c>
      <c r="H10" s="224">
        <f t="shared" ref="H10:P10" si="6">G10</f>
        <v>0.1</v>
      </c>
      <c r="I10" s="224">
        <f t="shared" si="6"/>
        <v>0.1</v>
      </c>
      <c r="J10" s="224">
        <f t="shared" si="6"/>
        <v>0.1</v>
      </c>
      <c r="K10" s="224">
        <f t="shared" si="6"/>
        <v>0.1</v>
      </c>
      <c r="L10" s="224">
        <f t="shared" si="6"/>
        <v>0.1</v>
      </c>
      <c r="M10" s="224">
        <f t="shared" si="6"/>
        <v>0.1</v>
      </c>
      <c r="N10" s="224">
        <f t="shared" si="6"/>
        <v>0.1</v>
      </c>
      <c r="O10" s="224">
        <f t="shared" si="6"/>
        <v>0.1</v>
      </c>
      <c r="P10" s="224">
        <f t="shared" si="6"/>
        <v>0.1</v>
      </c>
      <c r="Q10" s="225"/>
    </row>
    <row r="11" spans="2:17" x14ac:dyDescent="0.25">
      <c r="B11" s="226" t="s">
        <v>326</v>
      </c>
      <c r="C11" s="227"/>
      <c r="D11" s="228"/>
      <c r="E11" s="228"/>
      <c r="F11" s="229">
        <f>E11*(1+F10)</f>
        <v>0</v>
      </c>
      <c r="G11" s="229">
        <f t="shared" ref="G11:P11" si="7">F11*(1+G10)</f>
        <v>0</v>
      </c>
      <c r="H11" s="229">
        <f t="shared" si="7"/>
        <v>0</v>
      </c>
      <c r="I11" s="229">
        <f t="shared" si="7"/>
        <v>0</v>
      </c>
      <c r="J11" s="229">
        <f t="shared" si="7"/>
        <v>0</v>
      </c>
      <c r="K11" s="229">
        <f t="shared" si="7"/>
        <v>0</v>
      </c>
      <c r="L11" s="229">
        <f t="shared" si="7"/>
        <v>0</v>
      </c>
      <c r="M11" s="229">
        <f t="shared" si="7"/>
        <v>0</v>
      </c>
      <c r="N11" s="229">
        <f t="shared" si="7"/>
        <v>0</v>
      </c>
      <c r="O11" s="229">
        <f t="shared" si="7"/>
        <v>0</v>
      </c>
      <c r="P11" s="229">
        <f t="shared" si="7"/>
        <v>0</v>
      </c>
      <c r="Q11" s="230">
        <f>SUM(D11:P11)</f>
        <v>0</v>
      </c>
    </row>
    <row r="12" spans="2:17" ht="27.6" x14ac:dyDescent="0.25">
      <c r="B12" s="231" t="s">
        <v>327</v>
      </c>
      <c r="C12" s="232" t="s">
        <v>325</v>
      </c>
      <c r="D12" s="222"/>
      <c r="E12" s="222"/>
      <c r="F12" s="223">
        <v>0.1</v>
      </c>
      <c r="G12" s="224">
        <f>F12</f>
        <v>0.1</v>
      </c>
      <c r="H12" s="224">
        <f t="shared" ref="H12:P12" si="8">G12</f>
        <v>0.1</v>
      </c>
      <c r="I12" s="224">
        <f t="shared" si="8"/>
        <v>0.1</v>
      </c>
      <c r="J12" s="224">
        <f t="shared" si="8"/>
        <v>0.1</v>
      </c>
      <c r="K12" s="224">
        <f t="shared" si="8"/>
        <v>0.1</v>
      </c>
      <c r="L12" s="224">
        <f t="shared" si="8"/>
        <v>0.1</v>
      </c>
      <c r="M12" s="224">
        <f t="shared" si="8"/>
        <v>0.1</v>
      </c>
      <c r="N12" s="224">
        <f t="shared" si="8"/>
        <v>0.1</v>
      </c>
      <c r="O12" s="224">
        <f t="shared" si="8"/>
        <v>0.1</v>
      </c>
      <c r="P12" s="224">
        <f t="shared" si="8"/>
        <v>0.1</v>
      </c>
      <c r="Q12" s="225"/>
    </row>
    <row r="13" spans="2:17" x14ac:dyDescent="0.25">
      <c r="B13" s="226" t="s">
        <v>326</v>
      </c>
      <c r="C13" s="227"/>
      <c r="D13" s="228"/>
      <c r="E13" s="228"/>
      <c r="F13" s="229">
        <f>E13*(1+F12)</f>
        <v>0</v>
      </c>
      <c r="G13" s="229">
        <f t="shared" ref="G13:P13" si="9">F13*(1+G12)</f>
        <v>0</v>
      </c>
      <c r="H13" s="229">
        <f t="shared" si="9"/>
        <v>0</v>
      </c>
      <c r="I13" s="229">
        <f t="shared" si="9"/>
        <v>0</v>
      </c>
      <c r="J13" s="229">
        <f t="shared" si="9"/>
        <v>0</v>
      </c>
      <c r="K13" s="229">
        <f t="shared" si="9"/>
        <v>0</v>
      </c>
      <c r="L13" s="229">
        <f t="shared" si="9"/>
        <v>0</v>
      </c>
      <c r="M13" s="229">
        <f t="shared" si="9"/>
        <v>0</v>
      </c>
      <c r="N13" s="229">
        <f t="shared" si="9"/>
        <v>0</v>
      </c>
      <c r="O13" s="229">
        <f t="shared" si="9"/>
        <v>0</v>
      </c>
      <c r="P13" s="229">
        <f t="shared" si="9"/>
        <v>0</v>
      </c>
      <c r="Q13" s="230">
        <f>SUM(D13:P13)</f>
        <v>0</v>
      </c>
    </row>
    <row r="14" spans="2:17" ht="27.6" x14ac:dyDescent="0.25">
      <c r="B14" s="231" t="s">
        <v>327</v>
      </c>
      <c r="C14" s="232" t="s">
        <v>325</v>
      </c>
      <c r="D14" s="222"/>
      <c r="E14" s="222"/>
      <c r="F14" s="223">
        <v>0.1</v>
      </c>
      <c r="G14" s="224">
        <f>F14</f>
        <v>0.1</v>
      </c>
      <c r="H14" s="224">
        <f t="shared" ref="H14:P14" si="10">G14</f>
        <v>0.1</v>
      </c>
      <c r="I14" s="224">
        <f t="shared" si="10"/>
        <v>0.1</v>
      </c>
      <c r="J14" s="224">
        <f t="shared" si="10"/>
        <v>0.1</v>
      </c>
      <c r="K14" s="224">
        <f t="shared" si="10"/>
        <v>0.1</v>
      </c>
      <c r="L14" s="224">
        <f t="shared" si="10"/>
        <v>0.1</v>
      </c>
      <c r="M14" s="224">
        <f t="shared" si="10"/>
        <v>0.1</v>
      </c>
      <c r="N14" s="224">
        <f t="shared" si="10"/>
        <v>0.1</v>
      </c>
      <c r="O14" s="224">
        <f t="shared" si="10"/>
        <v>0.1</v>
      </c>
      <c r="P14" s="224">
        <f t="shared" si="10"/>
        <v>0.1</v>
      </c>
      <c r="Q14" s="225"/>
    </row>
    <row r="15" spans="2:17" x14ac:dyDescent="0.25">
      <c r="B15" s="226" t="s">
        <v>326</v>
      </c>
      <c r="C15" s="227"/>
      <c r="D15" s="228"/>
      <c r="E15" s="228"/>
      <c r="F15" s="229">
        <f>E15*(1+F14)</f>
        <v>0</v>
      </c>
      <c r="G15" s="229">
        <f t="shared" ref="G15:P15" si="11">F15*(1+G14)</f>
        <v>0</v>
      </c>
      <c r="H15" s="229">
        <f t="shared" si="11"/>
        <v>0</v>
      </c>
      <c r="I15" s="229">
        <f t="shared" si="11"/>
        <v>0</v>
      </c>
      <c r="J15" s="229">
        <f t="shared" si="11"/>
        <v>0</v>
      </c>
      <c r="K15" s="229">
        <f t="shared" si="11"/>
        <v>0</v>
      </c>
      <c r="L15" s="229">
        <f t="shared" si="11"/>
        <v>0</v>
      </c>
      <c r="M15" s="229">
        <f t="shared" si="11"/>
        <v>0</v>
      </c>
      <c r="N15" s="229">
        <f t="shared" si="11"/>
        <v>0</v>
      </c>
      <c r="O15" s="229">
        <f t="shared" si="11"/>
        <v>0</v>
      </c>
      <c r="P15" s="229">
        <f t="shared" si="11"/>
        <v>0</v>
      </c>
      <c r="Q15" s="230">
        <f>SUM(D15:P15)</f>
        <v>0</v>
      </c>
    </row>
    <row r="16" spans="2:17" ht="27.6" x14ac:dyDescent="0.25">
      <c r="B16" s="231" t="s">
        <v>327</v>
      </c>
      <c r="C16" s="232" t="s">
        <v>325</v>
      </c>
      <c r="D16" s="222"/>
      <c r="E16" s="222"/>
      <c r="F16" s="223">
        <v>0.1</v>
      </c>
      <c r="G16" s="224">
        <f>F16</f>
        <v>0.1</v>
      </c>
      <c r="H16" s="224">
        <f t="shared" ref="H16:P16" si="12">G16</f>
        <v>0.1</v>
      </c>
      <c r="I16" s="224">
        <f t="shared" si="12"/>
        <v>0.1</v>
      </c>
      <c r="J16" s="224">
        <f t="shared" si="12"/>
        <v>0.1</v>
      </c>
      <c r="K16" s="224">
        <f t="shared" si="12"/>
        <v>0.1</v>
      </c>
      <c r="L16" s="224">
        <f t="shared" si="12"/>
        <v>0.1</v>
      </c>
      <c r="M16" s="224">
        <f t="shared" si="12"/>
        <v>0.1</v>
      </c>
      <c r="N16" s="224">
        <f t="shared" si="12"/>
        <v>0.1</v>
      </c>
      <c r="O16" s="224">
        <f t="shared" si="12"/>
        <v>0.1</v>
      </c>
      <c r="P16" s="224">
        <f t="shared" si="12"/>
        <v>0.1</v>
      </c>
      <c r="Q16" s="225"/>
    </row>
    <row r="17" spans="2:17" x14ac:dyDescent="0.25">
      <c r="B17" s="226" t="s">
        <v>326</v>
      </c>
      <c r="C17" s="227"/>
      <c r="D17" s="228"/>
      <c r="E17" s="228"/>
      <c r="F17" s="229">
        <f t="shared" ref="F17:P17" si="13">E17*(1+F16)</f>
        <v>0</v>
      </c>
      <c r="G17" s="229">
        <f t="shared" si="13"/>
        <v>0</v>
      </c>
      <c r="H17" s="229">
        <f t="shared" si="13"/>
        <v>0</v>
      </c>
      <c r="I17" s="229">
        <f t="shared" si="13"/>
        <v>0</v>
      </c>
      <c r="J17" s="229">
        <f t="shared" si="13"/>
        <v>0</v>
      </c>
      <c r="K17" s="229">
        <f t="shared" si="13"/>
        <v>0</v>
      </c>
      <c r="L17" s="229">
        <f t="shared" si="13"/>
        <v>0</v>
      </c>
      <c r="M17" s="229">
        <f t="shared" si="13"/>
        <v>0</v>
      </c>
      <c r="N17" s="229">
        <f t="shared" si="13"/>
        <v>0</v>
      </c>
      <c r="O17" s="229">
        <f t="shared" si="13"/>
        <v>0</v>
      </c>
      <c r="P17" s="229">
        <f t="shared" si="13"/>
        <v>0</v>
      </c>
      <c r="Q17" s="230">
        <f>SUM(D17:P17)</f>
        <v>0</v>
      </c>
    </row>
    <row r="18" spans="2:17" x14ac:dyDescent="0.25">
      <c r="B18" s="213" t="s">
        <v>328</v>
      </c>
    </row>
    <row r="19" spans="2:17" x14ac:dyDescent="0.25">
      <c r="B19" s="212" t="s">
        <v>329</v>
      </c>
      <c r="D19" s="233">
        <v>23424</v>
      </c>
      <c r="E19" s="233"/>
      <c r="F19" s="234">
        <f>E19</f>
        <v>0</v>
      </c>
      <c r="G19" s="234">
        <f t="shared" ref="G19:P19" si="14">F19</f>
        <v>0</v>
      </c>
      <c r="H19" s="234">
        <f t="shared" si="14"/>
        <v>0</v>
      </c>
      <c r="I19" s="234">
        <f t="shared" si="14"/>
        <v>0</v>
      </c>
      <c r="J19" s="234">
        <f t="shared" si="14"/>
        <v>0</v>
      </c>
      <c r="K19" s="234">
        <f t="shared" si="14"/>
        <v>0</v>
      </c>
      <c r="L19" s="234">
        <f t="shared" si="14"/>
        <v>0</v>
      </c>
      <c r="M19" s="234">
        <f t="shared" si="14"/>
        <v>0</v>
      </c>
      <c r="N19" s="234">
        <f t="shared" si="14"/>
        <v>0</v>
      </c>
      <c r="O19" s="234">
        <f t="shared" si="14"/>
        <v>0</v>
      </c>
      <c r="P19" s="234">
        <f t="shared" si="14"/>
        <v>0</v>
      </c>
      <c r="Q19" s="220">
        <f t="shared" ref="Q19:Q31" si="15">SUM(D19:P19)</f>
        <v>23424</v>
      </c>
    </row>
    <row r="20" spans="2:17" x14ac:dyDescent="0.25">
      <c r="B20" s="212" t="s">
        <v>330</v>
      </c>
      <c r="D20" s="233"/>
      <c r="E20" s="233">
        <v>2000</v>
      </c>
      <c r="F20" s="234">
        <f t="shared" ref="F20:P34" si="16">E20</f>
        <v>2000</v>
      </c>
      <c r="G20" s="234">
        <f t="shared" si="16"/>
        <v>2000</v>
      </c>
      <c r="H20" s="234">
        <f t="shared" si="16"/>
        <v>2000</v>
      </c>
      <c r="I20" s="234">
        <f t="shared" si="16"/>
        <v>2000</v>
      </c>
      <c r="J20" s="234">
        <f t="shared" si="16"/>
        <v>2000</v>
      </c>
      <c r="K20" s="234">
        <f t="shared" si="16"/>
        <v>2000</v>
      </c>
      <c r="L20" s="234">
        <f t="shared" si="16"/>
        <v>2000</v>
      </c>
      <c r="M20" s="234">
        <f t="shared" si="16"/>
        <v>2000</v>
      </c>
      <c r="N20" s="234">
        <f t="shared" si="16"/>
        <v>2000</v>
      </c>
      <c r="O20" s="234">
        <f t="shared" si="16"/>
        <v>2000</v>
      </c>
      <c r="P20" s="234">
        <f t="shared" si="16"/>
        <v>2000</v>
      </c>
      <c r="Q20" s="220">
        <f t="shared" si="15"/>
        <v>24000</v>
      </c>
    </row>
    <row r="21" spans="2:17" x14ac:dyDescent="0.25">
      <c r="B21" s="212" t="s">
        <v>331</v>
      </c>
      <c r="D21" s="233">
        <v>1000</v>
      </c>
      <c r="E21" s="233"/>
      <c r="F21" s="234">
        <f t="shared" si="16"/>
        <v>0</v>
      </c>
      <c r="G21" s="234">
        <f t="shared" si="16"/>
        <v>0</v>
      </c>
      <c r="H21" s="234">
        <f t="shared" si="16"/>
        <v>0</v>
      </c>
      <c r="I21" s="234">
        <f t="shared" si="16"/>
        <v>0</v>
      </c>
      <c r="J21" s="234">
        <f t="shared" si="16"/>
        <v>0</v>
      </c>
      <c r="K21" s="234">
        <f t="shared" si="16"/>
        <v>0</v>
      </c>
      <c r="L21" s="234">
        <f t="shared" si="16"/>
        <v>0</v>
      </c>
      <c r="M21" s="234">
        <f t="shared" si="16"/>
        <v>0</v>
      </c>
      <c r="N21" s="234">
        <f t="shared" si="16"/>
        <v>0</v>
      </c>
      <c r="O21" s="234">
        <f t="shared" si="16"/>
        <v>0</v>
      </c>
      <c r="P21" s="234">
        <f t="shared" si="16"/>
        <v>0</v>
      </c>
      <c r="Q21" s="220">
        <f t="shared" si="15"/>
        <v>1000</v>
      </c>
    </row>
    <row r="22" spans="2:17" x14ac:dyDescent="0.25">
      <c r="B22" s="235" t="s">
        <v>13</v>
      </c>
      <c r="C22" s="236" t="s">
        <v>332</v>
      </c>
      <c r="D22" s="233"/>
      <c r="E22" s="233">
        <v>51</v>
      </c>
      <c r="F22" s="234">
        <f t="shared" si="16"/>
        <v>51</v>
      </c>
      <c r="G22" s="234">
        <f t="shared" si="16"/>
        <v>51</v>
      </c>
      <c r="H22" s="234">
        <f t="shared" si="16"/>
        <v>51</v>
      </c>
      <c r="I22" s="234">
        <f t="shared" si="16"/>
        <v>51</v>
      </c>
      <c r="J22" s="234">
        <f t="shared" si="16"/>
        <v>51</v>
      </c>
      <c r="K22" s="234">
        <f t="shared" si="16"/>
        <v>51</v>
      </c>
      <c r="L22" s="234">
        <f t="shared" si="16"/>
        <v>51</v>
      </c>
      <c r="M22" s="234">
        <f t="shared" si="16"/>
        <v>51</v>
      </c>
      <c r="N22" s="234">
        <f t="shared" si="16"/>
        <v>51</v>
      </c>
      <c r="O22" s="234">
        <f t="shared" si="16"/>
        <v>51</v>
      </c>
      <c r="P22" s="234">
        <f t="shared" si="16"/>
        <v>51</v>
      </c>
      <c r="Q22" s="220">
        <f t="shared" si="15"/>
        <v>612</v>
      </c>
    </row>
    <row r="23" spans="2:17" x14ac:dyDescent="0.25">
      <c r="B23" s="237" t="s">
        <v>333</v>
      </c>
      <c r="C23" s="238" t="s">
        <v>334</v>
      </c>
      <c r="D23" s="233"/>
      <c r="E23" s="233">
        <v>59</v>
      </c>
      <c r="F23" s="234">
        <f t="shared" si="16"/>
        <v>59</v>
      </c>
      <c r="G23" s="234">
        <f t="shared" si="16"/>
        <v>59</v>
      </c>
      <c r="H23" s="234">
        <f t="shared" si="16"/>
        <v>59</v>
      </c>
      <c r="I23" s="234">
        <f t="shared" si="16"/>
        <v>59</v>
      </c>
      <c r="J23" s="234">
        <f t="shared" si="16"/>
        <v>59</v>
      </c>
      <c r="K23" s="234">
        <f t="shared" si="16"/>
        <v>59</v>
      </c>
      <c r="L23" s="234">
        <f t="shared" si="16"/>
        <v>59</v>
      </c>
      <c r="M23" s="234">
        <f t="shared" si="16"/>
        <v>59</v>
      </c>
      <c r="N23" s="234">
        <f t="shared" si="16"/>
        <v>59</v>
      </c>
      <c r="O23" s="234">
        <f t="shared" si="16"/>
        <v>59</v>
      </c>
      <c r="P23" s="234">
        <f t="shared" si="16"/>
        <v>59</v>
      </c>
      <c r="Q23" s="220">
        <f t="shared" si="15"/>
        <v>708</v>
      </c>
    </row>
    <row r="24" spans="2:17" ht="27.6" x14ac:dyDescent="0.25">
      <c r="B24" s="237" t="s">
        <v>335</v>
      </c>
      <c r="C24" s="238" t="s">
        <v>336</v>
      </c>
      <c r="D24" s="233"/>
      <c r="E24" s="233">
        <v>57</v>
      </c>
      <c r="F24" s="234">
        <f t="shared" si="16"/>
        <v>57</v>
      </c>
      <c r="G24" s="234">
        <f t="shared" si="16"/>
        <v>57</v>
      </c>
      <c r="H24" s="234">
        <f t="shared" si="16"/>
        <v>57</v>
      </c>
      <c r="I24" s="234">
        <f t="shared" si="16"/>
        <v>57</v>
      </c>
      <c r="J24" s="234">
        <f t="shared" si="16"/>
        <v>57</v>
      </c>
      <c r="K24" s="234">
        <f t="shared" si="16"/>
        <v>57</v>
      </c>
      <c r="L24" s="234">
        <f t="shared" si="16"/>
        <v>57</v>
      </c>
      <c r="M24" s="234">
        <f t="shared" si="16"/>
        <v>57</v>
      </c>
      <c r="N24" s="234">
        <f t="shared" si="16"/>
        <v>57</v>
      </c>
      <c r="O24" s="234">
        <f t="shared" si="16"/>
        <v>57</v>
      </c>
      <c r="P24" s="234">
        <f t="shared" si="16"/>
        <v>57</v>
      </c>
      <c r="Q24" s="220">
        <f t="shared" si="15"/>
        <v>684</v>
      </c>
    </row>
    <row r="25" spans="2:17" x14ac:dyDescent="0.25">
      <c r="B25" s="235" t="s">
        <v>28</v>
      </c>
      <c r="C25" s="236" t="s">
        <v>337</v>
      </c>
      <c r="D25" s="233"/>
      <c r="E25" s="233">
        <v>47</v>
      </c>
      <c r="F25" s="234">
        <f t="shared" si="16"/>
        <v>47</v>
      </c>
      <c r="G25" s="234">
        <f t="shared" si="16"/>
        <v>47</v>
      </c>
      <c r="H25" s="234">
        <f t="shared" si="16"/>
        <v>47</v>
      </c>
      <c r="I25" s="234">
        <f t="shared" si="16"/>
        <v>47</v>
      </c>
      <c r="J25" s="234">
        <f t="shared" si="16"/>
        <v>47</v>
      </c>
      <c r="K25" s="234">
        <f t="shared" si="16"/>
        <v>47</v>
      </c>
      <c r="L25" s="234">
        <f t="shared" si="16"/>
        <v>47</v>
      </c>
      <c r="M25" s="234">
        <f t="shared" si="16"/>
        <v>47</v>
      </c>
      <c r="N25" s="234">
        <f t="shared" si="16"/>
        <v>47</v>
      </c>
      <c r="O25" s="234">
        <f t="shared" si="16"/>
        <v>47</v>
      </c>
      <c r="P25" s="234">
        <f t="shared" si="16"/>
        <v>47</v>
      </c>
      <c r="Q25" s="220">
        <f t="shared" si="15"/>
        <v>564</v>
      </c>
    </row>
    <row r="26" spans="2:17" x14ac:dyDescent="0.25">
      <c r="B26" s="237" t="s">
        <v>30</v>
      </c>
      <c r="C26" s="239" t="s">
        <v>338</v>
      </c>
      <c r="D26" s="233"/>
      <c r="E26" s="233">
        <v>81</v>
      </c>
      <c r="F26" s="234">
        <f t="shared" si="16"/>
        <v>81</v>
      </c>
      <c r="G26" s="234">
        <f t="shared" si="16"/>
        <v>81</v>
      </c>
      <c r="H26" s="234">
        <f t="shared" si="16"/>
        <v>81</v>
      </c>
      <c r="I26" s="234">
        <f t="shared" si="16"/>
        <v>81</v>
      </c>
      <c r="J26" s="234">
        <f t="shared" si="16"/>
        <v>81</v>
      </c>
      <c r="K26" s="234">
        <f t="shared" si="16"/>
        <v>81</v>
      </c>
      <c r="L26" s="234">
        <f t="shared" si="16"/>
        <v>81</v>
      </c>
      <c r="M26" s="234">
        <f t="shared" si="16"/>
        <v>81</v>
      </c>
      <c r="N26" s="234">
        <f t="shared" si="16"/>
        <v>81</v>
      </c>
      <c r="O26" s="234">
        <f t="shared" si="16"/>
        <v>81</v>
      </c>
      <c r="P26" s="234">
        <f t="shared" si="16"/>
        <v>81</v>
      </c>
      <c r="Q26" s="220">
        <f t="shared" si="15"/>
        <v>972</v>
      </c>
    </row>
    <row r="27" spans="2:17" x14ac:dyDescent="0.25">
      <c r="B27" s="237" t="s">
        <v>36</v>
      </c>
      <c r="C27" s="238" t="s">
        <v>339</v>
      </c>
      <c r="D27" s="233"/>
      <c r="E27" s="233">
        <v>54</v>
      </c>
      <c r="F27" s="234">
        <f t="shared" si="16"/>
        <v>54</v>
      </c>
      <c r="G27" s="234">
        <f t="shared" si="16"/>
        <v>54</v>
      </c>
      <c r="H27" s="234">
        <f t="shared" si="16"/>
        <v>54</v>
      </c>
      <c r="I27" s="234">
        <f t="shared" si="16"/>
        <v>54</v>
      </c>
      <c r="J27" s="234">
        <f t="shared" si="16"/>
        <v>54</v>
      </c>
      <c r="K27" s="234">
        <f t="shared" si="16"/>
        <v>54</v>
      </c>
      <c r="L27" s="234">
        <f t="shared" si="16"/>
        <v>54</v>
      </c>
      <c r="M27" s="234">
        <f t="shared" si="16"/>
        <v>54</v>
      </c>
      <c r="N27" s="234">
        <f t="shared" si="16"/>
        <v>54</v>
      </c>
      <c r="O27" s="234">
        <f t="shared" si="16"/>
        <v>54</v>
      </c>
      <c r="P27" s="234">
        <f t="shared" si="16"/>
        <v>54</v>
      </c>
      <c r="Q27" s="220">
        <f t="shared" si="15"/>
        <v>648</v>
      </c>
    </row>
    <row r="28" spans="2:17" x14ac:dyDescent="0.25">
      <c r="B28" s="240" t="s">
        <v>38</v>
      </c>
      <c r="C28" s="239" t="s">
        <v>340</v>
      </c>
      <c r="D28" s="233"/>
      <c r="E28" s="233">
        <v>61</v>
      </c>
      <c r="F28" s="234">
        <f t="shared" si="16"/>
        <v>61</v>
      </c>
      <c r="G28" s="234">
        <f t="shared" si="16"/>
        <v>61</v>
      </c>
      <c r="H28" s="234">
        <f t="shared" si="16"/>
        <v>61</v>
      </c>
      <c r="I28" s="234">
        <f t="shared" si="16"/>
        <v>61</v>
      </c>
      <c r="J28" s="234">
        <f t="shared" si="16"/>
        <v>61</v>
      </c>
      <c r="K28" s="234">
        <f t="shared" si="16"/>
        <v>61</v>
      </c>
      <c r="L28" s="234">
        <f t="shared" si="16"/>
        <v>61</v>
      </c>
      <c r="M28" s="234">
        <f t="shared" si="16"/>
        <v>61</v>
      </c>
      <c r="N28" s="234">
        <f t="shared" si="16"/>
        <v>61</v>
      </c>
      <c r="O28" s="234">
        <f t="shared" si="16"/>
        <v>61</v>
      </c>
      <c r="P28" s="234">
        <f t="shared" si="16"/>
        <v>61</v>
      </c>
      <c r="Q28" s="220">
        <f t="shared" si="15"/>
        <v>732</v>
      </c>
    </row>
    <row r="29" spans="2:17" x14ac:dyDescent="0.25">
      <c r="B29" s="240" t="s">
        <v>72</v>
      </c>
      <c r="C29" s="239" t="s">
        <v>341</v>
      </c>
      <c r="D29" s="233"/>
      <c r="E29" s="233">
        <v>53</v>
      </c>
      <c r="F29" s="234">
        <f t="shared" si="16"/>
        <v>53</v>
      </c>
      <c r="G29" s="234">
        <f t="shared" si="16"/>
        <v>53</v>
      </c>
      <c r="H29" s="234">
        <f t="shared" si="16"/>
        <v>53</v>
      </c>
      <c r="I29" s="234">
        <f t="shared" si="16"/>
        <v>53</v>
      </c>
      <c r="J29" s="234">
        <f t="shared" si="16"/>
        <v>53</v>
      </c>
      <c r="K29" s="234">
        <f t="shared" si="16"/>
        <v>53</v>
      </c>
      <c r="L29" s="234">
        <f t="shared" si="16"/>
        <v>53</v>
      </c>
      <c r="M29" s="234">
        <f t="shared" si="16"/>
        <v>53</v>
      </c>
      <c r="N29" s="234">
        <f t="shared" si="16"/>
        <v>53</v>
      </c>
      <c r="O29" s="234">
        <f t="shared" si="16"/>
        <v>53</v>
      </c>
      <c r="P29" s="234">
        <f t="shared" si="16"/>
        <v>53</v>
      </c>
      <c r="Q29" s="220">
        <f t="shared" si="15"/>
        <v>636</v>
      </c>
    </row>
    <row r="30" spans="2:17" x14ac:dyDescent="0.25">
      <c r="B30" s="240" t="s">
        <v>74</v>
      </c>
      <c r="C30" s="239" t="s">
        <v>342</v>
      </c>
      <c r="D30" s="233"/>
      <c r="E30" s="233">
        <v>57</v>
      </c>
      <c r="F30" s="234">
        <f t="shared" si="16"/>
        <v>57</v>
      </c>
      <c r="G30" s="234">
        <f t="shared" si="16"/>
        <v>57</v>
      </c>
      <c r="H30" s="234">
        <f t="shared" si="16"/>
        <v>57</v>
      </c>
      <c r="I30" s="234">
        <f t="shared" si="16"/>
        <v>57</v>
      </c>
      <c r="J30" s="234">
        <f t="shared" si="16"/>
        <v>57</v>
      </c>
      <c r="K30" s="234">
        <f t="shared" si="16"/>
        <v>57</v>
      </c>
      <c r="L30" s="234">
        <f t="shared" si="16"/>
        <v>57</v>
      </c>
      <c r="M30" s="234">
        <f t="shared" si="16"/>
        <v>57</v>
      </c>
      <c r="N30" s="234">
        <f t="shared" si="16"/>
        <v>57</v>
      </c>
      <c r="O30" s="234">
        <f t="shared" si="16"/>
        <v>57</v>
      </c>
      <c r="P30" s="234">
        <f t="shared" si="16"/>
        <v>57</v>
      </c>
      <c r="Q30" s="220">
        <f t="shared" si="15"/>
        <v>684</v>
      </c>
    </row>
    <row r="31" spans="2:17" ht="27.6" x14ac:dyDescent="0.25">
      <c r="B31" s="237" t="s">
        <v>76</v>
      </c>
      <c r="C31" s="239" t="s">
        <v>343</v>
      </c>
      <c r="D31" s="233"/>
      <c r="E31" s="233">
        <v>80</v>
      </c>
      <c r="F31" s="234">
        <f t="shared" si="16"/>
        <v>80</v>
      </c>
      <c r="G31" s="234">
        <f t="shared" si="16"/>
        <v>80</v>
      </c>
      <c r="H31" s="234">
        <f t="shared" si="16"/>
        <v>80</v>
      </c>
      <c r="I31" s="234">
        <f t="shared" si="16"/>
        <v>80</v>
      </c>
      <c r="J31" s="234">
        <f t="shared" si="16"/>
        <v>80</v>
      </c>
      <c r="K31" s="234">
        <f t="shared" si="16"/>
        <v>80</v>
      </c>
      <c r="L31" s="234">
        <f t="shared" si="16"/>
        <v>80</v>
      </c>
      <c r="M31" s="234">
        <f t="shared" si="16"/>
        <v>80</v>
      </c>
      <c r="N31" s="234">
        <f t="shared" si="16"/>
        <v>80</v>
      </c>
      <c r="O31" s="234">
        <f t="shared" si="16"/>
        <v>80</v>
      </c>
      <c r="P31" s="234">
        <f t="shared" si="16"/>
        <v>80</v>
      </c>
      <c r="Q31" s="220">
        <f t="shared" si="15"/>
        <v>960</v>
      </c>
    </row>
    <row r="32" spans="2:17" x14ac:dyDescent="0.25">
      <c r="B32" s="235" t="s">
        <v>78</v>
      </c>
      <c r="C32" s="241" t="s">
        <v>344</v>
      </c>
      <c r="D32" s="233"/>
      <c r="E32" s="233">
        <v>85</v>
      </c>
      <c r="F32" s="234">
        <f>E32</f>
        <v>85</v>
      </c>
      <c r="G32" s="234">
        <f t="shared" si="16"/>
        <v>85</v>
      </c>
      <c r="H32" s="234">
        <f t="shared" si="16"/>
        <v>85</v>
      </c>
      <c r="I32" s="234">
        <f t="shared" si="16"/>
        <v>85</v>
      </c>
      <c r="J32" s="234">
        <f t="shared" si="16"/>
        <v>85</v>
      </c>
      <c r="K32" s="234">
        <f t="shared" si="16"/>
        <v>85</v>
      </c>
      <c r="L32" s="234">
        <f t="shared" si="16"/>
        <v>85</v>
      </c>
      <c r="M32" s="234">
        <f t="shared" si="16"/>
        <v>85</v>
      </c>
      <c r="N32" s="234">
        <f t="shared" si="16"/>
        <v>85</v>
      </c>
      <c r="O32" s="234">
        <f t="shared" si="16"/>
        <v>85</v>
      </c>
      <c r="P32" s="234">
        <f t="shared" si="16"/>
        <v>85</v>
      </c>
      <c r="Q32" s="220">
        <f>SUM(D32:P32)</f>
        <v>1020</v>
      </c>
    </row>
    <row r="33" spans="2:17" x14ac:dyDescent="0.25">
      <c r="B33" s="235" t="s">
        <v>80</v>
      </c>
      <c r="C33" s="236" t="s">
        <v>345</v>
      </c>
      <c r="D33" s="233"/>
      <c r="E33" s="233">
        <v>93</v>
      </c>
      <c r="F33" s="234">
        <f>E33</f>
        <v>93</v>
      </c>
      <c r="G33" s="234">
        <f t="shared" si="16"/>
        <v>93</v>
      </c>
      <c r="H33" s="234">
        <f t="shared" si="16"/>
        <v>93</v>
      </c>
      <c r="I33" s="234">
        <f t="shared" si="16"/>
        <v>93</v>
      </c>
      <c r="J33" s="234">
        <f t="shared" si="16"/>
        <v>93</v>
      </c>
      <c r="K33" s="234">
        <f t="shared" si="16"/>
        <v>93</v>
      </c>
      <c r="L33" s="234">
        <f t="shared" si="16"/>
        <v>93</v>
      </c>
      <c r="M33" s="234">
        <f t="shared" si="16"/>
        <v>93</v>
      </c>
      <c r="N33" s="234">
        <f t="shared" si="16"/>
        <v>93</v>
      </c>
      <c r="O33" s="234">
        <f t="shared" si="16"/>
        <v>93</v>
      </c>
      <c r="P33" s="234">
        <f t="shared" si="16"/>
        <v>93</v>
      </c>
      <c r="Q33" s="220">
        <f>SUM(D33:P33)</f>
        <v>1116</v>
      </c>
    </row>
    <row r="34" spans="2:17" customFormat="1" x14ac:dyDescent="0.25">
      <c r="B34" s="242" t="s">
        <v>346</v>
      </c>
      <c r="C34" s="241" t="s">
        <v>347</v>
      </c>
      <c r="D34" s="241"/>
      <c r="E34" s="241">
        <v>48</v>
      </c>
      <c r="F34" s="234">
        <f t="shared" ref="F34" si="17">E34</f>
        <v>48</v>
      </c>
      <c r="G34" s="234">
        <f t="shared" si="16"/>
        <v>48</v>
      </c>
      <c r="H34" s="234">
        <f t="shared" si="16"/>
        <v>48</v>
      </c>
      <c r="I34" s="234">
        <f t="shared" si="16"/>
        <v>48</v>
      </c>
      <c r="J34" s="234">
        <f t="shared" si="16"/>
        <v>48</v>
      </c>
      <c r="K34" s="234">
        <f t="shared" si="16"/>
        <v>48</v>
      </c>
      <c r="L34" s="234">
        <f t="shared" si="16"/>
        <v>48</v>
      </c>
      <c r="M34" s="234">
        <f t="shared" si="16"/>
        <v>48</v>
      </c>
      <c r="N34" s="234">
        <f t="shared" si="16"/>
        <v>48</v>
      </c>
      <c r="O34" s="234">
        <f t="shared" si="16"/>
        <v>48</v>
      </c>
      <c r="P34" s="234">
        <f t="shared" si="16"/>
        <v>48</v>
      </c>
      <c r="Q34" s="220">
        <f t="shared" ref="Q34" si="18">SUM(D34:P34)</f>
        <v>576</v>
      </c>
    </row>
    <row r="35" spans="2:17" customFormat="1" ht="13.2" x14ac:dyDescent="0.25"/>
    <row r="36" spans="2:17" customFormat="1" ht="13.2" x14ac:dyDescent="0.25"/>
    <row r="37" spans="2:17" x14ac:dyDescent="0.25">
      <c r="C37"/>
    </row>
    <row r="39" spans="2:17" x14ac:dyDescent="0.25">
      <c r="E39" s="243"/>
      <c r="F39" s="243"/>
      <c r="G39" s="243"/>
      <c r="H39" s="243"/>
      <c r="I39" s="243"/>
    </row>
    <row r="40" spans="2:17" x14ac:dyDescent="0.25">
      <c r="B40" s="244" t="s">
        <v>348</v>
      </c>
    </row>
    <row r="41" spans="2:17" x14ac:dyDescent="0.25">
      <c r="B41" s="245"/>
      <c r="C41" s="246"/>
      <c r="D41" s="246"/>
    </row>
    <row r="42" spans="2:17" x14ac:dyDescent="0.25">
      <c r="B42" s="245" t="s">
        <v>349</v>
      </c>
      <c r="C42" s="247"/>
      <c r="D42" s="247">
        <f>NPV([1]Param!D4,E5:P5)+D5</f>
        <v>48116.742975523252</v>
      </c>
    </row>
    <row r="43" spans="2:17" x14ac:dyDescent="0.25">
      <c r="B43" s="245" t="s">
        <v>350</v>
      </c>
      <c r="D43" s="248">
        <f>COUNTIF(D6:P6,"&lt;=0")</f>
        <v>0</v>
      </c>
    </row>
    <row r="44" spans="2:17" x14ac:dyDescent="0.25">
      <c r="B44" s="245" t="s">
        <v>351</v>
      </c>
      <c r="C44" s="246"/>
      <c r="D44" s="249">
        <f>SUM(E5:P5)/-D5</f>
        <v>-1.3884703570258763</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4459-C37F-4832-8A00-082F540061A4}">
  <dimension ref="B2:Q41"/>
  <sheetViews>
    <sheetView topLeftCell="A16" workbookViewId="0">
      <selection activeCell="I41" sqref="I41"/>
    </sheetView>
  </sheetViews>
  <sheetFormatPr defaultColWidth="9.33203125" defaultRowHeight="13.8" x14ac:dyDescent="0.25"/>
  <cols>
    <col min="1" max="1" width="2.6640625" style="212" customWidth="1"/>
    <col min="2" max="2" width="64.6640625" style="212" bestFit="1" customWidth="1"/>
    <col min="3" max="3" width="17.5546875" style="212" customWidth="1"/>
    <col min="4" max="4" width="11.109375" style="212" bestFit="1" customWidth="1"/>
    <col min="5" max="5" width="8.44140625" style="212" bestFit="1" customWidth="1"/>
    <col min="6" max="6" width="6.88671875" style="212" bestFit="1" customWidth="1"/>
    <col min="7" max="7" width="7.33203125" style="212" bestFit="1" customWidth="1"/>
    <col min="8" max="8" width="6.88671875" style="212" bestFit="1" customWidth="1"/>
    <col min="9" max="9" width="7.109375" style="212" bestFit="1" customWidth="1"/>
    <col min="10" max="11" width="6.88671875" style="212" bestFit="1" customWidth="1"/>
    <col min="12" max="12" width="7" style="212" bestFit="1" customWidth="1"/>
    <col min="13" max="14" width="6.88671875" style="212" bestFit="1" customWidth="1"/>
    <col min="15" max="15" width="7.109375" style="212" bestFit="1" customWidth="1"/>
    <col min="16" max="17" width="6.88671875" style="212" bestFit="1" customWidth="1"/>
    <col min="18" max="16384" width="9.33203125" style="212"/>
  </cols>
  <sheetData>
    <row r="2" spans="2:17" x14ac:dyDescent="0.25">
      <c r="B2" s="364" t="str">
        <f>[1]Orcado!B2</f>
        <v>Identificação do Projeto</v>
      </c>
      <c r="C2" s="364"/>
      <c r="D2" s="210"/>
      <c r="E2" s="364" t="s">
        <v>319</v>
      </c>
      <c r="F2" s="364"/>
      <c r="G2" s="364"/>
      <c r="H2" s="364"/>
      <c r="I2" s="364"/>
      <c r="J2" s="364"/>
      <c r="K2" s="364"/>
      <c r="L2" s="364"/>
      <c r="M2" s="364"/>
      <c r="N2" s="364"/>
      <c r="O2" s="364"/>
      <c r="P2" s="364"/>
      <c r="Q2" s="211"/>
    </row>
    <row r="3" spans="2:17" x14ac:dyDescent="0.25">
      <c r="B3" s="213" t="s">
        <v>277</v>
      </c>
      <c r="C3" s="214" t="str">
        <f>[1]Param!C17</f>
        <v>OrganizAi</v>
      </c>
      <c r="D3" s="210"/>
      <c r="E3" s="215">
        <f>[1]Orcado!E3</f>
        <v>45678</v>
      </c>
      <c r="F3" s="215">
        <f>[1]Orcado!F3</f>
        <v>45709</v>
      </c>
      <c r="G3" s="215">
        <f>[1]Orcado!G3</f>
        <v>45737</v>
      </c>
      <c r="H3" s="215">
        <f>[1]Orcado!H3</f>
        <v>45768</v>
      </c>
      <c r="I3" s="215">
        <f>[1]Orcado!I3</f>
        <v>45798</v>
      </c>
      <c r="J3" s="215">
        <f>[1]Orcado!J3</f>
        <v>45829</v>
      </c>
      <c r="K3" s="215">
        <f>[1]Orcado!K3</f>
        <v>45859</v>
      </c>
      <c r="L3" s="215">
        <f>[1]Orcado!L3</f>
        <v>45890</v>
      </c>
      <c r="M3" s="215">
        <f>[1]Orcado!M3</f>
        <v>45921</v>
      </c>
      <c r="N3" s="215">
        <f>[1]Orcado!N3</f>
        <v>45951</v>
      </c>
      <c r="O3" s="215">
        <f>[1]Orcado!O3</f>
        <v>45982</v>
      </c>
      <c r="P3" s="215">
        <f>[1]Orcado!P3</f>
        <v>46012</v>
      </c>
      <c r="Q3" s="211" t="s">
        <v>115</v>
      </c>
    </row>
    <row r="4" spans="2:17" x14ac:dyDescent="0.25">
      <c r="B4" s="213" t="s">
        <v>320</v>
      </c>
      <c r="C4" s="214" t="str">
        <f>[1]Param!C19</f>
        <v>Matheus Emiliano</v>
      </c>
      <c r="D4" s="217">
        <v>0</v>
      </c>
      <c r="E4" s="217">
        <v>1</v>
      </c>
      <c r="F4" s="217">
        <f>E4+1</f>
        <v>2</v>
      </c>
      <c r="G4" s="217">
        <f t="shared" ref="G4:P4" si="0">F4+1</f>
        <v>3</v>
      </c>
      <c r="H4" s="217">
        <f t="shared" si="0"/>
        <v>4</v>
      </c>
      <c r="I4" s="217">
        <f t="shared" si="0"/>
        <v>5</v>
      </c>
      <c r="J4" s="217">
        <f t="shared" si="0"/>
        <v>6</v>
      </c>
      <c r="K4" s="217">
        <f t="shared" si="0"/>
        <v>7</v>
      </c>
      <c r="L4" s="217">
        <f t="shared" si="0"/>
        <v>8</v>
      </c>
      <c r="M4" s="217">
        <f t="shared" si="0"/>
        <v>9</v>
      </c>
      <c r="N4" s="217">
        <f t="shared" si="0"/>
        <v>10</v>
      </c>
      <c r="O4" s="217">
        <f t="shared" si="0"/>
        <v>11</v>
      </c>
      <c r="P4" s="217">
        <f t="shared" si="0"/>
        <v>12</v>
      </c>
      <c r="Q4" s="211"/>
    </row>
    <row r="5" spans="2:17" x14ac:dyDescent="0.25">
      <c r="B5" s="218" t="s">
        <v>321</v>
      </c>
      <c r="D5" s="219">
        <f t="shared" ref="D5:P5" si="1">SUM(D19:D32)+D9+D11+D13+D15+D17</f>
        <v>24424</v>
      </c>
      <c r="E5" s="219">
        <f t="shared" si="1"/>
        <v>489</v>
      </c>
      <c r="F5" s="219">
        <f t="shared" si="1"/>
        <v>489</v>
      </c>
      <c r="G5" s="219">
        <f t="shared" si="1"/>
        <v>489</v>
      </c>
      <c r="H5" s="219">
        <f t="shared" si="1"/>
        <v>489</v>
      </c>
      <c r="I5" s="219">
        <f t="shared" si="1"/>
        <v>489</v>
      </c>
      <c r="J5" s="219">
        <f t="shared" si="1"/>
        <v>489</v>
      </c>
      <c r="K5" s="219">
        <f t="shared" si="1"/>
        <v>489</v>
      </c>
      <c r="L5" s="219">
        <f t="shared" si="1"/>
        <v>489</v>
      </c>
      <c r="M5" s="219">
        <f t="shared" si="1"/>
        <v>489</v>
      </c>
      <c r="N5" s="219">
        <f t="shared" si="1"/>
        <v>489</v>
      </c>
      <c r="O5" s="219">
        <f t="shared" si="1"/>
        <v>489</v>
      </c>
      <c r="P5" s="219">
        <f t="shared" si="1"/>
        <v>489</v>
      </c>
      <c r="Q5" s="220">
        <f>SUM(D5:P5)</f>
        <v>30292</v>
      </c>
    </row>
    <row r="6" spans="2:17" x14ac:dyDescent="0.25">
      <c r="B6" s="218" t="s">
        <v>322</v>
      </c>
      <c r="D6" s="219">
        <f>D5</f>
        <v>24424</v>
      </c>
      <c r="E6" s="219">
        <f>D6+E5</f>
        <v>24913</v>
      </c>
      <c r="F6" s="219">
        <f t="shared" ref="F6:P6" si="2">E6+F5</f>
        <v>25402</v>
      </c>
      <c r="G6" s="219">
        <f t="shared" si="2"/>
        <v>25891</v>
      </c>
      <c r="H6" s="219">
        <f t="shared" si="2"/>
        <v>26380</v>
      </c>
      <c r="I6" s="219">
        <f t="shared" si="2"/>
        <v>26869</v>
      </c>
      <c r="J6" s="219">
        <f t="shared" si="2"/>
        <v>27358</v>
      </c>
      <c r="K6" s="219">
        <f t="shared" si="2"/>
        <v>27847</v>
      </c>
      <c r="L6" s="219">
        <f t="shared" si="2"/>
        <v>28336</v>
      </c>
      <c r="M6" s="219">
        <f t="shared" si="2"/>
        <v>28825</v>
      </c>
      <c r="N6" s="219">
        <f t="shared" si="2"/>
        <v>29314</v>
      </c>
      <c r="O6" s="219">
        <f t="shared" si="2"/>
        <v>29803</v>
      </c>
      <c r="P6" s="219">
        <f t="shared" si="2"/>
        <v>30292</v>
      </c>
    </row>
    <row r="7" spans="2:17" x14ac:dyDescent="0.25">
      <c r="B7" s="213" t="s">
        <v>282</v>
      </c>
      <c r="C7" s="218" t="s">
        <v>323</v>
      </c>
      <c r="D7" s="218"/>
    </row>
    <row r="8" spans="2:17" x14ac:dyDescent="0.25">
      <c r="B8" s="213" t="s">
        <v>324</v>
      </c>
      <c r="C8" s="221"/>
      <c r="D8" s="250"/>
      <c r="E8" s="250"/>
      <c r="F8" s="250"/>
      <c r="G8" s="250"/>
      <c r="H8" s="250"/>
      <c r="I8" s="250"/>
      <c r="J8" s="250"/>
      <c r="K8" s="250"/>
      <c r="L8" s="250"/>
      <c r="M8" s="250"/>
      <c r="N8" s="221"/>
      <c r="O8" s="221"/>
      <c r="P8" s="221"/>
      <c r="Q8" s="225"/>
    </row>
    <row r="9" spans="2:17" x14ac:dyDescent="0.25">
      <c r="B9" s="251" t="str">
        <f>[1]Orcado!B9</f>
        <v>Gasto</v>
      </c>
      <c r="C9" s="252"/>
      <c r="D9" s="228">
        <v>0</v>
      </c>
      <c r="E9" s="228"/>
      <c r="F9" s="228">
        <f>E9*(1+F8)</f>
        <v>0</v>
      </c>
      <c r="G9" s="228">
        <f>F9*(1+G8)</f>
        <v>0</v>
      </c>
      <c r="H9" s="228">
        <f t="shared" ref="H9:P9" si="3">G9*(1+H8)</f>
        <v>0</v>
      </c>
      <c r="I9" s="228">
        <f t="shared" si="3"/>
        <v>0</v>
      </c>
      <c r="J9" s="228">
        <f t="shared" si="3"/>
        <v>0</v>
      </c>
      <c r="K9" s="228">
        <f t="shared" si="3"/>
        <v>0</v>
      </c>
      <c r="L9" s="228">
        <f t="shared" si="3"/>
        <v>0</v>
      </c>
      <c r="M9" s="228">
        <f t="shared" si="3"/>
        <v>0</v>
      </c>
      <c r="N9" s="228">
        <f t="shared" si="3"/>
        <v>0</v>
      </c>
      <c r="O9" s="228">
        <f t="shared" si="3"/>
        <v>0</v>
      </c>
      <c r="P9" s="228">
        <f t="shared" si="3"/>
        <v>0</v>
      </c>
      <c r="Q9" s="230">
        <f>SUM(D9:P9)</f>
        <v>0</v>
      </c>
    </row>
    <row r="10" spans="2:17" x14ac:dyDescent="0.25">
      <c r="B10" s="253"/>
      <c r="C10" s="221"/>
      <c r="D10" s="250"/>
      <c r="E10" s="250"/>
      <c r="F10" s="250"/>
      <c r="G10" s="250"/>
      <c r="H10" s="250"/>
      <c r="I10" s="250"/>
      <c r="J10" s="250"/>
      <c r="K10" s="250"/>
      <c r="L10" s="250"/>
      <c r="M10" s="250"/>
      <c r="N10" s="250"/>
      <c r="O10" s="250"/>
      <c r="P10" s="250"/>
      <c r="Q10" s="225"/>
    </row>
    <row r="11" spans="2:17" x14ac:dyDescent="0.25">
      <c r="B11" s="251" t="str">
        <f>[1]Orcado!B11</f>
        <v>Gasto</v>
      </c>
      <c r="C11" s="252"/>
      <c r="D11" s="228">
        <v>0</v>
      </c>
      <c r="E11" s="228"/>
      <c r="F11" s="228">
        <f>E11*(1+F10)</f>
        <v>0</v>
      </c>
      <c r="G11" s="228">
        <f>F11*(1+G10)</f>
        <v>0</v>
      </c>
      <c r="H11" s="228">
        <f t="shared" ref="H11:P11" si="4">G11*(1+H10)</f>
        <v>0</v>
      </c>
      <c r="I11" s="228">
        <f t="shared" si="4"/>
        <v>0</v>
      </c>
      <c r="J11" s="228">
        <f t="shared" si="4"/>
        <v>0</v>
      </c>
      <c r="K11" s="228">
        <f t="shared" si="4"/>
        <v>0</v>
      </c>
      <c r="L11" s="228">
        <f t="shared" si="4"/>
        <v>0</v>
      </c>
      <c r="M11" s="228">
        <f t="shared" si="4"/>
        <v>0</v>
      </c>
      <c r="N11" s="228">
        <f t="shared" si="4"/>
        <v>0</v>
      </c>
      <c r="O11" s="228">
        <f t="shared" si="4"/>
        <v>0</v>
      </c>
      <c r="P11" s="228">
        <f t="shared" si="4"/>
        <v>0</v>
      </c>
      <c r="Q11" s="230">
        <f>SUM(D11:P11)</f>
        <v>0</v>
      </c>
    </row>
    <row r="12" spans="2:17" x14ac:dyDescent="0.25">
      <c r="B12" s="253"/>
      <c r="C12" s="221"/>
      <c r="D12" s="250"/>
      <c r="E12" s="250"/>
      <c r="F12" s="250"/>
      <c r="G12" s="250"/>
      <c r="H12" s="250"/>
      <c r="I12" s="250"/>
      <c r="J12" s="250"/>
      <c r="K12" s="250"/>
      <c r="L12" s="250"/>
      <c r="M12" s="250"/>
      <c r="N12" s="250"/>
      <c r="O12" s="250"/>
      <c r="P12" s="250"/>
      <c r="Q12" s="225"/>
    </row>
    <row r="13" spans="2:17" x14ac:dyDescent="0.25">
      <c r="B13" s="251" t="str">
        <f>[1]Orcado!B13</f>
        <v>Gasto</v>
      </c>
      <c r="C13" s="252"/>
      <c r="D13" s="228">
        <v>0</v>
      </c>
      <c r="E13" s="228"/>
      <c r="F13" s="228">
        <f>E13*(1+F12)</f>
        <v>0</v>
      </c>
      <c r="G13" s="228">
        <f>F13*(1+G12)</f>
        <v>0</v>
      </c>
      <c r="H13" s="228">
        <f t="shared" ref="H13:P13" si="5">G13*(1+H12)</f>
        <v>0</v>
      </c>
      <c r="I13" s="228">
        <f t="shared" si="5"/>
        <v>0</v>
      </c>
      <c r="J13" s="228">
        <f t="shared" si="5"/>
        <v>0</v>
      </c>
      <c r="K13" s="228">
        <f t="shared" si="5"/>
        <v>0</v>
      </c>
      <c r="L13" s="228">
        <f t="shared" si="5"/>
        <v>0</v>
      </c>
      <c r="M13" s="228">
        <f t="shared" si="5"/>
        <v>0</v>
      </c>
      <c r="N13" s="228">
        <f t="shared" si="5"/>
        <v>0</v>
      </c>
      <c r="O13" s="228">
        <f t="shared" si="5"/>
        <v>0</v>
      </c>
      <c r="P13" s="228">
        <f t="shared" si="5"/>
        <v>0</v>
      </c>
      <c r="Q13" s="230">
        <f>SUM(D13:P13)</f>
        <v>0</v>
      </c>
    </row>
    <row r="14" spans="2:17" x14ac:dyDescent="0.25">
      <c r="B14" s="253"/>
      <c r="C14" s="221"/>
      <c r="D14" s="250"/>
      <c r="E14" s="250"/>
      <c r="F14" s="250"/>
      <c r="G14" s="250"/>
      <c r="H14" s="250"/>
      <c r="I14" s="250"/>
      <c r="J14" s="250"/>
      <c r="K14" s="250"/>
      <c r="L14" s="250"/>
      <c r="M14" s="250"/>
      <c r="N14" s="250"/>
      <c r="O14" s="250"/>
      <c r="P14" s="250"/>
      <c r="Q14" s="225"/>
    </row>
    <row r="15" spans="2:17" x14ac:dyDescent="0.25">
      <c r="B15" s="251" t="str">
        <f>[1]Orcado!B15</f>
        <v>Gasto</v>
      </c>
      <c r="C15" s="252"/>
      <c r="D15" s="228">
        <v>0</v>
      </c>
      <c r="E15" s="228"/>
      <c r="F15" s="228">
        <f>E15*(1+F14)</f>
        <v>0</v>
      </c>
      <c r="G15" s="228">
        <f>F15*(1+G14)</f>
        <v>0</v>
      </c>
      <c r="H15" s="228">
        <f t="shared" ref="H15:P15" si="6">G15*(1+H14)</f>
        <v>0</v>
      </c>
      <c r="I15" s="228">
        <f t="shared" si="6"/>
        <v>0</v>
      </c>
      <c r="J15" s="228">
        <f t="shared" si="6"/>
        <v>0</v>
      </c>
      <c r="K15" s="228">
        <f t="shared" si="6"/>
        <v>0</v>
      </c>
      <c r="L15" s="228">
        <f t="shared" si="6"/>
        <v>0</v>
      </c>
      <c r="M15" s="228">
        <f t="shared" si="6"/>
        <v>0</v>
      </c>
      <c r="N15" s="228">
        <f t="shared" si="6"/>
        <v>0</v>
      </c>
      <c r="O15" s="228">
        <f t="shared" si="6"/>
        <v>0</v>
      </c>
      <c r="P15" s="228">
        <f t="shared" si="6"/>
        <v>0</v>
      </c>
      <c r="Q15" s="230">
        <f>SUM(D15:P15)</f>
        <v>0</v>
      </c>
    </row>
    <row r="16" spans="2:17" x14ac:dyDescent="0.25">
      <c r="B16" s="253"/>
      <c r="C16" s="221"/>
      <c r="D16" s="250"/>
      <c r="E16" s="250"/>
      <c r="F16" s="250"/>
      <c r="G16" s="250"/>
      <c r="H16" s="250"/>
      <c r="I16" s="250"/>
      <c r="J16" s="250"/>
      <c r="K16" s="250"/>
      <c r="L16" s="250"/>
      <c r="M16" s="250"/>
      <c r="N16" s="250"/>
      <c r="O16" s="250"/>
      <c r="P16" s="250"/>
      <c r="Q16" s="225"/>
    </row>
    <row r="17" spans="2:17" x14ac:dyDescent="0.25">
      <c r="B17" s="251" t="str">
        <f>[1]Orcado!B17</f>
        <v>Gasto</v>
      </c>
      <c r="C17" s="252"/>
      <c r="D17" s="228">
        <v>0</v>
      </c>
      <c r="E17" s="228"/>
      <c r="F17" s="228">
        <f>E17*(1+F16)</f>
        <v>0</v>
      </c>
      <c r="G17" s="228">
        <f>F17*(1+G16)</f>
        <v>0</v>
      </c>
      <c r="H17" s="228">
        <f t="shared" ref="H17:P17" si="7">G17*(1+H16)</f>
        <v>0</v>
      </c>
      <c r="I17" s="228">
        <f t="shared" si="7"/>
        <v>0</v>
      </c>
      <c r="J17" s="228">
        <f t="shared" si="7"/>
        <v>0</v>
      </c>
      <c r="K17" s="228">
        <f t="shared" si="7"/>
        <v>0</v>
      </c>
      <c r="L17" s="228">
        <f t="shared" si="7"/>
        <v>0</v>
      </c>
      <c r="M17" s="228">
        <f t="shared" si="7"/>
        <v>0</v>
      </c>
      <c r="N17" s="228">
        <f t="shared" si="7"/>
        <v>0</v>
      </c>
      <c r="O17" s="228">
        <f t="shared" si="7"/>
        <v>0</v>
      </c>
      <c r="P17" s="228">
        <f t="shared" si="7"/>
        <v>0</v>
      </c>
      <c r="Q17" s="230">
        <f>SUM(D17:P17)</f>
        <v>0</v>
      </c>
    </row>
    <row r="18" spans="2:17" x14ac:dyDescent="0.25">
      <c r="B18" s="213" t="s">
        <v>328</v>
      </c>
    </row>
    <row r="19" spans="2:17" x14ac:dyDescent="0.25">
      <c r="B19" s="212" t="str">
        <f>[1]Orcado!B19</f>
        <v>Custo de Implementação</v>
      </c>
      <c r="D19" s="254">
        <v>23424</v>
      </c>
      <c r="E19" s="254"/>
      <c r="F19" s="255">
        <f>E19</f>
        <v>0</v>
      </c>
      <c r="G19" s="255">
        <f t="shared" ref="G19:P19" si="8">F19</f>
        <v>0</v>
      </c>
      <c r="H19" s="255">
        <f t="shared" si="8"/>
        <v>0</v>
      </c>
      <c r="I19" s="255">
        <f t="shared" si="8"/>
        <v>0</v>
      </c>
      <c r="J19" s="255">
        <f t="shared" si="8"/>
        <v>0</v>
      </c>
      <c r="K19" s="255">
        <f t="shared" si="8"/>
        <v>0</v>
      </c>
      <c r="L19" s="255">
        <f t="shared" si="8"/>
        <v>0</v>
      </c>
      <c r="M19" s="255">
        <f t="shared" si="8"/>
        <v>0</v>
      </c>
      <c r="N19" s="255">
        <f t="shared" si="8"/>
        <v>0</v>
      </c>
      <c r="O19" s="255">
        <f t="shared" si="8"/>
        <v>0</v>
      </c>
      <c r="P19" s="255">
        <f t="shared" si="8"/>
        <v>0</v>
      </c>
      <c r="Q19" s="220">
        <f t="shared" ref="Q19:Q34" si="9">SUM(D19:P19)</f>
        <v>23424</v>
      </c>
    </row>
    <row r="20" spans="2:17" x14ac:dyDescent="0.25">
      <c r="B20" s="212" t="str">
        <f>[1]Orcado!B20</f>
        <v>Custo da Operação</v>
      </c>
      <c r="D20" s="254"/>
      <c r="E20" s="254"/>
      <c r="F20" s="255">
        <f t="shared" ref="F20:P34" si="10">E20</f>
        <v>0</v>
      </c>
      <c r="G20" s="255">
        <f t="shared" si="10"/>
        <v>0</v>
      </c>
      <c r="H20" s="255">
        <f t="shared" si="10"/>
        <v>0</v>
      </c>
      <c r="I20" s="255">
        <f t="shared" si="10"/>
        <v>0</v>
      </c>
      <c r="J20" s="255">
        <f t="shared" si="10"/>
        <v>0</v>
      </c>
      <c r="K20" s="255">
        <f t="shared" si="10"/>
        <v>0</v>
      </c>
      <c r="L20" s="255">
        <f t="shared" si="10"/>
        <v>0</v>
      </c>
      <c r="M20" s="255">
        <f t="shared" si="10"/>
        <v>0</v>
      </c>
      <c r="N20" s="255">
        <f t="shared" si="10"/>
        <v>0</v>
      </c>
      <c r="O20" s="255">
        <f t="shared" si="10"/>
        <v>0</v>
      </c>
      <c r="P20" s="255">
        <f t="shared" si="10"/>
        <v>0</v>
      </c>
      <c r="Q20" s="220">
        <f t="shared" si="9"/>
        <v>0</v>
      </c>
    </row>
    <row r="21" spans="2:17" x14ac:dyDescent="0.25">
      <c r="B21" s="212" t="str">
        <f>[1]Orcado!B21</f>
        <v>Custos de Treinamento</v>
      </c>
      <c r="D21" s="254">
        <v>1000</v>
      </c>
      <c r="E21" s="254"/>
      <c r="F21" s="255">
        <f t="shared" si="10"/>
        <v>0</v>
      </c>
      <c r="G21" s="255">
        <f t="shared" si="10"/>
        <v>0</v>
      </c>
      <c r="H21" s="255">
        <f t="shared" si="10"/>
        <v>0</v>
      </c>
      <c r="I21" s="255">
        <f t="shared" si="10"/>
        <v>0</v>
      </c>
      <c r="J21" s="255">
        <f t="shared" si="10"/>
        <v>0</v>
      </c>
      <c r="K21" s="255">
        <f t="shared" si="10"/>
        <v>0</v>
      </c>
      <c r="L21" s="255">
        <f t="shared" si="10"/>
        <v>0</v>
      </c>
      <c r="M21" s="255">
        <f t="shared" si="10"/>
        <v>0</v>
      </c>
      <c r="N21" s="255">
        <f t="shared" si="10"/>
        <v>0</v>
      </c>
      <c r="O21" s="255">
        <f t="shared" si="10"/>
        <v>0</v>
      </c>
      <c r="P21" s="255">
        <f t="shared" si="10"/>
        <v>0</v>
      </c>
      <c r="Q21" s="220">
        <f t="shared" si="9"/>
        <v>1000</v>
      </c>
    </row>
    <row r="22" spans="2:17" x14ac:dyDescent="0.25">
      <c r="B22" s="242" t="str">
        <f>[1]Orcado!B22</f>
        <v>Organizar a vida financeira dos usuários</v>
      </c>
      <c r="C22" s="256"/>
      <c r="D22" s="233"/>
      <c r="E22" s="233">
        <v>51</v>
      </c>
      <c r="F22" s="255">
        <f t="shared" si="10"/>
        <v>51</v>
      </c>
      <c r="G22" s="255">
        <f t="shared" si="10"/>
        <v>51</v>
      </c>
      <c r="H22" s="255">
        <f t="shared" si="10"/>
        <v>51</v>
      </c>
      <c r="I22" s="255">
        <f t="shared" si="10"/>
        <v>51</v>
      </c>
      <c r="J22" s="255">
        <f t="shared" si="10"/>
        <v>51</v>
      </c>
      <c r="K22" s="255">
        <f t="shared" si="10"/>
        <v>51</v>
      </c>
      <c r="L22" s="255">
        <f t="shared" si="10"/>
        <v>51</v>
      </c>
      <c r="M22" s="255">
        <f t="shared" si="10"/>
        <v>51</v>
      </c>
      <c r="N22" s="255">
        <f t="shared" si="10"/>
        <v>51</v>
      </c>
      <c r="O22" s="255">
        <f t="shared" si="10"/>
        <v>51</v>
      </c>
      <c r="P22" s="255">
        <f t="shared" si="10"/>
        <v>51</v>
      </c>
      <c r="Q22" s="220">
        <f t="shared" si="9"/>
        <v>612</v>
      </c>
    </row>
    <row r="23" spans="2:17" x14ac:dyDescent="0.25">
      <c r="B23" s="242" t="str">
        <f>[1]Orcado!B23</f>
        <v>Estudar tipos de IA para o app</v>
      </c>
      <c r="C23" s="256"/>
      <c r="D23" s="233"/>
      <c r="E23" s="233">
        <v>59</v>
      </c>
      <c r="F23" s="255">
        <f t="shared" si="10"/>
        <v>59</v>
      </c>
      <c r="G23" s="255">
        <f t="shared" si="10"/>
        <v>59</v>
      </c>
      <c r="H23" s="255">
        <f t="shared" si="10"/>
        <v>59</v>
      </c>
      <c r="I23" s="255">
        <f t="shared" si="10"/>
        <v>59</v>
      </c>
      <c r="J23" s="255">
        <f t="shared" si="10"/>
        <v>59</v>
      </c>
      <c r="K23" s="255">
        <f t="shared" si="10"/>
        <v>59</v>
      </c>
      <c r="L23" s="255">
        <f t="shared" si="10"/>
        <v>59</v>
      </c>
      <c r="M23" s="255">
        <f t="shared" si="10"/>
        <v>59</v>
      </c>
      <c r="N23" s="255">
        <f t="shared" si="10"/>
        <v>59</v>
      </c>
      <c r="O23" s="255">
        <f t="shared" si="10"/>
        <v>59</v>
      </c>
      <c r="P23" s="255">
        <f t="shared" si="10"/>
        <v>59</v>
      </c>
      <c r="Q23" s="220">
        <f t="shared" si="9"/>
        <v>708</v>
      </c>
    </row>
    <row r="24" spans="2:17" x14ac:dyDescent="0.25">
      <c r="B24" s="242" t="str">
        <f>[1]Orcado!B24</f>
        <v>Idealizar maneira de efetuar a comparação de preços de app de corridas</v>
      </c>
      <c r="C24" s="256"/>
      <c r="D24" s="233"/>
      <c r="E24" s="233">
        <v>57</v>
      </c>
      <c r="F24" s="255">
        <f t="shared" si="10"/>
        <v>57</v>
      </c>
      <c r="G24" s="255">
        <f t="shared" si="10"/>
        <v>57</v>
      </c>
      <c r="H24" s="255">
        <f t="shared" si="10"/>
        <v>57</v>
      </c>
      <c r="I24" s="255">
        <f t="shared" si="10"/>
        <v>57</v>
      </c>
      <c r="J24" s="255">
        <f t="shared" si="10"/>
        <v>57</v>
      </c>
      <c r="K24" s="255">
        <f t="shared" si="10"/>
        <v>57</v>
      </c>
      <c r="L24" s="255">
        <f t="shared" si="10"/>
        <v>57</v>
      </c>
      <c r="M24" s="255">
        <f t="shared" si="10"/>
        <v>57</v>
      </c>
      <c r="N24" s="255">
        <f t="shared" si="10"/>
        <v>57</v>
      </c>
      <c r="O24" s="255">
        <f t="shared" si="10"/>
        <v>57</v>
      </c>
      <c r="P24" s="255">
        <f t="shared" si="10"/>
        <v>57</v>
      </c>
      <c r="Q24" s="220">
        <f t="shared" si="9"/>
        <v>684</v>
      </c>
    </row>
    <row r="25" spans="2:17" x14ac:dyDescent="0.25">
      <c r="B25" s="242" t="str">
        <f>[1]Orcado!B25</f>
        <v>Formação da equipe de design e desenvolvimento</v>
      </c>
      <c r="C25" s="256"/>
      <c r="D25" s="233"/>
      <c r="E25" s="233">
        <v>47</v>
      </c>
      <c r="F25" s="255">
        <f t="shared" si="10"/>
        <v>47</v>
      </c>
      <c r="G25" s="255">
        <f t="shared" si="10"/>
        <v>47</v>
      </c>
      <c r="H25" s="255">
        <f t="shared" si="10"/>
        <v>47</v>
      </c>
      <c r="I25" s="255">
        <f t="shared" si="10"/>
        <v>47</v>
      </c>
      <c r="J25" s="255">
        <f t="shared" si="10"/>
        <v>47</v>
      </c>
      <c r="K25" s="255">
        <f t="shared" si="10"/>
        <v>47</v>
      </c>
      <c r="L25" s="255">
        <f t="shared" si="10"/>
        <v>47</v>
      </c>
      <c r="M25" s="255">
        <f t="shared" si="10"/>
        <v>47</v>
      </c>
      <c r="N25" s="255">
        <f t="shared" si="10"/>
        <v>47</v>
      </c>
      <c r="O25" s="255">
        <f t="shared" si="10"/>
        <v>47</v>
      </c>
      <c r="P25" s="255">
        <f t="shared" si="10"/>
        <v>47</v>
      </c>
      <c r="Q25" s="220">
        <f t="shared" si="9"/>
        <v>564</v>
      </c>
    </row>
    <row r="26" spans="2:17" x14ac:dyDescent="0.25">
      <c r="B26" s="242" t="str">
        <f>[1]Orcado!B26</f>
        <v>Identificação de funcionalidades e recursos</v>
      </c>
      <c r="C26" s="256"/>
      <c r="D26" s="233"/>
      <c r="E26" s="233">
        <v>81</v>
      </c>
      <c r="F26" s="255">
        <f t="shared" si="10"/>
        <v>81</v>
      </c>
      <c r="G26" s="255">
        <f t="shared" si="10"/>
        <v>81</v>
      </c>
      <c r="H26" s="255">
        <f t="shared" si="10"/>
        <v>81</v>
      </c>
      <c r="I26" s="255">
        <f t="shared" si="10"/>
        <v>81</v>
      </c>
      <c r="J26" s="255">
        <f t="shared" si="10"/>
        <v>81</v>
      </c>
      <c r="K26" s="255">
        <f t="shared" si="10"/>
        <v>81</v>
      </c>
      <c r="L26" s="255">
        <f t="shared" si="10"/>
        <v>81</v>
      </c>
      <c r="M26" s="255">
        <f t="shared" si="10"/>
        <v>81</v>
      </c>
      <c r="N26" s="255">
        <f t="shared" si="10"/>
        <v>81</v>
      </c>
      <c r="O26" s="255">
        <f t="shared" si="10"/>
        <v>81</v>
      </c>
      <c r="P26" s="255">
        <f t="shared" si="10"/>
        <v>81</v>
      </c>
      <c r="Q26" s="220">
        <f t="shared" si="9"/>
        <v>972</v>
      </c>
    </row>
    <row r="27" spans="2:17" x14ac:dyDescent="0.25">
      <c r="B27" s="242" t="str">
        <f>[1]Orcado!B27</f>
        <v>Criação de cronogramas e metas</v>
      </c>
      <c r="C27" s="256"/>
      <c r="D27" s="233"/>
      <c r="E27" s="233">
        <v>54</v>
      </c>
      <c r="F27" s="255">
        <f t="shared" si="10"/>
        <v>54</v>
      </c>
      <c r="G27" s="255">
        <f t="shared" si="10"/>
        <v>54</v>
      </c>
      <c r="H27" s="255">
        <f t="shared" si="10"/>
        <v>54</v>
      </c>
      <c r="I27" s="255">
        <f t="shared" si="10"/>
        <v>54</v>
      </c>
      <c r="J27" s="255">
        <f t="shared" si="10"/>
        <v>54</v>
      </c>
      <c r="K27" s="255">
        <f t="shared" si="10"/>
        <v>54</v>
      </c>
      <c r="L27" s="255">
        <f t="shared" si="10"/>
        <v>54</v>
      </c>
      <c r="M27" s="255">
        <f t="shared" si="10"/>
        <v>54</v>
      </c>
      <c r="N27" s="255">
        <f t="shared" si="10"/>
        <v>54</v>
      </c>
      <c r="O27" s="255">
        <f t="shared" si="10"/>
        <v>54</v>
      </c>
      <c r="P27" s="255">
        <f t="shared" si="10"/>
        <v>54</v>
      </c>
      <c r="Q27" s="220">
        <f t="shared" si="9"/>
        <v>648</v>
      </c>
    </row>
    <row r="28" spans="2:17" x14ac:dyDescent="0.25">
      <c r="B28" s="242" t="str">
        <f>[1]Orcado!B28</f>
        <v>Definir os requisitos detalhados</v>
      </c>
      <c r="C28" s="256"/>
      <c r="D28" s="233"/>
      <c r="E28" s="233">
        <v>61</v>
      </c>
      <c r="F28" s="255">
        <f t="shared" si="10"/>
        <v>61</v>
      </c>
      <c r="G28" s="255">
        <f t="shared" si="10"/>
        <v>61</v>
      </c>
      <c r="H28" s="255">
        <f t="shared" si="10"/>
        <v>61</v>
      </c>
      <c r="I28" s="255">
        <f t="shared" si="10"/>
        <v>61</v>
      </c>
      <c r="J28" s="255">
        <f t="shared" si="10"/>
        <v>61</v>
      </c>
      <c r="K28" s="255">
        <f t="shared" si="10"/>
        <v>61</v>
      </c>
      <c r="L28" s="255">
        <f t="shared" si="10"/>
        <v>61</v>
      </c>
      <c r="M28" s="255">
        <f t="shared" si="10"/>
        <v>61</v>
      </c>
      <c r="N28" s="255">
        <f t="shared" si="10"/>
        <v>61</v>
      </c>
      <c r="O28" s="255">
        <f t="shared" si="10"/>
        <v>61</v>
      </c>
      <c r="P28" s="255">
        <f t="shared" si="10"/>
        <v>61</v>
      </c>
      <c r="Q28" s="220">
        <f t="shared" si="9"/>
        <v>732</v>
      </c>
    </row>
    <row r="29" spans="2:17" x14ac:dyDescent="0.25">
      <c r="B29" s="242" t="str">
        <f>[1]Orcado!B29</f>
        <v>Modelagem de dados da Khipo</v>
      </c>
      <c r="C29" s="256"/>
      <c r="D29" s="233"/>
      <c r="E29" s="233">
        <v>53</v>
      </c>
      <c r="F29" s="255">
        <f t="shared" si="10"/>
        <v>53</v>
      </c>
      <c r="G29" s="255">
        <f t="shared" si="10"/>
        <v>53</v>
      </c>
      <c r="H29" s="255">
        <f t="shared" si="10"/>
        <v>53</v>
      </c>
      <c r="I29" s="255">
        <f t="shared" si="10"/>
        <v>53</v>
      </c>
      <c r="J29" s="255">
        <f t="shared" si="10"/>
        <v>53</v>
      </c>
      <c r="K29" s="255">
        <f t="shared" si="10"/>
        <v>53</v>
      </c>
      <c r="L29" s="255">
        <f t="shared" si="10"/>
        <v>53</v>
      </c>
      <c r="M29" s="255">
        <f t="shared" si="10"/>
        <v>53</v>
      </c>
      <c r="N29" s="255">
        <f t="shared" si="10"/>
        <v>53</v>
      </c>
      <c r="O29" s="255">
        <f t="shared" si="10"/>
        <v>53</v>
      </c>
      <c r="P29" s="255">
        <f t="shared" si="10"/>
        <v>53</v>
      </c>
      <c r="Q29" s="220">
        <f t="shared" si="9"/>
        <v>636</v>
      </c>
    </row>
    <row r="30" spans="2:17" x14ac:dyDescent="0.25">
      <c r="B30" s="242" t="str">
        <f>[1]Orcado!B30</f>
        <v>Validação dos dados recebidos</v>
      </c>
      <c r="C30" s="256"/>
      <c r="D30" s="233"/>
      <c r="E30" s="233">
        <v>26</v>
      </c>
      <c r="F30" s="255">
        <f t="shared" si="10"/>
        <v>26</v>
      </c>
      <c r="G30" s="255">
        <f t="shared" si="10"/>
        <v>26</v>
      </c>
      <c r="H30" s="255">
        <f t="shared" si="10"/>
        <v>26</v>
      </c>
      <c r="I30" s="255">
        <f t="shared" si="10"/>
        <v>26</v>
      </c>
      <c r="J30" s="255">
        <f t="shared" si="10"/>
        <v>26</v>
      </c>
      <c r="K30" s="255">
        <f t="shared" si="10"/>
        <v>26</v>
      </c>
      <c r="L30" s="255">
        <f t="shared" si="10"/>
        <v>26</v>
      </c>
      <c r="M30" s="255">
        <f t="shared" si="10"/>
        <v>26</v>
      </c>
      <c r="N30" s="255">
        <f t="shared" si="10"/>
        <v>26</v>
      </c>
      <c r="O30" s="255">
        <f t="shared" si="10"/>
        <v>26</v>
      </c>
      <c r="P30" s="255">
        <f t="shared" si="10"/>
        <v>26</v>
      </c>
      <c r="Q30" s="220">
        <f t="shared" si="9"/>
        <v>312</v>
      </c>
    </row>
    <row r="31" spans="2:17" x14ac:dyDescent="0.25">
      <c r="B31" s="242" t="str">
        <f>[1]Orcado!B31</f>
        <v>Utilizar dados para alimentar o Machine Learning p/ comparação de dados</v>
      </c>
      <c r="C31" s="256"/>
      <c r="D31" s="254"/>
      <c r="E31" s="233"/>
      <c r="F31" s="255">
        <f t="shared" si="10"/>
        <v>0</v>
      </c>
      <c r="G31" s="255">
        <f t="shared" si="10"/>
        <v>0</v>
      </c>
      <c r="H31" s="255">
        <f t="shared" si="10"/>
        <v>0</v>
      </c>
      <c r="I31" s="255">
        <f t="shared" si="10"/>
        <v>0</v>
      </c>
      <c r="J31" s="255">
        <f t="shared" si="10"/>
        <v>0</v>
      </c>
      <c r="K31" s="255">
        <f t="shared" si="10"/>
        <v>0</v>
      </c>
      <c r="L31" s="255">
        <f t="shared" si="10"/>
        <v>0</v>
      </c>
      <c r="M31" s="255">
        <f t="shared" si="10"/>
        <v>0</v>
      </c>
      <c r="N31" s="255">
        <f t="shared" si="10"/>
        <v>0</v>
      </c>
      <c r="O31" s="255">
        <f t="shared" si="10"/>
        <v>0</v>
      </c>
      <c r="P31" s="255">
        <f t="shared" si="10"/>
        <v>0</v>
      </c>
      <c r="Q31" s="220">
        <f t="shared" si="9"/>
        <v>0</v>
      </c>
    </row>
    <row r="32" spans="2:17" x14ac:dyDescent="0.25">
      <c r="B32" s="242" t="str">
        <f>[1]Orcado!B32</f>
        <v>Integração com IA</v>
      </c>
      <c r="C32" s="256"/>
      <c r="D32" s="254"/>
      <c r="E32" s="233"/>
      <c r="F32" s="255">
        <f t="shared" si="10"/>
        <v>0</v>
      </c>
      <c r="G32" s="255">
        <f t="shared" si="10"/>
        <v>0</v>
      </c>
      <c r="H32" s="255">
        <f t="shared" si="10"/>
        <v>0</v>
      </c>
      <c r="I32" s="255">
        <f t="shared" si="10"/>
        <v>0</v>
      </c>
      <c r="J32" s="255">
        <f t="shared" si="10"/>
        <v>0</v>
      </c>
      <c r="K32" s="255">
        <f t="shared" si="10"/>
        <v>0</v>
      </c>
      <c r="L32" s="255">
        <f t="shared" si="10"/>
        <v>0</v>
      </c>
      <c r="M32" s="255">
        <f t="shared" si="10"/>
        <v>0</v>
      </c>
      <c r="N32" s="255">
        <f t="shared" si="10"/>
        <v>0</v>
      </c>
      <c r="O32" s="255">
        <f t="shared" si="10"/>
        <v>0</v>
      </c>
      <c r="P32" s="255">
        <f t="shared" si="10"/>
        <v>0</v>
      </c>
      <c r="Q32" s="220">
        <f t="shared" si="9"/>
        <v>0</v>
      </c>
    </row>
    <row r="33" spans="2:17" x14ac:dyDescent="0.25">
      <c r="B33" s="242" t="str">
        <f>[1]Orcado!B33</f>
        <v>Integração com sistemas bancários (Open Finance)</v>
      </c>
      <c r="C33" s="256"/>
      <c r="D33" s="256"/>
      <c r="E33" s="233"/>
      <c r="F33" s="255">
        <f t="shared" si="10"/>
        <v>0</v>
      </c>
      <c r="G33" s="255">
        <f t="shared" si="10"/>
        <v>0</v>
      </c>
      <c r="H33" s="255">
        <f t="shared" si="10"/>
        <v>0</v>
      </c>
      <c r="I33" s="255">
        <f t="shared" si="10"/>
        <v>0</v>
      </c>
      <c r="J33" s="255">
        <f t="shared" si="10"/>
        <v>0</v>
      </c>
      <c r="K33" s="255">
        <f t="shared" si="10"/>
        <v>0</v>
      </c>
      <c r="L33" s="255">
        <f t="shared" si="10"/>
        <v>0</v>
      </c>
      <c r="M33" s="255">
        <f t="shared" si="10"/>
        <v>0</v>
      </c>
      <c r="N33" s="255">
        <f t="shared" si="10"/>
        <v>0</v>
      </c>
      <c r="O33" s="255">
        <f t="shared" si="10"/>
        <v>0</v>
      </c>
      <c r="P33" s="255">
        <f t="shared" si="10"/>
        <v>0</v>
      </c>
      <c r="Q33" s="220">
        <f t="shared" si="9"/>
        <v>0</v>
      </c>
    </row>
    <row r="34" spans="2:17" x14ac:dyDescent="0.25">
      <c r="B34" s="242" t="str">
        <f>[1]Orcado!B34</f>
        <v>Colaboração com influencers de finanças e tecnologia</v>
      </c>
      <c r="C34" s="256"/>
      <c r="D34" s="256"/>
      <c r="E34" s="241"/>
      <c r="F34" s="255">
        <f t="shared" si="10"/>
        <v>0</v>
      </c>
      <c r="G34" s="255">
        <f t="shared" si="10"/>
        <v>0</v>
      </c>
      <c r="H34" s="255">
        <f t="shared" si="10"/>
        <v>0</v>
      </c>
      <c r="I34" s="255">
        <f t="shared" si="10"/>
        <v>0</v>
      </c>
      <c r="J34" s="255">
        <f t="shared" si="10"/>
        <v>0</v>
      </c>
      <c r="K34" s="255">
        <f t="shared" si="10"/>
        <v>0</v>
      </c>
      <c r="L34" s="255">
        <f t="shared" si="10"/>
        <v>0</v>
      </c>
      <c r="M34" s="255">
        <f t="shared" si="10"/>
        <v>0</v>
      </c>
      <c r="N34" s="255">
        <f t="shared" si="10"/>
        <v>0</v>
      </c>
      <c r="O34" s="255">
        <f t="shared" si="10"/>
        <v>0</v>
      </c>
      <c r="P34" s="255">
        <f t="shared" si="10"/>
        <v>0</v>
      </c>
      <c r="Q34" s="220">
        <f t="shared" si="9"/>
        <v>0</v>
      </c>
    </row>
    <row r="36" spans="2:17" x14ac:dyDescent="0.25">
      <c r="E36" s="243"/>
      <c r="F36" s="243"/>
      <c r="G36" s="243"/>
      <c r="H36" s="243"/>
      <c r="I36" s="243"/>
    </row>
    <row r="37" spans="2:17" x14ac:dyDescent="0.25">
      <c r="B37" s="244" t="s">
        <v>348</v>
      </c>
    </row>
    <row r="38" spans="2:17" x14ac:dyDescent="0.25">
      <c r="B38" s="245"/>
      <c r="C38" s="246"/>
      <c r="D38" s="246"/>
    </row>
    <row r="39" spans="2:17" x14ac:dyDescent="0.25">
      <c r="B39" s="245" t="s">
        <v>349</v>
      </c>
      <c r="C39" s="247"/>
      <c r="D39" s="247">
        <f>NPV([1]Param!D4,E5:P5)+D5</f>
        <v>28523.699686847442</v>
      </c>
    </row>
    <row r="40" spans="2:17" x14ac:dyDescent="0.25">
      <c r="B40" s="245" t="s">
        <v>350</v>
      </c>
      <c r="D40" s="248">
        <f>COUNTIF(D6:P6,"&lt;=0")</f>
        <v>0</v>
      </c>
    </row>
    <row r="41" spans="2:17" x14ac:dyDescent="0.25">
      <c r="B41" s="245" t="s">
        <v>351</v>
      </c>
      <c r="C41" s="246"/>
      <c r="D41" s="249">
        <f>SUM(E5:P5)/-D5</f>
        <v>-0.24025548640681296</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77F4-5508-48C5-9BCB-D88D28B525D6}">
  <dimension ref="B2:H18"/>
  <sheetViews>
    <sheetView workbookViewId="0">
      <selection sqref="A1:XFD1048576"/>
    </sheetView>
  </sheetViews>
  <sheetFormatPr defaultColWidth="9.33203125" defaultRowHeight="13.8" x14ac:dyDescent="0.25"/>
  <cols>
    <col min="1" max="1" width="2.6640625" style="212" customWidth="1"/>
    <col min="2" max="2" width="10.6640625" style="212" customWidth="1"/>
    <col min="3" max="3" width="9.33203125" style="212"/>
    <col min="4" max="4" width="10" style="212" customWidth="1"/>
    <col min="5" max="6" width="9.33203125" style="212"/>
    <col min="7" max="7" width="10.33203125" style="212" customWidth="1"/>
    <col min="8" max="16384" width="9.33203125" style="212"/>
  </cols>
  <sheetData>
    <row r="2" spans="2:8" ht="27.6" x14ac:dyDescent="0.25">
      <c r="B2" s="257" t="s">
        <v>352</v>
      </c>
      <c r="C2" s="365" t="s">
        <v>353</v>
      </c>
      <c r="D2" s="366"/>
      <c r="E2" s="365" t="s">
        <v>354</v>
      </c>
      <c r="F2" s="366"/>
      <c r="G2" s="258" t="s">
        <v>355</v>
      </c>
      <c r="H2" s="258" t="s">
        <v>356</v>
      </c>
    </row>
    <row r="3" spans="2:8" ht="41.4" x14ac:dyDescent="0.25">
      <c r="B3" s="257" t="s">
        <v>319</v>
      </c>
      <c r="C3" s="259" t="s">
        <v>280</v>
      </c>
      <c r="D3" s="260" t="s">
        <v>282</v>
      </c>
      <c r="E3" s="259" t="s">
        <v>280</v>
      </c>
      <c r="F3" s="260" t="s">
        <v>282</v>
      </c>
      <c r="G3" s="261" t="s">
        <v>357</v>
      </c>
      <c r="H3" s="261"/>
    </row>
    <row r="4" spans="2:8" x14ac:dyDescent="0.25">
      <c r="B4" s="262">
        <v>0</v>
      </c>
      <c r="C4" s="263">
        <f>HLOOKUP($B4,[1]Orcado!$D$4:$P$5,2,FALSE)</f>
        <v>24424</v>
      </c>
      <c r="D4" s="263">
        <f>HLOOKUP($B4,[1]Realizado!$D$4:$P$5,2,FALSE)</f>
        <v>24424</v>
      </c>
      <c r="E4" s="263">
        <f>C4</f>
        <v>24424</v>
      </c>
      <c r="F4" s="263">
        <f>D4</f>
        <v>24424</v>
      </c>
      <c r="G4" s="263">
        <f>F4-E4</f>
        <v>0</v>
      </c>
      <c r="H4" s="264">
        <f>IF(E4=0,"",F4/E4-1)</f>
        <v>0</v>
      </c>
    </row>
    <row r="5" spans="2:8" x14ac:dyDescent="0.25">
      <c r="B5" s="262">
        <f>B4+1</f>
        <v>1</v>
      </c>
      <c r="C5" s="263">
        <f>HLOOKUP($B5,[1]Orcado!$D$4:$P$5,2,FALSE)</f>
        <v>2826</v>
      </c>
      <c r="D5" s="263">
        <f>HLOOKUP($B5,[1]Realizado!$D$4:$P$5,2,FALSE)</f>
        <v>489</v>
      </c>
      <c r="E5" s="263">
        <f>E4+C5</f>
        <v>27250</v>
      </c>
      <c r="F5" s="263">
        <f>F4+D5</f>
        <v>24913</v>
      </c>
      <c r="G5" s="263">
        <f t="shared" ref="G5:G16" si="0">F5-E5</f>
        <v>-2337</v>
      </c>
      <c r="H5" s="264">
        <f t="shared" ref="H5:H16" si="1">F5/E5-1</f>
        <v>-8.5761467889908238E-2</v>
      </c>
    </row>
    <row r="6" spans="2:8" x14ac:dyDescent="0.25">
      <c r="B6" s="262">
        <f t="shared" ref="B6:B16" si="2">B5+1</f>
        <v>2</v>
      </c>
      <c r="C6" s="263">
        <f>HLOOKUP($B6,[1]Orcado!$D$4:$P$5,2,FALSE)</f>
        <v>2826</v>
      </c>
      <c r="D6" s="263">
        <f>HLOOKUP($B6,[1]Realizado!$D$4:$P$5,2,FALSE)</f>
        <v>489</v>
      </c>
      <c r="E6" s="263">
        <f t="shared" ref="E6:F16" si="3">E5+C6</f>
        <v>30076</v>
      </c>
      <c r="F6" s="263">
        <f t="shared" si="3"/>
        <v>25402</v>
      </c>
      <c r="G6" s="263">
        <f t="shared" si="0"/>
        <v>-4674</v>
      </c>
      <c r="H6" s="264">
        <f t="shared" si="1"/>
        <v>-0.15540630402979116</v>
      </c>
    </row>
    <row r="7" spans="2:8" x14ac:dyDescent="0.25">
      <c r="B7" s="262">
        <f t="shared" si="2"/>
        <v>3</v>
      </c>
      <c r="C7" s="263">
        <f>HLOOKUP($B7,[1]Orcado!$D$4:$P$5,2,FALSE)</f>
        <v>2826</v>
      </c>
      <c r="D7" s="263">
        <f>HLOOKUP($B7,[1]Realizado!$D$4:$P$5,2,FALSE)</f>
        <v>489</v>
      </c>
      <c r="E7" s="263">
        <f t="shared" si="3"/>
        <v>32902</v>
      </c>
      <c r="F7" s="263">
        <f t="shared" si="3"/>
        <v>25891</v>
      </c>
      <c r="G7" s="263">
        <f t="shared" si="0"/>
        <v>-7011</v>
      </c>
      <c r="H7" s="264">
        <f t="shared" si="1"/>
        <v>-0.21308735031305093</v>
      </c>
    </row>
    <row r="8" spans="2:8" x14ac:dyDescent="0.25">
      <c r="B8" s="262">
        <f t="shared" si="2"/>
        <v>4</v>
      </c>
      <c r="C8" s="263">
        <f>HLOOKUP($B8,[1]Orcado!$D$4:$P$5,2,FALSE)</f>
        <v>2826</v>
      </c>
      <c r="D8" s="263">
        <f>HLOOKUP($B8,[1]Realizado!$D$4:$P$5,2,FALSE)</f>
        <v>489</v>
      </c>
      <c r="E8" s="263">
        <f t="shared" si="3"/>
        <v>35728</v>
      </c>
      <c r="F8" s="263">
        <f t="shared" si="3"/>
        <v>26380</v>
      </c>
      <c r="G8" s="263">
        <f t="shared" si="0"/>
        <v>-9348</v>
      </c>
      <c r="H8" s="264">
        <f t="shared" si="1"/>
        <v>-0.26164352888490816</v>
      </c>
    </row>
    <row r="9" spans="2:8" x14ac:dyDescent="0.25">
      <c r="B9" s="262">
        <f t="shared" si="2"/>
        <v>5</v>
      </c>
      <c r="C9" s="263">
        <f>HLOOKUP($B9,[1]Orcado!$D$4:$P$5,2,FALSE)</f>
        <v>2826</v>
      </c>
      <c r="D9" s="263">
        <f>HLOOKUP($B9,[1]Realizado!$D$4:$P$5,2,FALSE)</f>
        <v>489</v>
      </c>
      <c r="E9" s="263">
        <f t="shared" si="3"/>
        <v>38554</v>
      </c>
      <c r="F9" s="263">
        <f t="shared" si="3"/>
        <v>26869</v>
      </c>
      <c r="G9" s="263">
        <f t="shared" si="0"/>
        <v>-11685</v>
      </c>
      <c r="H9" s="264">
        <f t="shared" si="1"/>
        <v>-0.30308139233283182</v>
      </c>
    </row>
    <row r="10" spans="2:8" x14ac:dyDescent="0.25">
      <c r="B10" s="262">
        <f t="shared" si="2"/>
        <v>6</v>
      </c>
      <c r="C10" s="263">
        <f>HLOOKUP($B10,[1]Orcado!$D$4:$P$5,2,FALSE)</f>
        <v>2826</v>
      </c>
      <c r="D10" s="263">
        <f>HLOOKUP($B10,[1]Realizado!$D$4:$P$5,2,FALSE)</f>
        <v>489</v>
      </c>
      <c r="E10" s="263">
        <f t="shared" si="3"/>
        <v>41380</v>
      </c>
      <c r="F10" s="263">
        <f t="shared" si="3"/>
        <v>27358</v>
      </c>
      <c r="G10" s="263">
        <f t="shared" si="0"/>
        <v>-14022</v>
      </c>
      <c r="H10" s="264">
        <f t="shared" si="1"/>
        <v>-0.33885935234412756</v>
      </c>
    </row>
    <row r="11" spans="2:8" x14ac:dyDescent="0.25">
      <c r="B11" s="262">
        <f t="shared" si="2"/>
        <v>7</v>
      </c>
      <c r="C11" s="263">
        <f>HLOOKUP($B11,[1]Orcado!$D$4:$P$5,2,FALSE)</f>
        <v>2826</v>
      </c>
      <c r="D11" s="263">
        <f>HLOOKUP($B11,[1]Realizado!$D$4:$P$5,2,FALSE)</f>
        <v>489</v>
      </c>
      <c r="E11" s="263">
        <f t="shared" si="3"/>
        <v>44206</v>
      </c>
      <c r="F11" s="263">
        <f t="shared" si="3"/>
        <v>27847</v>
      </c>
      <c r="G11" s="263">
        <f t="shared" si="0"/>
        <v>-16359</v>
      </c>
      <c r="H11" s="264">
        <f t="shared" si="1"/>
        <v>-0.37006288739085191</v>
      </c>
    </row>
    <row r="12" spans="2:8" x14ac:dyDescent="0.25">
      <c r="B12" s="262">
        <f t="shared" si="2"/>
        <v>8</v>
      </c>
      <c r="C12" s="263">
        <f>HLOOKUP($B12,[1]Orcado!$D$4:$P$5,2,FALSE)</f>
        <v>2826</v>
      </c>
      <c r="D12" s="263">
        <f>HLOOKUP($B12,[1]Realizado!$D$4:$P$5,2,FALSE)</f>
        <v>489</v>
      </c>
      <c r="E12" s="263">
        <f t="shared" si="3"/>
        <v>47032</v>
      </c>
      <c r="F12" s="263">
        <f t="shared" si="3"/>
        <v>28336</v>
      </c>
      <c r="G12" s="263">
        <f t="shared" si="0"/>
        <v>-18696</v>
      </c>
      <c r="H12" s="264">
        <f t="shared" si="1"/>
        <v>-0.39751658445313831</v>
      </c>
    </row>
    <row r="13" spans="2:8" x14ac:dyDescent="0.25">
      <c r="B13" s="262">
        <f t="shared" si="2"/>
        <v>9</v>
      </c>
      <c r="C13" s="263">
        <f>HLOOKUP($B13,[1]Orcado!$D$4:$P$5,2,FALSE)</f>
        <v>2826</v>
      </c>
      <c r="D13" s="263">
        <f>HLOOKUP($B13,[1]Realizado!$D$4:$P$5,2,FALSE)</f>
        <v>489</v>
      </c>
      <c r="E13" s="263">
        <f t="shared" si="3"/>
        <v>49858</v>
      </c>
      <c r="F13" s="263">
        <f t="shared" si="3"/>
        <v>28825</v>
      </c>
      <c r="G13" s="263">
        <f t="shared" si="0"/>
        <v>-21033</v>
      </c>
      <c r="H13" s="264">
        <f t="shared" si="1"/>
        <v>-0.4218580769385053</v>
      </c>
    </row>
    <row r="14" spans="2:8" x14ac:dyDescent="0.25">
      <c r="B14" s="262">
        <f t="shared" si="2"/>
        <v>10</v>
      </c>
      <c r="C14" s="263">
        <f>HLOOKUP($B14,[1]Orcado!$D$4:$P$5,2,FALSE)</f>
        <v>2826</v>
      </c>
      <c r="D14" s="263">
        <f>HLOOKUP($B14,[1]Realizado!$D$4:$P$5,2,FALSE)</f>
        <v>489</v>
      </c>
      <c r="E14" s="263">
        <f t="shared" si="3"/>
        <v>52684</v>
      </c>
      <c r="F14" s="263">
        <f t="shared" si="3"/>
        <v>29314</v>
      </c>
      <c r="G14" s="263">
        <f t="shared" si="0"/>
        <v>-23370</v>
      </c>
      <c r="H14" s="264">
        <f t="shared" si="1"/>
        <v>-0.44358818616657814</v>
      </c>
    </row>
    <row r="15" spans="2:8" x14ac:dyDescent="0.25">
      <c r="B15" s="262">
        <f t="shared" si="2"/>
        <v>11</v>
      </c>
      <c r="C15" s="263">
        <f>HLOOKUP($B15,[1]Orcado!$D$4:$P$5,2,FALSE)</f>
        <v>2826</v>
      </c>
      <c r="D15" s="263">
        <f>HLOOKUP($B15,[1]Realizado!$D$4:$P$5,2,FALSE)</f>
        <v>489</v>
      </c>
      <c r="E15" s="263">
        <f t="shared" si="3"/>
        <v>55510</v>
      </c>
      <c r="F15" s="263">
        <f t="shared" si="3"/>
        <v>29803</v>
      </c>
      <c r="G15" s="263">
        <f t="shared" si="0"/>
        <v>-25707</v>
      </c>
      <c r="H15" s="264">
        <f t="shared" si="1"/>
        <v>-0.46310574671230409</v>
      </c>
    </row>
    <row r="16" spans="2:8" x14ac:dyDescent="0.25">
      <c r="B16" s="262">
        <f t="shared" si="2"/>
        <v>12</v>
      </c>
      <c r="C16" s="263">
        <f>HLOOKUP($B16,[1]Orcado!$D$4:$P$5,2,FALSE)</f>
        <v>2826</v>
      </c>
      <c r="D16" s="263">
        <f>HLOOKUP($B16,[1]Realizado!$D$4:$P$5,2,FALSE)</f>
        <v>489</v>
      </c>
      <c r="E16" s="263">
        <f t="shared" si="3"/>
        <v>58336</v>
      </c>
      <c r="F16" s="263">
        <f t="shared" si="3"/>
        <v>30292</v>
      </c>
      <c r="G16" s="263">
        <f t="shared" si="0"/>
        <v>-28044</v>
      </c>
      <c r="H16" s="264">
        <f t="shared" si="1"/>
        <v>-0.48073230938014266</v>
      </c>
    </row>
    <row r="17" spans="2:4" x14ac:dyDescent="0.25">
      <c r="B17" s="265" t="s">
        <v>358</v>
      </c>
      <c r="C17" s="263">
        <f>SUM(C4:C16)</f>
        <v>58336</v>
      </c>
      <c r="D17" s="263">
        <f>SUM(D4:D16)</f>
        <v>30292</v>
      </c>
    </row>
    <row r="18" spans="2:4" x14ac:dyDescent="0.25">
      <c r="B18" s="211" t="s">
        <v>359</v>
      </c>
      <c r="C18" s="248">
        <f>C17-D17</f>
        <v>28044</v>
      </c>
    </row>
  </sheetData>
  <mergeCells count="2">
    <mergeCell ref="C2:D2"/>
    <mergeCell ref="E2:F2"/>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BCE-3F73-4F79-A308-777432C8F545}">
  <dimension ref="B2:D22"/>
  <sheetViews>
    <sheetView workbookViewId="0">
      <selection activeCell="F18" sqref="F18"/>
    </sheetView>
  </sheetViews>
  <sheetFormatPr defaultColWidth="9.33203125" defaultRowHeight="13.8" x14ac:dyDescent="0.25"/>
  <cols>
    <col min="1" max="1" width="2.6640625" style="212" customWidth="1"/>
    <col min="2" max="2" width="16.5546875" style="212" customWidth="1"/>
    <col min="3" max="3" width="35.44140625" style="212" customWidth="1"/>
    <col min="4" max="4" width="33.44140625" style="212" customWidth="1"/>
    <col min="5" max="16384" width="9.33203125" style="212"/>
  </cols>
  <sheetData>
    <row r="2" spans="2:4" x14ac:dyDescent="0.25">
      <c r="B2" s="266" t="s">
        <v>360</v>
      </c>
      <c r="C2" s="266" t="s">
        <v>361</v>
      </c>
      <c r="D2" s="266" t="s">
        <v>362</v>
      </c>
    </row>
    <row r="3" spans="2:4" x14ac:dyDescent="0.25">
      <c r="B3" s="267" t="s">
        <v>323</v>
      </c>
      <c r="C3" s="267"/>
      <c r="D3" s="267" t="s">
        <v>363</v>
      </c>
    </row>
    <row r="4" spans="2:4" x14ac:dyDescent="0.25">
      <c r="B4" s="253" t="s">
        <v>364</v>
      </c>
      <c r="C4" s="253" t="s">
        <v>365</v>
      </c>
      <c r="D4" s="268">
        <v>0.06</v>
      </c>
    </row>
    <row r="5" spans="2:4" x14ac:dyDescent="0.25">
      <c r="B5" s="269"/>
      <c r="C5" s="269" t="s">
        <v>366</v>
      </c>
      <c r="D5" s="270"/>
    </row>
    <row r="6" spans="2:4" x14ac:dyDescent="0.25">
      <c r="B6" s="269"/>
      <c r="C6" s="269" t="s">
        <v>367</v>
      </c>
      <c r="D6" s="270"/>
    </row>
    <row r="7" spans="2:4" x14ac:dyDescent="0.25">
      <c r="B7" s="269"/>
      <c r="C7" s="269" t="s">
        <v>368</v>
      </c>
      <c r="D7" s="270"/>
    </row>
    <row r="8" spans="2:4" x14ac:dyDescent="0.25">
      <c r="B8" s="269"/>
      <c r="C8" s="269" t="s">
        <v>369</v>
      </c>
      <c r="D8" s="270"/>
    </row>
    <row r="9" spans="2:4" x14ac:dyDescent="0.25">
      <c r="B9" s="269"/>
      <c r="C9" s="269" t="s">
        <v>370</v>
      </c>
      <c r="D9" s="270"/>
    </row>
    <row r="10" spans="2:4" x14ac:dyDescent="0.25">
      <c r="B10" s="269"/>
      <c r="C10" s="269" t="s">
        <v>371</v>
      </c>
      <c r="D10" s="270"/>
    </row>
    <row r="11" spans="2:4" x14ac:dyDescent="0.25">
      <c r="B11" s="271"/>
      <c r="C11" s="271" t="s">
        <v>372</v>
      </c>
      <c r="D11" s="272"/>
    </row>
    <row r="15" spans="2:4" x14ac:dyDescent="0.25">
      <c r="B15" t="s">
        <v>373</v>
      </c>
      <c r="C15"/>
    </row>
    <row r="16" spans="2:4" x14ac:dyDescent="0.25">
      <c r="B16" s="211" t="s">
        <v>374</v>
      </c>
      <c r="C16"/>
    </row>
    <row r="17" spans="2:3" x14ac:dyDescent="0.25">
      <c r="B17" s="213" t="s">
        <v>375</v>
      </c>
      <c r="C17" s="273" t="s">
        <v>376</v>
      </c>
    </row>
    <row r="18" spans="2:3" x14ac:dyDescent="0.25">
      <c r="B18" s="213" t="s">
        <v>377</v>
      </c>
      <c r="C18" s="274">
        <v>45678</v>
      </c>
    </row>
    <row r="19" spans="2:3" x14ac:dyDescent="0.25">
      <c r="B19" s="213" t="s">
        <v>320</v>
      </c>
      <c r="C19" s="273" t="s">
        <v>378</v>
      </c>
    </row>
    <row r="20" spans="2:3" x14ac:dyDescent="0.25">
      <c r="B20" s="257"/>
      <c r="C20" s="256"/>
    </row>
    <row r="21" spans="2:3" x14ac:dyDescent="0.25">
      <c r="B21" s="213"/>
      <c r="C21" s="273"/>
    </row>
    <row r="22" spans="2:3" x14ac:dyDescent="0.25">
      <c r="B22" s="213"/>
      <c r="C22" s="27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BN1000"/>
  <sheetViews>
    <sheetView showGridLines="0" workbookViewId="0"/>
  </sheetViews>
  <sheetFormatPr defaultColWidth="12.6640625" defaultRowHeight="15" customHeight="1" x14ac:dyDescent="0.25"/>
  <cols>
    <col min="1" max="3" width="2.6640625" customWidth="1"/>
    <col min="4" max="4" width="55.6640625" customWidth="1"/>
    <col min="5" max="5" width="30.6640625" customWidth="1"/>
    <col min="6" max="6" width="10.6640625" customWidth="1"/>
    <col min="7" max="8" width="10.33203125" customWidth="1"/>
    <col min="9" max="9" width="2.6640625" customWidth="1"/>
    <col min="10" max="10" width="6.33203125" hidden="1" customWidth="1"/>
    <col min="11" max="66" width="2.44140625" customWidth="1"/>
  </cols>
  <sheetData>
    <row r="1" spans="1:66" ht="14.25" customHeight="1" x14ac:dyDescent="0.3">
      <c r="A1" s="56"/>
      <c r="B1" s="56"/>
      <c r="C1" s="56"/>
      <c r="G1" s="5"/>
    </row>
    <row r="2" spans="1:66" ht="14.25" customHeight="1" x14ac:dyDescent="0.3">
      <c r="A2" s="56"/>
      <c r="B2" s="56"/>
      <c r="C2" s="56"/>
      <c r="G2" s="5"/>
    </row>
    <row r="3" spans="1:66" ht="25.5" customHeight="1" x14ac:dyDescent="0.4">
      <c r="A3" s="56"/>
      <c r="B3" s="56"/>
      <c r="C3" s="56"/>
      <c r="E3" s="57" t="s">
        <v>219</v>
      </c>
      <c r="F3" s="58"/>
      <c r="G3" s="51"/>
      <c r="H3" s="59"/>
    </row>
    <row r="4" spans="1:66" ht="14.25" customHeight="1" x14ac:dyDescent="0.3">
      <c r="A4" s="56"/>
      <c r="B4" s="56"/>
      <c r="C4" s="56"/>
      <c r="G4" s="5"/>
    </row>
    <row r="5" spans="1:66" ht="34.5" customHeight="1" x14ac:dyDescent="0.3">
      <c r="A5" s="56" t="s">
        <v>220</v>
      </c>
      <c r="B5" s="56"/>
      <c r="C5" s="56"/>
      <c r="D5" s="60" t="s">
        <v>221</v>
      </c>
      <c r="E5" s="370" t="s">
        <v>222</v>
      </c>
      <c r="F5" s="371"/>
      <c r="G5" s="372">
        <v>45160</v>
      </c>
      <c r="H5" s="373"/>
    </row>
    <row r="6" spans="1:66" ht="30" customHeight="1" x14ac:dyDescent="0.3">
      <c r="A6" s="61" t="s">
        <v>223</v>
      </c>
      <c r="B6" s="61"/>
      <c r="C6" s="61"/>
      <c r="E6" s="370" t="s">
        <v>224</v>
      </c>
      <c r="F6" s="371"/>
      <c r="G6" s="62">
        <v>1</v>
      </c>
      <c r="K6" s="367">
        <f>K7</f>
        <v>45159</v>
      </c>
      <c r="L6" s="368"/>
      <c r="M6" s="368"/>
      <c r="N6" s="368"/>
      <c r="O6" s="368"/>
      <c r="P6" s="368"/>
      <c r="Q6" s="369"/>
      <c r="R6" s="367">
        <f>R7</f>
        <v>45166</v>
      </c>
      <c r="S6" s="368"/>
      <c r="T6" s="368"/>
      <c r="U6" s="368"/>
      <c r="V6" s="368"/>
      <c r="W6" s="368"/>
      <c r="X6" s="369"/>
      <c r="Y6" s="367">
        <f>Y7</f>
        <v>45173</v>
      </c>
      <c r="Z6" s="368"/>
      <c r="AA6" s="368"/>
      <c r="AB6" s="368"/>
      <c r="AC6" s="368"/>
      <c r="AD6" s="368"/>
      <c r="AE6" s="369"/>
      <c r="AF6" s="367">
        <f>AF7</f>
        <v>45180</v>
      </c>
      <c r="AG6" s="368"/>
      <c r="AH6" s="368"/>
      <c r="AI6" s="368"/>
      <c r="AJ6" s="368"/>
      <c r="AK6" s="368"/>
      <c r="AL6" s="369"/>
      <c r="AM6" s="367">
        <f>AM7</f>
        <v>45187</v>
      </c>
      <c r="AN6" s="368"/>
      <c r="AO6" s="368"/>
      <c r="AP6" s="368"/>
      <c r="AQ6" s="368"/>
      <c r="AR6" s="368"/>
      <c r="AS6" s="369"/>
      <c r="AT6" s="367">
        <f>AT7</f>
        <v>45194</v>
      </c>
      <c r="AU6" s="368"/>
      <c r="AV6" s="368"/>
      <c r="AW6" s="368"/>
      <c r="AX6" s="368"/>
      <c r="AY6" s="368"/>
      <c r="AZ6" s="369"/>
      <c r="BA6" s="367">
        <f>BA7</f>
        <v>45201</v>
      </c>
      <c r="BB6" s="368"/>
      <c r="BC6" s="368"/>
      <c r="BD6" s="368"/>
      <c r="BE6" s="368"/>
      <c r="BF6" s="368"/>
      <c r="BG6" s="369"/>
      <c r="BH6" s="367">
        <f>BH7</f>
        <v>45208</v>
      </c>
      <c r="BI6" s="368"/>
      <c r="BJ6" s="368"/>
      <c r="BK6" s="368"/>
      <c r="BL6" s="368"/>
      <c r="BM6" s="368"/>
      <c r="BN6" s="369"/>
    </row>
    <row r="7" spans="1:66" ht="15" customHeight="1" x14ac:dyDescent="0.3">
      <c r="A7" s="61" t="s">
        <v>225</v>
      </c>
      <c r="B7" s="61"/>
      <c r="C7" s="61"/>
      <c r="D7" s="63"/>
      <c r="E7" s="63"/>
      <c r="F7" s="63"/>
      <c r="G7" s="63"/>
      <c r="H7" s="63"/>
      <c r="I7" s="63"/>
      <c r="K7" s="64">
        <f>Início_do_projeto-WEEKDAY(Início_do_projeto,1)+2+7*(Semana_de_exibição-1)</f>
        <v>45159</v>
      </c>
      <c r="L7" s="65">
        <f t="shared" ref="L7:BN7" si="0">K7+1</f>
        <v>45160</v>
      </c>
      <c r="M7" s="65">
        <f t="shared" si="0"/>
        <v>45161</v>
      </c>
      <c r="N7" s="65">
        <f t="shared" si="0"/>
        <v>45162</v>
      </c>
      <c r="O7" s="65">
        <f t="shared" si="0"/>
        <v>45163</v>
      </c>
      <c r="P7" s="65">
        <f t="shared" si="0"/>
        <v>45164</v>
      </c>
      <c r="Q7" s="66">
        <f t="shared" si="0"/>
        <v>45165</v>
      </c>
      <c r="R7" s="64">
        <f t="shared" si="0"/>
        <v>45166</v>
      </c>
      <c r="S7" s="65">
        <f t="shared" si="0"/>
        <v>45167</v>
      </c>
      <c r="T7" s="65">
        <f t="shared" si="0"/>
        <v>45168</v>
      </c>
      <c r="U7" s="65">
        <f t="shared" si="0"/>
        <v>45169</v>
      </c>
      <c r="V7" s="65">
        <f t="shared" si="0"/>
        <v>45170</v>
      </c>
      <c r="W7" s="65">
        <f t="shared" si="0"/>
        <v>45171</v>
      </c>
      <c r="X7" s="66">
        <f t="shared" si="0"/>
        <v>45172</v>
      </c>
      <c r="Y7" s="64">
        <f t="shared" si="0"/>
        <v>45173</v>
      </c>
      <c r="Z7" s="65">
        <f t="shared" si="0"/>
        <v>45174</v>
      </c>
      <c r="AA7" s="65">
        <f t="shared" si="0"/>
        <v>45175</v>
      </c>
      <c r="AB7" s="65">
        <f t="shared" si="0"/>
        <v>45176</v>
      </c>
      <c r="AC7" s="65">
        <f t="shared" si="0"/>
        <v>45177</v>
      </c>
      <c r="AD7" s="65">
        <f t="shared" si="0"/>
        <v>45178</v>
      </c>
      <c r="AE7" s="66">
        <f t="shared" si="0"/>
        <v>45179</v>
      </c>
      <c r="AF7" s="64">
        <f t="shared" si="0"/>
        <v>45180</v>
      </c>
      <c r="AG7" s="65">
        <f t="shared" si="0"/>
        <v>45181</v>
      </c>
      <c r="AH7" s="65">
        <f t="shared" si="0"/>
        <v>45182</v>
      </c>
      <c r="AI7" s="65">
        <f t="shared" si="0"/>
        <v>45183</v>
      </c>
      <c r="AJ7" s="65">
        <f t="shared" si="0"/>
        <v>45184</v>
      </c>
      <c r="AK7" s="65">
        <f t="shared" si="0"/>
        <v>45185</v>
      </c>
      <c r="AL7" s="66">
        <f t="shared" si="0"/>
        <v>45186</v>
      </c>
      <c r="AM7" s="64">
        <f t="shared" si="0"/>
        <v>45187</v>
      </c>
      <c r="AN7" s="65">
        <f t="shared" si="0"/>
        <v>45188</v>
      </c>
      <c r="AO7" s="65">
        <f t="shared" si="0"/>
        <v>45189</v>
      </c>
      <c r="AP7" s="65">
        <f t="shared" si="0"/>
        <v>45190</v>
      </c>
      <c r="AQ7" s="65">
        <f t="shared" si="0"/>
        <v>45191</v>
      </c>
      <c r="AR7" s="65">
        <f t="shared" si="0"/>
        <v>45192</v>
      </c>
      <c r="AS7" s="66">
        <f t="shared" si="0"/>
        <v>45193</v>
      </c>
      <c r="AT7" s="64">
        <f t="shared" si="0"/>
        <v>45194</v>
      </c>
      <c r="AU7" s="65">
        <f t="shared" si="0"/>
        <v>45195</v>
      </c>
      <c r="AV7" s="65">
        <f t="shared" si="0"/>
        <v>45196</v>
      </c>
      <c r="AW7" s="65">
        <f t="shared" si="0"/>
        <v>45197</v>
      </c>
      <c r="AX7" s="65">
        <f t="shared" si="0"/>
        <v>45198</v>
      </c>
      <c r="AY7" s="65">
        <f t="shared" si="0"/>
        <v>45199</v>
      </c>
      <c r="AZ7" s="66">
        <f t="shared" si="0"/>
        <v>45200</v>
      </c>
      <c r="BA7" s="64">
        <f t="shared" si="0"/>
        <v>45201</v>
      </c>
      <c r="BB7" s="65">
        <f t="shared" si="0"/>
        <v>45202</v>
      </c>
      <c r="BC7" s="65">
        <f t="shared" si="0"/>
        <v>45203</v>
      </c>
      <c r="BD7" s="65">
        <f t="shared" si="0"/>
        <v>45204</v>
      </c>
      <c r="BE7" s="65">
        <f t="shared" si="0"/>
        <v>45205</v>
      </c>
      <c r="BF7" s="65">
        <f t="shared" si="0"/>
        <v>45206</v>
      </c>
      <c r="BG7" s="66">
        <f t="shared" si="0"/>
        <v>45207</v>
      </c>
      <c r="BH7" s="64">
        <f t="shared" si="0"/>
        <v>45208</v>
      </c>
      <c r="BI7" s="65">
        <f t="shared" si="0"/>
        <v>45209</v>
      </c>
      <c r="BJ7" s="65">
        <f t="shared" si="0"/>
        <v>45210</v>
      </c>
      <c r="BK7" s="65">
        <f t="shared" si="0"/>
        <v>45211</v>
      </c>
      <c r="BL7" s="65">
        <f t="shared" si="0"/>
        <v>45212</v>
      </c>
      <c r="BM7" s="65">
        <f t="shared" si="0"/>
        <v>45213</v>
      </c>
      <c r="BN7" s="66">
        <f t="shared" si="0"/>
        <v>45214</v>
      </c>
    </row>
    <row r="8" spans="1:66" ht="30" customHeight="1" x14ac:dyDescent="0.3">
      <c r="A8" s="61" t="s">
        <v>226</v>
      </c>
      <c r="B8" s="61"/>
      <c r="C8" s="61"/>
      <c r="D8" s="67" t="s">
        <v>227</v>
      </c>
      <c r="E8" s="68" t="s">
        <v>228</v>
      </c>
      <c r="F8" s="68" t="s">
        <v>229</v>
      </c>
      <c r="G8" s="68" t="s">
        <v>230</v>
      </c>
      <c r="H8" s="68" t="s">
        <v>231</v>
      </c>
      <c r="I8" s="68"/>
      <c r="J8" s="68" t="s">
        <v>232</v>
      </c>
      <c r="K8" s="69" t="str">
        <f t="shared" ref="K8:BN8" si="1">LEFT(TEXT(K7,"ddd"),1)</f>
        <v>s</v>
      </c>
      <c r="L8" s="69" t="str">
        <f t="shared" si="1"/>
        <v>t</v>
      </c>
      <c r="M8" s="69" t="str">
        <f t="shared" si="1"/>
        <v>q</v>
      </c>
      <c r="N8" s="69" t="str">
        <f t="shared" si="1"/>
        <v>q</v>
      </c>
      <c r="O8" s="69" t="str">
        <f t="shared" si="1"/>
        <v>s</v>
      </c>
      <c r="P8" s="69" t="str">
        <f t="shared" si="1"/>
        <v>s</v>
      </c>
      <c r="Q8" s="69" t="str">
        <f t="shared" si="1"/>
        <v>d</v>
      </c>
      <c r="R8" s="69" t="str">
        <f t="shared" si="1"/>
        <v>s</v>
      </c>
      <c r="S8" s="69" t="str">
        <f t="shared" si="1"/>
        <v>t</v>
      </c>
      <c r="T8" s="69" t="str">
        <f t="shared" si="1"/>
        <v>q</v>
      </c>
      <c r="U8" s="69" t="str">
        <f t="shared" si="1"/>
        <v>q</v>
      </c>
      <c r="V8" s="69" t="str">
        <f t="shared" si="1"/>
        <v>s</v>
      </c>
      <c r="W8" s="69" t="str">
        <f t="shared" si="1"/>
        <v>s</v>
      </c>
      <c r="X8" s="69" t="str">
        <f t="shared" si="1"/>
        <v>d</v>
      </c>
      <c r="Y8" s="69" t="str">
        <f t="shared" si="1"/>
        <v>s</v>
      </c>
      <c r="Z8" s="69" t="str">
        <f t="shared" si="1"/>
        <v>t</v>
      </c>
      <c r="AA8" s="69" t="str">
        <f t="shared" si="1"/>
        <v>q</v>
      </c>
      <c r="AB8" s="69" t="str">
        <f t="shared" si="1"/>
        <v>q</v>
      </c>
      <c r="AC8" s="69" t="str">
        <f t="shared" si="1"/>
        <v>s</v>
      </c>
      <c r="AD8" s="69" t="str">
        <f t="shared" si="1"/>
        <v>s</v>
      </c>
      <c r="AE8" s="69" t="str">
        <f t="shared" si="1"/>
        <v>d</v>
      </c>
      <c r="AF8" s="69" t="str">
        <f t="shared" si="1"/>
        <v>s</v>
      </c>
      <c r="AG8" s="69" t="str">
        <f t="shared" si="1"/>
        <v>t</v>
      </c>
      <c r="AH8" s="69" t="str">
        <f t="shared" si="1"/>
        <v>q</v>
      </c>
      <c r="AI8" s="69" t="str">
        <f t="shared" si="1"/>
        <v>q</v>
      </c>
      <c r="AJ8" s="69" t="str">
        <f t="shared" si="1"/>
        <v>s</v>
      </c>
      <c r="AK8" s="69" t="str">
        <f t="shared" si="1"/>
        <v>s</v>
      </c>
      <c r="AL8" s="69" t="str">
        <f t="shared" si="1"/>
        <v>d</v>
      </c>
      <c r="AM8" s="69" t="str">
        <f t="shared" si="1"/>
        <v>s</v>
      </c>
      <c r="AN8" s="69" t="str">
        <f t="shared" si="1"/>
        <v>t</v>
      </c>
      <c r="AO8" s="69" t="str">
        <f t="shared" si="1"/>
        <v>q</v>
      </c>
      <c r="AP8" s="69" t="str">
        <f t="shared" si="1"/>
        <v>q</v>
      </c>
      <c r="AQ8" s="69" t="str">
        <f t="shared" si="1"/>
        <v>s</v>
      </c>
      <c r="AR8" s="69" t="str">
        <f t="shared" si="1"/>
        <v>s</v>
      </c>
      <c r="AS8" s="69" t="str">
        <f t="shared" si="1"/>
        <v>d</v>
      </c>
      <c r="AT8" s="69" t="str">
        <f t="shared" si="1"/>
        <v>s</v>
      </c>
      <c r="AU8" s="69" t="str">
        <f t="shared" si="1"/>
        <v>t</v>
      </c>
      <c r="AV8" s="69" t="str">
        <f t="shared" si="1"/>
        <v>q</v>
      </c>
      <c r="AW8" s="69" t="str">
        <f t="shared" si="1"/>
        <v>q</v>
      </c>
      <c r="AX8" s="69" t="str">
        <f t="shared" si="1"/>
        <v>s</v>
      </c>
      <c r="AY8" s="69" t="str">
        <f t="shared" si="1"/>
        <v>s</v>
      </c>
      <c r="AZ8" s="69" t="str">
        <f t="shared" si="1"/>
        <v>d</v>
      </c>
      <c r="BA8" s="69" t="str">
        <f t="shared" si="1"/>
        <v>s</v>
      </c>
      <c r="BB8" s="69" t="str">
        <f t="shared" si="1"/>
        <v>t</v>
      </c>
      <c r="BC8" s="69" t="str">
        <f t="shared" si="1"/>
        <v>q</v>
      </c>
      <c r="BD8" s="69" t="str">
        <f t="shared" si="1"/>
        <v>q</v>
      </c>
      <c r="BE8" s="69" t="str">
        <f t="shared" si="1"/>
        <v>s</v>
      </c>
      <c r="BF8" s="69" t="str">
        <f t="shared" si="1"/>
        <v>s</v>
      </c>
      <c r="BG8" s="69" t="str">
        <f t="shared" si="1"/>
        <v>d</v>
      </c>
      <c r="BH8" s="69" t="str">
        <f t="shared" si="1"/>
        <v>s</v>
      </c>
      <c r="BI8" s="69" t="str">
        <f t="shared" si="1"/>
        <v>t</v>
      </c>
      <c r="BJ8" s="69" t="str">
        <f t="shared" si="1"/>
        <v>q</v>
      </c>
      <c r="BK8" s="69" t="str">
        <f t="shared" si="1"/>
        <v>q</v>
      </c>
      <c r="BL8" s="69" t="str">
        <f t="shared" si="1"/>
        <v>s</v>
      </c>
      <c r="BM8" s="69" t="str">
        <f t="shared" si="1"/>
        <v>s</v>
      </c>
      <c r="BN8" s="69" t="str">
        <f t="shared" si="1"/>
        <v>d</v>
      </c>
    </row>
    <row r="9" spans="1:66" ht="30" hidden="1" customHeight="1" x14ac:dyDescent="0.3">
      <c r="A9" s="56" t="s">
        <v>233</v>
      </c>
      <c r="B9" s="56"/>
      <c r="C9" s="56"/>
      <c r="E9" s="70"/>
      <c r="J9" s="71" t="e">
        <f t="shared" ref="J9:J35" si="2">IF(OR(ISBLANK(início_da_tarefa),ISBLANK(término_da_tarefa)),"",término_da_tarefa-início_da_tarefa+1)</f>
        <v>#NAME?</v>
      </c>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row>
    <row r="10" spans="1:66" ht="30" customHeight="1" x14ac:dyDescent="0.3">
      <c r="A10" s="61" t="s">
        <v>234</v>
      </c>
      <c r="B10" s="61"/>
      <c r="C10" s="61"/>
      <c r="D10" s="73" t="s">
        <v>235</v>
      </c>
      <c r="E10" s="74"/>
      <c r="F10" s="75"/>
      <c r="G10" s="76"/>
      <c r="H10" s="77"/>
      <c r="I10" s="78"/>
      <c r="J10" s="78" t="e">
        <f t="shared" si="2"/>
        <v>#NAME?</v>
      </c>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row>
    <row r="11" spans="1:66" ht="30" customHeight="1" x14ac:dyDescent="0.3">
      <c r="A11" s="61" t="s">
        <v>236</v>
      </c>
      <c r="B11" s="61"/>
      <c r="C11" s="61"/>
      <c r="D11" s="79" t="s">
        <v>118</v>
      </c>
      <c r="E11" s="80"/>
      <c r="F11" s="81"/>
      <c r="G11" s="82">
        <f>Início_do_projeto</f>
        <v>45160</v>
      </c>
      <c r="H11" s="82">
        <f>G11+3</f>
        <v>45163</v>
      </c>
      <c r="I11" s="78"/>
      <c r="J11" s="78" t="e">
        <f t="shared" si="2"/>
        <v>#NAME?</v>
      </c>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row>
    <row r="12" spans="1:66" ht="30" customHeight="1" x14ac:dyDescent="0.3">
      <c r="A12" s="61" t="s">
        <v>237</v>
      </c>
      <c r="B12" s="61"/>
      <c r="C12" s="61"/>
      <c r="D12" s="79" t="s">
        <v>238</v>
      </c>
      <c r="E12" s="80"/>
      <c r="F12" s="81"/>
      <c r="G12" s="82"/>
      <c r="H12" s="82"/>
      <c r="I12" s="78"/>
      <c r="J12" s="78" t="e">
        <f t="shared" si="2"/>
        <v>#NAME?</v>
      </c>
      <c r="K12" s="72"/>
      <c r="L12" s="72"/>
      <c r="M12" s="72"/>
      <c r="N12" s="72"/>
      <c r="O12" s="72"/>
      <c r="P12" s="72"/>
      <c r="Q12" s="72"/>
      <c r="R12" s="72"/>
      <c r="S12" s="72"/>
      <c r="T12" s="72"/>
      <c r="U12" s="72"/>
      <c r="V12" s="72"/>
      <c r="W12" s="83"/>
      <c r="X12" s="83"/>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row>
    <row r="13" spans="1:66" ht="30" customHeight="1" x14ac:dyDescent="0.3">
      <c r="A13" s="56"/>
      <c r="B13" s="56"/>
      <c r="C13" s="56"/>
      <c r="D13" s="79" t="s">
        <v>239</v>
      </c>
      <c r="E13" s="80"/>
      <c r="F13" s="81"/>
      <c r="G13" s="82"/>
      <c r="H13" s="82"/>
      <c r="I13" s="78"/>
      <c r="J13" s="78" t="e">
        <f t="shared" si="2"/>
        <v>#NAME?</v>
      </c>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row>
    <row r="14" spans="1:66" ht="30" customHeight="1" x14ac:dyDescent="0.3">
      <c r="A14" s="56"/>
      <c r="B14" s="56"/>
      <c r="C14" s="56"/>
      <c r="D14" s="79" t="s">
        <v>240</v>
      </c>
      <c r="E14" s="80"/>
      <c r="F14" s="81"/>
      <c r="G14" s="82"/>
      <c r="H14" s="82"/>
      <c r="I14" s="78"/>
      <c r="J14" s="78" t="e">
        <f t="shared" si="2"/>
        <v>#NAME?</v>
      </c>
      <c r="K14" s="72"/>
      <c r="L14" s="72"/>
      <c r="M14" s="72"/>
      <c r="N14" s="72"/>
      <c r="O14" s="72"/>
      <c r="P14" s="72"/>
      <c r="Q14" s="72"/>
      <c r="R14" s="72"/>
      <c r="S14" s="72"/>
      <c r="T14" s="72"/>
      <c r="U14" s="72"/>
      <c r="V14" s="72"/>
      <c r="W14" s="72"/>
      <c r="X14" s="72"/>
      <c r="Y14" s="72"/>
      <c r="Z14" s="72"/>
      <c r="AA14" s="83"/>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row>
    <row r="15" spans="1:66" ht="30" customHeight="1" x14ac:dyDescent="0.3">
      <c r="A15" s="56"/>
      <c r="B15" s="56"/>
      <c r="C15" s="56"/>
      <c r="D15" s="79" t="s">
        <v>241</v>
      </c>
      <c r="E15" s="80"/>
      <c r="F15" s="81"/>
      <c r="G15" s="82"/>
      <c r="H15" s="82"/>
      <c r="I15" s="78"/>
      <c r="J15" s="78" t="e">
        <f t="shared" si="2"/>
        <v>#NAME?</v>
      </c>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row>
    <row r="16" spans="1:66" ht="30" customHeight="1" x14ac:dyDescent="0.3">
      <c r="A16" s="61" t="s">
        <v>242</v>
      </c>
      <c r="B16" s="61"/>
      <c r="C16" s="61"/>
      <c r="D16" s="84" t="s">
        <v>243</v>
      </c>
      <c r="E16" s="85"/>
      <c r="F16" s="86"/>
      <c r="G16" s="87"/>
      <c r="H16" s="88"/>
      <c r="I16" s="78"/>
      <c r="J16" s="78" t="e">
        <f t="shared" si="2"/>
        <v>#NAME?</v>
      </c>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row>
    <row r="17" spans="1:66" ht="30" customHeight="1" x14ac:dyDescent="0.3">
      <c r="A17" s="61"/>
      <c r="B17" s="61"/>
      <c r="C17" s="61"/>
      <c r="D17" s="89" t="s">
        <v>244</v>
      </c>
      <c r="E17" s="90"/>
      <c r="F17" s="91"/>
      <c r="G17" s="92"/>
      <c r="H17" s="92"/>
      <c r="I17" s="78"/>
      <c r="J17" s="78" t="e">
        <f t="shared" si="2"/>
        <v>#NAME?</v>
      </c>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row>
    <row r="18" spans="1:66" ht="30" customHeight="1" x14ac:dyDescent="0.3">
      <c r="A18" s="56"/>
      <c r="B18" s="56"/>
      <c r="C18" s="56"/>
      <c r="D18" s="89" t="s">
        <v>238</v>
      </c>
      <c r="E18" s="90"/>
      <c r="F18" s="91"/>
      <c r="G18" s="92"/>
      <c r="H18" s="92"/>
      <c r="I18" s="78"/>
      <c r="J18" s="78" t="e">
        <f t="shared" si="2"/>
        <v>#NAME?</v>
      </c>
      <c r="K18" s="72"/>
      <c r="L18" s="72"/>
      <c r="M18" s="72"/>
      <c r="N18" s="72"/>
      <c r="O18" s="72"/>
      <c r="P18" s="72"/>
      <c r="Q18" s="72"/>
      <c r="R18" s="72"/>
      <c r="S18" s="72"/>
      <c r="T18" s="72"/>
      <c r="U18" s="72"/>
      <c r="V18" s="72"/>
      <c r="W18" s="83"/>
      <c r="X18" s="83"/>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row>
    <row r="19" spans="1:66" ht="30" customHeight="1" x14ac:dyDescent="0.3">
      <c r="A19" s="56"/>
      <c r="B19" s="56"/>
      <c r="C19" s="56"/>
      <c r="D19" s="89" t="s">
        <v>239</v>
      </c>
      <c r="E19" s="90"/>
      <c r="F19" s="91"/>
      <c r="G19" s="92"/>
      <c r="H19" s="92"/>
      <c r="I19" s="78"/>
      <c r="J19" s="78" t="e">
        <f t="shared" si="2"/>
        <v>#NAME?</v>
      </c>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row>
    <row r="20" spans="1:66" ht="30" customHeight="1" x14ac:dyDescent="0.3">
      <c r="A20" s="56"/>
      <c r="B20" s="56"/>
      <c r="C20" s="56"/>
      <c r="D20" s="89" t="s">
        <v>240</v>
      </c>
      <c r="E20" s="90"/>
      <c r="F20" s="91"/>
      <c r="G20" s="92"/>
      <c r="H20" s="92"/>
      <c r="I20" s="78"/>
      <c r="J20" s="78" t="e">
        <f t="shared" si="2"/>
        <v>#NAME?</v>
      </c>
      <c r="K20" s="72"/>
      <c r="L20" s="72"/>
      <c r="M20" s="72"/>
      <c r="N20" s="72"/>
      <c r="O20" s="72"/>
      <c r="P20" s="72"/>
      <c r="Q20" s="72"/>
      <c r="R20" s="72"/>
      <c r="S20" s="72"/>
      <c r="T20" s="72"/>
      <c r="U20" s="72"/>
      <c r="V20" s="72"/>
      <c r="W20" s="72"/>
      <c r="X20" s="72"/>
      <c r="Y20" s="72"/>
      <c r="Z20" s="72"/>
      <c r="AA20" s="83"/>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row>
    <row r="21" spans="1:66" ht="30" customHeight="1" x14ac:dyDescent="0.3">
      <c r="A21" s="56"/>
      <c r="B21" s="56"/>
      <c r="C21" s="56"/>
      <c r="D21" s="89" t="s">
        <v>241</v>
      </c>
      <c r="E21" s="90"/>
      <c r="F21" s="91"/>
      <c r="G21" s="92"/>
      <c r="H21" s="92"/>
      <c r="I21" s="78"/>
      <c r="J21" s="78" t="e">
        <f t="shared" si="2"/>
        <v>#NAME?</v>
      </c>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row>
    <row r="22" spans="1:66" ht="30" customHeight="1" x14ac:dyDescent="0.3">
      <c r="A22" s="56" t="s">
        <v>245</v>
      </c>
      <c r="B22" s="56"/>
      <c r="C22" s="56"/>
      <c r="D22" s="93" t="s">
        <v>246</v>
      </c>
      <c r="E22" s="94"/>
      <c r="F22" s="95"/>
      <c r="G22" s="96"/>
      <c r="H22" s="97"/>
      <c r="I22" s="78"/>
      <c r="J22" s="78" t="e">
        <f t="shared" si="2"/>
        <v>#NAME?</v>
      </c>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row>
    <row r="23" spans="1:66" ht="30" customHeight="1" x14ac:dyDescent="0.3">
      <c r="A23" s="56"/>
      <c r="B23" s="56"/>
      <c r="C23" s="56"/>
      <c r="D23" s="98" t="s">
        <v>244</v>
      </c>
      <c r="E23" s="99"/>
      <c r="F23" s="100"/>
      <c r="G23" s="101"/>
      <c r="H23" s="101"/>
      <c r="I23" s="78"/>
      <c r="J23" s="78" t="e">
        <f t="shared" si="2"/>
        <v>#NAME?</v>
      </c>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row>
    <row r="24" spans="1:66" ht="30" customHeight="1" x14ac:dyDescent="0.3">
      <c r="A24" s="56"/>
      <c r="B24" s="56"/>
      <c r="C24" s="56"/>
      <c r="D24" s="98" t="s">
        <v>238</v>
      </c>
      <c r="E24" s="99"/>
      <c r="F24" s="100"/>
      <c r="G24" s="101"/>
      <c r="H24" s="101"/>
      <c r="I24" s="78"/>
      <c r="J24" s="78" t="e">
        <f t="shared" si="2"/>
        <v>#NAME?</v>
      </c>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row>
    <row r="25" spans="1:66" ht="30" customHeight="1" x14ac:dyDescent="0.3">
      <c r="A25" s="56"/>
      <c r="B25" s="56"/>
      <c r="C25" s="56"/>
      <c r="D25" s="98" t="s">
        <v>239</v>
      </c>
      <c r="E25" s="99"/>
      <c r="F25" s="100"/>
      <c r="G25" s="101"/>
      <c r="H25" s="101"/>
      <c r="I25" s="78"/>
      <c r="J25" s="78" t="e">
        <f t="shared" si="2"/>
        <v>#NAME?</v>
      </c>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row>
    <row r="26" spans="1:66" ht="30" customHeight="1" x14ac:dyDescent="0.3">
      <c r="A26" s="56"/>
      <c r="B26" s="56"/>
      <c r="C26" s="56"/>
      <c r="D26" s="98" t="s">
        <v>240</v>
      </c>
      <c r="E26" s="99"/>
      <c r="F26" s="100"/>
      <c r="G26" s="101"/>
      <c r="H26" s="101"/>
      <c r="I26" s="78"/>
      <c r="J26" s="78" t="e">
        <f t="shared" si="2"/>
        <v>#NAME?</v>
      </c>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row>
    <row r="27" spans="1:66" ht="30" customHeight="1" x14ac:dyDescent="0.3">
      <c r="A27" s="56"/>
      <c r="B27" s="56"/>
      <c r="C27" s="56"/>
      <c r="D27" s="98" t="s">
        <v>241</v>
      </c>
      <c r="E27" s="99"/>
      <c r="F27" s="100"/>
      <c r="G27" s="101"/>
      <c r="H27" s="101"/>
      <c r="I27" s="78"/>
      <c r="J27" s="78" t="e">
        <f t="shared" si="2"/>
        <v>#NAME?</v>
      </c>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row>
    <row r="28" spans="1:66" ht="30" customHeight="1" x14ac:dyDescent="0.3">
      <c r="A28" s="56" t="s">
        <v>245</v>
      </c>
      <c r="B28" s="56"/>
      <c r="C28" s="56"/>
      <c r="D28" s="102" t="s">
        <v>247</v>
      </c>
      <c r="E28" s="103"/>
      <c r="F28" s="104"/>
      <c r="G28" s="105"/>
      <c r="H28" s="106"/>
      <c r="I28" s="78"/>
      <c r="J28" s="78" t="e">
        <f t="shared" si="2"/>
        <v>#NAME?</v>
      </c>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row>
    <row r="29" spans="1:66" ht="30" customHeight="1" x14ac:dyDescent="0.3">
      <c r="A29" s="56"/>
      <c r="B29" s="56"/>
      <c r="C29" s="56"/>
      <c r="D29" s="107" t="s">
        <v>244</v>
      </c>
      <c r="E29" s="108"/>
      <c r="F29" s="109"/>
      <c r="G29" s="110" t="s">
        <v>248</v>
      </c>
      <c r="H29" s="110" t="s">
        <v>248</v>
      </c>
      <c r="I29" s="78"/>
      <c r="J29" s="78" t="e">
        <f t="shared" si="2"/>
        <v>#NAME?</v>
      </c>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row>
    <row r="30" spans="1:66" ht="30" customHeight="1" x14ac:dyDescent="0.3">
      <c r="A30" s="56"/>
      <c r="B30" s="56"/>
      <c r="C30" s="56"/>
      <c r="D30" s="107" t="s">
        <v>238</v>
      </c>
      <c r="E30" s="108"/>
      <c r="F30" s="109"/>
      <c r="G30" s="110" t="s">
        <v>248</v>
      </c>
      <c r="H30" s="110" t="s">
        <v>248</v>
      </c>
      <c r="I30" s="78"/>
      <c r="J30" s="78" t="e">
        <f t="shared" si="2"/>
        <v>#NAME?</v>
      </c>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row>
    <row r="31" spans="1:66" ht="30" customHeight="1" x14ac:dyDescent="0.3">
      <c r="A31" s="56"/>
      <c r="B31" s="56"/>
      <c r="C31" s="56"/>
      <c r="D31" s="107" t="s">
        <v>239</v>
      </c>
      <c r="E31" s="108"/>
      <c r="F31" s="109"/>
      <c r="G31" s="110" t="s">
        <v>248</v>
      </c>
      <c r="H31" s="110" t="s">
        <v>248</v>
      </c>
      <c r="I31" s="78"/>
      <c r="J31" s="78" t="e">
        <f t="shared" si="2"/>
        <v>#NAME?</v>
      </c>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row>
    <row r="32" spans="1:66" ht="30" customHeight="1" x14ac:dyDescent="0.3">
      <c r="A32" s="56"/>
      <c r="B32" s="56"/>
      <c r="C32" s="56"/>
      <c r="D32" s="107" t="s">
        <v>240</v>
      </c>
      <c r="E32" s="108"/>
      <c r="F32" s="109"/>
      <c r="G32" s="110" t="s">
        <v>248</v>
      </c>
      <c r="H32" s="110" t="s">
        <v>248</v>
      </c>
      <c r="I32" s="78"/>
      <c r="J32" s="78" t="e">
        <f t="shared" si="2"/>
        <v>#NAME?</v>
      </c>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row>
    <row r="33" spans="1:66" ht="30" customHeight="1" x14ac:dyDescent="0.3">
      <c r="A33" s="56"/>
      <c r="B33" s="56"/>
      <c r="C33" s="56"/>
      <c r="D33" s="107" t="s">
        <v>241</v>
      </c>
      <c r="E33" s="108"/>
      <c r="F33" s="109"/>
      <c r="G33" s="110" t="s">
        <v>248</v>
      </c>
      <c r="H33" s="110" t="s">
        <v>248</v>
      </c>
      <c r="I33" s="78"/>
      <c r="J33" s="78" t="e">
        <f t="shared" si="2"/>
        <v>#NAME?</v>
      </c>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row>
    <row r="34" spans="1:66" ht="30" customHeight="1" x14ac:dyDescent="0.3">
      <c r="A34" s="56" t="s">
        <v>249</v>
      </c>
      <c r="B34" s="56"/>
      <c r="C34" s="56"/>
      <c r="D34" s="111"/>
      <c r="E34" s="78"/>
      <c r="F34" s="112"/>
      <c r="G34" s="113"/>
      <c r="H34" s="113"/>
      <c r="I34" s="78"/>
      <c r="J34" s="78" t="e">
        <f t="shared" si="2"/>
        <v>#NAME?</v>
      </c>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row>
    <row r="35" spans="1:66" ht="30" customHeight="1" x14ac:dyDescent="0.3">
      <c r="A35" s="61" t="s">
        <v>250</v>
      </c>
      <c r="B35" s="61"/>
      <c r="C35" s="61"/>
      <c r="D35" s="114" t="s">
        <v>251</v>
      </c>
      <c r="E35" s="115"/>
      <c r="F35" s="116"/>
      <c r="G35" s="117"/>
      <c r="H35" s="118"/>
      <c r="I35" s="119"/>
      <c r="J35" s="119" t="e">
        <f t="shared" si="2"/>
        <v>#NAME?</v>
      </c>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row>
    <row r="36" spans="1:66" ht="30" customHeight="1" x14ac:dyDescent="0.3">
      <c r="A36" s="56"/>
      <c r="B36" s="56"/>
      <c r="C36" s="56"/>
      <c r="G36" s="5"/>
      <c r="I36" s="121"/>
    </row>
    <row r="37" spans="1:66" ht="30" customHeight="1" x14ac:dyDescent="0.3">
      <c r="A37" s="56"/>
      <c r="B37" s="56"/>
      <c r="C37" s="56"/>
      <c r="E37" s="122"/>
      <c r="G37" s="5"/>
      <c r="H37" s="123"/>
    </row>
    <row r="38" spans="1:66" ht="30" customHeight="1" x14ac:dyDescent="0.3">
      <c r="A38" s="56"/>
      <c r="B38" s="56"/>
      <c r="C38" s="56"/>
      <c r="E38" s="124"/>
      <c r="G38" s="5"/>
    </row>
    <row r="39" spans="1:66" ht="14.25" customHeight="1" x14ac:dyDescent="0.3">
      <c r="A39" s="56"/>
      <c r="B39" s="56"/>
      <c r="C39" s="56"/>
      <c r="G39" s="5"/>
    </row>
    <row r="40" spans="1:66" ht="14.25" customHeight="1" x14ac:dyDescent="0.3">
      <c r="A40" s="56"/>
      <c r="B40" s="56"/>
      <c r="C40" s="56"/>
      <c r="G40" s="5"/>
    </row>
    <row r="41" spans="1:66" ht="14.25" customHeight="1" x14ac:dyDescent="0.3">
      <c r="A41" s="56"/>
      <c r="B41" s="56"/>
      <c r="C41" s="56"/>
      <c r="G41" s="5"/>
    </row>
    <row r="42" spans="1:66" ht="14.25" customHeight="1" x14ac:dyDescent="0.3">
      <c r="A42" s="56"/>
      <c r="B42" s="56"/>
      <c r="C42" s="56"/>
      <c r="G42" s="5"/>
    </row>
    <row r="43" spans="1:66" ht="14.25" customHeight="1" x14ac:dyDescent="0.3">
      <c r="A43" s="56"/>
      <c r="B43" s="56"/>
      <c r="C43" s="56"/>
      <c r="G43" s="5"/>
    </row>
    <row r="44" spans="1:66" ht="14.25" customHeight="1" x14ac:dyDescent="0.3">
      <c r="A44" s="56"/>
      <c r="B44" s="56"/>
      <c r="C44" s="56"/>
      <c r="G44" s="5"/>
    </row>
    <row r="45" spans="1:66" ht="14.25" customHeight="1" x14ac:dyDescent="0.3">
      <c r="A45" s="56"/>
      <c r="B45" s="56"/>
      <c r="C45" s="56"/>
      <c r="G45" s="5"/>
    </row>
    <row r="46" spans="1:66" ht="14.25" customHeight="1" x14ac:dyDescent="0.3">
      <c r="A46" s="56"/>
      <c r="B46" s="56"/>
      <c r="C46" s="56"/>
      <c r="G46" s="5"/>
    </row>
    <row r="47" spans="1:66" ht="14.25" customHeight="1" x14ac:dyDescent="0.3">
      <c r="A47" s="56"/>
      <c r="B47" s="56"/>
      <c r="C47" s="56"/>
      <c r="G47" s="5"/>
    </row>
    <row r="48" spans="1:66" ht="14.25" customHeight="1" x14ac:dyDescent="0.3">
      <c r="A48" s="56"/>
      <c r="B48" s="56"/>
      <c r="C48" s="56"/>
      <c r="G48" s="5"/>
    </row>
    <row r="49" spans="1:7" ht="14.25" customHeight="1" x14ac:dyDescent="0.3">
      <c r="A49" s="56"/>
      <c r="B49" s="56"/>
      <c r="C49" s="56"/>
      <c r="G49" s="5"/>
    </row>
    <row r="50" spans="1:7" ht="14.25" customHeight="1" x14ac:dyDescent="0.3">
      <c r="A50" s="56"/>
      <c r="B50" s="56"/>
      <c r="C50" s="56"/>
      <c r="G50" s="5"/>
    </row>
    <row r="51" spans="1:7" ht="14.25" customHeight="1" x14ac:dyDescent="0.3">
      <c r="A51" s="56"/>
      <c r="B51" s="56"/>
      <c r="C51" s="56"/>
      <c r="G51" s="5"/>
    </row>
    <row r="52" spans="1:7" ht="14.25" customHeight="1" x14ac:dyDescent="0.3">
      <c r="A52" s="56"/>
      <c r="B52" s="56"/>
      <c r="C52" s="56"/>
      <c r="G52" s="5"/>
    </row>
    <row r="53" spans="1:7" ht="14.25" customHeight="1" x14ac:dyDescent="0.3">
      <c r="A53" s="56"/>
      <c r="B53" s="56"/>
      <c r="C53" s="56"/>
      <c r="G53" s="5"/>
    </row>
    <row r="54" spans="1:7" ht="14.25" customHeight="1" x14ac:dyDescent="0.3">
      <c r="A54" s="56"/>
      <c r="B54" s="56"/>
      <c r="C54" s="56"/>
      <c r="G54" s="5"/>
    </row>
    <row r="55" spans="1:7" ht="14.25" customHeight="1" x14ac:dyDescent="0.3">
      <c r="A55" s="56"/>
      <c r="B55" s="56"/>
      <c r="C55" s="56"/>
      <c r="G55" s="5"/>
    </row>
    <row r="56" spans="1:7" ht="14.25" customHeight="1" x14ac:dyDescent="0.3">
      <c r="A56" s="56"/>
      <c r="B56" s="56"/>
      <c r="C56" s="56"/>
      <c r="G56" s="5"/>
    </row>
    <row r="57" spans="1:7" ht="14.25" customHeight="1" x14ac:dyDescent="0.3">
      <c r="A57" s="56"/>
      <c r="B57" s="56"/>
      <c r="C57" s="56"/>
      <c r="G57" s="5"/>
    </row>
    <row r="58" spans="1:7" ht="14.25" customHeight="1" x14ac:dyDescent="0.3">
      <c r="A58" s="56"/>
      <c r="B58" s="56"/>
      <c r="C58" s="56"/>
      <c r="G58" s="5"/>
    </row>
    <row r="59" spans="1:7" ht="14.25" customHeight="1" x14ac:dyDescent="0.3">
      <c r="A59" s="56"/>
      <c r="B59" s="56"/>
      <c r="C59" s="56"/>
      <c r="G59" s="5"/>
    </row>
    <row r="60" spans="1:7" ht="14.25" customHeight="1" x14ac:dyDescent="0.3">
      <c r="A60" s="56"/>
      <c r="B60" s="56"/>
      <c r="C60" s="56"/>
      <c r="G60" s="5"/>
    </row>
    <row r="61" spans="1:7" ht="14.25" customHeight="1" x14ac:dyDescent="0.3">
      <c r="A61" s="56"/>
      <c r="B61" s="56"/>
      <c r="C61" s="56"/>
      <c r="G61" s="5"/>
    </row>
    <row r="62" spans="1:7" ht="14.25" customHeight="1" x14ac:dyDescent="0.3">
      <c r="A62" s="56"/>
      <c r="B62" s="56"/>
      <c r="C62" s="56"/>
      <c r="G62" s="5"/>
    </row>
    <row r="63" spans="1:7" ht="14.25" customHeight="1" x14ac:dyDescent="0.3">
      <c r="A63" s="56"/>
      <c r="B63" s="56"/>
      <c r="C63" s="56"/>
      <c r="G63" s="5"/>
    </row>
    <row r="64" spans="1:7" ht="14.25" customHeight="1" x14ac:dyDescent="0.3">
      <c r="A64" s="56"/>
      <c r="B64" s="56"/>
      <c r="C64" s="56"/>
      <c r="G64" s="5"/>
    </row>
    <row r="65" spans="1:7" ht="14.25" customHeight="1" x14ac:dyDescent="0.3">
      <c r="A65" s="56"/>
      <c r="B65" s="56"/>
      <c r="C65" s="56"/>
      <c r="G65" s="5"/>
    </row>
    <row r="66" spans="1:7" ht="14.25" customHeight="1" x14ac:dyDescent="0.3">
      <c r="A66" s="56"/>
      <c r="B66" s="56"/>
      <c r="C66" s="56"/>
      <c r="G66" s="5"/>
    </row>
    <row r="67" spans="1:7" ht="14.25" customHeight="1" x14ac:dyDescent="0.3">
      <c r="A67" s="56"/>
      <c r="B67" s="56"/>
      <c r="C67" s="56"/>
      <c r="G67" s="5"/>
    </row>
    <row r="68" spans="1:7" ht="14.25" customHeight="1" x14ac:dyDescent="0.3">
      <c r="A68" s="56"/>
      <c r="B68" s="56"/>
      <c r="C68" s="56"/>
      <c r="G68" s="5"/>
    </row>
    <row r="69" spans="1:7" ht="14.25" customHeight="1" x14ac:dyDescent="0.3">
      <c r="A69" s="56"/>
      <c r="B69" s="56"/>
      <c r="C69" s="56"/>
      <c r="G69" s="5"/>
    </row>
    <row r="70" spans="1:7" ht="14.25" customHeight="1" x14ac:dyDescent="0.3">
      <c r="A70" s="56"/>
      <c r="B70" s="56"/>
      <c r="C70" s="56"/>
      <c r="G70" s="5"/>
    </row>
    <row r="71" spans="1:7" ht="14.25" customHeight="1" x14ac:dyDescent="0.3">
      <c r="A71" s="56"/>
      <c r="B71" s="56"/>
      <c r="C71" s="56"/>
      <c r="G71" s="5"/>
    </row>
    <row r="72" spans="1:7" ht="14.25" customHeight="1" x14ac:dyDescent="0.3">
      <c r="A72" s="56"/>
      <c r="B72" s="56"/>
      <c r="C72" s="56"/>
      <c r="G72" s="5"/>
    </row>
    <row r="73" spans="1:7" ht="14.25" customHeight="1" x14ac:dyDescent="0.3">
      <c r="A73" s="56"/>
      <c r="B73" s="56"/>
      <c r="C73" s="56"/>
      <c r="G73" s="5"/>
    </row>
    <row r="74" spans="1:7" ht="14.25" customHeight="1" x14ac:dyDescent="0.3">
      <c r="A74" s="56"/>
      <c r="B74" s="56"/>
      <c r="C74" s="56"/>
      <c r="G74" s="5"/>
    </row>
    <row r="75" spans="1:7" ht="14.25" customHeight="1" x14ac:dyDescent="0.3">
      <c r="A75" s="56"/>
      <c r="B75" s="56"/>
      <c r="C75" s="56"/>
      <c r="G75" s="5"/>
    </row>
    <row r="76" spans="1:7" ht="14.25" customHeight="1" x14ac:dyDescent="0.3">
      <c r="A76" s="56"/>
      <c r="B76" s="56"/>
      <c r="C76" s="56"/>
      <c r="G76" s="5"/>
    </row>
    <row r="77" spans="1:7" ht="14.25" customHeight="1" x14ac:dyDescent="0.3">
      <c r="A77" s="56"/>
      <c r="B77" s="56"/>
      <c r="C77" s="56"/>
      <c r="G77" s="5"/>
    </row>
    <row r="78" spans="1:7" ht="14.25" customHeight="1" x14ac:dyDescent="0.3">
      <c r="A78" s="56"/>
      <c r="B78" s="56"/>
      <c r="C78" s="56"/>
      <c r="G78" s="5"/>
    </row>
    <row r="79" spans="1:7" ht="14.25" customHeight="1" x14ac:dyDescent="0.3">
      <c r="A79" s="56"/>
      <c r="B79" s="56"/>
      <c r="C79" s="56"/>
      <c r="G79" s="5"/>
    </row>
    <row r="80" spans="1:7" ht="14.25" customHeight="1" x14ac:dyDescent="0.3">
      <c r="A80" s="56"/>
      <c r="B80" s="56"/>
      <c r="C80" s="56"/>
      <c r="G80" s="5"/>
    </row>
    <row r="81" spans="1:7" ht="14.25" customHeight="1" x14ac:dyDescent="0.3">
      <c r="A81" s="56"/>
      <c r="B81" s="56"/>
      <c r="C81" s="56"/>
      <c r="G81" s="5"/>
    </row>
    <row r="82" spans="1:7" ht="14.25" customHeight="1" x14ac:dyDescent="0.3">
      <c r="A82" s="56"/>
      <c r="B82" s="56"/>
      <c r="C82" s="56"/>
      <c r="G82" s="5"/>
    </row>
    <row r="83" spans="1:7" ht="14.25" customHeight="1" x14ac:dyDescent="0.3">
      <c r="A83" s="56"/>
      <c r="B83" s="56"/>
      <c r="C83" s="56"/>
      <c r="G83" s="5"/>
    </row>
    <row r="84" spans="1:7" ht="14.25" customHeight="1" x14ac:dyDescent="0.3">
      <c r="A84" s="56"/>
      <c r="B84" s="56"/>
      <c r="C84" s="56"/>
      <c r="G84" s="5"/>
    </row>
    <row r="85" spans="1:7" ht="14.25" customHeight="1" x14ac:dyDescent="0.3">
      <c r="A85" s="56"/>
      <c r="B85" s="56"/>
      <c r="C85" s="56"/>
      <c r="G85" s="5"/>
    </row>
    <row r="86" spans="1:7" ht="14.25" customHeight="1" x14ac:dyDescent="0.3">
      <c r="A86" s="56"/>
      <c r="B86" s="56"/>
      <c r="C86" s="56"/>
      <c r="G86" s="5"/>
    </row>
    <row r="87" spans="1:7" ht="14.25" customHeight="1" x14ac:dyDescent="0.3">
      <c r="A87" s="56"/>
      <c r="B87" s="56"/>
      <c r="C87" s="56"/>
      <c r="G87" s="5"/>
    </row>
    <row r="88" spans="1:7" ht="14.25" customHeight="1" x14ac:dyDescent="0.3">
      <c r="A88" s="56"/>
      <c r="B88" s="56"/>
      <c r="C88" s="56"/>
      <c r="G88" s="5"/>
    </row>
    <row r="89" spans="1:7" ht="14.25" customHeight="1" x14ac:dyDescent="0.3">
      <c r="A89" s="56"/>
      <c r="B89" s="56"/>
      <c r="C89" s="56"/>
      <c r="G89" s="5"/>
    </row>
    <row r="90" spans="1:7" ht="14.25" customHeight="1" x14ac:dyDescent="0.3">
      <c r="A90" s="56"/>
      <c r="B90" s="56"/>
      <c r="C90" s="56"/>
      <c r="G90" s="5"/>
    </row>
    <row r="91" spans="1:7" ht="14.25" customHeight="1" x14ac:dyDescent="0.3">
      <c r="A91" s="56"/>
      <c r="B91" s="56"/>
      <c r="C91" s="56"/>
      <c r="G91" s="5"/>
    </row>
    <row r="92" spans="1:7" ht="14.25" customHeight="1" x14ac:dyDescent="0.3">
      <c r="A92" s="56"/>
      <c r="B92" s="56"/>
      <c r="C92" s="56"/>
      <c r="G92" s="5"/>
    </row>
    <row r="93" spans="1:7" ht="14.25" customHeight="1" x14ac:dyDescent="0.3">
      <c r="A93" s="56"/>
      <c r="B93" s="56"/>
      <c r="C93" s="56"/>
      <c r="G93" s="5"/>
    </row>
    <row r="94" spans="1:7" ht="14.25" customHeight="1" x14ac:dyDescent="0.3">
      <c r="A94" s="56"/>
      <c r="B94" s="56"/>
      <c r="C94" s="56"/>
      <c r="G94" s="5"/>
    </row>
    <row r="95" spans="1:7" ht="14.25" customHeight="1" x14ac:dyDescent="0.3">
      <c r="A95" s="56"/>
      <c r="B95" s="56"/>
      <c r="C95" s="56"/>
      <c r="G95" s="5"/>
    </row>
    <row r="96" spans="1:7" ht="14.25" customHeight="1" x14ac:dyDescent="0.3">
      <c r="A96" s="56"/>
      <c r="B96" s="56"/>
      <c r="C96" s="56"/>
      <c r="G96" s="5"/>
    </row>
    <row r="97" spans="1:7" ht="14.25" customHeight="1" x14ac:dyDescent="0.3">
      <c r="A97" s="56"/>
      <c r="B97" s="56"/>
      <c r="C97" s="56"/>
      <c r="G97" s="5"/>
    </row>
    <row r="98" spans="1:7" ht="14.25" customHeight="1" x14ac:dyDescent="0.3">
      <c r="A98" s="56"/>
      <c r="B98" s="56"/>
      <c r="C98" s="56"/>
      <c r="G98" s="5"/>
    </row>
    <row r="99" spans="1:7" ht="14.25" customHeight="1" x14ac:dyDescent="0.3">
      <c r="A99" s="56"/>
      <c r="B99" s="56"/>
      <c r="C99" s="56"/>
      <c r="G99" s="5"/>
    </row>
    <row r="100" spans="1:7" ht="14.25" customHeight="1" x14ac:dyDescent="0.3">
      <c r="A100" s="56"/>
      <c r="B100" s="56"/>
      <c r="C100" s="56"/>
      <c r="G100" s="5"/>
    </row>
    <row r="101" spans="1:7" ht="14.25" customHeight="1" x14ac:dyDescent="0.3">
      <c r="A101" s="56"/>
      <c r="B101" s="56"/>
      <c r="C101" s="56"/>
      <c r="G101" s="5"/>
    </row>
    <row r="102" spans="1:7" ht="14.25" customHeight="1" x14ac:dyDescent="0.3">
      <c r="A102" s="56"/>
      <c r="B102" s="56"/>
      <c r="C102" s="56"/>
      <c r="G102" s="5"/>
    </row>
    <row r="103" spans="1:7" ht="14.25" customHeight="1" x14ac:dyDescent="0.3">
      <c r="A103" s="56"/>
      <c r="B103" s="56"/>
      <c r="C103" s="56"/>
      <c r="G103" s="5"/>
    </row>
    <row r="104" spans="1:7" ht="14.25" customHeight="1" x14ac:dyDescent="0.3">
      <c r="A104" s="56"/>
      <c r="B104" s="56"/>
      <c r="C104" s="56"/>
      <c r="G104" s="5"/>
    </row>
    <row r="105" spans="1:7" ht="14.25" customHeight="1" x14ac:dyDescent="0.3">
      <c r="A105" s="56"/>
      <c r="B105" s="56"/>
      <c r="C105" s="56"/>
      <c r="G105" s="5"/>
    </row>
    <row r="106" spans="1:7" ht="14.25" customHeight="1" x14ac:dyDescent="0.3">
      <c r="A106" s="56"/>
      <c r="B106" s="56"/>
      <c r="C106" s="56"/>
      <c r="G106" s="5"/>
    </row>
    <row r="107" spans="1:7" ht="14.25" customHeight="1" x14ac:dyDescent="0.3">
      <c r="A107" s="56"/>
      <c r="B107" s="56"/>
      <c r="C107" s="56"/>
      <c r="G107" s="5"/>
    </row>
    <row r="108" spans="1:7" ht="14.25" customHeight="1" x14ac:dyDescent="0.3">
      <c r="A108" s="56"/>
      <c r="B108" s="56"/>
      <c r="C108" s="56"/>
      <c r="G108" s="5"/>
    </row>
    <row r="109" spans="1:7" ht="14.25" customHeight="1" x14ac:dyDescent="0.3">
      <c r="A109" s="56"/>
      <c r="B109" s="56"/>
      <c r="C109" s="56"/>
      <c r="G109" s="5"/>
    </row>
    <row r="110" spans="1:7" ht="14.25" customHeight="1" x14ac:dyDescent="0.3">
      <c r="A110" s="56"/>
      <c r="B110" s="56"/>
      <c r="C110" s="56"/>
      <c r="G110" s="5"/>
    </row>
    <row r="111" spans="1:7" ht="14.25" customHeight="1" x14ac:dyDescent="0.3">
      <c r="A111" s="56"/>
      <c r="B111" s="56"/>
      <c r="C111" s="56"/>
      <c r="G111" s="5"/>
    </row>
    <row r="112" spans="1:7" ht="14.25" customHeight="1" x14ac:dyDescent="0.3">
      <c r="A112" s="56"/>
      <c r="B112" s="56"/>
      <c r="C112" s="56"/>
      <c r="G112" s="5"/>
    </row>
    <row r="113" spans="1:7" ht="14.25" customHeight="1" x14ac:dyDescent="0.3">
      <c r="A113" s="56"/>
      <c r="B113" s="56"/>
      <c r="C113" s="56"/>
      <c r="G113" s="5"/>
    </row>
    <row r="114" spans="1:7" ht="14.25" customHeight="1" x14ac:dyDescent="0.3">
      <c r="A114" s="56"/>
      <c r="B114" s="56"/>
      <c r="C114" s="56"/>
      <c r="G114" s="5"/>
    </row>
    <row r="115" spans="1:7" ht="14.25" customHeight="1" x14ac:dyDescent="0.3">
      <c r="A115" s="56"/>
      <c r="B115" s="56"/>
      <c r="C115" s="56"/>
      <c r="G115" s="5"/>
    </row>
    <row r="116" spans="1:7" ht="14.25" customHeight="1" x14ac:dyDescent="0.3">
      <c r="A116" s="56"/>
      <c r="B116" s="56"/>
      <c r="C116" s="56"/>
      <c r="G116" s="5"/>
    </row>
    <row r="117" spans="1:7" ht="14.25" customHeight="1" x14ac:dyDescent="0.3">
      <c r="A117" s="56"/>
      <c r="B117" s="56"/>
      <c r="C117" s="56"/>
      <c r="G117" s="5"/>
    </row>
    <row r="118" spans="1:7" ht="14.25" customHeight="1" x14ac:dyDescent="0.3">
      <c r="A118" s="56"/>
      <c r="B118" s="56"/>
      <c r="C118" s="56"/>
      <c r="G118" s="5"/>
    </row>
    <row r="119" spans="1:7" ht="14.25" customHeight="1" x14ac:dyDescent="0.3">
      <c r="A119" s="56"/>
      <c r="B119" s="56"/>
      <c r="C119" s="56"/>
      <c r="G119" s="5"/>
    </row>
    <row r="120" spans="1:7" ht="14.25" customHeight="1" x14ac:dyDescent="0.3">
      <c r="A120" s="56"/>
      <c r="B120" s="56"/>
      <c r="C120" s="56"/>
      <c r="G120" s="5"/>
    </row>
    <row r="121" spans="1:7" ht="14.25" customHeight="1" x14ac:dyDescent="0.3">
      <c r="A121" s="56"/>
      <c r="B121" s="56"/>
      <c r="C121" s="56"/>
      <c r="G121" s="5"/>
    </row>
    <row r="122" spans="1:7" ht="14.25" customHeight="1" x14ac:dyDescent="0.3">
      <c r="A122" s="56"/>
      <c r="B122" s="56"/>
      <c r="C122" s="56"/>
      <c r="G122" s="5"/>
    </row>
    <row r="123" spans="1:7" ht="14.25" customHeight="1" x14ac:dyDescent="0.3">
      <c r="A123" s="56"/>
      <c r="B123" s="56"/>
      <c r="C123" s="56"/>
      <c r="G123" s="5"/>
    </row>
    <row r="124" spans="1:7" ht="14.25" customHeight="1" x14ac:dyDescent="0.3">
      <c r="A124" s="56"/>
      <c r="B124" s="56"/>
      <c r="C124" s="56"/>
      <c r="G124" s="5"/>
    </row>
    <row r="125" spans="1:7" ht="14.25" customHeight="1" x14ac:dyDescent="0.3">
      <c r="A125" s="56"/>
      <c r="B125" s="56"/>
      <c r="C125" s="56"/>
      <c r="G125" s="5"/>
    </row>
    <row r="126" spans="1:7" ht="14.25" customHeight="1" x14ac:dyDescent="0.3">
      <c r="A126" s="56"/>
      <c r="B126" s="56"/>
      <c r="C126" s="56"/>
      <c r="G126" s="5"/>
    </row>
    <row r="127" spans="1:7" ht="14.25" customHeight="1" x14ac:dyDescent="0.3">
      <c r="A127" s="56"/>
      <c r="B127" s="56"/>
      <c r="C127" s="56"/>
      <c r="G127" s="5"/>
    </row>
    <row r="128" spans="1:7" ht="14.25" customHeight="1" x14ac:dyDescent="0.3">
      <c r="A128" s="56"/>
      <c r="B128" s="56"/>
      <c r="C128" s="56"/>
      <c r="G128" s="5"/>
    </row>
    <row r="129" spans="1:7" ht="14.25" customHeight="1" x14ac:dyDescent="0.3">
      <c r="A129" s="56"/>
      <c r="B129" s="56"/>
      <c r="C129" s="56"/>
      <c r="G129" s="5"/>
    </row>
    <row r="130" spans="1:7" ht="14.25" customHeight="1" x14ac:dyDescent="0.3">
      <c r="A130" s="56"/>
      <c r="B130" s="56"/>
      <c r="C130" s="56"/>
      <c r="G130" s="5"/>
    </row>
    <row r="131" spans="1:7" ht="14.25" customHeight="1" x14ac:dyDescent="0.3">
      <c r="A131" s="56"/>
      <c r="B131" s="56"/>
      <c r="C131" s="56"/>
      <c r="G131" s="5"/>
    </row>
    <row r="132" spans="1:7" ht="14.25" customHeight="1" x14ac:dyDescent="0.3">
      <c r="A132" s="56"/>
      <c r="B132" s="56"/>
      <c r="C132" s="56"/>
      <c r="G132" s="5"/>
    </row>
    <row r="133" spans="1:7" ht="14.25" customHeight="1" x14ac:dyDescent="0.3">
      <c r="A133" s="56"/>
      <c r="B133" s="56"/>
      <c r="C133" s="56"/>
      <c r="G133" s="5"/>
    </row>
    <row r="134" spans="1:7" ht="14.25" customHeight="1" x14ac:dyDescent="0.3">
      <c r="A134" s="56"/>
      <c r="B134" s="56"/>
      <c r="C134" s="56"/>
      <c r="G134" s="5"/>
    </row>
    <row r="135" spans="1:7" ht="14.25" customHeight="1" x14ac:dyDescent="0.3">
      <c r="A135" s="56"/>
      <c r="B135" s="56"/>
      <c r="C135" s="56"/>
      <c r="G135" s="5"/>
    </row>
    <row r="136" spans="1:7" ht="14.25" customHeight="1" x14ac:dyDescent="0.3">
      <c r="A136" s="56"/>
      <c r="B136" s="56"/>
      <c r="C136" s="56"/>
      <c r="G136" s="5"/>
    </row>
    <row r="137" spans="1:7" ht="14.25" customHeight="1" x14ac:dyDescent="0.3">
      <c r="A137" s="56"/>
      <c r="B137" s="56"/>
      <c r="C137" s="56"/>
      <c r="G137" s="5"/>
    </row>
    <row r="138" spans="1:7" ht="14.25" customHeight="1" x14ac:dyDescent="0.3">
      <c r="A138" s="56"/>
      <c r="B138" s="56"/>
      <c r="C138" s="56"/>
      <c r="G138" s="5"/>
    </row>
    <row r="139" spans="1:7" ht="14.25" customHeight="1" x14ac:dyDescent="0.3">
      <c r="A139" s="56"/>
      <c r="B139" s="56"/>
      <c r="C139" s="56"/>
      <c r="G139" s="5"/>
    </row>
    <row r="140" spans="1:7" ht="14.25" customHeight="1" x14ac:dyDescent="0.3">
      <c r="A140" s="56"/>
      <c r="B140" s="56"/>
      <c r="C140" s="56"/>
      <c r="G140" s="5"/>
    </row>
    <row r="141" spans="1:7" ht="14.25" customHeight="1" x14ac:dyDescent="0.3">
      <c r="A141" s="56"/>
      <c r="B141" s="56"/>
      <c r="C141" s="56"/>
      <c r="G141" s="5"/>
    </row>
    <row r="142" spans="1:7" ht="14.25" customHeight="1" x14ac:dyDescent="0.3">
      <c r="A142" s="56"/>
      <c r="B142" s="56"/>
      <c r="C142" s="56"/>
      <c r="G142" s="5"/>
    </row>
    <row r="143" spans="1:7" ht="14.25" customHeight="1" x14ac:dyDescent="0.3">
      <c r="A143" s="56"/>
      <c r="B143" s="56"/>
      <c r="C143" s="56"/>
      <c r="G143" s="5"/>
    </row>
    <row r="144" spans="1:7" ht="14.25" customHeight="1" x14ac:dyDescent="0.3">
      <c r="A144" s="56"/>
      <c r="B144" s="56"/>
      <c r="C144" s="56"/>
      <c r="G144" s="5"/>
    </row>
    <row r="145" spans="1:7" ht="14.25" customHeight="1" x14ac:dyDescent="0.3">
      <c r="A145" s="56"/>
      <c r="B145" s="56"/>
      <c r="C145" s="56"/>
      <c r="G145" s="5"/>
    </row>
    <row r="146" spans="1:7" ht="14.25" customHeight="1" x14ac:dyDescent="0.3">
      <c r="A146" s="56"/>
      <c r="B146" s="56"/>
      <c r="C146" s="56"/>
      <c r="G146" s="5"/>
    </row>
    <row r="147" spans="1:7" ht="14.25" customHeight="1" x14ac:dyDescent="0.3">
      <c r="A147" s="56"/>
      <c r="B147" s="56"/>
      <c r="C147" s="56"/>
      <c r="G147" s="5"/>
    </row>
    <row r="148" spans="1:7" ht="14.25" customHeight="1" x14ac:dyDescent="0.3">
      <c r="A148" s="56"/>
      <c r="B148" s="56"/>
      <c r="C148" s="56"/>
      <c r="G148" s="5"/>
    </row>
    <row r="149" spans="1:7" ht="14.25" customHeight="1" x14ac:dyDescent="0.3">
      <c r="A149" s="56"/>
      <c r="B149" s="56"/>
      <c r="C149" s="56"/>
      <c r="G149" s="5"/>
    </row>
    <row r="150" spans="1:7" ht="14.25" customHeight="1" x14ac:dyDescent="0.3">
      <c r="A150" s="56"/>
      <c r="B150" s="56"/>
      <c r="C150" s="56"/>
      <c r="G150" s="5"/>
    </row>
    <row r="151" spans="1:7" ht="14.25" customHeight="1" x14ac:dyDescent="0.3">
      <c r="A151" s="56"/>
      <c r="B151" s="56"/>
      <c r="C151" s="56"/>
      <c r="G151" s="5"/>
    </row>
    <row r="152" spans="1:7" ht="14.25" customHeight="1" x14ac:dyDescent="0.3">
      <c r="A152" s="56"/>
      <c r="B152" s="56"/>
      <c r="C152" s="56"/>
      <c r="G152" s="5"/>
    </row>
    <row r="153" spans="1:7" ht="14.25" customHeight="1" x14ac:dyDescent="0.3">
      <c r="A153" s="56"/>
      <c r="B153" s="56"/>
      <c r="C153" s="56"/>
      <c r="G153" s="5"/>
    </row>
    <row r="154" spans="1:7" ht="14.25" customHeight="1" x14ac:dyDescent="0.3">
      <c r="A154" s="56"/>
      <c r="B154" s="56"/>
      <c r="C154" s="56"/>
      <c r="G154" s="5"/>
    </row>
    <row r="155" spans="1:7" ht="14.25" customHeight="1" x14ac:dyDescent="0.3">
      <c r="A155" s="56"/>
      <c r="B155" s="56"/>
      <c r="C155" s="56"/>
      <c r="G155" s="5"/>
    </row>
    <row r="156" spans="1:7" ht="14.25" customHeight="1" x14ac:dyDescent="0.3">
      <c r="A156" s="56"/>
      <c r="B156" s="56"/>
      <c r="C156" s="56"/>
      <c r="G156" s="5"/>
    </row>
    <row r="157" spans="1:7" ht="14.25" customHeight="1" x14ac:dyDescent="0.3">
      <c r="A157" s="56"/>
      <c r="B157" s="56"/>
      <c r="C157" s="56"/>
      <c r="G157" s="5"/>
    </row>
    <row r="158" spans="1:7" ht="14.25" customHeight="1" x14ac:dyDescent="0.3">
      <c r="A158" s="56"/>
      <c r="B158" s="56"/>
      <c r="C158" s="56"/>
      <c r="G158" s="5"/>
    </row>
    <row r="159" spans="1:7" ht="14.25" customHeight="1" x14ac:dyDescent="0.3">
      <c r="A159" s="56"/>
      <c r="B159" s="56"/>
      <c r="C159" s="56"/>
      <c r="G159" s="5"/>
    </row>
    <row r="160" spans="1:7" ht="14.25" customHeight="1" x14ac:dyDescent="0.3">
      <c r="A160" s="56"/>
      <c r="B160" s="56"/>
      <c r="C160" s="56"/>
      <c r="G160" s="5"/>
    </row>
    <row r="161" spans="1:7" ht="14.25" customHeight="1" x14ac:dyDescent="0.3">
      <c r="A161" s="56"/>
      <c r="B161" s="56"/>
      <c r="C161" s="56"/>
      <c r="G161" s="5"/>
    </row>
    <row r="162" spans="1:7" ht="14.25" customHeight="1" x14ac:dyDescent="0.3">
      <c r="A162" s="56"/>
      <c r="B162" s="56"/>
      <c r="C162" s="56"/>
      <c r="G162" s="5"/>
    </row>
    <row r="163" spans="1:7" ht="14.25" customHeight="1" x14ac:dyDescent="0.3">
      <c r="A163" s="56"/>
      <c r="B163" s="56"/>
      <c r="C163" s="56"/>
      <c r="G163" s="5"/>
    </row>
    <row r="164" spans="1:7" ht="14.25" customHeight="1" x14ac:dyDescent="0.3">
      <c r="A164" s="56"/>
      <c r="B164" s="56"/>
      <c r="C164" s="56"/>
      <c r="G164" s="5"/>
    </row>
    <row r="165" spans="1:7" ht="14.25" customHeight="1" x14ac:dyDescent="0.3">
      <c r="A165" s="56"/>
      <c r="B165" s="56"/>
      <c r="C165" s="56"/>
      <c r="G165" s="5"/>
    </row>
    <row r="166" spans="1:7" ht="14.25" customHeight="1" x14ac:dyDescent="0.3">
      <c r="A166" s="56"/>
      <c r="B166" s="56"/>
      <c r="C166" s="56"/>
      <c r="G166" s="5"/>
    </row>
    <row r="167" spans="1:7" ht="14.25" customHeight="1" x14ac:dyDescent="0.3">
      <c r="A167" s="56"/>
      <c r="B167" s="56"/>
      <c r="C167" s="56"/>
      <c r="G167" s="5"/>
    </row>
    <row r="168" spans="1:7" ht="14.25" customHeight="1" x14ac:dyDescent="0.3">
      <c r="A168" s="56"/>
      <c r="B168" s="56"/>
      <c r="C168" s="56"/>
      <c r="G168" s="5"/>
    </row>
    <row r="169" spans="1:7" ht="14.25" customHeight="1" x14ac:dyDescent="0.3">
      <c r="A169" s="56"/>
      <c r="B169" s="56"/>
      <c r="C169" s="56"/>
      <c r="G169" s="5"/>
    </row>
    <row r="170" spans="1:7" ht="14.25" customHeight="1" x14ac:dyDescent="0.3">
      <c r="A170" s="56"/>
      <c r="B170" s="56"/>
      <c r="C170" s="56"/>
      <c r="G170" s="5"/>
    </row>
    <row r="171" spans="1:7" ht="14.25" customHeight="1" x14ac:dyDescent="0.3">
      <c r="A171" s="56"/>
      <c r="B171" s="56"/>
      <c r="C171" s="56"/>
      <c r="G171" s="5"/>
    </row>
    <row r="172" spans="1:7" ht="14.25" customHeight="1" x14ac:dyDescent="0.3">
      <c r="A172" s="56"/>
      <c r="B172" s="56"/>
      <c r="C172" s="56"/>
      <c r="G172" s="5"/>
    </row>
    <row r="173" spans="1:7" ht="14.25" customHeight="1" x14ac:dyDescent="0.3">
      <c r="A173" s="56"/>
      <c r="B173" s="56"/>
      <c r="C173" s="56"/>
      <c r="G173" s="5"/>
    </row>
    <row r="174" spans="1:7" ht="14.25" customHeight="1" x14ac:dyDescent="0.3">
      <c r="A174" s="56"/>
      <c r="B174" s="56"/>
      <c r="C174" s="56"/>
      <c r="G174" s="5"/>
    </row>
    <row r="175" spans="1:7" ht="14.25" customHeight="1" x14ac:dyDescent="0.3">
      <c r="A175" s="56"/>
      <c r="B175" s="56"/>
      <c r="C175" s="56"/>
      <c r="G175" s="5"/>
    </row>
    <row r="176" spans="1:7" ht="14.25" customHeight="1" x14ac:dyDescent="0.3">
      <c r="A176" s="56"/>
      <c r="B176" s="56"/>
      <c r="C176" s="56"/>
      <c r="G176" s="5"/>
    </row>
    <row r="177" spans="1:7" ht="14.25" customHeight="1" x14ac:dyDescent="0.3">
      <c r="A177" s="56"/>
      <c r="B177" s="56"/>
      <c r="C177" s="56"/>
      <c r="G177" s="5"/>
    </row>
    <row r="178" spans="1:7" ht="14.25" customHeight="1" x14ac:dyDescent="0.3">
      <c r="A178" s="56"/>
      <c r="B178" s="56"/>
      <c r="C178" s="56"/>
      <c r="G178" s="5"/>
    </row>
    <row r="179" spans="1:7" ht="14.25" customHeight="1" x14ac:dyDescent="0.3">
      <c r="A179" s="56"/>
      <c r="B179" s="56"/>
      <c r="C179" s="56"/>
      <c r="G179" s="5"/>
    </row>
    <row r="180" spans="1:7" ht="14.25" customHeight="1" x14ac:dyDescent="0.3">
      <c r="A180" s="56"/>
      <c r="B180" s="56"/>
      <c r="C180" s="56"/>
      <c r="G180" s="5"/>
    </row>
    <row r="181" spans="1:7" ht="14.25" customHeight="1" x14ac:dyDescent="0.3">
      <c r="A181" s="56"/>
      <c r="B181" s="56"/>
      <c r="C181" s="56"/>
      <c r="G181" s="5"/>
    </row>
    <row r="182" spans="1:7" ht="14.25" customHeight="1" x14ac:dyDescent="0.3">
      <c r="A182" s="56"/>
      <c r="B182" s="56"/>
      <c r="C182" s="56"/>
      <c r="G182" s="5"/>
    </row>
    <row r="183" spans="1:7" ht="14.25" customHeight="1" x14ac:dyDescent="0.3">
      <c r="A183" s="56"/>
      <c r="B183" s="56"/>
      <c r="C183" s="56"/>
      <c r="G183" s="5"/>
    </row>
    <row r="184" spans="1:7" ht="14.25" customHeight="1" x14ac:dyDescent="0.3">
      <c r="A184" s="56"/>
      <c r="B184" s="56"/>
      <c r="C184" s="56"/>
      <c r="G184" s="5"/>
    </row>
    <row r="185" spans="1:7" ht="14.25" customHeight="1" x14ac:dyDescent="0.3">
      <c r="A185" s="56"/>
      <c r="B185" s="56"/>
      <c r="C185" s="56"/>
      <c r="G185" s="5"/>
    </row>
    <row r="186" spans="1:7" ht="14.25" customHeight="1" x14ac:dyDescent="0.3">
      <c r="A186" s="56"/>
      <c r="B186" s="56"/>
      <c r="C186" s="56"/>
      <c r="G186" s="5"/>
    </row>
    <row r="187" spans="1:7" ht="14.25" customHeight="1" x14ac:dyDescent="0.3">
      <c r="A187" s="56"/>
      <c r="B187" s="56"/>
      <c r="C187" s="56"/>
      <c r="G187" s="5"/>
    </row>
    <row r="188" spans="1:7" ht="14.25" customHeight="1" x14ac:dyDescent="0.3">
      <c r="A188" s="56"/>
      <c r="B188" s="56"/>
      <c r="C188" s="56"/>
      <c r="G188" s="5"/>
    </row>
    <row r="189" spans="1:7" ht="14.25" customHeight="1" x14ac:dyDescent="0.3">
      <c r="A189" s="56"/>
      <c r="B189" s="56"/>
      <c r="C189" s="56"/>
      <c r="G189" s="5"/>
    </row>
    <row r="190" spans="1:7" ht="14.25" customHeight="1" x14ac:dyDescent="0.3">
      <c r="A190" s="56"/>
      <c r="B190" s="56"/>
      <c r="C190" s="56"/>
      <c r="G190" s="5"/>
    </row>
    <row r="191" spans="1:7" ht="14.25" customHeight="1" x14ac:dyDescent="0.3">
      <c r="A191" s="56"/>
      <c r="B191" s="56"/>
      <c r="C191" s="56"/>
      <c r="G191" s="5"/>
    </row>
    <row r="192" spans="1:7" ht="14.25" customHeight="1" x14ac:dyDescent="0.3">
      <c r="A192" s="56"/>
      <c r="B192" s="56"/>
      <c r="C192" s="56"/>
      <c r="G192" s="5"/>
    </row>
    <row r="193" spans="1:7" ht="14.25" customHeight="1" x14ac:dyDescent="0.3">
      <c r="A193" s="56"/>
      <c r="B193" s="56"/>
      <c r="C193" s="56"/>
      <c r="G193" s="5"/>
    </row>
    <row r="194" spans="1:7" ht="14.25" customHeight="1" x14ac:dyDescent="0.3">
      <c r="A194" s="56"/>
      <c r="B194" s="56"/>
      <c r="C194" s="56"/>
      <c r="G194" s="5"/>
    </row>
    <row r="195" spans="1:7" ht="14.25" customHeight="1" x14ac:dyDescent="0.3">
      <c r="A195" s="56"/>
      <c r="B195" s="56"/>
      <c r="C195" s="56"/>
      <c r="G195" s="5"/>
    </row>
    <row r="196" spans="1:7" ht="14.25" customHeight="1" x14ac:dyDescent="0.3">
      <c r="A196" s="56"/>
      <c r="B196" s="56"/>
      <c r="C196" s="56"/>
      <c r="G196" s="5"/>
    </row>
    <row r="197" spans="1:7" ht="14.25" customHeight="1" x14ac:dyDescent="0.3">
      <c r="A197" s="56"/>
      <c r="B197" s="56"/>
      <c r="C197" s="56"/>
      <c r="G197" s="5"/>
    </row>
    <row r="198" spans="1:7" ht="14.25" customHeight="1" x14ac:dyDescent="0.3">
      <c r="A198" s="56"/>
      <c r="B198" s="56"/>
      <c r="C198" s="56"/>
      <c r="G198" s="5"/>
    </row>
    <row r="199" spans="1:7" ht="14.25" customHeight="1" x14ac:dyDescent="0.3">
      <c r="A199" s="56"/>
      <c r="B199" s="56"/>
      <c r="C199" s="56"/>
      <c r="G199" s="5"/>
    </row>
    <row r="200" spans="1:7" ht="14.25" customHeight="1" x14ac:dyDescent="0.3">
      <c r="A200" s="56"/>
      <c r="B200" s="56"/>
      <c r="C200" s="56"/>
      <c r="G200" s="5"/>
    </row>
    <row r="201" spans="1:7" ht="14.25" customHeight="1" x14ac:dyDescent="0.3">
      <c r="A201" s="56"/>
      <c r="B201" s="56"/>
      <c r="C201" s="56"/>
      <c r="G201" s="5"/>
    </row>
    <row r="202" spans="1:7" ht="14.25" customHeight="1" x14ac:dyDescent="0.3">
      <c r="A202" s="56"/>
      <c r="B202" s="56"/>
      <c r="C202" s="56"/>
      <c r="G202" s="5"/>
    </row>
    <row r="203" spans="1:7" ht="14.25" customHeight="1" x14ac:dyDescent="0.3">
      <c r="A203" s="56"/>
      <c r="B203" s="56"/>
      <c r="C203" s="56"/>
      <c r="G203" s="5"/>
    </row>
    <row r="204" spans="1:7" ht="14.25" customHeight="1" x14ac:dyDescent="0.3">
      <c r="A204" s="56"/>
      <c r="B204" s="56"/>
      <c r="C204" s="56"/>
      <c r="G204" s="5"/>
    </row>
    <row r="205" spans="1:7" ht="14.25" customHeight="1" x14ac:dyDescent="0.3">
      <c r="A205" s="56"/>
      <c r="B205" s="56"/>
      <c r="C205" s="56"/>
      <c r="G205" s="5"/>
    </row>
    <row r="206" spans="1:7" ht="14.25" customHeight="1" x14ac:dyDescent="0.3">
      <c r="A206" s="56"/>
      <c r="B206" s="56"/>
      <c r="C206" s="56"/>
      <c r="G206" s="5"/>
    </row>
    <row r="207" spans="1:7" ht="14.25" customHeight="1" x14ac:dyDescent="0.3">
      <c r="A207" s="56"/>
      <c r="B207" s="56"/>
      <c r="C207" s="56"/>
      <c r="G207" s="5"/>
    </row>
    <row r="208" spans="1:7" ht="14.25" customHeight="1" x14ac:dyDescent="0.3">
      <c r="A208" s="56"/>
      <c r="B208" s="56"/>
      <c r="C208" s="56"/>
      <c r="G208" s="5"/>
    </row>
    <row r="209" spans="1:7" ht="14.25" customHeight="1" x14ac:dyDescent="0.3">
      <c r="A209" s="56"/>
      <c r="B209" s="56"/>
      <c r="C209" s="56"/>
      <c r="G209" s="5"/>
    </row>
    <row r="210" spans="1:7" ht="14.25" customHeight="1" x14ac:dyDescent="0.3">
      <c r="A210" s="56"/>
      <c r="B210" s="56"/>
      <c r="C210" s="56"/>
      <c r="G210" s="5"/>
    </row>
    <row r="211" spans="1:7" ht="14.25" customHeight="1" x14ac:dyDescent="0.3">
      <c r="A211" s="56"/>
      <c r="B211" s="56"/>
      <c r="C211" s="56"/>
      <c r="G211" s="5"/>
    </row>
    <row r="212" spans="1:7" ht="14.25" customHeight="1" x14ac:dyDescent="0.3">
      <c r="A212" s="56"/>
      <c r="B212" s="56"/>
      <c r="C212" s="56"/>
      <c r="G212" s="5"/>
    </row>
    <row r="213" spans="1:7" ht="14.25" customHeight="1" x14ac:dyDescent="0.3">
      <c r="A213" s="56"/>
      <c r="B213" s="56"/>
      <c r="C213" s="56"/>
      <c r="G213" s="5"/>
    </row>
    <row r="214" spans="1:7" ht="14.25" customHeight="1" x14ac:dyDescent="0.3">
      <c r="A214" s="56"/>
      <c r="B214" s="56"/>
      <c r="C214" s="56"/>
      <c r="G214" s="5"/>
    </row>
    <row r="215" spans="1:7" ht="14.25" customHeight="1" x14ac:dyDescent="0.3">
      <c r="A215" s="56"/>
      <c r="B215" s="56"/>
      <c r="C215" s="56"/>
      <c r="G215" s="5"/>
    </row>
    <row r="216" spans="1:7" ht="14.25" customHeight="1" x14ac:dyDescent="0.3">
      <c r="A216" s="56"/>
      <c r="B216" s="56"/>
      <c r="C216" s="56"/>
      <c r="G216" s="5"/>
    </row>
    <row r="217" spans="1:7" ht="14.25" customHeight="1" x14ac:dyDescent="0.3">
      <c r="A217" s="56"/>
      <c r="B217" s="56"/>
      <c r="C217" s="56"/>
      <c r="G217" s="5"/>
    </row>
    <row r="218" spans="1:7" ht="14.25" customHeight="1" x14ac:dyDescent="0.3">
      <c r="A218" s="56"/>
      <c r="B218" s="56"/>
      <c r="C218" s="56"/>
      <c r="G218" s="5"/>
    </row>
    <row r="219" spans="1:7" ht="14.25" customHeight="1" x14ac:dyDescent="0.3">
      <c r="A219" s="56"/>
      <c r="B219" s="56"/>
      <c r="C219" s="56"/>
      <c r="G219" s="5"/>
    </row>
    <row r="220" spans="1:7" ht="14.25" customHeight="1" x14ac:dyDescent="0.3">
      <c r="A220" s="56"/>
      <c r="B220" s="56"/>
      <c r="C220" s="56"/>
      <c r="G220" s="5"/>
    </row>
    <row r="221" spans="1:7" ht="14.25" customHeight="1" x14ac:dyDescent="0.3">
      <c r="A221" s="56"/>
      <c r="B221" s="56"/>
      <c r="C221" s="56"/>
      <c r="G221" s="5"/>
    </row>
    <row r="222" spans="1:7" ht="14.25" customHeight="1" x14ac:dyDescent="0.3">
      <c r="A222" s="56"/>
      <c r="B222" s="56"/>
      <c r="C222" s="56"/>
      <c r="G222" s="5"/>
    </row>
    <row r="223" spans="1:7" ht="14.25" customHeight="1" x14ac:dyDescent="0.3">
      <c r="A223" s="56"/>
      <c r="B223" s="56"/>
      <c r="C223" s="56"/>
      <c r="G223" s="5"/>
    </row>
    <row r="224" spans="1:7" ht="14.25" customHeight="1" x14ac:dyDescent="0.3">
      <c r="A224" s="56"/>
      <c r="B224" s="56"/>
      <c r="C224" s="56"/>
      <c r="G224" s="5"/>
    </row>
    <row r="225" spans="1:7" ht="14.25" customHeight="1" x14ac:dyDescent="0.3">
      <c r="A225" s="56"/>
      <c r="B225" s="56"/>
      <c r="C225" s="56"/>
      <c r="G225" s="5"/>
    </row>
    <row r="226" spans="1:7" ht="14.25" customHeight="1" x14ac:dyDescent="0.3">
      <c r="A226" s="56"/>
      <c r="B226" s="56"/>
      <c r="C226" s="56"/>
      <c r="G226" s="5"/>
    </row>
    <row r="227" spans="1:7" ht="14.25" customHeight="1" x14ac:dyDescent="0.3">
      <c r="A227" s="56"/>
      <c r="B227" s="56"/>
      <c r="C227" s="56"/>
      <c r="G227" s="5"/>
    </row>
    <row r="228" spans="1:7" ht="14.25" customHeight="1" x14ac:dyDescent="0.3">
      <c r="A228" s="56"/>
      <c r="B228" s="56"/>
      <c r="C228" s="56"/>
      <c r="G228" s="5"/>
    </row>
    <row r="229" spans="1:7" ht="14.25" customHeight="1" x14ac:dyDescent="0.3">
      <c r="A229" s="56"/>
      <c r="B229" s="56"/>
      <c r="C229" s="56"/>
      <c r="G229" s="5"/>
    </row>
    <row r="230" spans="1:7" ht="14.25" customHeight="1" x14ac:dyDescent="0.3">
      <c r="A230" s="56"/>
      <c r="B230" s="56"/>
      <c r="C230" s="56"/>
      <c r="G230" s="5"/>
    </row>
    <row r="231" spans="1:7" ht="14.25" customHeight="1" x14ac:dyDescent="0.3">
      <c r="A231" s="56"/>
      <c r="B231" s="56"/>
      <c r="C231" s="56"/>
      <c r="G231" s="5"/>
    </row>
    <row r="232" spans="1:7" ht="14.25" customHeight="1" x14ac:dyDescent="0.3">
      <c r="A232" s="56"/>
      <c r="B232" s="56"/>
      <c r="C232" s="56"/>
      <c r="G232" s="5"/>
    </row>
    <row r="233" spans="1:7" ht="14.25" customHeight="1" x14ac:dyDescent="0.3">
      <c r="A233" s="56"/>
      <c r="B233" s="56"/>
      <c r="C233" s="56"/>
      <c r="G233" s="5"/>
    </row>
    <row r="234" spans="1:7" ht="14.25" customHeight="1" x14ac:dyDescent="0.3">
      <c r="A234" s="56"/>
      <c r="B234" s="56"/>
      <c r="C234" s="56"/>
      <c r="G234" s="5"/>
    </row>
    <row r="235" spans="1:7" ht="14.25" customHeight="1" x14ac:dyDescent="0.3">
      <c r="A235" s="56"/>
      <c r="B235" s="56"/>
      <c r="C235" s="56"/>
      <c r="G235" s="5"/>
    </row>
    <row r="236" spans="1:7" ht="14.25" customHeight="1" x14ac:dyDescent="0.3">
      <c r="A236" s="56"/>
      <c r="B236" s="56"/>
      <c r="C236" s="56"/>
      <c r="G236" s="5"/>
    </row>
    <row r="237" spans="1:7" ht="14.25" customHeight="1" x14ac:dyDescent="0.3">
      <c r="A237" s="56"/>
      <c r="B237" s="56"/>
      <c r="C237" s="56"/>
      <c r="G237" s="5"/>
    </row>
    <row r="238" spans="1:7" ht="14.25" customHeight="1" x14ac:dyDescent="0.3">
      <c r="A238" s="56"/>
      <c r="B238" s="56"/>
      <c r="C238" s="56"/>
      <c r="G238" s="5"/>
    </row>
    <row r="239" spans="1:7" ht="14.25" customHeight="1" x14ac:dyDescent="0.3">
      <c r="A239" s="56"/>
      <c r="B239" s="56"/>
      <c r="C239" s="56"/>
      <c r="G239" s="5"/>
    </row>
    <row r="240" spans="1:7" ht="14.25" customHeight="1" x14ac:dyDescent="0.3">
      <c r="A240" s="56"/>
      <c r="B240" s="56"/>
      <c r="C240" s="56"/>
      <c r="G240" s="5"/>
    </row>
    <row r="241" spans="1:7" ht="14.25" customHeight="1" x14ac:dyDescent="0.3">
      <c r="A241" s="56"/>
      <c r="B241" s="56"/>
      <c r="C241" s="56"/>
      <c r="G241" s="5"/>
    </row>
    <row r="242" spans="1:7" ht="14.25" customHeight="1" x14ac:dyDescent="0.3">
      <c r="A242" s="56"/>
      <c r="B242" s="56"/>
      <c r="C242" s="56"/>
      <c r="G242" s="5"/>
    </row>
    <row r="243" spans="1:7" ht="14.25" customHeight="1" x14ac:dyDescent="0.3">
      <c r="A243" s="56"/>
      <c r="B243" s="56"/>
      <c r="C243" s="56"/>
      <c r="G243" s="5"/>
    </row>
    <row r="244" spans="1:7" ht="14.25" customHeight="1" x14ac:dyDescent="0.3">
      <c r="A244" s="56"/>
      <c r="B244" s="56"/>
      <c r="C244" s="56"/>
      <c r="G244" s="5"/>
    </row>
    <row r="245" spans="1:7" ht="14.25" customHeight="1" x14ac:dyDescent="0.3">
      <c r="A245" s="56"/>
      <c r="B245" s="56"/>
      <c r="C245" s="56"/>
      <c r="G245" s="5"/>
    </row>
    <row r="246" spans="1:7" ht="14.25" customHeight="1" x14ac:dyDescent="0.3">
      <c r="A246" s="56"/>
      <c r="B246" s="56"/>
      <c r="C246" s="56"/>
      <c r="G246" s="5"/>
    </row>
    <row r="247" spans="1:7" ht="14.25" customHeight="1" x14ac:dyDescent="0.3">
      <c r="A247" s="56"/>
      <c r="B247" s="56"/>
      <c r="C247" s="56"/>
      <c r="G247" s="5"/>
    </row>
    <row r="248" spans="1:7" ht="14.25" customHeight="1" x14ac:dyDescent="0.3">
      <c r="A248" s="56"/>
      <c r="B248" s="56"/>
      <c r="C248" s="56"/>
      <c r="G248" s="5"/>
    </row>
    <row r="249" spans="1:7" ht="14.25" customHeight="1" x14ac:dyDescent="0.3">
      <c r="A249" s="56"/>
      <c r="B249" s="56"/>
      <c r="C249" s="56"/>
      <c r="G249" s="5"/>
    </row>
    <row r="250" spans="1:7" ht="14.25" customHeight="1" x14ac:dyDescent="0.3">
      <c r="A250" s="56"/>
      <c r="B250" s="56"/>
      <c r="C250" s="56"/>
      <c r="G250" s="5"/>
    </row>
    <row r="251" spans="1:7" ht="14.25" customHeight="1" x14ac:dyDescent="0.3">
      <c r="A251" s="56"/>
      <c r="B251" s="56"/>
      <c r="C251" s="56"/>
      <c r="G251" s="5"/>
    </row>
    <row r="252" spans="1:7" ht="14.25" customHeight="1" x14ac:dyDescent="0.3">
      <c r="A252" s="56"/>
      <c r="B252" s="56"/>
      <c r="C252" s="56"/>
      <c r="G252" s="5"/>
    </row>
    <row r="253" spans="1:7" ht="14.25" customHeight="1" x14ac:dyDescent="0.3">
      <c r="A253" s="56"/>
      <c r="B253" s="56"/>
      <c r="C253" s="56"/>
      <c r="G253" s="5"/>
    </row>
    <row r="254" spans="1:7" ht="14.25" customHeight="1" x14ac:dyDescent="0.3">
      <c r="A254" s="56"/>
      <c r="B254" s="56"/>
      <c r="C254" s="56"/>
      <c r="G254" s="5"/>
    </row>
    <row r="255" spans="1:7" ht="14.25" customHeight="1" x14ac:dyDescent="0.3">
      <c r="A255" s="56"/>
      <c r="B255" s="56"/>
      <c r="C255" s="56"/>
      <c r="G255" s="5"/>
    </row>
    <row r="256" spans="1:7" ht="14.25" customHeight="1" x14ac:dyDescent="0.3">
      <c r="A256" s="56"/>
      <c r="B256" s="56"/>
      <c r="C256" s="56"/>
      <c r="G256" s="5"/>
    </row>
    <row r="257" spans="1:7" ht="14.25" customHeight="1" x14ac:dyDescent="0.3">
      <c r="A257" s="56"/>
      <c r="B257" s="56"/>
      <c r="C257" s="56"/>
      <c r="G257" s="5"/>
    </row>
    <row r="258" spans="1:7" ht="14.25" customHeight="1" x14ac:dyDescent="0.3">
      <c r="A258" s="56"/>
      <c r="B258" s="56"/>
      <c r="C258" s="56"/>
      <c r="G258" s="5"/>
    </row>
    <row r="259" spans="1:7" ht="14.25" customHeight="1" x14ac:dyDescent="0.3">
      <c r="A259" s="56"/>
      <c r="B259" s="56"/>
      <c r="C259" s="56"/>
      <c r="G259" s="5"/>
    </row>
    <row r="260" spans="1:7" ht="14.25" customHeight="1" x14ac:dyDescent="0.3">
      <c r="A260" s="56"/>
      <c r="B260" s="56"/>
      <c r="C260" s="56"/>
      <c r="G260" s="5"/>
    </row>
    <row r="261" spans="1:7" ht="14.25" customHeight="1" x14ac:dyDescent="0.3">
      <c r="A261" s="56"/>
      <c r="B261" s="56"/>
      <c r="C261" s="56"/>
      <c r="G261" s="5"/>
    </row>
    <row r="262" spans="1:7" ht="14.25" customHeight="1" x14ac:dyDescent="0.3">
      <c r="A262" s="56"/>
      <c r="B262" s="56"/>
      <c r="C262" s="56"/>
      <c r="G262" s="5"/>
    </row>
    <row r="263" spans="1:7" ht="14.25" customHeight="1" x14ac:dyDescent="0.3">
      <c r="A263" s="56"/>
      <c r="B263" s="56"/>
      <c r="C263" s="56"/>
      <c r="G263" s="5"/>
    </row>
    <row r="264" spans="1:7" ht="14.25" customHeight="1" x14ac:dyDescent="0.3">
      <c r="A264" s="56"/>
      <c r="B264" s="56"/>
      <c r="C264" s="56"/>
      <c r="G264" s="5"/>
    </row>
    <row r="265" spans="1:7" ht="14.25" customHeight="1" x14ac:dyDescent="0.3">
      <c r="A265" s="56"/>
      <c r="B265" s="56"/>
      <c r="C265" s="56"/>
      <c r="G265" s="5"/>
    </row>
    <row r="266" spans="1:7" ht="14.25" customHeight="1" x14ac:dyDescent="0.3">
      <c r="A266" s="56"/>
      <c r="B266" s="56"/>
      <c r="C266" s="56"/>
      <c r="G266" s="5"/>
    </row>
    <row r="267" spans="1:7" ht="14.25" customHeight="1" x14ac:dyDescent="0.3">
      <c r="A267" s="56"/>
      <c r="B267" s="56"/>
      <c r="C267" s="56"/>
      <c r="G267" s="5"/>
    </row>
    <row r="268" spans="1:7" ht="14.25" customHeight="1" x14ac:dyDescent="0.3">
      <c r="A268" s="56"/>
      <c r="B268" s="56"/>
      <c r="C268" s="56"/>
      <c r="G268" s="5"/>
    </row>
    <row r="269" spans="1:7" ht="14.25" customHeight="1" x14ac:dyDescent="0.3">
      <c r="A269" s="56"/>
      <c r="B269" s="56"/>
      <c r="C269" s="56"/>
      <c r="G269" s="5"/>
    </row>
    <row r="270" spans="1:7" ht="14.25" customHeight="1" x14ac:dyDescent="0.3">
      <c r="A270" s="56"/>
      <c r="B270" s="56"/>
      <c r="C270" s="56"/>
      <c r="G270" s="5"/>
    </row>
    <row r="271" spans="1:7" ht="14.25" customHeight="1" x14ac:dyDescent="0.3">
      <c r="A271" s="56"/>
      <c r="B271" s="56"/>
      <c r="C271" s="56"/>
      <c r="G271" s="5"/>
    </row>
    <row r="272" spans="1:7" ht="14.25" customHeight="1" x14ac:dyDescent="0.3">
      <c r="A272" s="56"/>
      <c r="B272" s="56"/>
      <c r="C272" s="56"/>
      <c r="G272" s="5"/>
    </row>
    <row r="273" spans="1:7" ht="14.25" customHeight="1" x14ac:dyDescent="0.3">
      <c r="A273" s="56"/>
      <c r="B273" s="56"/>
      <c r="C273" s="56"/>
      <c r="G273" s="5"/>
    </row>
    <row r="274" spans="1:7" ht="14.25" customHeight="1" x14ac:dyDescent="0.3">
      <c r="A274" s="56"/>
      <c r="B274" s="56"/>
      <c r="C274" s="56"/>
      <c r="G274" s="5"/>
    </row>
    <row r="275" spans="1:7" ht="14.25" customHeight="1" x14ac:dyDescent="0.3">
      <c r="A275" s="56"/>
      <c r="B275" s="56"/>
      <c r="C275" s="56"/>
      <c r="G275" s="5"/>
    </row>
    <row r="276" spans="1:7" ht="14.25" customHeight="1" x14ac:dyDescent="0.3">
      <c r="A276" s="56"/>
      <c r="B276" s="56"/>
      <c r="C276" s="56"/>
      <c r="G276" s="5"/>
    </row>
    <row r="277" spans="1:7" ht="14.25" customHeight="1" x14ac:dyDescent="0.3">
      <c r="A277" s="56"/>
      <c r="B277" s="56"/>
      <c r="C277" s="56"/>
      <c r="G277" s="5"/>
    </row>
    <row r="278" spans="1:7" ht="14.25" customHeight="1" x14ac:dyDescent="0.3">
      <c r="A278" s="56"/>
      <c r="B278" s="56"/>
      <c r="C278" s="56"/>
      <c r="G278" s="5"/>
    </row>
    <row r="279" spans="1:7" ht="14.25" customHeight="1" x14ac:dyDescent="0.3">
      <c r="A279" s="56"/>
      <c r="B279" s="56"/>
      <c r="C279" s="56"/>
      <c r="G279" s="5"/>
    </row>
    <row r="280" spans="1:7" ht="14.25" customHeight="1" x14ac:dyDescent="0.3">
      <c r="A280" s="56"/>
      <c r="B280" s="56"/>
      <c r="C280" s="56"/>
      <c r="G280" s="5"/>
    </row>
    <row r="281" spans="1:7" ht="14.25" customHeight="1" x14ac:dyDescent="0.3">
      <c r="A281" s="56"/>
      <c r="B281" s="56"/>
      <c r="C281" s="56"/>
      <c r="G281" s="5"/>
    </row>
    <row r="282" spans="1:7" ht="14.25" customHeight="1" x14ac:dyDescent="0.3">
      <c r="A282" s="56"/>
      <c r="B282" s="56"/>
      <c r="C282" s="56"/>
      <c r="G282" s="5"/>
    </row>
    <row r="283" spans="1:7" ht="14.25" customHeight="1" x14ac:dyDescent="0.3">
      <c r="A283" s="56"/>
      <c r="B283" s="56"/>
      <c r="C283" s="56"/>
      <c r="G283" s="5"/>
    </row>
    <row r="284" spans="1:7" ht="14.25" customHeight="1" x14ac:dyDescent="0.3">
      <c r="A284" s="56"/>
      <c r="B284" s="56"/>
      <c r="C284" s="56"/>
      <c r="G284" s="5"/>
    </row>
    <row r="285" spans="1:7" ht="14.25" customHeight="1" x14ac:dyDescent="0.3">
      <c r="A285" s="56"/>
      <c r="B285" s="56"/>
      <c r="C285" s="56"/>
      <c r="G285" s="5"/>
    </row>
    <row r="286" spans="1:7" ht="14.25" customHeight="1" x14ac:dyDescent="0.3">
      <c r="A286" s="56"/>
      <c r="B286" s="56"/>
      <c r="C286" s="56"/>
      <c r="G286" s="5"/>
    </row>
    <row r="287" spans="1:7" ht="14.25" customHeight="1" x14ac:dyDescent="0.3">
      <c r="A287" s="56"/>
      <c r="B287" s="56"/>
      <c r="C287" s="56"/>
      <c r="G287" s="5"/>
    </row>
    <row r="288" spans="1:7" ht="14.25" customHeight="1" x14ac:dyDescent="0.3">
      <c r="A288" s="56"/>
      <c r="B288" s="56"/>
      <c r="C288" s="56"/>
      <c r="G288" s="5"/>
    </row>
    <row r="289" spans="1:7" ht="14.25" customHeight="1" x14ac:dyDescent="0.3">
      <c r="A289" s="56"/>
      <c r="B289" s="56"/>
      <c r="C289" s="56"/>
      <c r="G289" s="5"/>
    </row>
    <row r="290" spans="1:7" ht="14.25" customHeight="1" x14ac:dyDescent="0.3">
      <c r="A290" s="56"/>
      <c r="B290" s="56"/>
      <c r="C290" s="56"/>
      <c r="G290" s="5"/>
    </row>
    <row r="291" spans="1:7" ht="14.25" customHeight="1" x14ac:dyDescent="0.3">
      <c r="A291" s="56"/>
      <c r="B291" s="56"/>
      <c r="C291" s="56"/>
      <c r="G291" s="5"/>
    </row>
    <row r="292" spans="1:7" ht="14.25" customHeight="1" x14ac:dyDescent="0.3">
      <c r="A292" s="56"/>
      <c r="B292" s="56"/>
      <c r="C292" s="56"/>
      <c r="G292" s="5"/>
    </row>
    <row r="293" spans="1:7" ht="14.25" customHeight="1" x14ac:dyDescent="0.3">
      <c r="A293" s="56"/>
      <c r="B293" s="56"/>
      <c r="C293" s="56"/>
      <c r="G293" s="5"/>
    </row>
    <row r="294" spans="1:7" ht="14.25" customHeight="1" x14ac:dyDescent="0.3">
      <c r="A294" s="56"/>
      <c r="B294" s="56"/>
      <c r="C294" s="56"/>
      <c r="G294" s="5"/>
    </row>
    <row r="295" spans="1:7" ht="14.25" customHeight="1" x14ac:dyDescent="0.3">
      <c r="A295" s="56"/>
      <c r="B295" s="56"/>
      <c r="C295" s="56"/>
      <c r="G295" s="5"/>
    </row>
    <row r="296" spans="1:7" ht="14.25" customHeight="1" x14ac:dyDescent="0.3">
      <c r="A296" s="56"/>
      <c r="B296" s="56"/>
      <c r="C296" s="56"/>
      <c r="G296" s="5"/>
    </row>
    <row r="297" spans="1:7" ht="14.25" customHeight="1" x14ac:dyDescent="0.3">
      <c r="A297" s="56"/>
      <c r="B297" s="56"/>
      <c r="C297" s="56"/>
      <c r="G297" s="5"/>
    </row>
    <row r="298" spans="1:7" ht="14.25" customHeight="1" x14ac:dyDescent="0.3">
      <c r="A298" s="56"/>
      <c r="B298" s="56"/>
      <c r="C298" s="56"/>
      <c r="G298" s="5"/>
    </row>
    <row r="299" spans="1:7" ht="14.25" customHeight="1" x14ac:dyDescent="0.3">
      <c r="A299" s="56"/>
      <c r="B299" s="56"/>
      <c r="C299" s="56"/>
      <c r="G299" s="5"/>
    </row>
    <row r="300" spans="1:7" ht="14.25" customHeight="1" x14ac:dyDescent="0.3">
      <c r="A300" s="56"/>
      <c r="B300" s="56"/>
      <c r="C300" s="56"/>
      <c r="G300" s="5"/>
    </row>
    <row r="301" spans="1:7" ht="14.25" customHeight="1" x14ac:dyDescent="0.3">
      <c r="A301" s="56"/>
      <c r="B301" s="56"/>
      <c r="C301" s="56"/>
      <c r="G301" s="5"/>
    </row>
    <row r="302" spans="1:7" ht="14.25" customHeight="1" x14ac:dyDescent="0.3">
      <c r="A302" s="56"/>
      <c r="B302" s="56"/>
      <c r="C302" s="56"/>
      <c r="G302" s="5"/>
    </row>
    <row r="303" spans="1:7" ht="14.25" customHeight="1" x14ac:dyDescent="0.3">
      <c r="A303" s="56"/>
      <c r="B303" s="56"/>
      <c r="C303" s="56"/>
      <c r="G303" s="5"/>
    </row>
    <row r="304" spans="1:7" ht="14.25" customHeight="1" x14ac:dyDescent="0.3">
      <c r="A304" s="56"/>
      <c r="B304" s="56"/>
      <c r="C304" s="56"/>
      <c r="G304" s="5"/>
    </row>
    <row r="305" spans="1:7" ht="14.25" customHeight="1" x14ac:dyDescent="0.3">
      <c r="A305" s="56"/>
      <c r="B305" s="56"/>
      <c r="C305" s="56"/>
      <c r="G305" s="5"/>
    </row>
    <row r="306" spans="1:7" ht="14.25" customHeight="1" x14ac:dyDescent="0.3">
      <c r="A306" s="56"/>
      <c r="B306" s="56"/>
      <c r="C306" s="56"/>
      <c r="G306" s="5"/>
    </row>
    <row r="307" spans="1:7" ht="14.25" customHeight="1" x14ac:dyDescent="0.3">
      <c r="A307" s="56"/>
      <c r="B307" s="56"/>
      <c r="C307" s="56"/>
      <c r="G307" s="5"/>
    </row>
    <row r="308" spans="1:7" ht="14.25" customHeight="1" x14ac:dyDescent="0.3">
      <c r="A308" s="56"/>
      <c r="B308" s="56"/>
      <c r="C308" s="56"/>
      <c r="G308" s="5"/>
    </row>
    <row r="309" spans="1:7" ht="14.25" customHeight="1" x14ac:dyDescent="0.3">
      <c r="A309" s="56"/>
      <c r="B309" s="56"/>
      <c r="C309" s="56"/>
      <c r="G309" s="5"/>
    </row>
    <row r="310" spans="1:7" ht="14.25" customHeight="1" x14ac:dyDescent="0.3">
      <c r="A310" s="56"/>
      <c r="B310" s="56"/>
      <c r="C310" s="56"/>
      <c r="G310" s="5"/>
    </row>
    <row r="311" spans="1:7" ht="14.25" customHeight="1" x14ac:dyDescent="0.3">
      <c r="A311" s="56"/>
      <c r="B311" s="56"/>
      <c r="C311" s="56"/>
      <c r="G311" s="5"/>
    </row>
    <row r="312" spans="1:7" ht="14.25" customHeight="1" x14ac:dyDescent="0.3">
      <c r="A312" s="56"/>
      <c r="B312" s="56"/>
      <c r="C312" s="56"/>
      <c r="G312" s="5"/>
    </row>
    <row r="313" spans="1:7" ht="14.25" customHeight="1" x14ac:dyDescent="0.3">
      <c r="A313" s="56"/>
      <c r="B313" s="56"/>
      <c r="C313" s="56"/>
      <c r="G313" s="5"/>
    </row>
    <row r="314" spans="1:7" ht="14.25" customHeight="1" x14ac:dyDescent="0.3">
      <c r="A314" s="56"/>
      <c r="B314" s="56"/>
      <c r="C314" s="56"/>
      <c r="G314" s="5"/>
    </row>
    <row r="315" spans="1:7" ht="14.25" customHeight="1" x14ac:dyDescent="0.3">
      <c r="A315" s="56"/>
      <c r="B315" s="56"/>
      <c r="C315" s="56"/>
      <c r="G315" s="5"/>
    </row>
    <row r="316" spans="1:7" ht="14.25" customHeight="1" x14ac:dyDescent="0.3">
      <c r="A316" s="56"/>
      <c r="B316" s="56"/>
      <c r="C316" s="56"/>
      <c r="G316" s="5"/>
    </row>
    <row r="317" spans="1:7" ht="14.25" customHeight="1" x14ac:dyDescent="0.3">
      <c r="A317" s="56"/>
      <c r="B317" s="56"/>
      <c r="C317" s="56"/>
      <c r="G317" s="5"/>
    </row>
    <row r="318" spans="1:7" ht="14.25" customHeight="1" x14ac:dyDescent="0.3">
      <c r="A318" s="56"/>
      <c r="B318" s="56"/>
      <c r="C318" s="56"/>
      <c r="G318" s="5"/>
    </row>
    <row r="319" spans="1:7" ht="14.25" customHeight="1" x14ac:dyDescent="0.3">
      <c r="A319" s="56"/>
      <c r="B319" s="56"/>
      <c r="C319" s="56"/>
      <c r="G319" s="5"/>
    </row>
    <row r="320" spans="1:7" ht="14.25" customHeight="1" x14ac:dyDescent="0.3">
      <c r="A320" s="56"/>
      <c r="B320" s="56"/>
      <c r="C320" s="56"/>
      <c r="G320" s="5"/>
    </row>
    <row r="321" spans="1:7" ht="14.25" customHeight="1" x14ac:dyDescent="0.3">
      <c r="A321" s="56"/>
      <c r="B321" s="56"/>
      <c r="C321" s="56"/>
      <c r="G321" s="5"/>
    </row>
    <row r="322" spans="1:7" ht="14.25" customHeight="1" x14ac:dyDescent="0.3">
      <c r="A322" s="56"/>
      <c r="B322" s="56"/>
      <c r="C322" s="56"/>
      <c r="G322" s="5"/>
    </row>
    <row r="323" spans="1:7" ht="14.25" customHeight="1" x14ac:dyDescent="0.3">
      <c r="A323" s="56"/>
      <c r="B323" s="56"/>
      <c r="C323" s="56"/>
      <c r="G323" s="5"/>
    </row>
    <row r="324" spans="1:7" ht="14.25" customHeight="1" x14ac:dyDescent="0.3">
      <c r="A324" s="56"/>
      <c r="B324" s="56"/>
      <c r="C324" s="56"/>
      <c r="G324" s="5"/>
    </row>
    <row r="325" spans="1:7" ht="14.25" customHeight="1" x14ac:dyDescent="0.3">
      <c r="A325" s="56"/>
      <c r="B325" s="56"/>
      <c r="C325" s="56"/>
      <c r="G325" s="5"/>
    </row>
    <row r="326" spans="1:7" ht="14.25" customHeight="1" x14ac:dyDescent="0.3">
      <c r="A326" s="56"/>
      <c r="B326" s="56"/>
      <c r="C326" s="56"/>
      <c r="G326" s="5"/>
    </row>
    <row r="327" spans="1:7" ht="14.25" customHeight="1" x14ac:dyDescent="0.3">
      <c r="A327" s="56"/>
      <c r="B327" s="56"/>
      <c r="C327" s="56"/>
      <c r="G327" s="5"/>
    </row>
    <row r="328" spans="1:7" ht="14.25" customHeight="1" x14ac:dyDescent="0.3">
      <c r="A328" s="56"/>
      <c r="B328" s="56"/>
      <c r="C328" s="56"/>
      <c r="G328" s="5"/>
    </row>
    <row r="329" spans="1:7" ht="14.25" customHeight="1" x14ac:dyDescent="0.3">
      <c r="A329" s="56"/>
      <c r="B329" s="56"/>
      <c r="C329" s="56"/>
      <c r="G329" s="5"/>
    </row>
    <row r="330" spans="1:7" ht="14.25" customHeight="1" x14ac:dyDescent="0.3">
      <c r="A330" s="56"/>
      <c r="B330" s="56"/>
      <c r="C330" s="56"/>
      <c r="G330" s="5"/>
    </row>
    <row r="331" spans="1:7" ht="14.25" customHeight="1" x14ac:dyDescent="0.3">
      <c r="A331" s="56"/>
      <c r="B331" s="56"/>
      <c r="C331" s="56"/>
      <c r="G331" s="5"/>
    </row>
    <row r="332" spans="1:7" ht="14.25" customHeight="1" x14ac:dyDescent="0.3">
      <c r="A332" s="56"/>
      <c r="B332" s="56"/>
      <c r="C332" s="56"/>
      <c r="G332" s="5"/>
    </row>
    <row r="333" spans="1:7" ht="14.25" customHeight="1" x14ac:dyDescent="0.3">
      <c r="A333" s="56"/>
      <c r="B333" s="56"/>
      <c r="C333" s="56"/>
      <c r="G333" s="5"/>
    </row>
    <row r="334" spans="1:7" ht="14.25" customHeight="1" x14ac:dyDescent="0.3">
      <c r="A334" s="56"/>
      <c r="B334" s="56"/>
      <c r="C334" s="56"/>
      <c r="G334" s="5"/>
    </row>
    <row r="335" spans="1:7" ht="14.25" customHeight="1" x14ac:dyDescent="0.3">
      <c r="A335" s="56"/>
      <c r="B335" s="56"/>
      <c r="C335" s="56"/>
      <c r="G335" s="5"/>
    </row>
    <row r="336" spans="1:7" ht="14.25" customHeight="1" x14ac:dyDescent="0.3">
      <c r="A336" s="56"/>
      <c r="B336" s="56"/>
      <c r="C336" s="56"/>
      <c r="G336" s="5"/>
    </row>
    <row r="337" spans="1:7" ht="14.25" customHeight="1" x14ac:dyDescent="0.3">
      <c r="A337" s="56"/>
      <c r="B337" s="56"/>
      <c r="C337" s="56"/>
      <c r="G337" s="5"/>
    </row>
    <row r="338" spans="1:7" ht="14.25" customHeight="1" x14ac:dyDescent="0.3">
      <c r="A338" s="56"/>
      <c r="B338" s="56"/>
      <c r="C338" s="56"/>
      <c r="G338" s="5"/>
    </row>
    <row r="339" spans="1:7" ht="14.25" customHeight="1" x14ac:dyDescent="0.3">
      <c r="A339" s="56"/>
      <c r="B339" s="56"/>
      <c r="C339" s="56"/>
      <c r="G339" s="5"/>
    </row>
    <row r="340" spans="1:7" ht="14.25" customHeight="1" x14ac:dyDescent="0.3">
      <c r="A340" s="56"/>
      <c r="B340" s="56"/>
      <c r="C340" s="56"/>
      <c r="G340" s="5"/>
    </row>
    <row r="341" spans="1:7" ht="14.25" customHeight="1" x14ac:dyDescent="0.3">
      <c r="A341" s="56"/>
      <c r="B341" s="56"/>
      <c r="C341" s="56"/>
      <c r="G341" s="5"/>
    </row>
    <row r="342" spans="1:7" ht="14.25" customHeight="1" x14ac:dyDescent="0.3">
      <c r="A342" s="56"/>
      <c r="B342" s="56"/>
      <c r="C342" s="56"/>
      <c r="G342" s="5"/>
    </row>
    <row r="343" spans="1:7" ht="14.25" customHeight="1" x14ac:dyDescent="0.3">
      <c r="A343" s="56"/>
      <c r="B343" s="56"/>
      <c r="C343" s="56"/>
      <c r="G343" s="5"/>
    </row>
    <row r="344" spans="1:7" ht="14.25" customHeight="1" x14ac:dyDescent="0.3">
      <c r="A344" s="56"/>
      <c r="B344" s="56"/>
      <c r="C344" s="56"/>
      <c r="G344" s="5"/>
    </row>
    <row r="345" spans="1:7" ht="14.25" customHeight="1" x14ac:dyDescent="0.3">
      <c r="A345" s="56"/>
      <c r="B345" s="56"/>
      <c r="C345" s="56"/>
      <c r="G345" s="5"/>
    </row>
    <row r="346" spans="1:7" ht="14.25" customHeight="1" x14ac:dyDescent="0.3">
      <c r="A346" s="56"/>
      <c r="B346" s="56"/>
      <c r="C346" s="56"/>
      <c r="G346" s="5"/>
    </row>
    <row r="347" spans="1:7" ht="14.25" customHeight="1" x14ac:dyDescent="0.3">
      <c r="A347" s="56"/>
      <c r="B347" s="56"/>
      <c r="C347" s="56"/>
      <c r="G347" s="5"/>
    </row>
    <row r="348" spans="1:7" ht="14.25" customHeight="1" x14ac:dyDescent="0.3">
      <c r="A348" s="56"/>
      <c r="B348" s="56"/>
      <c r="C348" s="56"/>
      <c r="G348" s="5"/>
    </row>
    <row r="349" spans="1:7" ht="14.25" customHeight="1" x14ac:dyDescent="0.3">
      <c r="A349" s="56"/>
      <c r="B349" s="56"/>
      <c r="C349" s="56"/>
      <c r="G349" s="5"/>
    </row>
    <row r="350" spans="1:7" ht="14.25" customHeight="1" x14ac:dyDescent="0.3">
      <c r="A350" s="56"/>
      <c r="B350" s="56"/>
      <c r="C350" s="56"/>
      <c r="G350" s="5"/>
    </row>
    <row r="351" spans="1:7" ht="14.25" customHeight="1" x14ac:dyDescent="0.3">
      <c r="A351" s="56"/>
      <c r="B351" s="56"/>
      <c r="C351" s="56"/>
      <c r="G351" s="5"/>
    </row>
    <row r="352" spans="1:7" ht="14.25" customHeight="1" x14ac:dyDescent="0.3">
      <c r="A352" s="56"/>
      <c r="B352" s="56"/>
      <c r="C352" s="56"/>
      <c r="G352" s="5"/>
    </row>
    <row r="353" spans="1:7" ht="14.25" customHeight="1" x14ac:dyDescent="0.3">
      <c r="A353" s="56"/>
      <c r="B353" s="56"/>
      <c r="C353" s="56"/>
      <c r="G353" s="5"/>
    </row>
    <row r="354" spans="1:7" ht="14.25" customHeight="1" x14ac:dyDescent="0.3">
      <c r="A354" s="56"/>
      <c r="B354" s="56"/>
      <c r="C354" s="56"/>
      <c r="G354" s="5"/>
    </row>
    <row r="355" spans="1:7" ht="14.25" customHeight="1" x14ac:dyDescent="0.3">
      <c r="A355" s="56"/>
      <c r="B355" s="56"/>
      <c r="C355" s="56"/>
      <c r="G355" s="5"/>
    </row>
    <row r="356" spans="1:7" ht="14.25" customHeight="1" x14ac:dyDescent="0.3">
      <c r="A356" s="56"/>
      <c r="B356" s="56"/>
      <c r="C356" s="56"/>
      <c r="G356" s="5"/>
    </row>
    <row r="357" spans="1:7" ht="14.25" customHeight="1" x14ac:dyDescent="0.3">
      <c r="A357" s="56"/>
      <c r="B357" s="56"/>
      <c r="C357" s="56"/>
      <c r="G357" s="5"/>
    </row>
    <row r="358" spans="1:7" ht="14.25" customHeight="1" x14ac:dyDescent="0.3">
      <c r="A358" s="56"/>
      <c r="B358" s="56"/>
      <c r="C358" s="56"/>
      <c r="G358" s="5"/>
    </row>
    <row r="359" spans="1:7" ht="14.25" customHeight="1" x14ac:dyDescent="0.3">
      <c r="A359" s="56"/>
      <c r="B359" s="56"/>
      <c r="C359" s="56"/>
      <c r="G359" s="5"/>
    </row>
    <row r="360" spans="1:7" ht="14.25" customHeight="1" x14ac:dyDescent="0.3">
      <c r="A360" s="56"/>
      <c r="B360" s="56"/>
      <c r="C360" s="56"/>
      <c r="G360" s="5"/>
    </row>
    <row r="361" spans="1:7" ht="14.25" customHeight="1" x14ac:dyDescent="0.3">
      <c r="A361" s="56"/>
      <c r="B361" s="56"/>
      <c r="C361" s="56"/>
      <c r="G361" s="5"/>
    </row>
    <row r="362" spans="1:7" ht="14.25" customHeight="1" x14ac:dyDescent="0.3">
      <c r="A362" s="56"/>
      <c r="B362" s="56"/>
      <c r="C362" s="56"/>
      <c r="G362" s="5"/>
    </row>
    <row r="363" spans="1:7" ht="14.25" customHeight="1" x14ac:dyDescent="0.3">
      <c r="A363" s="56"/>
      <c r="B363" s="56"/>
      <c r="C363" s="56"/>
      <c r="G363" s="5"/>
    </row>
    <row r="364" spans="1:7" ht="14.25" customHeight="1" x14ac:dyDescent="0.3">
      <c r="A364" s="56"/>
      <c r="B364" s="56"/>
      <c r="C364" s="56"/>
      <c r="G364" s="5"/>
    </row>
    <row r="365" spans="1:7" ht="14.25" customHeight="1" x14ac:dyDescent="0.3">
      <c r="A365" s="56"/>
      <c r="B365" s="56"/>
      <c r="C365" s="56"/>
      <c r="G365" s="5"/>
    </row>
    <row r="366" spans="1:7" ht="14.25" customHeight="1" x14ac:dyDescent="0.3">
      <c r="A366" s="56"/>
      <c r="B366" s="56"/>
      <c r="C366" s="56"/>
      <c r="G366" s="5"/>
    </row>
    <row r="367" spans="1:7" ht="14.25" customHeight="1" x14ac:dyDescent="0.3">
      <c r="A367" s="56"/>
      <c r="B367" s="56"/>
      <c r="C367" s="56"/>
      <c r="G367" s="5"/>
    </row>
    <row r="368" spans="1:7" ht="14.25" customHeight="1" x14ac:dyDescent="0.3">
      <c r="A368" s="56"/>
      <c r="B368" s="56"/>
      <c r="C368" s="56"/>
      <c r="G368" s="5"/>
    </row>
    <row r="369" spans="1:7" ht="14.25" customHeight="1" x14ac:dyDescent="0.3">
      <c r="A369" s="56"/>
      <c r="B369" s="56"/>
      <c r="C369" s="56"/>
      <c r="G369" s="5"/>
    </row>
    <row r="370" spans="1:7" ht="14.25" customHeight="1" x14ac:dyDescent="0.3">
      <c r="A370" s="56"/>
      <c r="B370" s="56"/>
      <c r="C370" s="56"/>
      <c r="G370" s="5"/>
    </row>
    <row r="371" spans="1:7" ht="14.25" customHeight="1" x14ac:dyDescent="0.3">
      <c r="A371" s="56"/>
      <c r="B371" s="56"/>
      <c r="C371" s="56"/>
      <c r="G371" s="5"/>
    </row>
    <row r="372" spans="1:7" ht="14.25" customHeight="1" x14ac:dyDescent="0.3">
      <c r="A372" s="56"/>
      <c r="B372" s="56"/>
      <c r="C372" s="56"/>
      <c r="G372" s="5"/>
    </row>
    <row r="373" spans="1:7" ht="14.25" customHeight="1" x14ac:dyDescent="0.3">
      <c r="A373" s="56"/>
      <c r="B373" s="56"/>
      <c r="C373" s="56"/>
      <c r="G373" s="5"/>
    </row>
    <row r="374" spans="1:7" ht="14.25" customHeight="1" x14ac:dyDescent="0.3">
      <c r="A374" s="56"/>
      <c r="B374" s="56"/>
      <c r="C374" s="56"/>
      <c r="G374" s="5"/>
    </row>
    <row r="375" spans="1:7" ht="14.25" customHeight="1" x14ac:dyDescent="0.3">
      <c r="A375" s="56"/>
      <c r="B375" s="56"/>
      <c r="C375" s="56"/>
      <c r="G375" s="5"/>
    </row>
    <row r="376" spans="1:7" ht="14.25" customHeight="1" x14ac:dyDescent="0.3">
      <c r="A376" s="56"/>
      <c r="B376" s="56"/>
      <c r="C376" s="56"/>
      <c r="G376" s="5"/>
    </row>
    <row r="377" spans="1:7" ht="14.25" customHeight="1" x14ac:dyDescent="0.3">
      <c r="A377" s="56"/>
      <c r="B377" s="56"/>
      <c r="C377" s="56"/>
      <c r="G377" s="5"/>
    </row>
    <row r="378" spans="1:7" ht="14.25" customHeight="1" x14ac:dyDescent="0.3">
      <c r="A378" s="56"/>
      <c r="B378" s="56"/>
      <c r="C378" s="56"/>
      <c r="G378" s="5"/>
    </row>
    <row r="379" spans="1:7" ht="14.25" customHeight="1" x14ac:dyDescent="0.3">
      <c r="A379" s="56"/>
      <c r="B379" s="56"/>
      <c r="C379" s="56"/>
      <c r="G379" s="5"/>
    </row>
    <row r="380" spans="1:7" ht="14.25" customHeight="1" x14ac:dyDescent="0.3">
      <c r="A380" s="56"/>
      <c r="B380" s="56"/>
      <c r="C380" s="56"/>
      <c r="G380" s="5"/>
    </row>
    <row r="381" spans="1:7" ht="14.25" customHeight="1" x14ac:dyDescent="0.3">
      <c r="A381" s="56"/>
      <c r="B381" s="56"/>
      <c r="C381" s="56"/>
      <c r="G381" s="5"/>
    </row>
    <row r="382" spans="1:7" ht="14.25" customHeight="1" x14ac:dyDescent="0.3">
      <c r="A382" s="56"/>
      <c r="B382" s="56"/>
      <c r="C382" s="56"/>
      <c r="G382" s="5"/>
    </row>
    <row r="383" spans="1:7" ht="14.25" customHeight="1" x14ac:dyDescent="0.3">
      <c r="A383" s="56"/>
      <c r="B383" s="56"/>
      <c r="C383" s="56"/>
      <c r="G383" s="5"/>
    </row>
    <row r="384" spans="1:7" ht="14.25" customHeight="1" x14ac:dyDescent="0.3">
      <c r="A384" s="56"/>
      <c r="B384" s="56"/>
      <c r="C384" s="56"/>
      <c r="G384" s="5"/>
    </row>
    <row r="385" spans="1:7" ht="14.25" customHeight="1" x14ac:dyDescent="0.3">
      <c r="A385" s="56"/>
      <c r="B385" s="56"/>
      <c r="C385" s="56"/>
      <c r="G385" s="5"/>
    </row>
    <row r="386" spans="1:7" ht="14.25" customHeight="1" x14ac:dyDescent="0.3">
      <c r="A386" s="56"/>
      <c r="B386" s="56"/>
      <c r="C386" s="56"/>
      <c r="G386" s="5"/>
    </row>
    <row r="387" spans="1:7" ht="14.25" customHeight="1" x14ac:dyDescent="0.3">
      <c r="A387" s="56"/>
      <c r="B387" s="56"/>
      <c r="C387" s="56"/>
      <c r="G387" s="5"/>
    </row>
    <row r="388" spans="1:7" ht="14.25" customHeight="1" x14ac:dyDescent="0.3">
      <c r="A388" s="56"/>
      <c r="B388" s="56"/>
      <c r="C388" s="56"/>
      <c r="G388" s="5"/>
    </row>
    <row r="389" spans="1:7" ht="14.25" customHeight="1" x14ac:dyDescent="0.3">
      <c r="A389" s="56"/>
      <c r="B389" s="56"/>
      <c r="C389" s="56"/>
      <c r="G389" s="5"/>
    </row>
    <row r="390" spans="1:7" ht="14.25" customHeight="1" x14ac:dyDescent="0.3">
      <c r="A390" s="56"/>
      <c r="B390" s="56"/>
      <c r="C390" s="56"/>
      <c r="G390" s="5"/>
    </row>
    <row r="391" spans="1:7" ht="14.25" customHeight="1" x14ac:dyDescent="0.3">
      <c r="A391" s="56"/>
      <c r="B391" s="56"/>
      <c r="C391" s="56"/>
      <c r="G391" s="5"/>
    </row>
    <row r="392" spans="1:7" ht="14.25" customHeight="1" x14ac:dyDescent="0.3">
      <c r="A392" s="56"/>
      <c r="B392" s="56"/>
      <c r="C392" s="56"/>
      <c r="G392" s="5"/>
    </row>
    <row r="393" spans="1:7" ht="14.25" customHeight="1" x14ac:dyDescent="0.3">
      <c r="A393" s="56"/>
      <c r="B393" s="56"/>
      <c r="C393" s="56"/>
      <c r="G393" s="5"/>
    </row>
    <row r="394" spans="1:7" ht="14.25" customHeight="1" x14ac:dyDescent="0.3">
      <c r="A394" s="56"/>
      <c r="B394" s="56"/>
      <c r="C394" s="56"/>
      <c r="G394" s="5"/>
    </row>
    <row r="395" spans="1:7" ht="14.25" customHeight="1" x14ac:dyDescent="0.3">
      <c r="A395" s="56"/>
      <c r="B395" s="56"/>
      <c r="C395" s="56"/>
      <c r="G395" s="5"/>
    </row>
    <row r="396" spans="1:7" ht="14.25" customHeight="1" x14ac:dyDescent="0.3">
      <c r="A396" s="56"/>
      <c r="B396" s="56"/>
      <c r="C396" s="56"/>
      <c r="G396" s="5"/>
    </row>
    <row r="397" spans="1:7" ht="14.25" customHeight="1" x14ac:dyDescent="0.3">
      <c r="A397" s="56"/>
      <c r="B397" s="56"/>
      <c r="C397" s="56"/>
      <c r="G397" s="5"/>
    </row>
    <row r="398" spans="1:7" ht="14.25" customHeight="1" x14ac:dyDescent="0.3">
      <c r="A398" s="56"/>
      <c r="B398" s="56"/>
      <c r="C398" s="56"/>
      <c r="G398" s="5"/>
    </row>
    <row r="399" spans="1:7" ht="14.25" customHeight="1" x14ac:dyDescent="0.3">
      <c r="A399" s="56"/>
      <c r="B399" s="56"/>
      <c r="C399" s="56"/>
      <c r="G399" s="5"/>
    </row>
    <row r="400" spans="1:7" ht="14.25" customHeight="1" x14ac:dyDescent="0.3">
      <c r="A400" s="56"/>
      <c r="B400" s="56"/>
      <c r="C400" s="56"/>
      <c r="G400" s="5"/>
    </row>
    <row r="401" spans="1:7" ht="14.25" customHeight="1" x14ac:dyDescent="0.3">
      <c r="A401" s="56"/>
      <c r="B401" s="56"/>
      <c r="C401" s="56"/>
      <c r="G401" s="5"/>
    </row>
    <row r="402" spans="1:7" ht="14.25" customHeight="1" x14ac:dyDescent="0.3">
      <c r="A402" s="56"/>
      <c r="B402" s="56"/>
      <c r="C402" s="56"/>
      <c r="G402" s="5"/>
    </row>
    <row r="403" spans="1:7" ht="14.25" customHeight="1" x14ac:dyDescent="0.3">
      <c r="A403" s="56"/>
      <c r="B403" s="56"/>
      <c r="C403" s="56"/>
      <c r="G403" s="5"/>
    </row>
    <row r="404" spans="1:7" ht="14.25" customHeight="1" x14ac:dyDescent="0.3">
      <c r="A404" s="56"/>
      <c r="B404" s="56"/>
      <c r="C404" s="56"/>
      <c r="G404" s="5"/>
    </row>
    <row r="405" spans="1:7" ht="14.25" customHeight="1" x14ac:dyDescent="0.3">
      <c r="A405" s="56"/>
      <c r="B405" s="56"/>
      <c r="C405" s="56"/>
      <c r="G405" s="5"/>
    </row>
    <row r="406" spans="1:7" ht="14.25" customHeight="1" x14ac:dyDescent="0.3">
      <c r="A406" s="56"/>
      <c r="B406" s="56"/>
      <c r="C406" s="56"/>
      <c r="G406" s="5"/>
    </row>
    <row r="407" spans="1:7" ht="14.25" customHeight="1" x14ac:dyDescent="0.3">
      <c r="A407" s="56"/>
      <c r="B407" s="56"/>
      <c r="C407" s="56"/>
      <c r="G407" s="5"/>
    </row>
    <row r="408" spans="1:7" ht="14.25" customHeight="1" x14ac:dyDescent="0.3">
      <c r="A408" s="56"/>
      <c r="B408" s="56"/>
      <c r="C408" s="56"/>
      <c r="G408" s="5"/>
    </row>
    <row r="409" spans="1:7" ht="14.25" customHeight="1" x14ac:dyDescent="0.3">
      <c r="A409" s="56"/>
      <c r="B409" s="56"/>
      <c r="C409" s="56"/>
      <c r="G409" s="5"/>
    </row>
    <row r="410" spans="1:7" ht="14.25" customHeight="1" x14ac:dyDescent="0.3">
      <c r="A410" s="56"/>
      <c r="B410" s="56"/>
      <c r="C410" s="56"/>
      <c r="G410" s="5"/>
    </row>
    <row r="411" spans="1:7" ht="14.25" customHeight="1" x14ac:dyDescent="0.3">
      <c r="A411" s="56"/>
      <c r="B411" s="56"/>
      <c r="C411" s="56"/>
      <c r="G411" s="5"/>
    </row>
    <row r="412" spans="1:7" ht="14.25" customHeight="1" x14ac:dyDescent="0.3">
      <c r="A412" s="56"/>
      <c r="B412" s="56"/>
      <c r="C412" s="56"/>
      <c r="G412" s="5"/>
    </row>
    <row r="413" spans="1:7" ht="14.25" customHeight="1" x14ac:dyDescent="0.3">
      <c r="A413" s="56"/>
      <c r="B413" s="56"/>
      <c r="C413" s="56"/>
      <c r="G413" s="5"/>
    </row>
    <row r="414" spans="1:7" ht="14.25" customHeight="1" x14ac:dyDescent="0.3">
      <c r="A414" s="56"/>
      <c r="B414" s="56"/>
      <c r="C414" s="56"/>
      <c r="G414" s="5"/>
    </row>
    <row r="415" spans="1:7" ht="14.25" customHeight="1" x14ac:dyDescent="0.3">
      <c r="A415" s="56"/>
      <c r="B415" s="56"/>
      <c r="C415" s="56"/>
      <c r="G415" s="5"/>
    </row>
    <row r="416" spans="1:7" ht="14.25" customHeight="1" x14ac:dyDescent="0.3">
      <c r="A416" s="56"/>
      <c r="B416" s="56"/>
      <c r="C416" s="56"/>
      <c r="G416" s="5"/>
    </row>
    <row r="417" spans="1:7" ht="14.25" customHeight="1" x14ac:dyDescent="0.3">
      <c r="A417" s="56"/>
      <c r="B417" s="56"/>
      <c r="C417" s="56"/>
      <c r="G417" s="5"/>
    </row>
    <row r="418" spans="1:7" ht="14.25" customHeight="1" x14ac:dyDescent="0.3">
      <c r="A418" s="56"/>
      <c r="B418" s="56"/>
      <c r="C418" s="56"/>
      <c r="G418" s="5"/>
    </row>
    <row r="419" spans="1:7" ht="14.25" customHeight="1" x14ac:dyDescent="0.3">
      <c r="A419" s="56"/>
      <c r="B419" s="56"/>
      <c r="C419" s="56"/>
      <c r="G419" s="5"/>
    </row>
    <row r="420" spans="1:7" ht="14.25" customHeight="1" x14ac:dyDescent="0.3">
      <c r="A420" s="56"/>
      <c r="B420" s="56"/>
      <c r="C420" s="56"/>
      <c r="G420" s="5"/>
    </row>
    <row r="421" spans="1:7" ht="14.25" customHeight="1" x14ac:dyDescent="0.3">
      <c r="A421" s="56"/>
      <c r="B421" s="56"/>
      <c r="C421" s="56"/>
      <c r="G421" s="5"/>
    </row>
    <row r="422" spans="1:7" ht="14.25" customHeight="1" x14ac:dyDescent="0.3">
      <c r="A422" s="56"/>
      <c r="B422" s="56"/>
      <c r="C422" s="56"/>
      <c r="G422" s="5"/>
    </row>
    <row r="423" spans="1:7" ht="14.25" customHeight="1" x14ac:dyDescent="0.3">
      <c r="A423" s="56"/>
      <c r="B423" s="56"/>
      <c r="C423" s="56"/>
      <c r="G423" s="5"/>
    </row>
    <row r="424" spans="1:7" ht="14.25" customHeight="1" x14ac:dyDescent="0.3">
      <c r="A424" s="56"/>
      <c r="B424" s="56"/>
      <c r="C424" s="56"/>
      <c r="G424" s="5"/>
    </row>
    <row r="425" spans="1:7" ht="14.25" customHeight="1" x14ac:dyDescent="0.3">
      <c r="A425" s="56"/>
      <c r="B425" s="56"/>
      <c r="C425" s="56"/>
      <c r="G425" s="5"/>
    </row>
    <row r="426" spans="1:7" ht="14.25" customHeight="1" x14ac:dyDescent="0.3">
      <c r="A426" s="56"/>
      <c r="B426" s="56"/>
      <c r="C426" s="56"/>
      <c r="G426" s="5"/>
    </row>
    <row r="427" spans="1:7" ht="14.25" customHeight="1" x14ac:dyDescent="0.3">
      <c r="A427" s="56"/>
      <c r="B427" s="56"/>
      <c r="C427" s="56"/>
      <c r="G427" s="5"/>
    </row>
    <row r="428" spans="1:7" ht="14.25" customHeight="1" x14ac:dyDescent="0.3">
      <c r="A428" s="56"/>
      <c r="B428" s="56"/>
      <c r="C428" s="56"/>
      <c r="G428" s="5"/>
    </row>
    <row r="429" spans="1:7" ht="14.25" customHeight="1" x14ac:dyDescent="0.3">
      <c r="A429" s="56"/>
      <c r="B429" s="56"/>
      <c r="C429" s="56"/>
      <c r="G429" s="5"/>
    </row>
    <row r="430" spans="1:7" ht="14.25" customHeight="1" x14ac:dyDescent="0.3">
      <c r="A430" s="56"/>
      <c r="B430" s="56"/>
      <c r="C430" s="56"/>
      <c r="G430" s="5"/>
    </row>
    <row r="431" spans="1:7" ht="14.25" customHeight="1" x14ac:dyDescent="0.3">
      <c r="A431" s="56"/>
      <c r="B431" s="56"/>
      <c r="C431" s="56"/>
      <c r="G431" s="5"/>
    </row>
    <row r="432" spans="1:7" ht="14.25" customHeight="1" x14ac:dyDescent="0.3">
      <c r="A432" s="56"/>
      <c r="B432" s="56"/>
      <c r="C432" s="56"/>
      <c r="G432" s="5"/>
    </row>
    <row r="433" spans="1:7" ht="14.25" customHeight="1" x14ac:dyDescent="0.3">
      <c r="A433" s="56"/>
      <c r="B433" s="56"/>
      <c r="C433" s="56"/>
      <c r="G433" s="5"/>
    </row>
    <row r="434" spans="1:7" ht="14.25" customHeight="1" x14ac:dyDescent="0.3">
      <c r="A434" s="56"/>
      <c r="B434" s="56"/>
      <c r="C434" s="56"/>
      <c r="G434" s="5"/>
    </row>
    <row r="435" spans="1:7" ht="14.25" customHeight="1" x14ac:dyDescent="0.3">
      <c r="A435" s="56"/>
      <c r="B435" s="56"/>
      <c r="C435" s="56"/>
      <c r="G435" s="5"/>
    </row>
    <row r="436" spans="1:7" ht="14.25" customHeight="1" x14ac:dyDescent="0.3">
      <c r="A436" s="56"/>
      <c r="B436" s="56"/>
      <c r="C436" s="56"/>
      <c r="G436" s="5"/>
    </row>
    <row r="437" spans="1:7" ht="14.25" customHeight="1" x14ac:dyDescent="0.3">
      <c r="A437" s="56"/>
      <c r="B437" s="56"/>
      <c r="C437" s="56"/>
      <c r="G437" s="5"/>
    </row>
    <row r="438" spans="1:7" ht="14.25" customHeight="1" x14ac:dyDescent="0.3">
      <c r="A438" s="56"/>
      <c r="B438" s="56"/>
      <c r="C438" s="56"/>
      <c r="G438" s="5"/>
    </row>
    <row r="439" spans="1:7" ht="14.25" customHeight="1" x14ac:dyDescent="0.3">
      <c r="A439" s="56"/>
      <c r="B439" s="56"/>
      <c r="C439" s="56"/>
      <c r="G439" s="5"/>
    </row>
    <row r="440" spans="1:7" ht="14.25" customHeight="1" x14ac:dyDescent="0.3">
      <c r="A440" s="56"/>
      <c r="B440" s="56"/>
      <c r="C440" s="56"/>
      <c r="G440" s="5"/>
    </row>
    <row r="441" spans="1:7" ht="14.25" customHeight="1" x14ac:dyDescent="0.3">
      <c r="A441" s="56"/>
      <c r="B441" s="56"/>
      <c r="C441" s="56"/>
      <c r="G441" s="5"/>
    </row>
    <row r="442" spans="1:7" ht="14.25" customHeight="1" x14ac:dyDescent="0.3">
      <c r="A442" s="56"/>
      <c r="B442" s="56"/>
      <c r="C442" s="56"/>
      <c r="G442" s="5"/>
    </row>
    <row r="443" spans="1:7" ht="14.25" customHeight="1" x14ac:dyDescent="0.3">
      <c r="A443" s="56"/>
      <c r="B443" s="56"/>
      <c r="C443" s="56"/>
      <c r="G443" s="5"/>
    </row>
    <row r="444" spans="1:7" ht="14.25" customHeight="1" x14ac:dyDescent="0.3">
      <c r="A444" s="56"/>
      <c r="B444" s="56"/>
      <c r="C444" s="56"/>
      <c r="G444" s="5"/>
    </row>
    <row r="445" spans="1:7" ht="14.25" customHeight="1" x14ac:dyDescent="0.3">
      <c r="A445" s="56"/>
      <c r="B445" s="56"/>
      <c r="C445" s="56"/>
      <c r="G445" s="5"/>
    </row>
    <row r="446" spans="1:7" ht="14.25" customHeight="1" x14ac:dyDescent="0.3">
      <c r="A446" s="56"/>
      <c r="B446" s="56"/>
      <c r="C446" s="56"/>
      <c r="G446" s="5"/>
    </row>
    <row r="447" spans="1:7" ht="14.25" customHeight="1" x14ac:dyDescent="0.3">
      <c r="A447" s="56"/>
      <c r="B447" s="56"/>
      <c r="C447" s="56"/>
      <c r="G447" s="5"/>
    </row>
    <row r="448" spans="1:7" ht="14.25" customHeight="1" x14ac:dyDescent="0.3">
      <c r="A448" s="56"/>
      <c r="B448" s="56"/>
      <c r="C448" s="56"/>
      <c r="G448" s="5"/>
    </row>
    <row r="449" spans="1:7" ht="14.25" customHeight="1" x14ac:dyDescent="0.3">
      <c r="A449" s="56"/>
      <c r="B449" s="56"/>
      <c r="C449" s="56"/>
      <c r="G449" s="5"/>
    </row>
    <row r="450" spans="1:7" ht="14.25" customHeight="1" x14ac:dyDescent="0.3">
      <c r="A450" s="56"/>
      <c r="B450" s="56"/>
      <c r="C450" s="56"/>
      <c r="G450" s="5"/>
    </row>
    <row r="451" spans="1:7" ht="14.25" customHeight="1" x14ac:dyDescent="0.3">
      <c r="A451" s="56"/>
      <c r="B451" s="56"/>
      <c r="C451" s="56"/>
      <c r="G451" s="5"/>
    </row>
    <row r="452" spans="1:7" ht="14.25" customHeight="1" x14ac:dyDescent="0.3">
      <c r="A452" s="56"/>
      <c r="B452" s="56"/>
      <c r="C452" s="56"/>
      <c r="G452" s="5"/>
    </row>
    <row r="453" spans="1:7" ht="14.25" customHeight="1" x14ac:dyDescent="0.3">
      <c r="A453" s="56"/>
      <c r="B453" s="56"/>
      <c r="C453" s="56"/>
      <c r="G453" s="5"/>
    </row>
    <row r="454" spans="1:7" ht="14.25" customHeight="1" x14ac:dyDescent="0.3">
      <c r="A454" s="56"/>
      <c r="B454" s="56"/>
      <c r="C454" s="56"/>
      <c r="G454" s="5"/>
    </row>
    <row r="455" spans="1:7" ht="14.25" customHeight="1" x14ac:dyDescent="0.3">
      <c r="A455" s="56"/>
      <c r="B455" s="56"/>
      <c r="C455" s="56"/>
      <c r="G455" s="5"/>
    </row>
    <row r="456" spans="1:7" ht="14.25" customHeight="1" x14ac:dyDescent="0.3">
      <c r="A456" s="56"/>
      <c r="B456" s="56"/>
      <c r="C456" s="56"/>
      <c r="G456" s="5"/>
    </row>
    <row r="457" spans="1:7" ht="14.25" customHeight="1" x14ac:dyDescent="0.3">
      <c r="A457" s="56"/>
      <c r="B457" s="56"/>
      <c r="C457" s="56"/>
      <c r="G457" s="5"/>
    </row>
    <row r="458" spans="1:7" ht="14.25" customHeight="1" x14ac:dyDescent="0.3">
      <c r="A458" s="56"/>
      <c r="B458" s="56"/>
      <c r="C458" s="56"/>
      <c r="G458" s="5"/>
    </row>
    <row r="459" spans="1:7" ht="14.25" customHeight="1" x14ac:dyDescent="0.3">
      <c r="A459" s="56"/>
      <c r="B459" s="56"/>
      <c r="C459" s="56"/>
      <c r="G459" s="5"/>
    </row>
    <row r="460" spans="1:7" ht="14.25" customHeight="1" x14ac:dyDescent="0.3">
      <c r="A460" s="56"/>
      <c r="B460" s="56"/>
      <c r="C460" s="56"/>
      <c r="G460" s="5"/>
    </row>
    <row r="461" spans="1:7" ht="14.25" customHeight="1" x14ac:dyDescent="0.3">
      <c r="A461" s="56"/>
      <c r="B461" s="56"/>
      <c r="C461" s="56"/>
      <c r="G461" s="5"/>
    </row>
    <row r="462" spans="1:7" ht="14.25" customHeight="1" x14ac:dyDescent="0.3">
      <c r="A462" s="56"/>
      <c r="B462" s="56"/>
      <c r="C462" s="56"/>
      <c r="G462" s="5"/>
    </row>
    <row r="463" spans="1:7" ht="14.25" customHeight="1" x14ac:dyDescent="0.3">
      <c r="A463" s="56"/>
      <c r="B463" s="56"/>
      <c r="C463" s="56"/>
      <c r="G463" s="5"/>
    </row>
    <row r="464" spans="1:7" ht="14.25" customHeight="1" x14ac:dyDescent="0.3">
      <c r="A464" s="56"/>
      <c r="B464" s="56"/>
      <c r="C464" s="56"/>
      <c r="G464" s="5"/>
    </row>
    <row r="465" spans="1:7" ht="14.25" customHeight="1" x14ac:dyDescent="0.3">
      <c r="A465" s="56"/>
      <c r="B465" s="56"/>
      <c r="C465" s="56"/>
      <c r="G465" s="5"/>
    </row>
    <row r="466" spans="1:7" ht="14.25" customHeight="1" x14ac:dyDescent="0.3">
      <c r="A466" s="56"/>
      <c r="B466" s="56"/>
      <c r="C466" s="56"/>
      <c r="G466" s="5"/>
    </row>
    <row r="467" spans="1:7" ht="14.25" customHeight="1" x14ac:dyDescent="0.3">
      <c r="A467" s="56"/>
      <c r="B467" s="56"/>
      <c r="C467" s="56"/>
      <c r="G467" s="5"/>
    </row>
    <row r="468" spans="1:7" ht="14.25" customHeight="1" x14ac:dyDescent="0.3">
      <c r="A468" s="56"/>
      <c r="B468" s="56"/>
      <c r="C468" s="56"/>
      <c r="G468" s="5"/>
    </row>
    <row r="469" spans="1:7" ht="14.25" customHeight="1" x14ac:dyDescent="0.3">
      <c r="A469" s="56"/>
      <c r="B469" s="56"/>
      <c r="C469" s="56"/>
      <c r="G469" s="5"/>
    </row>
    <row r="470" spans="1:7" ht="14.25" customHeight="1" x14ac:dyDescent="0.3">
      <c r="A470" s="56"/>
      <c r="B470" s="56"/>
      <c r="C470" s="56"/>
      <c r="G470" s="5"/>
    </row>
    <row r="471" spans="1:7" ht="14.25" customHeight="1" x14ac:dyDescent="0.3">
      <c r="A471" s="56"/>
      <c r="B471" s="56"/>
      <c r="C471" s="56"/>
      <c r="G471" s="5"/>
    </row>
    <row r="472" spans="1:7" ht="14.25" customHeight="1" x14ac:dyDescent="0.3">
      <c r="A472" s="56"/>
      <c r="B472" s="56"/>
      <c r="C472" s="56"/>
      <c r="G472" s="5"/>
    </row>
    <row r="473" spans="1:7" ht="14.25" customHeight="1" x14ac:dyDescent="0.3">
      <c r="A473" s="56"/>
      <c r="B473" s="56"/>
      <c r="C473" s="56"/>
      <c r="G473" s="5"/>
    </row>
    <row r="474" spans="1:7" ht="14.25" customHeight="1" x14ac:dyDescent="0.3">
      <c r="A474" s="56"/>
      <c r="B474" s="56"/>
      <c r="C474" s="56"/>
      <c r="G474" s="5"/>
    </row>
    <row r="475" spans="1:7" ht="14.25" customHeight="1" x14ac:dyDescent="0.3">
      <c r="A475" s="56"/>
      <c r="B475" s="56"/>
      <c r="C475" s="56"/>
      <c r="G475" s="5"/>
    </row>
    <row r="476" spans="1:7" ht="14.25" customHeight="1" x14ac:dyDescent="0.3">
      <c r="A476" s="56"/>
      <c r="B476" s="56"/>
      <c r="C476" s="56"/>
      <c r="G476" s="5"/>
    </row>
    <row r="477" spans="1:7" ht="14.25" customHeight="1" x14ac:dyDescent="0.3">
      <c r="A477" s="56"/>
      <c r="B477" s="56"/>
      <c r="C477" s="56"/>
      <c r="G477" s="5"/>
    </row>
    <row r="478" spans="1:7" ht="14.25" customHeight="1" x14ac:dyDescent="0.3">
      <c r="A478" s="56"/>
      <c r="B478" s="56"/>
      <c r="C478" s="56"/>
      <c r="G478" s="5"/>
    </row>
    <row r="479" spans="1:7" ht="14.25" customHeight="1" x14ac:dyDescent="0.3">
      <c r="A479" s="56"/>
      <c r="B479" s="56"/>
      <c r="C479" s="56"/>
      <c r="G479" s="5"/>
    </row>
    <row r="480" spans="1:7" ht="14.25" customHeight="1" x14ac:dyDescent="0.3">
      <c r="A480" s="56"/>
      <c r="B480" s="56"/>
      <c r="C480" s="56"/>
      <c r="G480" s="5"/>
    </row>
    <row r="481" spans="1:7" ht="14.25" customHeight="1" x14ac:dyDescent="0.3">
      <c r="A481" s="56"/>
      <c r="B481" s="56"/>
      <c r="C481" s="56"/>
      <c r="G481" s="5"/>
    </row>
    <row r="482" spans="1:7" ht="14.25" customHeight="1" x14ac:dyDescent="0.3">
      <c r="A482" s="56"/>
      <c r="B482" s="56"/>
      <c r="C482" s="56"/>
      <c r="G482" s="5"/>
    </row>
    <row r="483" spans="1:7" ht="14.25" customHeight="1" x14ac:dyDescent="0.3">
      <c r="A483" s="56"/>
      <c r="B483" s="56"/>
      <c r="C483" s="56"/>
      <c r="G483" s="5"/>
    </row>
    <row r="484" spans="1:7" ht="14.25" customHeight="1" x14ac:dyDescent="0.3">
      <c r="A484" s="56"/>
      <c r="B484" s="56"/>
      <c r="C484" s="56"/>
      <c r="G484" s="5"/>
    </row>
    <row r="485" spans="1:7" ht="14.25" customHeight="1" x14ac:dyDescent="0.3">
      <c r="A485" s="56"/>
      <c r="B485" s="56"/>
      <c r="C485" s="56"/>
      <c r="G485" s="5"/>
    </row>
    <row r="486" spans="1:7" ht="14.25" customHeight="1" x14ac:dyDescent="0.3">
      <c r="A486" s="56"/>
      <c r="B486" s="56"/>
      <c r="C486" s="56"/>
      <c r="G486" s="5"/>
    </row>
    <row r="487" spans="1:7" ht="14.25" customHeight="1" x14ac:dyDescent="0.3">
      <c r="A487" s="56"/>
      <c r="B487" s="56"/>
      <c r="C487" s="56"/>
      <c r="G487" s="5"/>
    </row>
    <row r="488" spans="1:7" ht="14.25" customHeight="1" x14ac:dyDescent="0.3">
      <c r="A488" s="56"/>
      <c r="B488" s="56"/>
      <c r="C488" s="56"/>
      <c r="G488" s="5"/>
    </row>
    <row r="489" spans="1:7" ht="14.25" customHeight="1" x14ac:dyDescent="0.3">
      <c r="A489" s="56"/>
      <c r="B489" s="56"/>
      <c r="C489" s="56"/>
      <c r="G489" s="5"/>
    </row>
    <row r="490" spans="1:7" ht="14.25" customHeight="1" x14ac:dyDescent="0.3">
      <c r="A490" s="56"/>
      <c r="B490" s="56"/>
      <c r="C490" s="56"/>
      <c r="G490" s="5"/>
    </row>
    <row r="491" spans="1:7" ht="14.25" customHeight="1" x14ac:dyDescent="0.3">
      <c r="A491" s="56"/>
      <c r="B491" s="56"/>
      <c r="C491" s="56"/>
      <c r="G491" s="5"/>
    </row>
    <row r="492" spans="1:7" ht="14.25" customHeight="1" x14ac:dyDescent="0.3">
      <c r="A492" s="56"/>
      <c r="B492" s="56"/>
      <c r="C492" s="56"/>
      <c r="G492" s="5"/>
    </row>
    <row r="493" spans="1:7" ht="14.25" customHeight="1" x14ac:dyDescent="0.3">
      <c r="A493" s="56"/>
      <c r="B493" s="56"/>
      <c r="C493" s="56"/>
      <c r="G493" s="5"/>
    </row>
    <row r="494" spans="1:7" ht="14.25" customHeight="1" x14ac:dyDescent="0.3">
      <c r="A494" s="56"/>
      <c r="B494" s="56"/>
      <c r="C494" s="56"/>
      <c r="G494" s="5"/>
    </row>
    <row r="495" spans="1:7" ht="14.25" customHeight="1" x14ac:dyDescent="0.3">
      <c r="A495" s="56"/>
      <c r="B495" s="56"/>
      <c r="C495" s="56"/>
      <c r="G495" s="5"/>
    </row>
    <row r="496" spans="1:7" ht="14.25" customHeight="1" x14ac:dyDescent="0.3">
      <c r="A496" s="56"/>
      <c r="B496" s="56"/>
      <c r="C496" s="56"/>
      <c r="G496" s="5"/>
    </row>
    <row r="497" spans="1:7" ht="14.25" customHeight="1" x14ac:dyDescent="0.3">
      <c r="A497" s="56"/>
      <c r="B497" s="56"/>
      <c r="C497" s="56"/>
      <c r="G497" s="5"/>
    </row>
    <row r="498" spans="1:7" ht="14.25" customHeight="1" x14ac:dyDescent="0.3">
      <c r="A498" s="56"/>
      <c r="B498" s="56"/>
      <c r="C498" s="56"/>
      <c r="G498" s="5"/>
    </row>
    <row r="499" spans="1:7" ht="14.25" customHeight="1" x14ac:dyDescent="0.3">
      <c r="A499" s="56"/>
      <c r="B499" s="56"/>
      <c r="C499" s="56"/>
      <c r="G499" s="5"/>
    </row>
    <row r="500" spans="1:7" ht="14.25" customHeight="1" x14ac:dyDescent="0.3">
      <c r="A500" s="56"/>
      <c r="B500" s="56"/>
      <c r="C500" s="56"/>
      <c r="G500" s="5"/>
    </row>
    <row r="501" spans="1:7" ht="14.25" customHeight="1" x14ac:dyDescent="0.3">
      <c r="A501" s="56"/>
      <c r="B501" s="56"/>
      <c r="C501" s="56"/>
      <c r="G501" s="5"/>
    </row>
    <row r="502" spans="1:7" ht="14.25" customHeight="1" x14ac:dyDescent="0.3">
      <c r="A502" s="56"/>
      <c r="B502" s="56"/>
      <c r="C502" s="56"/>
      <c r="G502" s="5"/>
    </row>
    <row r="503" spans="1:7" ht="14.25" customHeight="1" x14ac:dyDescent="0.3">
      <c r="A503" s="56"/>
      <c r="B503" s="56"/>
      <c r="C503" s="56"/>
      <c r="G503" s="5"/>
    </row>
    <row r="504" spans="1:7" ht="14.25" customHeight="1" x14ac:dyDescent="0.3">
      <c r="A504" s="56"/>
      <c r="B504" s="56"/>
      <c r="C504" s="56"/>
      <c r="G504" s="5"/>
    </row>
    <row r="505" spans="1:7" ht="14.25" customHeight="1" x14ac:dyDescent="0.3">
      <c r="A505" s="56"/>
      <c r="B505" s="56"/>
      <c r="C505" s="56"/>
      <c r="G505" s="5"/>
    </row>
    <row r="506" spans="1:7" ht="14.25" customHeight="1" x14ac:dyDescent="0.3">
      <c r="A506" s="56"/>
      <c r="B506" s="56"/>
      <c r="C506" s="56"/>
      <c r="G506" s="5"/>
    </row>
    <row r="507" spans="1:7" ht="14.25" customHeight="1" x14ac:dyDescent="0.3">
      <c r="A507" s="56"/>
      <c r="B507" s="56"/>
      <c r="C507" s="56"/>
      <c r="G507" s="5"/>
    </row>
    <row r="508" spans="1:7" ht="14.25" customHeight="1" x14ac:dyDescent="0.3">
      <c r="A508" s="56"/>
      <c r="B508" s="56"/>
      <c r="C508" s="56"/>
      <c r="G508" s="5"/>
    </row>
    <row r="509" spans="1:7" ht="14.25" customHeight="1" x14ac:dyDescent="0.3">
      <c r="A509" s="56"/>
      <c r="B509" s="56"/>
      <c r="C509" s="56"/>
      <c r="G509" s="5"/>
    </row>
    <row r="510" spans="1:7" ht="14.25" customHeight="1" x14ac:dyDescent="0.3">
      <c r="A510" s="56"/>
      <c r="B510" s="56"/>
      <c r="C510" s="56"/>
      <c r="G510" s="5"/>
    </row>
    <row r="511" spans="1:7" ht="14.25" customHeight="1" x14ac:dyDescent="0.3">
      <c r="A511" s="56"/>
      <c r="B511" s="56"/>
      <c r="C511" s="56"/>
      <c r="G511" s="5"/>
    </row>
    <row r="512" spans="1:7" ht="14.25" customHeight="1" x14ac:dyDescent="0.3">
      <c r="A512" s="56"/>
      <c r="B512" s="56"/>
      <c r="C512" s="56"/>
      <c r="G512" s="5"/>
    </row>
    <row r="513" spans="1:7" ht="14.25" customHeight="1" x14ac:dyDescent="0.3">
      <c r="A513" s="56"/>
      <c r="B513" s="56"/>
      <c r="C513" s="56"/>
      <c r="G513" s="5"/>
    </row>
    <row r="514" spans="1:7" ht="14.25" customHeight="1" x14ac:dyDescent="0.3">
      <c r="A514" s="56"/>
      <c r="B514" s="56"/>
      <c r="C514" s="56"/>
      <c r="G514" s="5"/>
    </row>
    <row r="515" spans="1:7" ht="14.25" customHeight="1" x14ac:dyDescent="0.3">
      <c r="A515" s="56"/>
      <c r="B515" s="56"/>
      <c r="C515" s="56"/>
      <c r="G515" s="5"/>
    </row>
    <row r="516" spans="1:7" ht="14.25" customHeight="1" x14ac:dyDescent="0.3">
      <c r="A516" s="56"/>
      <c r="B516" s="56"/>
      <c r="C516" s="56"/>
      <c r="G516" s="5"/>
    </row>
    <row r="517" spans="1:7" ht="14.25" customHeight="1" x14ac:dyDescent="0.3">
      <c r="A517" s="56"/>
      <c r="B517" s="56"/>
      <c r="C517" s="56"/>
      <c r="G517" s="5"/>
    </row>
    <row r="518" spans="1:7" ht="14.25" customHeight="1" x14ac:dyDescent="0.3">
      <c r="A518" s="56"/>
      <c r="B518" s="56"/>
      <c r="C518" s="56"/>
      <c r="G518" s="5"/>
    </row>
    <row r="519" spans="1:7" ht="14.25" customHeight="1" x14ac:dyDescent="0.3">
      <c r="A519" s="56"/>
      <c r="B519" s="56"/>
      <c r="C519" s="56"/>
      <c r="G519" s="5"/>
    </row>
    <row r="520" spans="1:7" ht="14.25" customHeight="1" x14ac:dyDescent="0.3">
      <c r="A520" s="56"/>
      <c r="B520" s="56"/>
      <c r="C520" s="56"/>
      <c r="G520" s="5"/>
    </row>
    <row r="521" spans="1:7" ht="14.25" customHeight="1" x14ac:dyDescent="0.3">
      <c r="A521" s="56"/>
      <c r="B521" s="56"/>
      <c r="C521" s="56"/>
      <c r="G521" s="5"/>
    </row>
    <row r="522" spans="1:7" ht="14.25" customHeight="1" x14ac:dyDescent="0.3">
      <c r="A522" s="56"/>
      <c r="B522" s="56"/>
      <c r="C522" s="56"/>
      <c r="G522" s="5"/>
    </row>
    <row r="523" spans="1:7" ht="14.25" customHeight="1" x14ac:dyDescent="0.3">
      <c r="A523" s="56"/>
      <c r="B523" s="56"/>
      <c r="C523" s="56"/>
      <c r="G523" s="5"/>
    </row>
    <row r="524" spans="1:7" ht="14.25" customHeight="1" x14ac:dyDescent="0.3">
      <c r="A524" s="56"/>
      <c r="B524" s="56"/>
      <c r="C524" s="56"/>
      <c r="G524" s="5"/>
    </row>
    <row r="525" spans="1:7" ht="14.25" customHeight="1" x14ac:dyDescent="0.3">
      <c r="A525" s="56"/>
      <c r="B525" s="56"/>
      <c r="C525" s="56"/>
      <c r="G525" s="5"/>
    </row>
    <row r="526" spans="1:7" ht="14.25" customHeight="1" x14ac:dyDescent="0.3">
      <c r="A526" s="56"/>
      <c r="B526" s="56"/>
      <c r="C526" s="56"/>
      <c r="G526" s="5"/>
    </row>
    <row r="527" spans="1:7" ht="14.25" customHeight="1" x14ac:dyDescent="0.3">
      <c r="A527" s="56"/>
      <c r="B527" s="56"/>
      <c r="C527" s="56"/>
      <c r="G527" s="5"/>
    </row>
    <row r="528" spans="1:7" ht="14.25" customHeight="1" x14ac:dyDescent="0.3">
      <c r="A528" s="56"/>
      <c r="B528" s="56"/>
      <c r="C528" s="56"/>
      <c r="G528" s="5"/>
    </row>
    <row r="529" spans="1:7" ht="14.25" customHeight="1" x14ac:dyDescent="0.3">
      <c r="A529" s="56"/>
      <c r="B529" s="56"/>
      <c r="C529" s="56"/>
      <c r="G529" s="5"/>
    </row>
    <row r="530" spans="1:7" ht="14.25" customHeight="1" x14ac:dyDescent="0.3">
      <c r="A530" s="56"/>
      <c r="B530" s="56"/>
      <c r="C530" s="56"/>
      <c r="G530" s="5"/>
    </row>
    <row r="531" spans="1:7" ht="14.25" customHeight="1" x14ac:dyDescent="0.3">
      <c r="A531" s="56"/>
      <c r="B531" s="56"/>
      <c r="C531" s="56"/>
      <c r="G531" s="5"/>
    </row>
    <row r="532" spans="1:7" ht="14.25" customHeight="1" x14ac:dyDescent="0.3">
      <c r="A532" s="56"/>
      <c r="B532" s="56"/>
      <c r="C532" s="56"/>
      <c r="G532" s="5"/>
    </row>
    <row r="533" spans="1:7" ht="14.25" customHeight="1" x14ac:dyDescent="0.3">
      <c r="A533" s="56"/>
      <c r="B533" s="56"/>
      <c r="C533" s="56"/>
      <c r="G533" s="5"/>
    </row>
    <row r="534" spans="1:7" ht="14.25" customHeight="1" x14ac:dyDescent="0.3">
      <c r="A534" s="56"/>
      <c r="B534" s="56"/>
      <c r="C534" s="56"/>
      <c r="G534" s="5"/>
    </row>
    <row r="535" spans="1:7" ht="14.25" customHeight="1" x14ac:dyDescent="0.3">
      <c r="A535" s="56"/>
      <c r="B535" s="56"/>
      <c r="C535" s="56"/>
      <c r="G535" s="5"/>
    </row>
    <row r="536" spans="1:7" ht="14.25" customHeight="1" x14ac:dyDescent="0.3">
      <c r="A536" s="56"/>
      <c r="B536" s="56"/>
      <c r="C536" s="56"/>
      <c r="G536" s="5"/>
    </row>
    <row r="537" spans="1:7" ht="14.25" customHeight="1" x14ac:dyDescent="0.3">
      <c r="A537" s="56"/>
      <c r="B537" s="56"/>
      <c r="C537" s="56"/>
      <c r="G537" s="5"/>
    </row>
    <row r="538" spans="1:7" ht="14.25" customHeight="1" x14ac:dyDescent="0.3">
      <c r="A538" s="56"/>
      <c r="B538" s="56"/>
      <c r="C538" s="56"/>
      <c r="G538" s="5"/>
    </row>
    <row r="539" spans="1:7" ht="14.25" customHeight="1" x14ac:dyDescent="0.3">
      <c r="A539" s="56"/>
      <c r="B539" s="56"/>
      <c r="C539" s="56"/>
      <c r="G539" s="5"/>
    </row>
    <row r="540" spans="1:7" ht="14.25" customHeight="1" x14ac:dyDescent="0.3">
      <c r="A540" s="56"/>
      <c r="B540" s="56"/>
      <c r="C540" s="56"/>
      <c r="G540" s="5"/>
    </row>
    <row r="541" spans="1:7" ht="14.25" customHeight="1" x14ac:dyDescent="0.3">
      <c r="A541" s="56"/>
      <c r="B541" s="56"/>
      <c r="C541" s="56"/>
      <c r="G541" s="5"/>
    </row>
    <row r="542" spans="1:7" ht="14.25" customHeight="1" x14ac:dyDescent="0.3">
      <c r="A542" s="56"/>
      <c r="B542" s="56"/>
      <c r="C542" s="56"/>
      <c r="G542" s="5"/>
    </row>
    <row r="543" spans="1:7" ht="14.25" customHeight="1" x14ac:dyDescent="0.3">
      <c r="A543" s="56"/>
      <c r="B543" s="56"/>
      <c r="C543" s="56"/>
      <c r="G543" s="5"/>
    </row>
    <row r="544" spans="1:7" ht="14.25" customHeight="1" x14ac:dyDescent="0.3">
      <c r="A544" s="56"/>
      <c r="B544" s="56"/>
      <c r="C544" s="56"/>
      <c r="G544" s="5"/>
    </row>
    <row r="545" spans="1:7" ht="14.25" customHeight="1" x14ac:dyDescent="0.3">
      <c r="A545" s="56"/>
      <c r="B545" s="56"/>
      <c r="C545" s="56"/>
      <c r="G545" s="5"/>
    </row>
    <row r="546" spans="1:7" ht="14.25" customHeight="1" x14ac:dyDescent="0.3">
      <c r="A546" s="56"/>
      <c r="B546" s="56"/>
      <c r="C546" s="56"/>
      <c r="G546" s="5"/>
    </row>
    <row r="547" spans="1:7" ht="14.25" customHeight="1" x14ac:dyDescent="0.3">
      <c r="A547" s="56"/>
      <c r="B547" s="56"/>
      <c r="C547" s="56"/>
      <c r="G547" s="5"/>
    </row>
    <row r="548" spans="1:7" ht="14.25" customHeight="1" x14ac:dyDescent="0.3">
      <c r="A548" s="56"/>
      <c r="B548" s="56"/>
      <c r="C548" s="56"/>
      <c r="G548" s="5"/>
    </row>
    <row r="549" spans="1:7" ht="14.25" customHeight="1" x14ac:dyDescent="0.3">
      <c r="A549" s="56"/>
      <c r="B549" s="56"/>
      <c r="C549" s="56"/>
      <c r="G549" s="5"/>
    </row>
    <row r="550" spans="1:7" ht="14.25" customHeight="1" x14ac:dyDescent="0.3">
      <c r="A550" s="56"/>
      <c r="B550" s="56"/>
      <c r="C550" s="56"/>
      <c r="G550" s="5"/>
    </row>
    <row r="551" spans="1:7" ht="14.25" customHeight="1" x14ac:dyDescent="0.3">
      <c r="A551" s="56"/>
      <c r="B551" s="56"/>
      <c r="C551" s="56"/>
      <c r="G551" s="5"/>
    </row>
    <row r="552" spans="1:7" ht="14.25" customHeight="1" x14ac:dyDescent="0.3">
      <c r="A552" s="56"/>
      <c r="B552" s="56"/>
      <c r="C552" s="56"/>
      <c r="G552" s="5"/>
    </row>
    <row r="553" spans="1:7" ht="14.25" customHeight="1" x14ac:dyDescent="0.3">
      <c r="A553" s="56"/>
      <c r="B553" s="56"/>
      <c r="C553" s="56"/>
      <c r="G553" s="5"/>
    </row>
    <row r="554" spans="1:7" ht="14.25" customHeight="1" x14ac:dyDescent="0.3">
      <c r="A554" s="56"/>
      <c r="B554" s="56"/>
      <c r="C554" s="56"/>
      <c r="G554" s="5"/>
    </row>
    <row r="555" spans="1:7" ht="14.25" customHeight="1" x14ac:dyDescent="0.3">
      <c r="A555" s="56"/>
      <c r="B555" s="56"/>
      <c r="C555" s="56"/>
      <c r="G555" s="5"/>
    </row>
    <row r="556" spans="1:7" ht="14.25" customHeight="1" x14ac:dyDescent="0.3">
      <c r="A556" s="56"/>
      <c r="B556" s="56"/>
      <c r="C556" s="56"/>
      <c r="G556" s="5"/>
    </row>
    <row r="557" spans="1:7" ht="14.25" customHeight="1" x14ac:dyDescent="0.3">
      <c r="A557" s="56"/>
      <c r="B557" s="56"/>
      <c r="C557" s="56"/>
      <c r="G557" s="5"/>
    </row>
    <row r="558" spans="1:7" ht="14.25" customHeight="1" x14ac:dyDescent="0.3">
      <c r="A558" s="56"/>
      <c r="B558" s="56"/>
      <c r="C558" s="56"/>
      <c r="G558" s="5"/>
    </row>
    <row r="559" spans="1:7" ht="14.25" customHeight="1" x14ac:dyDescent="0.3">
      <c r="A559" s="56"/>
      <c r="B559" s="56"/>
      <c r="C559" s="56"/>
      <c r="G559" s="5"/>
    </row>
    <row r="560" spans="1:7" ht="14.25" customHeight="1" x14ac:dyDescent="0.3">
      <c r="A560" s="56"/>
      <c r="B560" s="56"/>
      <c r="C560" s="56"/>
      <c r="G560" s="5"/>
    </row>
    <row r="561" spans="1:7" ht="14.25" customHeight="1" x14ac:dyDescent="0.3">
      <c r="A561" s="56"/>
      <c r="B561" s="56"/>
      <c r="C561" s="56"/>
      <c r="G561" s="5"/>
    </row>
    <row r="562" spans="1:7" ht="14.25" customHeight="1" x14ac:dyDescent="0.3">
      <c r="A562" s="56"/>
      <c r="B562" s="56"/>
      <c r="C562" s="56"/>
      <c r="G562" s="5"/>
    </row>
    <row r="563" spans="1:7" ht="14.25" customHeight="1" x14ac:dyDescent="0.3">
      <c r="A563" s="56"/>
      <c r="B563" s="56"/>
      <c r="C563" s="56"/>
      <c r="G563" s="5"/>
    </row>
    <row r="564" spans="1:7" ht="14.25" customHeight="1" x14ac:dyDescent="0.3">
      <c r="A564" s="56"/>
      <c r="B564" s="56"/>
      <c r="C564" s="56"/>
      <c r="G564" s="5"/>
    </row>
    <row r="565" spans="1:7" ht="14.25" customHeight="1" x14ac:dyDescent="0.3">
      <c r="A565" s="56"/>
      <c r="B565" s="56"/>
      <c r="C565" s="56"/>
      <c r="G565" s="5"/>
    </row>
    <row r="566" spans="1:7" ht="14.25" customHeight="1" x14ac:dyDescent="0.3">
      <c r="A566" s="56"/>
      <c r="B566" s="56"/>
      <c r="C566" s="56"/>
      <c r="G566" s="5"/>
    </row>
    <row r="567" spans="1:7" ht="14.25" customHeight="1" x14ac:dyDescent="0.3">
      <c r="A567" s="56"/>
      <c r="B567" s="56"/>
      <c r="C567" s="56"/>
      <c r="G567" s="5"/>
    </row>
    <row r="568" spans="1:7" ht="14.25" customHeight="1" x14ac:dyDescent="0.3">
      <c r="A568" s="56"/>
      <c r="B568" s="56"/>
      <c r="C568" s="56"/>
      <c r="G568" s="5"/>
    </row>
    <row r="569" spans="1:7" ht="14.25" customHeight="1" x14ac:dyDescent="0.3">
      <c r="A569" s="56"/>
      <c r="B569" s="56"/>
      <c r="C569" s="56"/>
      <c r="G569" s="5"/>
    </row>
    <row r="570" spans="1:7" ht="14.25" customHeight="1" x14ac:dyDescent="0.3">
      <c r="A570" s="56"/>
      <c r="B570" s="56"/>
      <c r="C570" s="56"/>
      <c r="G570" s="5"/>
    </row>
    <row r="571" spans="1:7" ht="14.25" customHeight="1" x14ac:dyDescent="0.3">
      <c r="A571" s="56"/>
      <c r="B571" s="56"/>
      <c r="C571" s="56"/>
      <c r="G571" s="5"/>
    </row>
    <row r="572" spans="1:7" ht="14.25" customHeight="1" x14ac:dyDescent="0.3">
      <c r="A572" s="56"/>
      <c r="B572" s="56"/>
      <c r="C572" s="56"/>
      <c r="G572" s="5"/>
    </row>
    <row r="573" spans="1:7" ht="14.25" customHeight="1" x14ac:dyDescent="0.3">
      <c r="A573" s="56"/>
      <c r="B573" s="56"/>
      <c r="C573" s="56"/>
      <c r="G573" s="5"/>
    </row>
    <row r="574" spans="1:7" ht="14.25" customHeight="1" x14ac:dyDescent="0.3">
      <c r="A574" s="56"/>
      <c r="B574" s="56"/>
      <c r="C574" s="56"/>
      <c r="G574" s="5"/>
    </row>
    <row r="575" spans="1:7" ht="14.25" customHeight="1" x14ac:dyDescent="0.3">
      <c r="A575" s="56"/>
      <c r="B575" s="56"/>
      <c r="C575" s="56"/>
      <c r="G575" s="5"/>
    </row>
    <row r="576" spans="1:7" ht="14.25" customHeight="1" x14ac:dyDescent="0.3">
      <c r="A576" s="56"/>
      <c r="B576" s="56"/>
      <c r="C576" s="56"/>
      <c r="G576" s="5"/>
    </row>
    <row r="577" spans="1:7" ht="14.25" customHeight="1" x14ac:dyDescent="0.3">
      <c r="A577" s="56"/>
      <c r="B577" s="56"/>
      <c r="C577" s="56"/>
      <c r="G577" s="5"/>
    </row>
    <row r="578" spans="1:7" ht="14.25" customHeight="1" x14ac:dyDescent="0.3">
      <c r="A578" s="56"/>
      <c r="B578" s="56"/>
      <c r="C578" s="56"/>
      <c r="G578" s="5"/>
    </row>
    <row r="579" spans="1:7" ht="14.25" customHeight="1" x14ac:dyDescent="0.3">
      <c r="A579" s="56"/>
      <c r="B579" s="56"/>
      <c r="C579" s="56"/>
      <c r="G579" s="5"/>
    </row>
    <row r="580" spans="1:7" ht="14.25" customHeight="1" x14ac:dyDescent="0.3">
      <c r="A580" s="56"/>
      <c r="B580" s="56"/>
      <c r="C580" s="56"/>
      <c r="G580" s="5"/>
    </row>
    <row r="581" spans="1:7" ht="14.25" customHeight="1" x14ac:dyDescent="0.3">
      <c r="A581" s="56"/>
      <c r="B581" s="56"/>
      <c r="C581" s="56"/>
      <c r="G581" s="5"/>
    </row>
    <row r="582" spans="1:7" ht="14.25" customHeight="1" x14ac:dyDescent="0.3">
      <c r="A582" s="56"/>
      <c r="B582" s="56"/>
      <c r="C582" s="56"/>
      <c r="G582" s="5"/>
    </row>
    <row r="583" spans="1:7" ht="14.25" customHeight="1" x14ac:dyDescent="0.3">
      <c r="A583" s="56"/>
      <c r="B583" s="56"/>
      <c r="C583" s="56"/>
      <c r="G583" s="5"/>
    </row>
    <row r="584" spans="1:7" ht="14.25" customHeight="1" x14ac:dyDescent="0.3">
      <c r="A584" s="56"/>
      <c r="B584" s="56"/>
      <c r="C584" s="56"/>
      <c r="G584" s="5"/>
    </row>
    <row r="585" spans="1:7" ht="14.25" customHeight="1" x14ac:dyDescent="0.3">
      <c r="A585" s="56"/>
      <c r="B585" s="56"/>
      <c r="C585" s="56"/>
      <c r="G585" s="5"/>
    </row>
    <row r="586" spans="1:7" ht="14.25" customHeight="1" x14ac:dyDescent="0.3">
      <c r="A586" s="56"/>
      <c r="B586" s="56"/>
      <c r="C586" s="56"/>
      <c r="G586" s="5"/>
    </row>
    <row r="587" spans="1:7" ht="14.25" customHeight="1" x14ac:dyDescent="0.3">
      <c r="A587" s="56"/>
      <c r="B587" s="56"/>
      <c r="C587" s="56"/>
      <c r="G587" s="5"/>
    </row>
    <row r="588" spans="1:7" ht="14.25" customHeight="1" x14ac:dyDescent="0.3">
      <c r="A588" s="56"/>
      <c r="B588" s="56"/>
      <c r="C588" s="56"/>
      <c r="G588" s="5"/>
    </row>
    <row r="589" spans="1:7" ht="14.25" customHeight="1" x14ac:dyDescent="0.3">
      <c r="A589" s="56"/>
      <c r="B589" s="56"/>
      <c r="C589" s="56"/>
      <c r="G589" s="5"/>
    </row>
    <row r="590" spans="1:7" ht="14.25" customHeight="1" x14ac:dyDescent="0.3">
      <c r="A590" s="56"/>
      <c r="B590" s="56"/>
      <c r="C590" s="56"/>
      <c r="G590" s="5"/>
    </row>
    <row r="591" spans="1:7" ht="14.25" customHeight="1" x14ac:dyDescent="0.3">
      <c r="A591" s="56"/>
      <c r="B591" s="56"/>
      <c r="C591" s="56"/>
      <c r="G591" s="5"/>
    </row>
    <row r="592" spans="1:7" ht="14.25" customHeight="1" x14ac:dyDescent="0.3">
      <c r="A592" s="56"/>
      <c r="B592" s="56"/>
      <c r="C592" s="56"/>
      <c r="G592" s="5"/>
    </row>
    <row r="593" spans="1:7" ht="14.25" customHeight="1" x14ac:dyDescent="0.3">
      <c r="A593" s="56"/>
      <c r="B593" s="56"/>
      <c r="C593" s="56"/>
      <c r="G593" s="5"/>
    </row>
    <row r="594" spans="1:7" ht="14.25" customHeight="1" x14ac:dyDescent="0.3">
      <c r="A594" s="56"/>
      <c r="B594" s="56"/>
      <c r="C594" s="56"/>
      <c r="G594" s="5"/>
    </row>
    <row r="595" spans="1:7" ht="14.25" customHeight="1" x14ac:dyDescent="0.3">
      <c r="A595" s="56"/>
      <c r="B595" s="56"/>
      <c r="C595" s="56"/>
      <c r="G595" s="5"/>
    </row>
    <row r="596" spans="1:7" ht="14.25" customHeight="1" x14ac:dyDescent="0.3">
      <c r="A596" s="56"/>
      <c r="B596" s="56"/>
      <c r="C596" s="56"/>
      <c r="G596" s="5"/>
    </row>
    <row r="597" spans="1:7" ht="14.25" customHeight="1" x14ac:dyDescent="0.3">
      <c r="A597" s="56"/>
      <c r="B597" s="56"/>
      <c r="C597" s="56"/>
      <c r="G597" s="5"/>
    </row>
    <row r="598" spans="1:7" ht="14.25" customHeight="1" x14ac:dyDescent="0.3">
      <c r="A598" s="56"/>
      <c r="B598" s="56"/>
      <c r="C598" s="56"/>
      <c r="G598" s="5"/>
    </row>
    <row r="599" spans="1:7" ht="14.25" customHeight="1" x14ac:dyDescent="0.3">
      <c r="A599" s="56"/>
      <c r="B599" s="56"/>
      <c r="C599" s="56"/>
      <c r="G599" s="5"/>
    </row>
    <row r="600" spans="1:7" ht="14.25" customHeight="1" x14ac:dyDescent="0.3">
      <c r="A600" s="56"/>
      <c r="B600" s="56"/>
      <c r="C600" s="56"/>
      <c r="G600" s="5"/>
    </row>
    <row r="601" spans="1:7" ht="14.25" customHeight="1" x14ac:dyDescent="0.3">
      <c r="A601" s="56"/>
      <c r="B601" s="56"/>
      <c r="C601" s="56"/>
      <c r="G601" s="5"/>
    </row>
    <row r="602" spans="1:7" ht="14.25" customHeight="1" x14ac:dyDescent="0.3">
      <c r="A602" s="56"/>
      <c r="B602" s="56"/>
      <c r="C602" s="56"/>
      <c r="G602" s="5"/>
    </row>
    <row r="603" spans="1:7" ht="14.25" customHeight="1" x14ac:dyDescent="0.3">
      <c r="A603" s="56"/>
      <c r="B603" s="56"/>
      <c r="C603" s="56"/>
      <c r="G603" s="5"/>
    </row>
    <row r="604" spans="1:7" ht="14.25" customHeight="1" x14ac:dyDescent="0.3">
      <c r="A604" s="56"/>
      <c r="B604" s="56"/>
      <c r="C604" s="56"/>
      <c r="G604" s="5"/>
    </row>
    <row r="605" spans="1:7" ht="14.25" customHeight="1" x14ac:dyDescent="0.3">
      <c r="A605" s="56"/>
      <c r="B605" s="56"/>
      <c r="C605" s="56"/>
      <c r="G605" s="5"/>
    </row>
    <row r="606" spans="1:7" ht="14.25" customHeight="1" x14ac:dyDescent="0.3">
      <c r="A606" s="56"/>
      <c r="B606" s="56"/>
      <c r="C606" s="56"/>
      <c r="G606" s="5"/>
    </row>
    <row r="607" spans="1:7" ht="14.25" customHeight="1" x14ac:dyDescent="0.3">
      <c r="A607" s="56"/>
      <c r="B607" s="56"/>
      <c r="C607" s="56"/>
      <c r="G607" s="5"/>
    </row>
    <row r="608" spans="1:7" ht="14.25" customHeight="1" x14ac:dyDescent="0.3">
      <c r="A608" s="56"/>
      <c r="B608" s="56"/>
      <c r="C608" s="56"/>
      <c r="G608" s="5"/>
    </row>
    <row r="609" spans="1:7" ht="14.25" customHeight="1" x14ac:dyDescent="0.3">
      <c r="A609" s="56"/>
      <c r="B609" s="56"/>
      <c r="C609" s="56"/>
      <c r="G609" s="5"/>
    </row>
    <row r="610" spans="1:7" ht="14.25" customHeight="1" x14ac:dyDescent="0.3">
      <c r="A610" s="56"/>
      <c r="B610" s="56"/>
      <c r="C610" s="56"/>
      <c r="G610" s="5"/>
    </row>
    <row r="611" spans="1:7" ht="14.25" customHeight="1" x14ac:dyDescent="0.3">
      <c r="A611" s="56"/>
      <c r="B611" s="56"/>
      <c r="C611" s="56"/>
      <c r="G611" s="5"/>
    </row>
    <row r="612" spans="1:7" ht="14.25" customHeight="1" x14ac:dyDescent="0.3">
      <c r="A612" s="56"/>
      <c r="B612" s="56"/>
      <c r="C612" s="56"/>
      <c r="G612" s="5"/>
    </row>
    <row r="613" spans="1:7" ht="14.25" customHeight="1" x14ac:dyDescent="0.3">
      <c r="A613" s="56"/>
      <c r="B613" s="56"/>
      <c r="C613" s="56"/>
      <c r="G613" s="5"/>
    </row>
    <row r="614" spans="1:7" ht="14.25" customHeight="1" x14ac:dyDescent="0.3">
      <c r="A614" s="56"/>
      <c r="B614" s="56"/>
      <c r="C614" s="56"/>
      <c r="G614" s="5"/>
    </row>
    <row r="615" spans="1:7" ht="14.25" customHeight="1" x14ac:dyDescent="0.3">
      <c r="A615" s="56"/>
      <c r="B615" s="56"/>
      <c r="C615" s="56"/>
      <c r="G615" s="5"/>
    </row>
    <row r="616" spans="1:7" ht="14.25" customHeight="1" x14ac:dyDescent="0.3">
      <c r="A616" s="56"/>
      <c r="B616" s="56"/>
      <c r="C616" s="56"/>
      <c r="G616" s="5"/>
    </row>
    <row r="617" spans="1:7" ht="14.25" customHeight="1" x14ac:dyDescent="0.3">
      <c r="A617" s="56"/>
      <c r="B617" s="56"/>
      <c r="C617" s="56"/>
      <c r="G617" s="5"/>
    </row>
    <row r="618" spans="1:7" ht="14.25" customHeight="1" x14ac:dyDescent="0.3">
      <c r="A618" s="56"/>
      <c r="B618" s="56"/>
      <c r="C618" s="56"/>
      <c r="G618" s="5"/>
    </row>
    <row r="619" spans="1:7" ht="14.25" customHeight="1" x14ac:dyDescent="0.3">
      <c r="A619" s="56"/>
      <c r="B619" s="56"/>
      <c r="C619" s="56"/>
      <c r="G619" s="5"/>
    </row>
    <row r="620" spans="1:7" ht="14.25" customHeight="1" x14ac:dyDescent="0.3">
      <c r="A620" s="56"/>
      <c r="B620" s="56"/>
      <c r="C620" s="56"/>
      <c r="G620" s="5"/>
    </row>
    <row r="621" spans="1:7" ht="14.25" customHeight="1" x14ac:dyDescent="0.3">
      <c r="A621" s="56"/>
      <c r="B621" s="56"/>
      <c r="C621" s="56"/>
      <c r="G621" s="5"/>
    </row>
    <row r="622" spans="1:7" ht="14.25" customHeight="1" x14ac:dyDescent="0.3">
      <c r="A622" s="56"/>
      <c r="B622" s="56"/>
      <c r="C622" s="56"/>
      <c r="G622" s="5"/>
    </row>
    <row r="623" spans="1:7" ht="14.25" customHeight="1" x14ac:dyDescent="0.3">
      <c r="A623" s="56"/>
      <c r="B623" s="56"/>
      <c r="C623" s="56"/>
      <c r="G623" s="5"/>
    </row>
    <row r="624" spans="1:7" ht="14.25" customHeight="1" x14ac:dyDescent="0.3">
      <c r="A624" s="56"/>
      <c r="B624" s="56"/>
      <c r="C624" s="56"/>
      <c r="G624" s="5"/>
    </row>
    <row r="625" spans="1:7" ht="14.25" customHeight="1" x14ac:dyDescent="0.3">
      <c r="A625" s="56"/>
      <c r="B625" s="56"/>
      <c r="C625" s="56"/>
      <c r="G625" s="5"/>
    </row>
    <row r="626" spans="1:7" ht="14.25" customHeight="1" x14ac:dyDescent="0.3">
      <c r="A626" s="56"/>
      <c r="B626" s="56"/>
      <c r="C626" s="56"/>
      <c r="G626" s="5"/>
    </row>
    <row r="627" spans="1:7" ht="14.25" customHeight="1" x14ac:dyDescent="0.3">
      <c r="A627" s="56"/>
      <c r="B627" s="56"/>
      <c r="C627" s="56"/>
      <c r="G627" s="5"/>
    </row>
    <row r="628" spans="1:7" ht="14.25" customHeight="1" x14ac:dyDescent="0.3">
      <c r="A628" s="56"/>
      <c r="B628" s="56"/>
      <c r="C628" s="56"/>
      <c r="G628" s="5"/>
    </row>
    <row r="629" spans="1:7" ht="14.25" customHeight="1" x14ac:dyDescent="0.3">
      <c r="A629" s="56"/>
      <c r="B629" s="56"/>
      <c r="C629" s="56"/>
      <c r="G629" s="5"/>
    </row>
    <row r="630" spans="1:7" ht="14.25" customHeight="1" x14ac:dyDescent="0.3">
      <c r="A630" s="56"/>
      <c r="B630" s="56"/>
      <c r="C630" s="56"/>
      <c r="G630" s="5"/>
    </row>
    <row r="631" spans="1:7" ht="14.25" customHeight="1" x14ac:dyDescent="0.3">
      <c r="A631" s="56"/>
      <c r="B631" s="56"/>
      <c r="C631" s="56"/>
      <c r="G631" s="5"/>
    </row>
    <row r="632" spans="1:7" ht="14.25" customHeight="1" x14ac:dyDescent="0.3">
      <c r="A632" s="56"/>
      <c r="B632" s="56"/>
      <c r="C632" s="56"/>
      <c r="G632" s="5"/>
    </row>
    <row r="633" spans="1:7" ht="14.25" customHeight="1" x14ac:dyDescent="0.3">
      <c r="A633" s="56"/>
      <c r="B633" s="56"/>
      <c r="C633" s="56"/>
      <c r="G633" s="5"/>
    </row>
    <row r="634" spans="1:7" ht="14.25" customHeight="1" x14ac:dyDescent="0.3">
      <c r="A634" s="56"/>
      <c r="B634" s="56"/>
      <c r="C634" s="56"/>
      <c r="G634" s="5"/>
    </row>
    <row r="635" spans="1:7" ht="14.25" customHeight="1" x14ac:dyDescent="0.3">
      <c r="A635" s="56"/>
      <c r="B635" s="56"/>
      <c r="C635" s="56"/>
      <c r="G635" s="5"/>
    </row>
    <row r="636" spans="1:7" ht="14.25" customHeight="1" x14ac:dyDescent="0.3">
      <c r="A636" s="56"/>
      <c r="B636" s="56"/>
      <c r="C636" s="56"/>
      <c r="G636" s="5"/>
    </row>
    <row r="637" spans="1:7" ht="14.25" customHeight="1" x14ac:dyDescent="0.3">
      <c r="A637" s="56"/>
      <c r="B637" s="56"/>
      <c r="C637" s="56"/>
      <c r="G637" s="5"/>
    </row>
    <row r="638" spans="1:7" ht="14.25" customHeight="1" x14ac:dyDescent="0.3">
      <c r="A638" s="56"/>
      <c r="B638" s="56"/>
      <c r="C638" s="56"/>
      <c r="G638" s="5"/>
    </row>
    <row r="639" spans="1:7" ht="14.25" customHeight="1" x14ac:dyDescent="0.3">
      <c r="A639" s="56"/>
      <c r="B639" s="56"/>
      <c r="C639" s="56"/>
      <c r="G639" s="5"/>
    </row>
    <row r="640" spans="1:7" ht="14.25" customHeight="1" x14ac:dyDescent="0.3">
      <c r="A640" s="56"/>
      <c r="B640" s="56"/>
      <c r="C640" s="56"/>
      <c r="G640" s="5"/>
    </row>
    <row r="641" spans="1:7" ht="14.25" customHeight="1" x14ac:dyDescent="0.3">
      <c r="A641" s="56"/>
      <c r="B641" s="56"/>
      <c r="C641" s="56"/>
      <c r="G641" s="5"/>
    </row>
    <row r="642" spans="1:7" ht="14.25" customHeight="1" x14ac:dyDescent="0.3">
      <c r="A642" s="56"/>
      <c r="B642" s="56"/>
      <c r="C642" s="56"/>
      <c r="G642" s="5"/>
    </row>
    <row r="643" spans="1:7" ht="14.25" customHeight="1" x14ac:dyDescent="0.3">
      <c r="A643" s="56"/>
      <c r="B643" s="56"/>
      <c r="C643" s="56"/>
      <c r="G643" s="5"/>
    </row>
    <row r="644" spans="1:7" ht="14.25" customHeight="1" x14ac:dyDescent="0.3">
      <c r="A644" s="56"/>
      <c r="B644" s="56"/>
      <c r="C644" s="56"/>
      <c r="G644" s="5"/>
    </row>
    <row r="645" spans="1:7" ht="14.25" customHeight="1" x14ac:dyDescent="0.3">
      <c r="A645" s="56"/>
      <c r="B645" s="56"/>
      <c r="C645" s="56"/>
      <c r="G645" s="5"/>
    </row>
    <row r="646" spans="1:7" ht="14.25" customHeight="1" x14ac:dyDescent="0.3">
      <c r="A646" s="56"/>
      <c r="B646" s="56"/>
      <c r="C646" s="56"/>
      <c r="G646" s="5"/>
    </row>
    <row r="647" spans="1:7" ht="14.25" customHeight="1" x14ac:dyDescent="0.3">
      <c r="A647" s="56"/>
      <c r="B647" s="56"/>
      <c r="C647" s="56"/>
      <c r="G647" s="5"/>
    </row>
    <row r="648" spans="1:7" ht="14.25" customHeight="1" x14ac:dyDescent="0.3">
      <c r="A648" s="56"/>
      <c r="B648" s="56"/>
      <c r="C648" s="56"/>
      <c r="G648" s="5"/>
    </row>
    <row r="649" spans="1:7" ht="14.25" customHeight="1" x14ac:dyDescent="0.3">
      <c r="A649" s="56"/>
      <c r="B649" s="56"/>
      <c r="C649" s="56"/>
      <c r="G649" s="5"/>
    </row>
    <row r="650" spans="1:7" ht="14.25" customHeight="1" x14ac:dyDescent="0.3">
      <c r="A650" s="56"/>
      <c r="B650" s="56"/>
      <c r="C650" s="56"/>
      <c r="G650" s="5"/>
    </row>
    <row r="651" spans="1:7" ht="14.25" customHeight="1" x14ac:dyDescent="0.3">
      <c r="A651" s="56"/>
      <c r="B651" s="56"/>
      <c r="C651" s="56"/>
      <c r="G651" s="5"/>
    </row>
    <row r="652" spans="1:7" ht="14.25" customHeight="1" x14ac:dyDescent="0.3">
      <c r="A652" s="56"/>
      <c r="B652" s="56"/>
      <c r="C652" s="56"/>
      <c r="G652" s="5"/>
    </row>
    <row r="653" spans="1:7" ht="14.25" customHeight="1" x14ac:dyDescent="0.3">
      <c r="A653" s="56"/>
      <c r="B653" s="56"/>
      <c r="C653" s="56"/>
      <c r="G653" s="5"/>
    </row>
    <row r="654" spans="1:7" ht="14.25" customHeight="1" x14ac:dyDescent="0.3">
      <c r="A654" s="56"/>
      <c r="B654" s="56"/>
      <c r="C654" s="56"/>
      <c r="G654" s="5"/>
    </row>
    <row r="655" spans="1:7" ht="14.25" customHeight="1" x14ac:dyDescent="0.3">
      <c r="A655" s="56"/>
      <c r="B655" s="56"/>
      <c r="C655" s="56"/>
      <c r="G655" s="5"/>
    </row>
    <row r="656" spans="1:7" ht="14.25" customHeight="1" x14ac:dyDescent="0.3">
      <c r="A656" s="56"/>
      <c r="B656" s="56"/>
      <c r="C656" s="56"/>
      <c r="G656" s="5"/>
    </row>
    <row r="657" spans="1:7" ht="14.25" customHeight="1" x14ac:dyDescent="0.3">
      <c r="A657" s="56"/>
      <c r="B657" s="56"/>
      <c r="C657" s="56"/>
      <c r="G657" s="5"/>
    </row>
    <row r="658" spans="1:7" ht="14.25" customHeight="1" x14ac:dyDescent="0.3">
      <c r="A658" s="56"/>
      <c r="B658" s="56"/>
      <c r="C658" s="56"/>
      <c r="G658" s="5"/>
    </row>
    <row r="659" spans="1:7" ht="14.25" customHeight="1" x14ac:dyDescent="0.3">
      <c r="A659" s="56"/>
      <c r="B659" s="56"/>
      <c r="C659" s="56"/>
      <c r="G659" s="5"/>
    </row>
    <row r="660" spans="1:7" ht="14.25" customHeight="1" x14ac:dyDescent="0.3">
      <c r="A660" s="56"/>
      <c r="B660" s="56"/>
      <c r="C660" s="56"/>
      <c r="G660" s="5"/>
    </row>
    <row r="661" spans="1:7" ht="14.25" customHeight="1" x14ac:dyDescent="0.3">
      <c r="A661" s="56"/>
      <c r="B661" s="56"/>
      <c r="C661" s="56"/>
      <c r="G661" s="5"/>
    </row>
    <row r="662" spans="1:7" ht="14.25" customHeight="1" x14ac:dyDescent="0.3">
      <c r="A662" s="56"/>
      <c r="B662" s="56"/>
      <c r="C662" s="56"/>
      <c r="G662" s="5"/>
    </row>
    <row r="663" spans="1:7" ht="14.25" customHeight="1" x14ac:dyDescent="0.3">
      <c r="A663" s="56"/>
      <c r="B663" s="56"/>
      <c r="C663" s="56"/>
      <c r="G663" s="5"/>
    </row>
    <row r="664" spans="1:7" ht="14.25" customHeight="1" x14ac:dyDescent="0.3">
      <c r="A664" s="56"/>
      <c r="B664" s="56"/>
      <c r="C664" s="56"/>
      <c r="G664" s="5"/>
    </row>
    <row r="665" spans="1:7" ht="14.25" customHeight="1" x14ac:dyDescent="0.3">
      <c r="A665" s="56"/>
      <c r="B665" s="56"/>
      <c r="C665" s="56"/>
      <c r="G665" s="5"/>
    </row>
    <row r="666" spans="1:7" ht="14.25" customHeight="1" x14ac:dyDescent="0.3">
      <c r="A666" s="56"/>
      <c r="B666" s="56"/>
      <c r="C666" s="56"/>
      <c r="G666" s="5"/>
    </row>
    <row r="667" spans="1:7" ht="14.25" customHeight="1" x14ac:dyDescent="0.3">
      <c r="A667" s="56"/>
      <c r="B667" s="56"/>
      <c r="C667" s="56"/>
      <c r="G667" s="5"/>
    </row>
    <row r="668" spans="1:7" ht="14.25" customHeight="1" x14ac:dyDescent="0.3">
      <c r="A668" s="56"/>
      <c r="B668" s="56"/>
      <c r="C668" s="56"/>
      <c r="G668" s="5"/>
    </row>
    <row r="669" spans="1:7" ht="14.25" customHeight="1" x14ac:dyDescent="0.3">
      <c r="A669" s="56"/>
      <c r="B669" s="56"/>
      <c r="C669" s="56"/>
      <c r="G669" s="5"/>
    </row>
    <row r="670" spans="1:7" ht="14.25" customHeight="1" x14ac:dyDescent="0.3">
      <c r="A670" s="56"/>
      <c r="B670" s="56"/>
      <c r="C670" s="56"/>
      <c r="G670" s="5"/>
    </row>
    <row r="671" spans="1:7" ht="14.25" customHeight="1" x14ac:dyDescent="0.3">
      <c r="A671" s="56"/>
      <c r="B671" s="56"/>
      <c r="C671" s="56"/>
      <c r="G671" s="5"/>
    </row>
    <row r="672" spans="1:7" ht="14.25" customHeight="1" x14ac:dyDescent="0.3">
      <c r="A672" s="56"/>
      <c r="B672" s="56"/>
      <c r="C672" s="56"/>
      <c r="G672" s="5"/>
    </row>
    <row r="673" spans="1:7" ht="14.25" customHeight="1" x14ac:dyDescent="0.3">
      <c r="A673" s="56"/>
      <c r="B673" s="56"/>
      <c r="C673" s="56"/>
      <c r="G673" s="5"/>
    </row>
    <row r="674" spans="1:7" ht="14.25" customHeight="1" x14ac:dyDescent="0.3">
      <c r="A674" s="56"/>
      <c r="B674" s="56"/>
      <c r="C674" s="56"/>
      <c r="G674" s="5"/>
    </row>
    <row r="675" spans="1:7" ht="14.25" customHeight="1" x14ac:dyDescent="0.3">
      <c r="A675" s="56"/>
      <c r="B675" s="56"/>
      <c r="C675" s="56"/>
      <c r="G675" s="5"/>
    </row>
    <row r="676" spans="1:7" ht="14.25" customHeight="1" x14ac:dyDescent="0.3">
      <c r="A676" s="56"/>
      <c r="B676" s="56"/>
      <c r="C676" s="56"/>
      <c r="G676" s="5"/>
    </row>
    <row r="677" spans="1:7" ht="14.25" customHeight="1" x14ac:dyDescent="0.3">
      <c r="A677" s="56"/>
      <c r="B677" s="56"/>
      <c r="C677" s="56"/>
      <c r="G677" s="5"/>
    </row>
    <row r="678" spans="1:7" ht="14.25" customHeight="1" x14ac:dyDescent="0.3">
      <c r="A678" s="56"/>
      <c r="B678" s="56"/>
      <c r="C678" s="56"/>
      <c r="G678" s="5"/>
    </row>
    <row r="679" spans="1:7" ht="14.25" customHeight="1" x14ac:dyDescent="0.3">
      <c r="A679" s="56"/>
      <c r="B679" s="56"/>
      <c r="C679" s="56"/>
      <c r="G679" s="5"/>
    </row>
    <row r="680" spans="1:7" ht="14.25" customHeight="1" x14ac:dyDescent="0.3">
      <c r="A680" s="56"/>
      <c r="B680" s="56"/>
      <c r="C680" s="56"/>
      <c r="G680" s="5"/>
    </row>
    <row r="681" spans="1:7" ht="14.25" customHeight="1" x14ac:dyDescent="0.3">
      <c r="A681" s="56"/>
      <c r="B681" s="56"/>
      <c r="C681" s="56"/>
      <c r="G681" s="5"/>
    </row>
    <row r="682" spans="1:7" ht="14.25" customHeight="1" x14ac:dyDescent="0.3">
      <c r="A682" s="56"/>
      <c r="B682" s="56"/>
      <c r="C682" s="56"/>
      <c r="G682" s="5"/>
    </row>
    <row r="683" spans="1:7" ht="14.25" customHeight="1" x14ac:dyDescent="0.3">
      <c r="A683" s="56"/>
      <c r="B683" s="56"/>
      <c r="C683" s="56"/>
      <c r="G683" s="5"/>
    </row>
    <row r="684" spans="1:7" ht="14.25" customHeight="1" x14ac:dyDescent="0.3">
      <c r="A684" s="56"/>
      <c r="B684" s="56"/>
      <c r="C684" s="56"/>
      <c r="G684" s="5"/>
    </row>
    <row r="685" spans="1:7" ht="14.25" customHeight="1" x14ac:dyDescent="0.3">
      <c r="A685" s="56"/>
      <c r="B685" s="56"/>
      <c r="C685" s="56"/>
      <c r="G685" s="5"/>
    </row>
    <row r="686" spans="1:7" ht="14.25" customHeight="1" x14ac:dyDescent="0.3">
      <c r="A686" s="56"/>
      <c r="B686" s="56"/>
      <c r="C686" s="56"/>
      <c r="G686" s="5"/>
    </row>
    <row r="687" spans="1:7" ht="14.25" customHeight="1" x14ac:dyDescent="0.3">
      <c r="A687" s="56"/>
      <c r="B687" s="56"/>
      <c r="C687" s="56"/>
      <c r="G687" s="5"/>
    </row>
    <row r="688" spans="1:7" ht="14.25" customHeight="1" x14ac:dyDescent="0.3">
      <c r="A688" s="56"/>
      <c r="B688" s="56"/>
      <c r="C688" s="56"/>
      <c r="G688" s="5"/>
    </row>
    <row r="689" spans="1:7" ht="14.25" customHeight="1" x14ac:dyDescent="0.3">
      <c r="A689" s="56"/>
      <c r="B689" s="56"/>
      <c r="C689" s="56"/>
      <c r="G689" s="5"/>
    </row>
    <row r="690" spans="1:7" ht="14.25" customHeight="1" x14ac:dyDescent="0.3">
      <c r="A690" s="56"/>
      <c r="B690" s="56"/>
      <c r="C690" s="56"/>
      <c r="G690" s="5"/>
    </row>
    <row r="691" spans="1:7" ht="14.25" customHeight="1" x14ac:dyDescent="0.3">
      <c r="A691" s="56"/>
      <c r="B691" s="56"/>
      <c r="C691" s="56"/>
      <c r="G691" s="5"/>
    </row>
    <row r="692" spans="1:7" ht="14.25" customHeight="1" x14ac:dyDescent="0.3">
      <c r="A692" s="56"/>
      <c r="B692" s="56"/>
      <c r="C692" s="56"/>
      <c r="G692" s="5"/>
    </row>
    <row r="693" spans="1:7" ht="14.25" customHeight="1" x14ac:dyDescent="0.3">
      <c r="A693" s="56"/>
      <c r="B693" s="56"/>
      <c r="C693" s="56"/>
      <c r="G693" s="5"/>
    </row>
    <row r="694" spans="1:7" ht="14.25" customHeight="1" x14ac:dyDescent="0.3">
      <c r="A694" s="56"/>
      <c r="B694" s="56"/>
      <c r="C694" s="56"/>
      <c r="G694" s="5"/>
    </row>
    <row r="695" spans="1:7" ht="14.25" customHeight="1" x14ac:dyDescent="0.3">
      <c r="A695" s="56"/>
      <c r="B695" s="56"/>
      <c r="C695" s="56"/>
      <c r="G695" s="5"/>
    </row>
    <row r="696" spans="1:7" ht="14.25" customHeight="1" x14ac:dyDescent="0.3">
      <c r="A696" s="56"/>
      <c r="B696" s="56"/>
      <c r="C696" s="56"/>
      <c r="G696" s="5"/>
    </row>
    <row r="697" spans="1:7" ht="14.25" customHeight="1" x14ac:dyDescent="0.3">
      <c r="A697" s="56"/>
      <c r="B697" s="56"/>
      <c r="C697" s="56"/>
      <c r="G697" s="5"/>
    </row>
    <row r="698" spans="1:7" ht="14.25" customHeight="1" x14ac:dyDescent="0.3">
      <c r="A698" s="56"/>
      <c r="B698" s="56"/>
      <c r="C698" s="56"/>
      <c r="G698" s="5"/>
    </row>
    <row r="699" spans="1:7" ht="14.25" customHeight="1" x14ac:dyDescent="0.3">
      <c r="A699" s="56"/>
      <c r="B699" s="56"/>
      <c r="C699" s="56"/>
      <c r="G699" s="5"/>
    </row>
    <row r="700" spans="1:7" ht="14.25" customHeight="1" x14ac:dyDescent="0.3">
      <c r="A700" s="56"/>
      <c r="B700" s="56"/>
      <c r="C700" s="56"/>
      <c r="G700" s="5"/>
    </row>
    <row r="701" spans="1:7" ht="14.25" customHeight="1" x14ac:dyDescent="0.3">
      <c r="A701" s="56"/>
      <c r="B701" s="56"/>
      <c r="C701" s="56"/>
      <c r="G701" s="5"/>
    </row>
    <row r="702" spans="1:7" ht="14.25" customHeight="1" x14ac:dyDescent="0.3">
      <c r="A702" s="56"/>
      <c r="B702" s="56"/>
      <c r="C702" s="56"/>
      <c r="G702" s="5"/>
    </row>
    <row r="703" spans="1:7" ht="14.25" customHeight="1" x14ac:dyDescent="0.3">
      <c r="A703" s="56"/>
      <c r="B703" s="56"/>
      <c r="C703" s="56"/>
      <c r="G703" s="5"/>
    </row>
    <row r="704" spans="1:7" ht="14.25" customHeight="1" x14ac:dyDescent="0.3">
      <c r="A704" s="56"/>
      <c r="B704" s="56"/>
      <c r="C704" s="56"/>
      <c r="G704" s="5"/>
    </row>
    <row r="705" spans="1:7" ht="14.25" customHeight="1" x14ac:dyDescent="0.3">
      <c r="A705" s="56"/>
      <c r="B705" s="56"/>
      <c r="C705" s="56"/>
      <c r="G705" s="5"/>
    </row>
    <row r="706" spans="1:7" ht="14.25" customHeight="1" x14ac:dyDescent="0.3">
      <c r="A706" s="56"/>
      <c r="B706" s="56"/>
      <c r="C706" s="56"/>
      <c r="G706" s="5"/>
    </row>
    <row r="707" spans="1:7" ht="14.25" customHeight="1" x14ac:dyDescent="0.3">
      <c r="A707" s="56"/>
      <c r="B707" s="56"/>
      <c r="C707" s="56"/>
      <c r="G707" s="5"/>
    </row>
    <row r="708" spans="1:7" ht="14.25" customHeight="1" x14ac:dyDescent="0.3">
      <c r="A708" s="56"/>
      <c r="B708" s="56"/>
      <c r="C708" s="56"/>
      <c r="G708" s="5"/>
    </row>
    <row r="709" spans="1:7" ht="14.25" customHeight="1" x14ac:dyDescent="0.3">
      <c r="A709" s="56"/>
      <c r="B709" s="56"/>
      <c r="C709" s="56"/>
      <c r="G709" s="5"/>
    </row>
    <row r="710" spans="1:7" ht="14.25" customHeight="1" x14ac:dyDescent="0.3">
      <c r="A710" s="56"/>
      <c r="B710" s="56"/>
      <c r="C710" s="56"/>
      <c r="G710" s="5"/>
    </row>
    <row r="711" spans="1:7" ht="14.25" customHeight="1" x14ac:dyDescent="0.3">
      <c r="A711" s="56"/>
      <c r="B711" s="56"/>
      <c r="C711" s="56"/>
      <c r="G711" s="5"/>
    </row>
    <row r="712" spans="1:7" ht="14.25" customHeight="1" x14ac:dyDescent="0.3">
      <c r="A712" s="56"/>
      <c r="B712" s="56"/>
      <c r="C712" s="56"/>
      <c r="G712" s="5"/>
    </row>
    <row r="713" spans="1:7" ht="14.25" customHeight="1" x14ac:dyDescent="0.3">
      <c r="A713" s="56"/>
      <c r="B713" s="56"/>
      <c r="C713" s="56"/>
      <c r="G713" s="5"/>
    </row>
    <row r="714" spans="1:7" ht="14.25" customHeight="1" x14ac:dyDescent="0.3">
      <c r="A714" s="56"/>
      <c r="B714" s="56"/>
      <c r="C714" s="56"/>
      <c r="G714" s="5"/>
    </row>
    <row r="715" spans="1:7" ht="14.25" customHeight="1" x14ac:dyDescent="0.3">
      <c r="A715" s="56"/>
      <c r="B715" s="56"/>
      <c r="C715" s="56"/>
      <c r="G715" s="5"/>
    </row>
    <row r="716" spans="1:7" ht="14.25" customHeight="1" x14ac:dyDescent="0.3">
      <c r="A716" s="56"/>
      <c r="B716" s="56"/>
      <c r="C716" s="56"/>
      <c r="G716" s="5"/>
    </row>
    <row r="717" spans="1:7" ht="14.25" customHeight="1" x14ac:dyDescent="0.3">
      <c r="A717" s="56"/>
      <c r="B717" s="56"/>
      <c r="C717" s="56"/>
      <c r="G717" s="5"/>
    </row>
    <row r="718" spans="1:7" ht="14.25" customHeight="1" x14ac:dyDescent="0.3">
      <c r="A718" s="56"/>
      <c r="B718" s="56"/>
      <c r="C718" s="56"/>
      <c r="G718" s="5"/>
    </row>
    <row r="719" spans="1:7" ht="14.25" customHeight="1" x14ac:dyDescent="0.3">
      <c r="A719" s="56"/>
      <c r="B719" s="56"/>
      <c r="C719" s="56"/>
      <c r="G719" s="5"/>
    </row>
    <row r="720" spans="1:7" ht="14.25" customHeight="1" x14ac:dyDescent="0.3">
      <c r="A720" s="56"/>
      <c r="B720" s="56"/>
      <c r="C720" s="56"/>
      <c r="G720" s="5"/>
    </row>
    <row r="721" spans="1:7" ht="14.25" customHeight="1" x14ac:dyDescent="0.3">
      <c r="A721" s="56"/>
      <c r="B721" s="56"/>
      <c r="C721" s="56"/>
      <c r="G721" s="5"/>
    </row>
    <row r="722" spans="1:7" ht="14.25" customHeight="1" x14ac:dyDescent="0.3">
      <c r="A722" s="56"/>
      <c r="B722" s="56"/>
      <c r="C722" s="56"/>
      <c r="G722" s="5"/>
    </row>
    <row r="723" spans="1:7" ht="14.25" customHeight="1" x14ac:dyDescent="0.3">
      <c r="A723" s="56"/>
      <c r="B723" s="56"/>
      <c r="C723" s="56"/>
      <c r="G723" s="5"/>
    </row>
    <row r="724" spans="1:7" ht="14.25" customHeight="1" x14ac:dyDescent="0.3">
      <c r="A724" s="56"/>
      <c r="B724" s="56"/>
      <c r="C724" s="56"/>
      <c r="G724" s="5"/>
    </row>
    <row r="725" spans="1:7" ht="14.25" customHeight="1" x14ac:dyDescent="0.3">
      <c r="A725" s="56"/>
      <c r="B725" s="56"/>
      <c r="C725" s="56"/>
      <c r="G725" s="5"/>
    </row>
    <row r="726" spans="1:7" ht="14.25" customHeight="1" x14ac:dyDescent="0.3">
      <c r="A726" s="56"/>
      <c r="B726" s="56"/>
      <c r="C726" s="56"/>
      <c r="G726" s="5"/>
    </row>
    <row r="727" spans="1:7" ht="14.25" customHeight="1" x14ac:dyDescent="0.3">
      <c r="A727" s="56"/>
      <c r="B727" s="56"/>
      <c r="C727" s="56"/>
      <c r="G727" s="5"/>
    </row>
    <row r="728" spans="1:7" ht="14.25" customHeight="1" x14ac:dyDescent="0.3">
      <c r="A728" s="56"/>
      <c r="B728" s="56"/>
      <c r="C728" s="56"/>
      <c r="G728" s="5"/>
    </row>
    <row r="729" spans="1:7" ht="14.25" customHeight="1" x14ac:dyDescent="0.3">
      <c r="A729" s="56"/>
      <c r="B729" s="56"/>
      <c r="C729" s="56"/>
      <c r="G729" s="5"/>
    </row>
    <row r="730" spans="1:7" ht="14.25" customHeight="1" x14ac:dyDescent="0.3">
      <c r="A730" s="56"/>
      <c r="B730" s="56"/>
      <c r="C730" s="56"/>
      <c r="G730" s="5"/>
    </row>
    <row r="731" spans="1:7" ht="14.25" customHeight="1" x14ac:dyDescent="0.3">
      <c r="A731" s="56"/>
      <c r="B731" s="56"/>
      <c r="C731" s="56"/>
      <c r="G731" s="5"/>
    </row>
    <row r="732" spans="1:7" ht="14.25" customHeight="1" x14ac:dyDescent="0.3">
      <c r="A732" s="56"/>
      <c r="B732" s="56"/>
      <c r="C732" s="56"/>
      <c r="G732" s="5"/>
    </row>
    <row r="733" spans="1:7" ht="14.25" customHeight="1" x14ac:dyDescent="0.3">
      <c r="A733" s="56"/>
      <c r="B733" s="56"/>
      <c r="C733" s="56"/>
      <c r="G733" s="5"/>
    </row>
    <row r="734" spans="1:7" ht="14.25" customHeight="1" x14ac:dyDescent="0.3">
      <c r="A734" s="56"/>
      <c r="B734" s="56"/>
      <c r="C734" s="56"/>
      <c r="G734" s="5"/>
    </row>
    <row r="735" spans="1:7" ht="14.25" customHeight="1" x14ac:dyDescent="0.3">
      <c r="A735" s="56"/>
      <c r="B735" s="56"/>
      <c r="C735" s="56"/>
      <c r="G735" s="5"/>
    </row>
    <row r="736" spans="1:7" ht="14.25" customHeight="1" x14ac:dyDescent="0.3">
      <c r="A736" s="56"/>
      <c r="B736" s="56"/>
      <c r="C736" s="56"/>
      <c r="G736" s="5"/>
    </row>
    <row r="737" spans="1:7" ht="14.25" customHeight="1" x14ac:dyDescent="0.3">
      <c r="A737" s="56"/>
      <c r="B737" s="56"/>
      <c r="C737" s="56"/>
      <c r="G737" s="5"/>
    </row>
    <row r="738" spans="1:7" ht="14.25" customHeight="1" x14ac:dyDescent="0.3">
      <c r="A738" s="56"/>
      <c r="B738" s="56"/>
      <c r="C738" s="56"/>
      <c r="G738" s="5"/>
    </row>
    <row r="739" spans="1:7" ht="14.25" customHeight="1" x14ac:dyDescent="0.3">
      <c r="A739" s="56"/>
      <c r="B739" s="56"/>
      <c r="C739" s="56"/>
      <c r="G739" s="5"/>
    </row>
    <row r="740" spans="1:7" ht="14.25" customHeight="1" x14ac:dyDescent="0.3">
      <c r="A740" s="56"/>
      <c r="B740" s="56"/>
      <c r="C740" s="56"/>
      <c r="G740" s="5"/>
    </row>
    <row r="741" spans="1:7" ht="14.25" customHeight="1" x14ac:dyDescent="0.3">
      <c r="A741" s="56"/>
      <c r="B741" s="56"/>
      <c r="C741" s="56"/>
      <c r="G741" s="5"/>
    </row>
    <row r="742" spans="1:7" ht="14.25" customHeight="1" x14ac:dyDescent="0.3">
      <c r="A742" s="56"/>
      <c r="B742" s="56"/>
      <c r="C742" s="56"/>
      <c r="G742" s="5"/>
    </row>
    <row r="743" spans="1:7" ht="14.25" customHeight="1" x14ac:dyDescent="0.3">
      <c r="A743" s="56"/>
      <c r="B743" s="56"/>
      <c r="C743" s="56"/>
      <c r="G743" s="5"/>
    </row>
    <row r="744" spans="1:7" ht="14.25" customHeight="1" x14ac:dyDescent="0.3">
      <c r="A744" s="56"/>
      <c r="B744" s="56"/>
      <c r="C744" s="56"/>
      <c r="G744" s="5"/>
    </row>
    <row r="745" spans="1:7" ht="14.25" customHeight="1" x14ac:dyDescent="0.3">
      <c r="A745" s="56"/>
      <c r="B745" s="56"/>
      <c r="C745" s="56"/>
      <c r="G745" s="5"/>
    </row>
    <row r="746" spans="1:7" ht="14.25" customHeight="1" x14ac:dyDescent="0.3">
      <c r="A746" s="56"/>
      <c r="B746" s="56"/>
      <c r="C746" s="56"/>
      <c r="G746" s="5"/>
    </row>
    <row r="747" spans="1:7" ht="14.25" customHeight="1" x14ac:dyDescent="0.3">
      <c r="A747" s="56"/>
      <c r="B747" s="56"/>
      <c r="C747" s="56"/>
      <c r="G747" s="5"/>
    </row>
    <row r="748" spans="1:7" ht="14.25" customHeight="1" x14ac:dyDescent="0.3">
      <c r="A748" s="56"/>
      <c r="B748" s="56"/>
      <c r="C748" s="56"/>
      <c r="G748" s="5"/>
    </row>
    <row r="749" spans="1:7" ht="14.25" customHeight="1" x14ac:dyDescent="0.3">
      <c r="A749" s="56"/>
      <c r="B749" s="56"/>
      <c r="C749" s="56"/>
      <c r="G749" s="5"/>
    </row>
    <row r="750" spans="1:7" ht="14.25" customHeight="1" x14ac:dyDescent="0.3">
      <c r="A750" s="56"/>
      <c r="B750" s="56"/>
      <c r="C750" s="56"/>
      <c r="G750" s="5"/>
    </row>
    <row r="751" spans="1:7" ht="14.25" customHeight="1" x14ac:dyDescent="0.3">
      <c r="A751" s="56"/>
      <c r="B751" s="56"/>
      <c r="C751" s="56"/>
      <c r="G751" s="5"/>
    </row>
    <row r="752" spans="1:7" ht="14.25" customHeight="1" x14ac:dyDescent="0.3">
      <c r="A752" s="56"/>
      <c r="B752" s="56"/>
      <c r="C752" s="56"/>
      <c r="G752" s="5"/>
    </row>
    <row r="753" spans="1:7" ht="14.25" customHeight="1" x14ac:dyDescent="0.3">
      <c r="A753" s="56"/>
      <c r="B753" s="56"/>
      <c r="C753" s="56"/>
      <c r="G753" s="5"/>
    </row>
    <row r="754" spans="1:7" ht="14.25" customHeight="1" x14ac:dyDescent="0.3">
      <c r="A754" s="56"/>
      <c r="B754" s="56"/>
      <c r="C754" s="56"/>
      <c r="G754" s="5"/>
    </row>
    <row r="755" spans="1:7" ht="14.25" customHeight="1" x14ac:dyDescent="0.3">
      <c r="A755" s="56"/>
      <c r="B755" s="56"/>
      <c r="C755" s="56"/>
      <c r="G755" s="5"/>
    </row>
    <row r="756" spans="1:7" ht="14.25" customHeight="1" x14ac:dyDescent="0.3">
      <c r="A756" s="56"/>
      <c r="B756" s="56"/>
      <c r="C756" s="56"/>
      <c r="G756" s="5"/>
    </row>
    <row r="757" spans="1:7" ht="14.25" customHeight="1" x14ac:dyDescent="0.3">
      <c r="A757" s="56"/>
      <c r="B757" s="56"/>
      <c r="C757" s="56"/>
      <c r="G757" s="5"/>
    </row>
    <row r="758" spans="1:7" ht="14.25" customHeight="1" x14ac:dyDescent="0.3">
      <c r="A758" s="56"/>
      <c r="B758" s="56"/>
      <c r="C758" s="56"/>
      <c r="G758" s="5"/>
    </row>
    <row r="759" spans="1:7" ht="14.25" customHeight="1" x14ac:dyDescent="0.3">
      <c r="A759" s="56"/>
      <c r="B759" s="56"/>
      <c r="C759" s="56"/>
      <c r="G759" s="5"/>
    </row>
    <row r="760" spans="1:7" ht="14.25" customHeight="1" x14ac:dyDescent="0.3">
      <c r="A760" s="56"/>
      <c r="B760" s="56"/>
      <c r="C760" s="56"/>
      <c r="G760" s="5"/>
    </row>
    <row r="761" spans="1:7" ht="14.25" customHeight="1" x14ac:dyDescent="0.3">
      <c r="A761" s="56"/>
      <c r="B761" s="56"/>
      <c r="C761" s="56"/>
      <c r="G761" s="5"/>
    </row>
    <row r="762" spans="1:7" ht="14.25" customHeight="1" x14ac:dyDescent="0.3">
      <c r="A762" s="56"/>
      <c r="B762" s="56"/>
      <c r="C762" s="56"/>
      <c r="G762" s="5"/>
    </row>
    <row r="763" spans="1:7" ht="14.25" customHeight="1" x14ac:dyDescent="0.3">
      <c r="A763" s="56"/>
      <c r="B763" s="56"/>
      <c r="C763" s="56"/>
      <c r="G763" s="5"/>
    </row>
    <row r="764" spans="1:7" ht="14.25" customHeight="1" x14ac:dyDescent="0.3">
      <c r="A764" s="56"/>
      <c r="B764" s="56"/>
      <c r="C764" s="56"/>
      <c r="G764" s="5"/>
    </row>
    <row r="765" spans="1:7" ht="14.25" customHeight="1" x14ac:dyDescent="0.3">
      <c r="A765" s="56"/>
      <c r="B765" s="56"/>
      <c r="C765" s="56"/>
      <c r="G765" s="5"/>
    </row>
    <row r="766" spans="1:7" ht="14.25" customHeight="1" x14ac:dyDescent="0.3">
      <c r="A766" s="56"/>
      <c r="B766" s="56"/>
      <c r="C766" s="56"/>
      <c r="G766" s="5"/>
    </row>
    <row r="767" spans="1:7" ht="14.25" customHeight="1" x14ac:dyDescent="0.3">
      <c r="A767" s="56"/>
      <c r="B767" s="56"/>
      <c r="C767" s="56"/>
      <c r="G767" s="5"/>
    </row>
    <row r="768" spans="1:7" ht="14.25" customHeight="1" x14ac:dyDescent="0.3">
      <c r="A768" s="56"/>
      <c r="B768" s="56"/>
      <c r="C768" s="56"/>
      <c r="G768" s="5"/>
    </row>
    <row r="769" spans="1:7" ht="14.25" customHeight="1" x14ac:dyDescent="0.3">
      <c r="A769" s="56"/>
      <c r="B769" s="56"/>
      <c r="C769" s="56"/>
      <c r="G769" s="5"/>
    </row>
    <row r="770" spans="1:7" ht="14.25" customHeight="1" x14ac:dyDescent="0.3">
      <c r="A770" s="56"/>
      <c r="B770" s="56"/>
      <c r="C770" s="56"/>
      <c r="G770" s="5"/>
    </row>
    <row r="771" spans="1:7" ht="14.25" customHeight="1" x14ac:dyDescent="0.3">
      <c r="A771" s="56"/>
      <c r="B771" s="56"/>
      <c r="C771" s="56"/>
      <c r="G771" s="5"/>
    </row>
    <row r="772" spans="1:7" ht="14.25" customHeight="1" x14ac:dyDescent="0.3">
      <c r="A772" s="56"/>
      <c r="B772" s="56"/>
      <c r="C772" s="56"/>
      <c r="G772" s="5"/>
    </row>
    <row r="773" spans="1:7" ht="14.25" customHeight="1" x14ac:dyDescent="0.3">
      <c r="A773" s="56"/>
      <c r="B773" s="56"/>
      <c r="C773" s="56"/>
      <c r="G773" s="5"/>
    </row>
    <row r="774" spans="1:7" ht="14.25" customHeight="1" x14ac:dyDescent="0.3">
      <c r="A774" s="56"/>
      <c r="B774" s="56"/>
      <c r="C774" s="56"/>
      <c r="G774" s="5"/>
    </row>
    <row r="775" spans="1:7" ht="14.25" customHeight="1" x14ac:dyDescent="0.3">
      <c r="A775" s="56"/>
      <c r="B775" s="56"/>
      <c r="C775" s="56"/>
      <c r="G775" s="5"/>
    </row>
    <row r="776" spans="1:7" ht="14.25" customHeight="1" x14ac:dyDescent="0.3">
      <c r="A776" s="56"/>
      <c r="B776" s="56"/>
      <c r="C776" s="56"/>
      <c r="G776" s="5"/>
    </row>
    <row r="777" spans="1:7" ht="14.25" customHeight="1" x14ac:dyDescent="0.3">
      <c r="A777" s="56"/>
      <c r="B777" s="56"/>
      <c r="C777" s="56"/>
      <c r="G777" s="5"/>
    </row>
    <row r="778" spans="1:7" ht="14.25" customHeight="1" x14ac:dyDescent="0.3">
      <c r="A778" s="56"/>
      <c r="B778" s="56"/>
      <c r="C778" s="56"/>
      <c r="G778" s="5"/>
    </row>
    <row r="779" spans="1:7" ht="14.25" customHeight="1" x14ac:dyDescent="0.3">
      <c r="A779" s="56"/>
      <c r="B779" s="56"/>
      <c r="C779" s="56"/>
      <c r="G779" s="5"/>
    </row>
    <row r="780" spans="1:7" ht="14.25" customHeight="1" x14ac:dyDescent="0.3">
      <c r="A780" s="56"/>
      <c r="B780" s="56"/>
      <c r="C780" s="56"/>
      <c r="G780" s="5"/>
    </row>
    <row r="781" spans="1:7" ht="14.25" customHeight="1" x14ac:dyDescent="0.3">
      <c r="A781" s="56"/>
      <c r="B781" s="56"/>
      <c r="C781" s="56"/>
      <c r="G781" s="5"/>
    </row>
    <row r="782" spans="1:7" ht="14.25" customHeight="1" x14ac:dyDescent="0.3">
      <c r="A782" s="56"/>
      <c r="B782" s="56"/>
      <c r="C782" s="56"/>
      <c r="G782" s="5"/>
    </row>
    <row r="783" spans="1:7" ht="14.25" customHeight="1" x14ac:dyDescent="0.3">
      <c r="A783" s="56"/>
      <c r="B783" s="56"/>
      <c r="C783" s="56"/>
      <c r="G783" s="5"/>
    </row>
    <row r="784" spans="1:7" ht="14.25" customHeight="1" x14ac:dyDescent="0.3">
      <c r="A784" s="56"/>
      <c r="B784" s="56"/>
      <c r="C784" s="56"/>
      <c r="G784" s="5"/>
    </row>
    <row r="785" spans="1:7" ht="14.25" customHeight="1" x14ac:dyDescent="0.3">
      <c r="A785" s="56"/>
      <c r="B785" s="56"/>
      <c r="C785" s="56"/>
      <c r="G785" s="5"/>
    </row>
    <row r="786" spans="1:7" ht="14.25" customHeight="1" x14ac:dyDescent="0.3">
      <c r="A786" s="56"/>
      <c r="B786" s="56"/>
      <c r="C786" s="56"/>
      <c r="G786" s="5"/>
    </row>
    <row r="787" spans="1:7" ht="14.25" customHeight="1" x14ac:dyDescent="0.3">
      <c r="A787" s="56"/>
      <c r="B787" s="56"/>
      <c r="C787" s="56"/>
      <c r="G787" s="5"/>
    </row>
    <row r="788" spans="1:7" ht="14.25" customHeight="1" x14ac:dyDescent="0.3">
      <c r="A788" s="56"/>
      <c r="B788" s="56"/>
      <c r="C788" s="56"/>
      <c r="G788" s="5"/>
    </row>
    <row r="789" spans="1:7" ht="14.25" customHeight="1" x14ac:dyDescent="0.3">
      <c r="A789" s="56"/>
      <c r="B789" s="56"/>
      <c r="C789" s="56"/>
      <c r="G789" s="5"/>
    </row>
    <row r="790" spans="1:7" ht="14.25" customHeight="1" x14ac:dyDescent="0.3">
      <c r="A790" s="56"/>
      <c r="B790" s="56"/>
      <c r="C790" s="56"/>
      <c r="G790" s="5"/>
    </row>
    <row r="791" spans="1:7" ht="14.25" customHeight="1" x14ac:dyDescent="0.3">
      <c r="A791" s="56"/>
      <c r="B791" s="56"/>
      <c r="C791" s="56"/>
      <c r="G791" s="5"/>
    </row>
    <row r="792" spans="1:7" ht="14.25" customHeight="1" x14ac:dyDescent="0.3">
      <c r="A792" s="56"/>
      <c r="B792" s="56"/>
      <c r="C792" s="56"/>
      <c r="G792" s="5"/>
    </row>
    <row r="793" spans="1:7" ht="14.25" customHeight="1" x14ac:dyDescent="0.3">
      <c r="A793" s="56"/>
      <c r="B793" s="56"/>
      <c r="C793" s="56"/>
      <c r="G793" s="5"/>
    </row>
    <row r="794" spans="1:7" ht="14.25" customHeight="1" x14ac:dyDescent="0.3">
      <c r="A794" s="56"/>
      <c r="B794" s="56"/>
      <c r="C794" s="56"/>
      <c r="G794" s="5"/>
    </row>
    <row r="795" spans="1:7" ht="14.25" customHeight="1" x14ac:dyDescent="0.3">
      <c r="A795" s="56"/>
      <c r="B795" s="56"/>
      <c r="C795" s="56"/>
      <c r="G795" s="5"/>
    </row>
    <row r="796" spans="1:7" ht="14.25" customHeight="1" x14ac:dyDescent="0.3">
      <c r="A796" s="56"/>
      <c r="B796" s="56"/>
      <c r="C796" s="56"/>
      <c r="G796" s="5"/>
    </row>
    <row r="797" spans="1:7" ht="14.25" customHeight="1" x14ac:dyDescent="0.3">
      <c r="A797" s="56"/>
      <c r="B797" s="56"/>
      <c r="C797" s="56"/>
      <c r="G797" s="5"/>
    </row>
    <row r="798" spans="1:7" ht="14.25" customHeight="1" x14ac:dyDescent="0.3">
      <c r="A798" s="56"/>
      <c r="B798" s="56"/>
      <c r="C798" s="56"/>
      <c r="G798" s="5"/>
    </row>
    <row r="799" spans="1:7" ht="14.25" customHeight="1" x14ac:dyDescent="0.3">
      <c r="A799" s="56"/>
      <c r="B799" s="56"/>
      <c r="C799" s="56"/>
      <c r="G799" s="5"/>
    </row>
    <row r="800" spans="1:7" ht="14.25" customHeight="1" x14ac:dyDescent="0.3">
      <c r="A800" s="56"/>
      <c r="B800" s="56"/>
      <c r="C800" s="56"/>
      <c r="G800" s="5"/>
    </row>
    <row r="801" spans="1:7" ht="14.25" customHeight="1" x14ac:dyDescent="0.3">
      <c r="A801" s="56"/>
      <c r="B801" s="56"/>
      <c r="C801" s="56"/>
      <c r="G801" s="5"/>
    </row>
    <row r="802" spans="1:7" ht="14.25" customHeight="1" x14ac:dyDescent="0.3">
      <c r="A802" s="56"/>
      <c r="B802" s="56"/>
      <c r="C802" s="56"/>
      <c r="G802" s="5"/>
    </row>
    <row r="803" spans="1:7" ht="14.25" customHeight="1" x14ac:dyDescent="0.3">
      <c r="A803" s="56"/>
      <c r="B803" s="56"/>
      <c r="C803" s="56"/>
      <c r="G803" s="5"/>
    </row>
    <row r="804" spans="1:7" ht="14.25" customHeight="1" x14ac:dyDescent="0.3">
      <c r="A804" s="56"/>
      <c r="B804" s="56"/>
      <c r="C804" s="56"/>
      <c r="G804" s="5"/>
    </row>
    <row r="805" spans="1:7" ht="14.25" customHeight="1" x14ac:dyDescent="0.3">
      <c r="A805" s="56"/>
      <c r="B805" s="56"/>
      <c r="C805" s="56"/>
      <c r="G805" s="5"/>
    </row>
    <row r="806" spans="1:7" ht="14.25" customHeight="1" x14ac:dyDescent="0.3">
      <c r="A806" s="56"/>
      <c r="B806" s="56"/>
      <c r="C806" s="56"/>
      <c r="G806" s="5"/>
    </row>
    <row r="807" spans="1:7" ht="14.25" customHeight="1" x14ac:dyDescent="0.3">
      <c r="A807" s="56"/>
      <c r="B807" s="56"/>
      <c r="C807" s="56"/>
      <c r="G807" s="5"/>
    </row>
    <row r="808" spans="1:7" ht="14.25" customHeight="1" x14ac:dyDescent="0.3">
      <c r="A808" s="56"/>
      <c r="B808" s="56"/>
      <c r="C808" s="56"/>
      <c r="G808" s="5"/>
    </row>
    <row r="809" spans="1:7" ht="14.25" customHeight="1" x14ac:dyDescent="0.3">
      <c r="A809" s="56"/>
      <c r="B809" s="56"/>
      <c r="C809" s="56"/>
      <c r="G809" s="5"/>
    </row>
    <row r="810" spans="1:7" ht="14.25" customHeight="1" x14ac:dyDescent="0.3">
      <c r="A810" s="56"/>
      <c r="B810" s="56"/>
      <c r="C810" s="56"/>
      <c r="G810" s="5"/>
    </row>
    <row r="811" spans="1:7" ht="14.25" customHeight="1" x14ac:dyDescent="0.3">
      <c r="A811" s="56"/>
      <c r="B811" s="56"/>
      <c r="C811" s="56"/>
      <c r="G811" s="5"/>
    </row>
    <row r="812" spans="1:7" ht="14.25" customHeight="1" x14ac:dyDescent="0.3">
      <c r="A812" s="56"/>
      <c r="B812" s="56"/>
      <c r="C812" s="56"/>
      <c r="G812" s="5"/>
    </row>
    <row r="813" spans="1:7" ht="14.25" customHeight="1" x14ac:dyDescent="0.3">
      <c r="A813" s="56"/>
      <c r="B813" s="56"/>
      <c r="C813" s="56"/>
      <c r="G813" s="5"/>
    </row>
    <row r="814" spans="1:7" ht="14.25" customHeight="1" x14ac:dyDescent="0.3">
      <c r="A814" s="56"/>
      <c r="B814" s="56"/>
      <c r="C814" s="56"/>
      <c r="G814" s="5"/>
    </row>
    <row r="815" spans="1:7" ht="14.25" customHeight="1" x14ac:dyDescent="0.3">
      <c r="A815" s="56"/>
      <c r="B815" s="56"/>
      <c r="C815" s="56"/>
      <c r="G815" s="5"/>
    </row>
    <row r="816" spans="1:7" ht="14.25" customHeight="1" x14ac:dyDescent="0.3">
      <c r="A816" s="56"/>
      <c r="B816" s="56"/>
      <c r="C816" s="56"/>
      <c r="G816" s="5"/>
    </row>
    <row r="817" spans="1:7" ht="14.25" customHeight="1" x14ac:dyDescent="0.3">
      <c r="A817" s="56"/>
      <c r="B817" s="56"/>
      <c r="C817" s="56"/>
      <c r="G817" s="5"/>
    </row>
    <row r="818" spans="1:7" ht="14.25" customHeight="1" x14ac:dyDescent="0.3">
      <c r="A818" s="56"/>
      <c r="B818" s="56"/>
      <c r="C818" s="56"/>
      <c r="G818" s="5"/>
    </row>
    <row r="819" spans="1:7" ht="14.25" customHeight="1" x14ac:dyDescent="0.3">
      <c r="A819" s="56"/>
      <c r="B819" s="56"/>
      <c r="C819" s="56"/>
      <c r="G819" s="5"/>
    </row>
    <row r="820" spans="1:7" ht="14.25" customHeight="1" x14ac:dyDescent="0.3">
      <c r="A820" s="56"/>
      <c r="B820" s="56"/>
      <c r="C820" s="56"/>
      <c r="G820" s="5"/>
    </row>
    <row r="821" spans="1:7" ht="14.25" customHeight="1" x14ac:dyDescent="0.3">
      <c r="A821" s="56"/>
      <c r="B821" s="56"/>
      <c r="C821" s="56"/>
      <c r="G821" s="5"/>
    </row>
    <row r="822" spans="1:7" ht="14.25" customHeight="1" x14ac:dyDescent="0.3">
      <c r="A822" s="56"/>
      <c r="B822" s="56"/>
      <c r="C822" s="56"/>
      <c r="G822" s="5"/>
    </row>
    <row r="823" spans="1:7" ht="14.25" customHeight="1" x14ac:dyDescent="0.3">
      <c r="A823" s="56"/>
      <c r="B823" s="56"/>
      <c r="C823" s="56"/>
      <c r="G823" s="5"/>
    </row>
    <row r="824" spans="1:7" ht="14.25" customHeight="1" x14ac:dyDescent="0.3">
      <c r="A824" s="56"/>
      <c r="B824" s="56"/>
      <c r="C824" s="56"/>
      <c r="G824" s="5"/>
    </row>
    <row r="825" spans="1:7" ht="14.25" customHeight="1" x14ac:dyDescent="0.3">
      <c r="A825" s="56"/>
      <c r="B825" s="56"/>
      <c r="C825" s="56"/>
      <c r="G825" s="5"/>
    </row>
    <row r="826" spans="1:7" ht="14.25" customHeight="1" x14ac:dyDescent="0.3">
      <c r="A826" s="56"/>
      <c r="B826" s="56"/>
      <c r="C826" s="56"/>
      <c r="G826" s="5"/>
    </row>
    <row r="827" spans="1:7" ht="14.25" customHeight="1" x14ac:dyDescent="0.3">
      <c r="A827" s="56"/>
      <c r="B827" s="56"/>
      <c r="C827" s="56"/>
      <c r="G827" s="5"/>
    </row>
    <row r="828" spans="1:7" ht="14.25" customHeight="1" x14ac:dyDescent="0.3">
      <c r="A828" s="56"/>
      <c r="B828" s="56"/>
      <c r="C828" s="56"/>
      <c r="G828" s="5"/>
    </row>
    <row r="829" spans="1:7" ht="14.25" customHeight="1" x14ac:dyDescent="0.3">
      <c r="A829" s="56"/>
      <c r="B829" s="56"/>
      <c r="C829" s="56"/>
      <c r="G829" s="5"/>
    </row>
    <row r="830" spans="1:7" ht="14.25" customHeight="1" x14ac:dyDescent="0.3">
      <c r="A830" s="56"/>
      <c r="B830" s="56"/>
      <c r="C830" s="56"/>
      <c r="G830" s="5"/>
    </row>
    <row r="831" spans="1:7" ht="14.25" customHeight="1" x14ac:dyDescent="0.3">
      <c r="A831" s="56"/>
      <c r="B831" s="56"/>
      <c r="C831" s="56"/>
      <c r="G831" s="5"/>
    </row>
    <row r="832" spans="1:7" ht="14.25" customHeight="1" x14ac:dyDescent="0.3">
      <c r="A832" s="56"/>
      <c r="B832" s="56"/>
      <c r="C832" s="56"/>
      <c r="G832" s="5"/>
    </row>
    <row r="833" spans="1:7" ht="14.25" customHeight="1" x14ac:dyDescent="0.3">
      <c r="A833" s="56"/>
      <c r="B833" s="56"/>
      <c r="C833" s="56"/>
      <c r="G833" s="5"/>
    </row>
    <row r="834" spans="1:7" ht="14.25" customHeight="1" x14ac:dyDescent="0.3">
      <c r="A834" s="56"/>
      <c r="B834" s="56"/>
      <c r="C834" s="56"/>
      <c r="G834" s="5"/>
    </row>
    <row r="835" spans="1:7" ht="14.25" customHeight="1" x14ac:dyDescent="0.3">
      <c r="A835" s="56"/>
      <c r="B835" s="56"/>
      <c r="C835" s="56"/>
      <c r="G835" s="5"/>
    </row>
    <row r="836" spans="1:7" ht="14.25" customHeight="1" x14ac:dyDescent="0.3">
      <c r="A836" s="56"/>
      <c r="B836" s="56"/>
      <c r="C836" s="56"/>
      <c r="G836" s="5"/>
    </row>
    <row r="837" spans="1:7" ht="14.25" customHeight="1" x14ac:dyDescent="0.3">
      <c r="A837" s="56"/>
      <c r="B837" s="56"/>
      <c r="C837" s="56"/>
      <c r="G837" s="5"/>
    </row>
    <row r="838" spans="1:7" ht="14.25" customHeight="1" x14ac:dyDescent="0.3">
      <c r="A838" s="56"/>
      <c r="B838" s="56"/>
      <c r="C838" s="56"/>
      <c r="G838" s="5"/>
    </row>
    <row r="839" spans="1:7" ht="14.25" customHeight="1" x14ac:dyDescent="0.3">
      <c r="A839" s="56"/>
      <c r="B839" s="56"/>
      <c r="C839" s="56"/>
      <c r="G839" s="5"/>
    </row>
    <row r="840" spans="1:7" ht="14.25" customHeight="1" x14ac:dyDescent="0.3">
      <c r="A840" s="56"/>
      <c r="B840" s="56"/>
      <c r="C840" s="56"/>
      <c r="G840" s="5"/>
    </row>
    <row r="841" spans="1:7" ht="14.25" customHeight="1" x14ac:dyDescent="0.3">
      <c r="A841" s="56"/>
      <c r="B841" s="56"/>
      <c r="C841" s="56"/>
      <c r="G841" s="5"/>
    </row>
    <row r="842" spans="1:7" ht="14.25" customHeight="1" x14ac:dyDescent="0.3">
      <c r="A842" s="56"/>
      <c r="B842" s="56"/>
      <c r="C842" s="56"/>
      <c r="G842" s="5"/>
    </row>
    <row r="843" spans="1:7" ht="14.25" customHeight="1" x14ac:dyDescent="0.3">
      <c r="A843" s="56"/>
      <c r="B843" s="56"/>
      <c r="C843" s="56"/>
      <c r="G843" s="5"/>
    </row>
    <row r="844" spans="1:7" ht="14.25" customHeight="1" x14ac:dyDescent="0.3">
      <c r="A844" s="56"/>
      <c r="B844" s="56"/>
      <c r="C844" s="56"/>
      <c r="G844" s="5"/>
    </row>
    <row r="845" spans="1:7" ht="14.25" customHeight="1" x14ac:dyDescent="0.3">
      <c r="A845" s="56"/>
      <c r="B845" s="56"/>
      <c r="C845" s="56"/>
      <c r="G845" s="5"/>
    </row>
    <row r="846" spans="1:7" ht="14.25" customHeight="1" x14ac:dyDescent="0.3">
      <c r="A846" s="56"/>
      <c r="B846" s="56"/>
      <c r="C846" s="56"/>
      <c r="G846" s="5"/>
    </row>
    <row r="847" spans="1:7" ht="14.25" customHeight="1" x14ac:dyDescent="0.3">
      <c r="A847" s="56"/>
      <c r="B847" s="56"/>
      <c r="C847" s="56"/>
      <c r="G847" s="5"/>
    </row>
    <row r="848" spans="1:7" ht="14.25" customHeight="1" x14ac:dyDescent="0.3">
      <c r="A848" s="56"/>
      <c r="B848" s="56"/>
      <c r="C848" s="56"/>
      <c r="G848" s="5"/>
    </row>
    <row r="849" spans="1:7" ht="14.25" customHeight="1" x14ac:dyDescent="0.3">
      <c r="A849" s="56"/>
      <c r="B849" s="56"/>
      <c r="C849" s="56"/>
      <c r="G849" s="5"/>
    </row>
    <row r="850" spans="1:7" ht="14.25" customHeight="1" x14ac:dyDescent="0.3">
      <c r="A850" s="56"/>
      <c r="B850" s="56"/>
      <c r="C850" s="56"/>
      <c r="G850" s="5"/>
    </row>
    <row r="851" spans="1:7" ht="14.25" customHeight="1" x14ac:dyDescent="0.3">
      <c r="A851" s="56"/>
      <c r="B851" s="56"/>
      <c r="C851" s="56"/>
      <c r="G851" s="5"/>
    </row>
    <row r="852" spans="1:7" ht="14.25" customHeight="1" x14ac:dyDescent="0.3">
      <c r="A852" s="56"/>
      <c r="B852" s="56"/>
      <c r="C852" s="56"/>
      <c r="G852" s="5"/>
    </row>
    <row r="853" spans="1:7" ht="14.25" customHeight="1" x14ac:dyDescent="0.3">
      <c r="A853" s="56"/>
      <c r="B853" s="56"/>
      <c r="C853" s="56"/>
      <c r="G853" s="5"/>
    </row>
    <row r="854" spans="1:7" ht="14.25" customHeight="1" x14ac:dyDescent="0.3">
      <c r="A854" s="56"/>
      <c r="B854" s="56"/>
      <c r="C854" s="56"/>
      <c r="G854" s="5"/>
    </row>
    <row r="855" spans="1:7" ht="14.25" customHeight="1" x14ac:dyDescent="0.3">
      <c r="A855" s="56"/>
      <c r="B855" s="56"/>
      <c r="C855" s="56"/>
      <c r="G855" s="5"/>
    </row>
    <row r="856" spans="1:7" ht="14.25" customHeight="1" x14ac:dyDescent="0.3">
      <c r="A856" s="56"/>
      <c r="B856" s="56"/>
      <c r="C856" s="56"/>
      <c r="G856" s="5"/>
    </row>
    <row r="857" spans="1:7" ht="14.25" customHeight="1" x14ac:dyDescent="0.3">
      <c r="A857" s="56"/>
      <c r="B857" s="56"/>
      <c r="C857" s="56"/>
      <c r="G857" s="5"/>
    </row>
    <row r="858" spans="1:7" ht="14.25" customHeight="1" x14ac:dyDescent="0.3">
      <c r="A858" s="56"/>
      <c r="B858" s="56"/>
      <c r="C858" s="56"/>
      <c r="G858" s="5"/>
    </row>
    <row r="859" spans="1:7" ht="14.25" customHeight="1" x14ac:dyDescent="0.3">
      <c r="A859" s="56"/>
      <c r="B859" s="56"/>
      <c r="C859" s="56"/>
      <c r="G859" s="5"/>
    </row>
    <row r="860" spans="1:7" ht="14.25" customHeight="1" x14ac:dyDescent="0.3">
      <c r="A860" s="56"/>
      <c r="B860" s="56"/>
      <c r="C860" s="56"/>
      <c r="G860" s="5"/>
    </row>
    <row r="861" spans="1:7" ht="14.25" customHeight="1" x14ac:dyDescent="0.3">
      <c r="A861" s="56"/>
      <c r="B861" s="56"/>
      <c r="C861" s="56"/>
      <c r="G861" s="5"/>
    </row>
    <row r="862" spans="1:7" ht="14.25" customHeight="1" x14ac:dyDescent="0.3">
      <c r="A862" s="56"/>
      <c r="B862" s="56"/>
      <c r="C862" s="56"/>
      <c r="G862" s="5"/>
    </row>
    <row r="863" spans="1:7" ht="14.25" customHeight="1" x14ac:dyDescent="0.3">
      <c r="A863" s="56"/>
      <c r="B863" s="56"/>
      <c r="C863" s="56"/>
      <c r="G863" s="5"/>
    </row>
    <row r="864" spans="1:7" ht="14.25" customHeight="1" x14ac:dyDescent="0.3">
      <c r="A864" s="56"/>
      <c r="B864" s="56"/>
      <c r="C864" s="56"/>
      <c r="G864" s="5"/>
    </row>
    <row r="865" spans="1:7" ht="14.25" customHeight="1" x14ac:dyDescent="0.3">
      <c r="A865" s="56"/>
      <c r="B865" s="56"/>
      <c r="C865" s="56"/>
      <c r="G865" s="5"/>
    </row>
    <row r="866" spans="1:7" ht="14.25" customHeight="1" x14ac:dyDescent="0.3">
      <c r="A866" s="56"/>
      <c r="B866" s="56"/>
      <c r="C866" s="56"/>
      <c r="G866" s="5"/>
    </row>
    <row r="867" spans="1:7" ht="14.25" customHeight="1" x14ac:dyDescent="0.3">
      <c r="A867" s="56"/>
      <c r="B867" s="56"/>
      <c r="C867" s="56"/>
      <c r="G867" s="5"/>
    </row>
    <row r="868" spans="1:7" ht="14.25" customHeight="1" x14ac:dyDescent="0.3">
      <c r="A868" s="56"/>
      <c r="B868" s="56"/>
      <c r="C868" s="56"/>
      <c r="G868" s="5"/>
    </row>
    <row r="869" spans="1:7" ht="14.25" customHeight="1" x14ac:dyDescent="0.3">
      <c r="A869" s="56"/>
      <c r="B869" s="56"/>
      <c r="C869" s="56"/>
      <c r="G869" s="5"/>
    </row>
    <row r="870" spans="1:7" ht="14.25" customHeight="1" x14ac:dyDescent="0.3">
      <c r="A870" s="56"/>
      <c r="B870" s="56"/>
      <c r="C870" s="56"/>
      <c r="G870" s="5"/>
    </row>
    <row r="871" spans="1:7" ht="14.25" customHeight="1" x14ac:dyDescent="0.3">
      <c r="A871" s="56"/>
      <c r="B871" s="56"/>
      <c r="C871" s="56"/>
      <c r="G871" s="5"/>
    </row>
    <row r="872" spans="1:7" ht="14.25" customHeight="1" x14ac:dyDescent="0.3">
      <c r="A872" s="56"/>
      <c r="B872" s="56"/>
      <c r="C872" s="56"/>
      <c r="G872" s="5"/>
    </row>
    <row r="873" spans="1:7" ht="14.25" customHeight="1" x14ac:dyDescent="0.3">
      <c r="A873" s="56"/>
      <c r="B873" s="56"/>
      <c r="C873" s="56"/>
      <c r="G873" s="5"/>
    </row>
    <row r="874" spans="1:7" ht="14.25" customHeight="1" x14ac:dyDescent="0.3">
      <c r="A874" s="56"/>
      <c r="B874" s="56"/>
      <c r="C874" s="56"/>
      <c r="G874" s="5"/>
    </row>
    <row r="875" spans="1:7" ht="14.25" customHeight="1" x14ac:dyDescent="0.3">
      <c r="A875" s="56"/>
      <c r="B875" s="56"/>
      <c r="C875" s="56"/>
      <c r="G875" s="5"/>
    </row>
    <row r="876" spans="1:7" ht="14.25" customHeight="1" x14ac:dyDescent="0.3">
      <c r="A876" s="56"/>
      <c r="B876" s="56"/>
      <c r="C876" s="56"/>
      <c r="G876" s="5"/>
    </row>
    <row r="877" spans="1:7" ht="14.25" customHeight="1" x14ac:dyDescent="0.3">
      <c r="A877" s="56"/>
      <c r="B877" s="56"/>
      <c r="C877" s="56"/>
      <c r="G877" s="5"/>
    </row>
    <row r="878" spans="1:7" ht="14.25" customHeight="1" x14ac:dyDescent="0.3">
      <c r="A878" s="56"/>
      <c r="B878" s="56"/>
      <c r="C878" s="56"/>
      <c r="G878" s="5"/>
    </row>
    <row r="879" spans="1:7" ht="14.25" customHeight="1" x14ac:dyDescent="0.3">
      <c r="A879" s="56"/>
      <c r="B879" s="56"/>
      <c r="C879" s="56"/>
      <c r="G879" s="5"/>
    </row>
    <row r="880" spans="1:7" ht="14.25" customHeight="1" x14ac:dyDescent="0.3">
      <c r="A880" s="56"/>
      <c r="B880" s="56"/>
      <c r="C880" s="56"/>
      <c r="G880" s="5"/>
    </row>
    <row r="881" spans="1:7" ht="14.25" customHeight="1" x14ac:dyDescent="0.3">
      <c r="A881" s="56"/>
      <c r="B881" s="56"/>
      <c r="C881" s="56"/>
      <c r="G881" s="5"/>
    </row>
    <row r="882" spans="1:7" ht="14.25" customHeight="1" x14ac:dyDescent="0.3">
      <c r="A882" s="56"/>
      <c r="B882" s="56"/>
      <c r="C882" s="56"/>
      <c r="G882" s="5"/>
    </row>
    <row r="883" spans="1:7" ht="14.25" customHeight="1" x14ac:dyDescent="0.3">
      <c r="A883" s="56"/>
      <c r="B883" s="56"/>
      <c r="C883" s="56"/>
      <c r="G883" s="5"/>
    </row>
    <row r="884" spans="1:7" ht="14.25" customHeight="1" x14ac:dyDescent="0.3">
      <c r="A884" s="56"/>
      <c r="B884" s="56"/>
      <c r="C884" s="56"/>
      <c r="G884" s="5"/>
    </row>
    <row r="885" spans="1:7" ht="14.25" customHeight="1" x14ac:dyDescent="0.3">
      <c r="A885" s="56"/>
      <c r="B885" s="56"/>
      <c r="C885" s="56"/>
      <c r="G885" s="5"/>
    </row>
    <row r="886" spans="1:7" ht="14.25" customHeight="1" x14ac:dyDescent="0.3">
      <c r="A886" s="56"/>
      <c r="B886" s="56"/>
      <c r="C886" s="56"/>
      <c r="G886" s="5"/>
    </row>
    <row r="887" spans="1:7" ht="14.25" customHeight="1" x14ac:dyDescent="0.3">
      <c r="A887" s="56"/>
      <c r="B887" s="56"/>
      <c r="C887" s="56"/>
      <c r="G887" s="5"/>
    </row>
    <row r="888" spans="1:7" ht="14.25" customHeight="1" x14ac:dyDescent="0.3">
      <c r="A888" s="56"/>
      <c r="B888" s="56"/>
      <c r="C888" s="56"/>
      <c r="G888" s="5"/>
    </row>
    <row r="889" spans="1:7" ht="14.25" customHeight="1" x14ac:dyDescent="0.3">
      <c r="A889" s="56"/>
      <c r="B889" s="56"/>
      <c r="C889" s="56"/>
      <c r="G889" s="5"/>
    </row>
    <row r="890" spans="1:7" ht="14.25" customHeight="1" x14ac:dyDescent="0.3">
      <c r="A890" s="56"/>
      <c r="B890" s="56"/>
      <c r="C890" s="56"/>
      <c r="G890" s="5"/>
    </row>
    <row r="891" spans="1:7" ht="14.25" customHeight="1" x14ac:dyDescent="0.3">
      <c r="A891" s="56"/>
      <c r="B891" s="56"/>
      <c r="C891" s="56"/>
      <c r="G891" s="5"/>
    </row>
    <row r="892" spans="1:7" ht="14.25" customHeight="1" x14ac:dyDescent="0.3">
      <c r="A892" s="56"/>
      <c r="B892" s="56"/>
      <c r="C892" s="56"/>
      <c r="G892" s="5"/>
    </row>
    <row r="893" spans="1:7" ht="14.25" customHeight="1" x14ac:dyDescent="0.3">
      <c r="A893" s="56"/>
      <c r="B893" s="56"/>
      <c r="C893" s="56"/>
      <c r="G893" s="5"/>
    </row>
    <row r="894" spans="1:7" ht="14.25" customHeight="1" x14ac:dyDescent="0.3">
      <c r="A894" s="56"/>
      <c r="B894" s="56"/>
      <c r="C894" s="56"/>
      <c r="G894" s="5"/>
    </row>
    <row r="895" spans="1:7" ht="14.25" customHeight="1" x14ac:dyDescent="0.3">
      <c r="A895" s="56"/>
      <c r="B895" s="56"/>
      <c r="C895" s="56"/>
      <c r="G895" s="5"/>
    </row>
    <row r="896" spans="1:7" ht="14.25" customHeight="1" x14ac:dyDescent="0.3">
      <c r="A896" s="56"/>
      <c r="B896" s="56"/>
      <c r="C896" s="56"/>
      <c r="G896" s="5"/>
    </row>
    <row r="897" spans="1:7" ht="14.25" customHeight="1" x14ac:dyDescent="0.3">
      <c r="A897" s="56"/>
      <c r="B897" s="56"/>
      <c r="C897" s="56"/>
      <c r="G897" s="5"/>
    </row>
    <row r="898" spans="1:7" ht="14.25" customHeight="1" x14ac:dyDescent="0.3">
      <c r="A898" s="56"/>
      <c r="B898" s="56"/>
      <c r="C898" s="56"/>
      <c r="G898" s="5"/>
    </row>
    <row r="899" spans="1:7" ht="14.25" customHeight="1" x14ac:dyDescent="0.3">
      <c r="A899" s="56"/>
      <c r="B899" s="56"/>
      <c r="C899" s="56"/>
      <c r="G899" s="5"/>
    </row>
    <row r="900" spans="1:7" ht="14.25" customHeight="1" x14ac:dyDescent="0.3">
      <c r="A900" s="56"/>
      <c r="B900" s="56"/>
      <c r="C900" s="56"/>
      <c r="G900" s="5"/>
    </row>
    <row r="901" spans="1:7" ht="14.25" customHeight="1" x14ac:dyDescent="0.3">
      <c r="A901" s="56"/>
      <c r="B901" s="56"/>
      <c r="C901" s="56"/>
      <c r="G901" s="5"/>
    </row>
    <row r="902" spans="1:7" ht="14.25" customHeight="1" x14ac:dyDescent="0.3">
      <c r="A902" s="56"/>
      <c r="B902" s="56"/>
      <c r="C902" s="56"/>
      <c r="G902" s="5"/>
    </row>
    <row r="903" spans="1:7" ht="14.25" customHeight="1" x14ac:dyDescent="0.3">
      <c r="A903" s="56"/>
      <c r="B903" s="56"/>
      <c r="C903" s="56"/>
      <c r="G903" s="5"/>
    </row>
    <row r="904" spans="1:7" ht="14.25" customHeight="1" x14ac:dyDescent="0.3">
      <c r="A904" s="56"/>
      <c r="B904" s="56"/>
      <c r="C904" s="56"/>
      <c r="G904" s="5"/>
    </row>
    <row r="905" spans="1:7" ht="14.25" customHeight="1" x14ac:dyDescent="0.3">
      <c r="A905" s="56"/>
      <c r="B905" s="56"/>
      <c r="C905" s="56"/>
      <c r="G905" s="5"/>
    </row>
    <row r="906" spans="1:7" ht="14.25" customHeight="1" x14ac:dyDescent="0.3">
      <c r="A906" s="56"/>
      <c r="B906" s="56"/>
      <c r="C906" s="56"/>
      <c r="G906" s="5"/>
    </row>
    <row r="907" spans="1:7" ht="14.25" customHeight="1" x14ac:dyDescent="0.3">
      <c r="A907" s="56"/>
      <c r="B907" s="56"/>
      <c r="C907" s="56"/>
      <c r="G907" s="5"/>
    </row>
    <row r="908" spans="1:7" ht="14.25" customHeight="1" x14ac:dyDescent="0.3">
      <c r="A908" s="56"/>
      <c r="B908" s="56"/>
      <c r="C908" s="56"/>
      <c r="G908" s="5"/>
    </row>
    <row r="909" spans="1:7" ht="14.25" customHeight="1" x14ac:dyDescent="0.3">
      <c r="A909" s="56"/>
      <c r="B909" s="56"/>
      <c r="C909" s="56"/>
      <c r="G909" s="5"/>
    </row>
    <row r="910" spans="1:7" ht="14.25" customHeight="1" x14ac:dyDescent="0.3">
      <c r="A910" s="56"/>
      <c r="B910" s="56"/>
      <c r="C910" s="56"/>
      <c r="G910" s="5"/>
    </row>
    <row r="911" spans="1:7" ht="14.25" customHeight="1" x14ac:dyDescent="0.3">
      <c r="A911" s="56"/>
      <c r="B911" s="56"/>
      <c r="C911" s="56"/>
      <c r="G911" s="5"/>
    </row>
    <row r="912" spans="1:7" ht="14.25" customHeight="1" x14ac:dyDescent="0.3">
      <c r="A912" s="56"/>
      <c r="B912" s="56"/>
      <c r="C912" s="56"/>
      <c r="G912" s="5"/>
    </row>
    <row r="913" spans="1:7" ht="14.25" customHeight="1" x14ac:dyDescent="0.3">
      <c r="A913" s="56"/>
      <c r="B913" s="56"/>
      <c r="C913" s="56"/>
      <c r="G913" s="5"/>
    </row>
    <row r="914" spans="1:7" ht="14.25" customHeight="1" x14ac:dyDescent="0.3">
      <c r="A914" s="56"/>
      <c r="B914" s="56"/>
      <c r="C914" s="56"/>
      <c r="G914" s="5"/>
    </row>
    <row r="915" spans="1:7" ht="14.25" customHeight="1" x14ac:dyDescent="0.3">
      <c r="A915" s="56"/>
      <c r="B915" s="56"/>
      <c r="C915" s="56"/>
      <c r="G915" s="5"/>
    </row>
    <row r="916" spans="1:7" ht="14.25" customHeight="1" x14ac:dyDescent="0.3">
      <c r="A916" s="56"/>
      <c r="B916" s="56"/>
      <c r="C916" s="56"/>
      <c r="G916" s="5"/>
    </row>
    <row r="917" spans="1:7" ht="14.25" customHeight="1" x14ac:dyDescent="0.3">
      <c r="A917" s="56"/>
      <c r="B917" s="56"/>
      <c r="C917" s="56"/>
      <c r="G917" s="5"/>
    </row>
    <row r="918" spans="1:7" ht="14.25" customHeight="1" x14ac:dyDescent="0.3">
      <c r="A918" s="56"/>
      <c r="B918" s="56"/>
      <c r="C918" s="56"/>
      <c r="G918" s="5"/>
    </row>
    <row r="919" spans="1:7" ht="14.25" customHeight="1" x14ac:dyDescent="0.3">
      <c r="A919" s="56"/>
      <c r="B919" s="56"/>
      <c r="C919" s="56"/>
      <c r="G919" s="5"/>
    </row>
    <row r="920" spans="1:7" ht="14.25" customHeight="1" x14ac:dyDescent="0.3">
      <c r="A920" s="56"/>
      <c r="B920" s="56"/>
      <c r="C920" s="56"/>
      <c r="G920" s="5"/>
    </row>
    <row r="921" spans="1:7" ht="14.25" customHeight="1" x14ac:dyDescent="0.3">
      <c r="A921" s="56"/>
      <c r="B921" s="56"/>
      <c r="C921" s="56"/>
      <c r="G921" s="5"/>
    </row>
    <row r="922" spans="1:7" ht="14.25" customHeight="1" x14ac:dyDescent="0.3">
      <c r="A922" s="56"/>
      <c r="B922" s="56"/>
      <c r="C922" s="56"/>
      <c r="G922" s="5"/>
    </row>
    <row r="923" spans="1:7" ht="14.25" customHeight="1" x14ac:dyDescent="0.3">
      <c r="A923" s="56"/>
      <c r="B923" s="56"/>
      <c r="C923" s="56"/>
      <c r="G923" s="5"/>
    </row>
    <row r="924" spans="1:7" ht="14.25" customHeight="1" x14ac:dyDescent="0.3">
      <c r="A924" s="56"/>
      <c r="B924" s="56"/>
      <c r="C924" s="56"/>
      <c r="G924" s="5"/>
    </row>
    <row r="925" spans="1:7" ht="14.25" customHeight="1" x14ac:dyDescent="0.3">
      <c r="A925" s="56"/>
      <c r="B925" s="56"/>
      <c r="C925" s="56"/>
      <c r="G925" s="5"/>
    </row>
    <row r="926" spans="1:7" ht="14.25" customHeight="1" x14ac:dyDescent="0.3">
      <c r="A926" s="56"/>
      <c r="B926" s="56"/>
      <c r="C926" s="56"/>
      <c r="G926" s="5"/>
    </row>
    <row r="927" spans="1:7" ht="14.25" customHeight="1" x14ac:dyDescent="0.3">
      <c r="A927" s="56"/>
      <c r="B927" s="56"/>
      <c r="C927" s="56"/>
      <c r="G927" s="5"/>
    </row>
    <row r="928" spans="1:7" ht="14.25" customHeight="1" x14ac:dyDescent="0.3">
      <c r="A928" s="56"/>
      <c r="B928" s="56"/>
      <c r="C928" s="56"/>
      <c r="G928" s="5"/>
    </row>
    <row r="929" spans="1:7" ht="14.25" customHeight="1" x14ac:dyDescent="0.3">
      <c r="A929" s="56"/>
      <c r="B929" s="56"/>
      <c r="C929" s="56"/>
      <c r="G929" s="5"/>
    </row>
    <row r="930" spans="1:7" ht="14.25" customHeight="1" x14ac:dyDescent="0.3">
      <c r="A930" s="56"/>
      <c r="B930" s="56"/>
      <c r="C930" s="56"/>
      <c r="G930" s="5"/>
    </row>
    <row r="931" spans="1:7" ht="14.25" customHeight="1" x14ac:dyDescent="0.3">
      <c r="A931" s="56"/>
      <c r="B931" s="56"/>
      <c r="C931" s="56"/>
      <c r="G931" s="5"/>
    </row>
    <row r="932" spans="1:7" ht="14.25" customHeight="1" x14ac:dyDescent="0.3">
      <c r="A932" s="56"/>
      <c r="B932" s="56"/>
      <c r="C932" s="56"/>
      <c r="G932" s="5"/>
    </row>
    <row r="933" spans="1:7" ht="14.25" customHeight="1" x14ac:dyDescent="0.3">
      <c r="A933" s="56"/>
      <c r="B933" s="56"/>
      <c r="C933" s="56"/>
      <c r="G933" s="5"/>
    </row>
    <row r="934" spans="1:7" ht="14.25" customHeight="1" x14ac:dyDescent="0.3">
      <c r="A934" s="56"/>
      <c r="B934" s="56"/>
      <c r="C934" s="56"/>
      <c r="G934" s="5"/>
    </row>
    <row r="935" spans="1:7" ht="14.25" customHeight="1" x14ac:dyDescent="0.3">
      <c r="A935" s="56"/>
      <c r="B935" s="56"/>
      <c r="C935" s="56"/>
      <c r="G935" s="5"/>
    </row>
    <row r="936" spans="1:7" ht="14.25" customHeight="1" x14ac:dyDescent="0.3">
      <c r="A936" s="56"/>
      <c r="B936" s="56"/>
      <c r="C936" s="56"/>
      <c r="G936" s="5"/>
    </row>
    <row r="937" spans="1:7" ht="14.25" customHeight="1" x14ac:dyDescent="0.3">
      <c r="A937" s="56"/>
      <c r="B937" s="56"/>
      <c r="C937" s="56"/>
      <c r="G937" s="5"/>
    </row>
    <row r="938" spans="1:7" ht="14.25" customHeight="1" x14ac:dyDescent="0.3">
      <c r="A938" s="56"/>
      <c r="B938" s="56"/>
      <c r="C938" s="56"/>
      <c r="G938" s="5"/>
    </row>
    <row r="939" spans="1:7" ht="14.25" customHeight="1" x14ac:dyDescent="0.3">
      <c r="A939" s="56"/>
      <c r="B939" s="56"/>
      <c r="C939" s="56"/>
      <c r="G939" s="5"/>
    </row>
    <row r="940" spans="1:7" ht="14.25" customHeight="1" x14ac:dyDescent="0.3">
      <c r="A940" s="56"/>
      <c r="B940" s="56"/>
      <c r="C940" s="56"/>
      <c r="G940" s="5"/>
    </row>
    <row r="941" spans="1:7" ht="14.25" customHeight="1" x14ac:dyDescent="0.3">
      <c r="A941" s="56"/>
      <c r="B941" s="56"/>
      <c r="C941" s="56"/>
      <c r="G941" s="5"/>
    </row>
    <row r="942" spans="1:7" ht="14.25" customHeight="1" x14ac:dyDescent="0.3">
      <c r="A942" s="56"/>
      <c r="B942" s="56"/>
      <c r="C942" s="56"/>
      <c r="G942" s="5"/>
    </row>
    <row r="943" spans="1:7" ht="14.25" customHeight="1" x14ac:dyDescent="0.3">
      <c r="A943" s="56"/>
      <c r="B943" s="56"/>
      <c r="C943" s="56"/>
      <c r="G943" s="5"/>
    </row>
    <row r="944" spans="1:7" ht="14.25" customHeight="1" x14ac:dyDescent="0.3">
      <c r="A944" s="56"/>
      <c r="B944" s="56"/>
      <c r="C944" s="56"/>
      <c r="G944" s="5"/>
    </row>
    <row r="945" spans="1:7" ht="14.25" customHeight="1" x14ac:dyDescent="0.3">
      <c r="A945" s="56"/>
      <c r="B945" s="56"/>
      <c r="C945" s="56"/>
      <c r="G945" s="5"/>
    </row>
    <row r="946" spans="1:7" ht="14.25" customHeight="1" x14ac:dyDescent="0.3">
      <c r="A946" s="56"/>
      <c r="B946" s="56"/>
      <c r="C946" s="56"/>
      <c r="G946" s="5"/>
    </row>
    <row r="947" spans="1:7" ht="14.25" customHeight="1" x14ac:dyDescent="0.3">
      <c r="A947" s="56"/>
      <c r="B947" s="56"/>
      <c r="C947" s="56"/>
      <c r="G947" s="5"/>
    </row>
    <row r="948" spans="1:7" ht="14.25" customHeight="1" x14ac:dyDescent="0.3">
      <c r="A948" s="56"/>
      <c r="B948" s="56"/>
      <c r="C948" s="56"/>
      <c r="G948" s="5"/>
    </row>
    <row r="949" spans="1:7" ht="14.25" customHeight="1" x14ac:dyDescent="0.3">
      <c r="A949" s="56"/>
      <c r="B949" s="56"/>
      <c r="C949" s="56"/>
      <c r="G949" s="5"/>
    </row>
    <row r="950" spans="1:7" ht="14.25" customHeight="1" x14ac:dyDescent="0.3">
      <c r="A950" s="56"/>
      <c r="B950" s="56"/>
      <c r="C950" s="56"/>
      <c r="G950" s="5"/>
    </row>
    <row r="951" spans="1:7" ht="14.25" customHeight="1" x14ac:dyDescent="0.3">
      <c r="A951" s="56"/>
      <c r="B951" s="56"/>
      <c r="C951" s="56"/>
      <c r="G951" s="5"/>
    </row>
    <row r="952" spans="1:7" ht="14.25" customHeight="1" x14ac:dyDescent="0.3">
      <c r="A952" s="56"/>
      <c r="B952" s="56"/>
      <c r="C952" s="56"/>
      <c r="G952" s="5"/>
    </row>
    <row r="953" spans="1:7" ht="14.25" customHeight="1" x14ac:dyDescent="0.3">
      <c r="A953" s="56"/>
      <c r="B953" s="56"/>
      <c r="C953" s="56"/>
      <c r="G953" s="5"/>
    </row>
    <row r="954" spans="1:7" ht="14.25" customHeight="1" x14ac:dyDescent="0.3">
      <c r="A954" s="56"/>
      <c r="B954" s="56"/>
      <c r="C954" s="56"/>
      <c r="G954" s="5"/>
    </row>
    <row r="955" spans="1:7" ht="14.25" customHeight="1" x14ac:dyDescent="0.3">
      <c r="A955" s="56"/>
      <c r="B955" s="56"/>
      <c r="C955" s="56"/>
      <c r="G955" s="5"/>
    </row>
    <row r="956" spans="1:7" ht="14.25" customHeight="1" x14ac:dyDescent="0.3">
      <c r="A956" s="56"/>
      <c r="B956" s="56"/>
      <c r="C956" s="56"/>
      <c r="G956" s="5"/>
    </row>
    <row r="957" spans="1:7" ht="14.25" customHeight="1" x14ac:dyDescent="0.3">
      <c r="A957" s="56"/>
      <c r="B957" s="56"/>
      <c r="C957" s="56"/>
      <c r="G957" s="5"/>
    </row>
    <row r="958" spans="1:7" ht="14.25" customHeight="1" x14ac:dyDescent="0.3">
      <c r="A958" s="56"/>
      <c r="B958" s="56"/>
      <c r="C958" s="56"/>
      <c r="G958" s="5"/>
    </row>
    <row r="959" spans="1:7" ht="14.25" customHeight="1" x14ac:dyDescent="0.3">
      <c r="A959" s="56"/>
      <c r="B959" s="56"/>
      <c r="C959" s="56"/>
      <c r="G959" s="5"/>
    </row>
    <row r="960" spans="1:7" ht="14.25" customHeight="1" x14ac:dyDescent="0.3">
      <c r="A960" s="56"/>
      <c r="B960" s="56"/>
      <c r="C960" s="56"/>
      <c r="G960" s="5"/>
    </row>
    <row r="961" spans="1:7" ht="14.25" customHeight="1" x14ac:dyDescent="0.3">
      <c r="A961" s="56"/>
      <c r="B961" s="56"/>
      <c r="C961" s="56"/>
      <c r="G961" s="5"/>
    </row>
    <row r="962" spans="1:7" ht="14.25" customHeight="1" x14ac:dyDescent="0.3">
      <c r="A962" s="56"/>
      <c r="B962" s="56"/>
      <c r="C962" s="56"/>
      <c r="G962" s="5"/>
    </row>
    <row r="963" spans="1:7" ht="14.25" customHeight="1" x14ac:dyDescent="0.3">
      <c r="A963" s="56"/>
      <c r="B963" s="56"/>
      <c r="C963" s="56"/>
      <c r="G963" s="5"/>
    </row>
    <row r="964" spans="1:7" ht="14.25" customHeight="1" x14ac:dyDescent="0.3">
      <c r="A964" s="56"/>
      <c r="B964" s="56"/>
      <c r="C964" s="56"/>
      <c r="G964" s="5"/>
    </row>
    <row r="965" spans="1:7" ht="14.25" customHeight="1" x14ac:dyDescent="0.3">
      <c r="A965" s="56"/>
      <c r="B965" s="56"/>
      <c r="C965" s="56"/>
      <c r="G965" s="5"/>
    </row>
    <row r="966" spans="1:7" ht="14.25" customHeight="1" x14ac:dyDescent="0.3">
      <c r="A966" s="56"/>
      <c r="B966" s="56"/>
      <c r="C966" s="56"/>
      <c r="G966" s="5"/>
    </row>
    <row r="967" spans="1:7" ht="14.25" customHeight="1" x14ac:dyDescent="0.3">
      <c r="A967" s="56"/>
      <c r="B967" s="56"/>
      <c r="C967" s="56"/>
      <c r="G967" s="5"/>
    </row>
    <row r="968" spans="1:7" ht="14.25" customHeight="1" x14ac:dyDescent="0.3">
      <c r="A968" s="56"/>
      <c r="B968" s="56"/>
      <c r="C968" s="56"/>
      <c r="G968" s="5"/>
    </row>
    <row r="969" spans="1:7" ht="14.25" customHeight="1" x14ac:dyDescent="0.3">
      <c r="A969" s="56"/>
      <c r="B969" s="56"/>
      <c r="C969" s="56"/>
      <c r="G969" s="5"/>
    </row>
    <row r="970" spans="1:7" ht="14.25" customHeight="1" x14ac:dyDescent="0.3">
      <c r="A970" s="56"/>
      <c r="B970" s="56"/>
      <c r="C970" s="56"/>
      <c r="G970" s="5"/>
    </row>
    <row r="971" spans="1:7" ht="14.25" customHeight="1" x14ac:dyDescent="0.3">
      <c r="A971" s="56"/>
      <c r="B971" s="56"/>
      <c r="C971" s="56"/>
      <c r="G971" s="5"/>
    </row>
    <row r="972" spans="1:7" ht="14.25" customHeight="1" x14ac:dyDescent="0.3">
      <c r="A972" s="56"/>
      <c r="B972" s="56"/>
      <c r="C972" s="56"/>
      <c r="G972" s="5"/>
    </row>
    <row r="973" spans="1:7" ht="14.25" customHeight="1" x14ac:dyDescent="0.3">
      <c r="A973" s="56"/>
      <c r="B973" s="56"/>
      <c r="C973" s="56"/>
      <c r="G973" s="5"/>
    </row>
    <row r="974" spans="1:7" ht="14.25" customHeight="1" x14ac:dyDescent="0.3">
      <c r="A974" s="56"/>
      <c r="B974" s="56"/>
      <c r="C974" s="56"/>
      <c r="G974" s="5"/>
    </row>
    <row r="975" spans="1:7" ht="14.25" customHeight="1" x14ac:dyDescent="0.3">
      <c r="A975" s="56"/>
      <c r="B975" s="56"/>
      <c r="C975" s="56"/>
      <c r="G975" s="5"/>
    </row>
    <row r="976" spans="1:7" ht="14.25" customHeight="1" x14ac:dyDescent="0.3">
      <c r="A976" s="56"/>
      <c r="B976" s="56"/>
      <c r="C976" s="56"/>
      <c r="G976" s="5"/>
    </row>
    <row r="977" spans="1:7" ht="14.25" customHeight="1" x14ac:dyDescent="0.3">
      <c r="A977" s="56"/>
      <c r="B977" s="56"/>
      <c r="C977" s="56"/>
      <c r="G977" s="5"/>
    </row>
    <row r="978" spans="1:7" ht="14.25" customHeight="1" x14ac:dyDescent="0.3">
      <c r="A978" s="56"/>
      <c r="B978" s="56"/>
      <c r="C978" s="56"/>
      <c r="G978" s="5"/>
    </row>
    <row r="979" spans="1:7" ht="14.25" customHeight="1" x14ac:dyDescent="0.3">
      <c r="A979" s="56"/>
      <c r="B979" s="56"/>
      <c r="C979" s="56"/>
      <c r="G979" s="5"/>
    </row>
    <row r="980" spans="1:7" ht="14.25" customHeight="1" x14ac:dyDescent="0.3">
      <c r="A980" s="56"/>
      <c r="B980" s="56"/>
      <c r="C980" s="56"/>
      <c r="G980" s="5"/>
    </row>
    <row r="981" spans="1:7" ht="14.25" customHeight="1" x14ac:dyDescent="0.3">
      <c r="A981" s="56"/>
      <c r="B981" s="56"/>
      <c r="C981" s="56"/>
      <c r="G981" s="5"/>
    </row>
    <row r="982" spans="1:7" ht="14.25" customHeight="1" x14ac:dyDescent="0.3">
      <c r="A982" s="56"/>
      <c r="B982" s="56"/>
      <c r="C982" s="56"/>
      <c r="G982" s="5"/>
    </row>
    <row r="983" spans="1:7" ht="14.25" customHeight="1" x14ac:dyDescent="0.3">
      <c r="A983" s="56"/>
      <c r="B983" s="56"/>
      <c r="C983" s="56"/>
      <c r="G983" s="5"/>
    </row>
    <row r="984" spans="1:7" ht="14.25" customHeight="1" x14ac:dyDescent="0.3">
      <c r="A984" s="56"/>
      <c r="B984" s="56"/>
      <c r="C984" s="56"/>
      <c r="G984" s="5"/>
    </row>
    <row r="985" spans="1:7" ht="14.25" customHeight="1" x14ac:dyDescent="0.3">
      <c r="A985" s="56"/>
      <c r="B985" s="56"/>
      <c r="C985" s="56"/>
      <c r="G985" s="5"/>
    </row>
    <row r="986" spans="1:7" ht="14.25" customHeight="1" x14ac:dyDescent="0.3">
      <c r="A986" s="56"/>
      <c r="B986" s="56"/>
      <c r="C986" s="56"/>
      <c r="G986" s="5"/>
    </row>
    <row r="987" spans="1:7" ht="14.25" customHeight="1" x14ac:dyDescent="0.3">
      <c r="A987" s="56"/>
      <c r="B987" s="56"/>
      <c r="C987" s="56"/>
      <c r="G987" s="5"/>
    </row>
    <row r="988" spans="1:7" ht="14.25" customHeight="1" x14ac:dyDescent="0.3">
      <c r="A988" s="56"/>
      <c r="B988" s="56"/>
      <c r="C988" s="56"/>
      <c r="G988" s="5"/>
    </row>
    <row r="989" spans="1:7" ht="14.25" customHeight="1" x14ac:dyDescent="0.3">
      <c r="A989" s="56"/>
      <c r="B989" s="56"/>
      <c r="C989" s="56"/>
      <c r="G989" s="5"/>
    </row>
    <row r="990" spans="1:7" ht="14.25" customHeight="1" x14ac:dyDescent="0.3">
      <c r="A990" s="56"/>
      <c r="B990" s="56"/>
      <c r="C990" s="56"/>
      <c r="G990" s="5"/>
    </row>
    <row r="991" spans="1:7" ht="14.25" customHeight="1" x14ac:dyDescent="0.3">
      <c r="A991" s="56"/>
      <c r="B991" s="56"/>
      <c r="C991" s="56"/>
      <c r="G991" s="5"/>
    </row>
    <row r="992" spans="1:7" ht="14.25" customHeight="1" x14ac:dyDescent="0.3">
      <c r="A992" s="56"/>
      <c r="B992" s="56"/>
      <c r="C992" s="56"/>
      <c r="G992" s="5"/>
    </row>
    <row r="993" spans="1:7" ht="14.25" customHeight="1" x14ac:dyDescent="0.3">
      <c r="A993" s="56"/>
      <c r="B993" s="56"/>
      <c r="C993" s="56"/>
      <c r="G993" s="5"/>
    </row>
    <row r="994" spans="1:7" ht="14.25" customHeight="1" x14ac:dyDescent="0.3">
      <c r="A994" s="56"/>
      <c r="B994" s="56"/>
      <c r="C994" s="56"/>
      <c r="G994" s="5"/>
    </row>
    <row r="995" spans="1:7" ht="14.25" customHeight="1" x14ac:dyDescent="0.3">
      <c r="A995" s="56"/>
      <c r="B995" s="56"/>
      <c r="C995" s="56"/>
      <c r="G995" s="5"/>
    </row>
    <row r="996" spans="1:7" ht="14.25" customHeight="1" x14ac:dyDescent="0.3">
      <c r="A996" s="56"/>
      <c r="B996" s="56"/>
      <c r="C996" s="56"/>
      <c r="G996" s="5"/>
    </row>
    <row r="997" spans="1:7" ht="14.25" customHeight="1" x14ac:dyDescent="0.3">
      <c r="A997" s="56"/>
      <c r="B997" s="56"/>
      <c r="C997" s="56"/>
      <c r="G997" s="5"/>
    </row>
    <row r="998" spans="1:7" ht="14.25" customHeight="1" x14ac:dyDescent="0.3">
      <c r="A998" s="56"/>
      <c r="B998" s="56"/>
      <c r="C998" s="56"/>
      <c r="G998" s="5"/>
    </row>
    <row r="999" spans="1:7" ht="14.25" customHeight="1" x14ac:dyDescent="0.3">
      <c r="A999" s="56"/>
      <c r="B999" s="56"/>
      <c r="C999" s="56"/>
      <c r="G999" s="5"/>
    </row>
    <row r="1000" spans="1:7" ht="14.25" customHeight="1" x14ac:dyDescent="0.3">
      <c r="A1000" s="56"/>
      <c r="B1000" s="56"/>
      <c r="C1000" s="56"/>
      <c r="G1000" s="5"/>
    </row>
  </sheetData>
  <mergeCells count="11">
    <mergeCell ref="AM6:AS6"/>
    <mergeCell ref="AT6:AZ6"/>
    <mergeCell ref="BA6:BG6"/>
    <mergeCell ref="BH6:BN6"/>
    <mergeCell ref="E5:F5"/>
    <mergeCell ref="G5:H5"/>
    <mergeCell ref="E6:F6"/>
    <mergeCell ref="K6:Q6"/>
    <mergeCell ref="R6:X6"/>
    <mergeCell ref="Y6:AE6"/>
    <mergeCell ref="AF6:AL6"/>
  </mergeCells>
  <conditionalFormatting sqref="K7:BN35">
    <cfRule type="expression" dxfId="2" priority="1">
      <formula>AND(TODAY()&gt;=K$7,TODAY()&lt;L$7)</formula>
    </cfRule>
  </conditionalFormatting>
  <conditionalFormatting sqref="K9:BN35">
    <cfRule type="expression" dxfId="1" priority="2">
      <formula>AND(início_da_tarefa&lt;=K$7,ROUNDDOWN((término_da_tarefa-início_da_tarefa+1)*progresso_da_tarefa,0)+início_da_tarefa-1&gt;=K$7)</formula>
    </cfRule>
    <cfRule type="expression" dxfId="0" priority="3" stopIfTrue="1">
      <formula>AND(término_da_tarefa&gt;=K$7,início_da_tarefa&lt;L$7)</formula>
    </cfRule>
  </conditionalFormatting>
  <dataValidations count="1">
    <dataValidation type="decimal" operator="greaterThanOrEqual" allowBlank="1" showInputMessage="1" prompt="Semana de exibição - Alterar esse número rola a exibição do Gráfico de Gantt." sqref="G6" xr:uid="{00000000-0002-0000-0500-000000000000}">
      <formula1>1</formula1>
    </dataValidation>
  </dataValidations>
  <pageMargins left="0.511811024" right="0.511811024" top="0.78740157499999996" bottom="0.78740157499999996"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0"/>
  <sheetViews>
    <sheetView workbookViewId="0"/>
  </sheetViews>
  <sheetFormatPr defaultColWidth="12.6640625" defaultRowHeight="15" customHeight="1" x14ac:dyDescent="0.25"/>
  <cols>
    <col min="1" max="1" width="14" customWidth="1"/>
    <col min="2" max="2" width="25.6640625" customWidth="1"/>
    <col min="3" max="3" width="55" customWidth="1"/>
    <col min="4" max="4" width="6.33203125" customWidth="1"/>
    <col min="5" max="5" width="7" customWidth="1"/>
    <col min="6" max="6" width="105.44140625" customWidth="1"/>
    <col min="7" max="26" width="8.6640625" customWidth="1"/>
  </cols>
  <sheetData>
    <row r="1" spans="1:5" ht="12.75" customHeight="1" x14ac:dyDescent="0.25"/>
    <row r="2" spans="1:5" ht="12.75" customHeight="1" x14ac:dyDescent="0.25"/>
    <row r="3" spans="1:5" ht="12.75" customHeight="1" x14ac:dyDescent="0.25">
      <c r="A3" s="140" t="s">
        <v>3</v>
      </c>
      <c r="B3" s="140" t="s">
        <v>7</v>
      </c>
      <c r="C3" s="140" t="s">
        <v>2</v>
      </c>
      <c r="D3" s="140" t="s">
        <v>1</v>
      </c>
      <c r="E3" s="141" t="s">
        <v>252</v>
      </c>
    </row>
    <row r="4" spans="1:5" ht="12.75" customHeight="1" x14ac:dyDescent="0.25">
      <c r="A4" s="142" t="s">
        <v>27</v>
      </c>
      <c r="B4" s="142" t="s">
        <v>18</v>
      </c>
      <c r="C4" s="142" t="s">
        <v>30</v>
      </c>
      <c r="D4" s="142" t="s">
        <v>29</v>
      </c>
      <c r="E4" s="383">
        <v>972</v>
      </c>
    </row>
    <row r="5" spans="1:5" ht="12.75" customHeight="1" x14ac:dyDescent="0.25">
      <c r="A5" s="143"/>
      <c r="B5" s="142" t="s">
        <v>14</v>
      </c>
      <c r="C5" s="142" t="s">
        <v>34</v>
      </c>
      <c r="D5" s="142" t="s">
        <v>33</v>
      </c>
      <c r="E5" s="383">
        <v>1000</v>
      </c>
    </row>
    <row r="6" spans="1:5" ht="12.75" customHeight="1" x14ac:dyDescent="0.25">
      <c r="A6" s="143"/>
      <c r="B6" s="143"/>
      <c r="C6" s="142" t="s">
        <v>32</v>
      </c>
      <c r="D6" s="142" t="s">
        <v>31</v>
      </c>
      <c r="E6" s="383">
        <v>1000</v>
      </c>
    </row>
    <row r="7" spans="1:5" ht="12.75" customHeight="1" x14ac:dyDescent="0.25">
      <c r="A7" s="142" t="s">
        <v>37</v>
      </c>
      <c r="B7" s="142" t="s">
        <v>14</v>
      </c>
      <c r="C7" s="142" t="s">
        <v>36</v>
      </c>
      <c r="D7" s="142" t="s">
        <v>35</v>
      </c>
      <c r="E7" s="383">
        <v>648</v>
      </c>
    </row>
    <row r="8" spans="1:5" ht="12.75" customHeight="1" x14ac:dyDescent="0.25">
      <c r="A8" s="142" t="s">
        <v>23</v>
      </c>
      <c r="B8" s="142" t="s">
        <v>18</v>
      </c>
      <c r="C8" s="142" t="s">
        <v>22</v>
      </c>
      <c r="D8" s="142" t="s">
        <v>21</v>
      </c>
      <c r="E8" s="383">
        <v>684</v>
      </c>
    </row>
    <row r="9" spans="1:5" ht="12.75" customHeight="1" x14ac:dyDescent="0.25">
      <c r="A9" s="143"/>
      <c r="B9" s="142" t="s">
        <v>14</v>
      </c>
      <c r="C9" s="142" t="s">
        <v>25</v>
      </c>
      <c r="D9" s="142" t="s">
        <v>24</v>
      </c>
      <c r="E9" s="383">
        <v>1000</v>
      </c>
    </row>
    <row r="10" spans="1:5" ht="12.75" customHeight="1" x14ac:dyDescent="0.25">
      <c r="A10" s="142" t="s">
        <v>40</v>
      </c>
      <c r="B10" s="142" t="s">
        <v>18</v>
      </c>
      <c r="C10" s="142" t="s">
        <v>51</v>
      </c>
      <c r="D10" s="142" t="s">
        <v>50</v>
      </c>
      <c r="E10" s="383">
        <v>1000</v>
      </c>
    </row>
    <row r="11" spans="1:5" ht="12.75" customHeight="1" x14ac:dyDescent="0.25">
      <c r="A11" s="143"/>
      <c r="B11" s="142" t="s">
        <v>14</v>
      </c>
      <c r="C11" s="142" t="s">
        <v>43</v>
      </c>
      <c r="D11" s="142" t="s">
        <v>42</v>
      </c>
      <c r="E11" s="383">
        <v>1000</v>
      </c>
    </row>
    <row r="12" spans="1:5" ht="12.75" customHeight="1" x14ac:dyDescent="0.25">
      <c r="A12" s="142" t="s">
        <v>42</v>
      </c>
      <c r="B12" s="142" t="s">
        <v>14</v>
      </c>
      <c r="C12" s="142" t="s">
        <v>49</v>
      </c>
      <c r="D12" s="142" t="s">
        <v>48</v>
      </c>
      <c r="E12" s="383">
        <v>1000</v>
      </c>
    </row>
    <row r="13" spans="1:5" ht="12.75" customHeight="1" x14ac:dyDescent="0.25">
      <c r="A13" s="142" t="s">
        <v>44</v>
      </c>
      <c r="B13" s="142" t="s">
        <v>18</v>
      </c>
      <c r="C13" s="142" t="s">
        <v>53</v>
      </c>
      <c r="D13" s="142" t="s">
        <v>52</v>
      </c>
      <c r="E13" s="383">
        <v>1000</v>
      </c>
    </row>
    <row r="14" spans="1:5" ht="12.75" customHeight="1" x14ac:dyDescent="0.25">
      <c r="A14" s="142" t="s">
        <v>57</v>
      </c>
      <c r="B14" s="142" t="s">
        <v>18</v>
      </c>
      <c r="C14" s="142" t="s">
        <v>62</v>
      </c>
      <c r="D14" s="142" t="s">
        <v>61</v>
      </c>
      <c r="E14" s="383">
        <v>1000</v>
      </c>
    </row>
    <row r="15" spans="1:5" ht="12.75" customHeight="1" x14ac:dyDescent="0.25">
      <c r="A15" s="143"/>
      <c r="B15" s="143"/>
      <c r="C15" s="142" t="s">
        <v>60</v>
      </c>
      <c r="D15" s="142" t="s">
        <v>59</v>
      </c>
      <c r="E15" s="383">
        <v>1000</v>
      </c>
    </row>
    <row r="16" spans="1:5" ht="12.75" customHeight="1" x14ac:dyDescent="0.25">
      <c r="A16" s="143"/>
      <c r="B16" s="143"/>
      <c r="C16" s="142" t="s">
        <v>70</v>
      </c>
      <c r="D16" s="142" t="s">
        <v>69</v>
      </c>
      <c r="E16" s="383">
        <v>1000</v>
      </c>
    </row>
    <row r="17" spans="1:5" ht="12.75" customHeight="1" x14ac:dyDescent="0.25">
      <c r="A17" s="143"/>
      <c r="B17" s="143"/>
      <c r="C17" s="142" t="s">
        <v>66</v>
      </c>
      <c r="D17" s="142" t="s">
        <v>65</v>
      </c>
      <c r="E17" s="383">
        <v>1000</v>
      </c>
    </row>
    <row r="18" spans="1:5" ht="12.75" customHeight="1" x14ac:dyDescent="0.25">
      <c r="A18" s="143"/>
      <c r="B18" s="142" t="s">
        <v>14</v>
      </c>
      <c r="C18" s="142" t="s">
        <v>68</v>
      </c>
      <c r="D18" s="142" t="s">
        <v>67</v>
      </c>
      <c r="E18" s="383">
        <v>1000</v>
      </c>
    </row>
    <row r="19" spans="1:5" ht="12.75" customHeight="1" x14ac:dyDescent="0.25">
      <c r="A19" s="143"/>
      <c r="B19" s="143"/>
      <c r="C19" s="142" t="s">
        <v>64</v>
      </c>
      <c r="D19" s="142" t="s">
        <v>63</v>
      </c>
      <c r="E19" s="383">
        <v>1000</v>
      </c>
    </row>
    <row r="20" spans="1:5" ht="12.75" customHeight="1" x14ac:dyDescent="0.25">
      <c r="A20" s="142" t="s">
        <v>61</v>
      </c>
      <c r="B20" s="142" t="s">
        <v>14</v>
      </c>
      <c r="C20" s="142" t="s">
        <v>80</v>
      </c>
      <c r="D20" s="142" t="s">
        <v>79</v>
      </c>
      <c r="E20" s="383">
        <v>1116</v>
      </c>
    </row>
    <row r="21" spans="1:5" ht="12.75" customHeight="1" x14ac:dyDescent="0.25">
      <c r="A21" s="142" t="s">
        <v>69</v>
      </c>
      <c r="B21" s="142" t="s">
        <v>18</v>
      </c>
      <c r="C21" s="142" t="s">
        <v>78</v>
      </c>
      <c r="D21" s="142" t="s">
        <v>77</v>
      </c>
      <c r="E21" s="383">
        <v>1020</v>
      </c>
    </row>
    <row r="22" spans="1:5" ht="12.75" customHeight="1" x14ac:dyDescent="0.25">
      <c r="A22" s="142" t="s">
        <v>71</v>
      </c>
      <c r="B22" s="142" t="s">
        <v>14</v>
      </c>
      <c r="C22" s="142" t="s">
        <v>74</v>
      </c>
      <c r="D22" s="142" t="s">
        <v>73</v>
      </c>
      <c r="E22" s="383">
        <v>684</v>
      </c>
    </row>
    <row r="23" spans="1:5" ht="12.75" customHeight="1" x14ac:dyDescent="0.25">
      <c r="A23" s="142" t="s">
        <v>75</v>
      </c>
      <c r="B23" s="142" t="s">
        <v>14</v>
      </c>
      <c r="C23" s="142" t="s">
        <v>76</v>
      </c>
      <c r="D23" s="142" t="s">
        <v>75</v>
      </c>
      <c r="E23" s="383">
        <v>960</v>
      </c>
    </row>
    <row r="24" spans="1:5" ht="12.75" customHeight="1" x14ac:dyDescent="0.25">
      <c r="A24" s="142" t="s">
        <v>91</v>
      </c>
      <c r="B24" s="142" t="s">
        <v>18</v>
      </c>
      <c r="C24" s="142" t="s">
        <v>90</v>
      </c>
      <c r="D24" s="142" t="s">
        <v>89</v>
      </c>
      <c r="E24" s="383">
        <v>1000</v>
      </c>
    </row>
    <row r="25" spans="1:5" ht="12.75" customHeight="1" x14ac:dyDescent="0.25">
      <c r="A25" s="142" t="s">
        <v>93</v>
      </c>
      <c r="B25" s="142" t="s">
        <v>18</v>
      </c>
      <c r="C25" s="142" t="s">
        <v>96</v>
      </c>
      <c r="D25" s="142" t="s">
        <v>95</v>
      </c>
      <c r="E25" s="383">
        <v>576</v>
      </c>
    </row>
    <row r="26" spans="1:5" ht="12.75" customHeight="1" x14ac:dyDescent="0.25">
      <c r="A26" s="142" t="s">
        <v>104</v>
      </c>
      <c r="B26" s="142" t="s">
        <v>14</v>
      </c>
      <c r="C26" s="142" t="s">
        <v>103</v>
      </c>
      <c r="D26" s="142" t="s">
        <v>102</v>
      </c>
      <c r="E26" s="383">
        <v>1000</v>
      </c>
    </row>
    <row r="27" spans="1:5" ht="12.75" customHeight="1" x14ac:dyDescent="0.25">
      <c r="A27" s="142" t="s">
        <v>109</v>
      </c>
      <c r="B27" s="142" t="s">
        <v>18</v>
      </c>
      <c r="C27" s="142" t="s">
        <v>114</v>
      </c>
      <c r="D27" s="142" t="s">
        <v>113</v>
      </c>
      <c r="E27" s="383">
        <v>1000</v>
      </c>
    </row>
    <row r="28" spans="1:5" ht="12.75" customHeight="1" x14ac:dyDescent="0.25">
      <c r="A28" s="142" t="s">
        <v>273</v>
      </c>
      <c r="B28" s="142" t="s">
        <v>18</v>
      </c>
      <c r="C28" s="142" t="s">
        <v>110</v>
      </c>
      <c r="D28" s="142" t="s">
        <v>109</v>
      </c>
      <c r="E28" s="383">
        <v>1000</v>
      </c>
    </row>
    <row r="29" spans="1:5" ht="12.75" customHeight="1" x14ac:dyDescent="0.25">
      <c r="A29" s="143"/>
      <c r="B29" s="143"/>
      <c r="C29" s="142" t="s">
        <v>106</v>
      </c>
      <c r="D29" s="142" t="s">
        <v>105</v>
      </c>
      <c r="E29" s="383">
        <v>1000</v>
      </c>
    </row>
    <row r="30" spans="1:5" ht="12.75" customHeight="1" x14ac:dyDescent="0.25">
      <c r="A30" s="143"/>
      <c r="B30" s="143"/>
      <c r="C30" s="142" t="s">
        <v>38</v>
      </c>
      <c r="D30" s="142" t="s">
        <v>23</v>
      </c>
      <c r="E30" s="383">
        <v>732</v>
      </c>
    </row>
    <row r="31" spans="1:5" ht="12.75" customHeight="1" x14ac:dyDescent="0.25">
      <c r="A31" s="143"/>
      <c r="B31" s="143"/>
      <c r="C31" s="142" t="s">
        <v>45</v>
      </c>
      <c r="D31" s="142" t="s">
        <v>44</v>
      </c>
      <c r="E31" s="383">
        <v>1000</v>
      </c>
    </row>
    <row r="32" spans="1:5" ht="12.75" customHeight="1" x14ac:dyDescent="0.25">
      <c r="A32" s="143"/>
      <c r="B32" s="143"/>
      <c r="C32" s="142" t="s">
        <v>17</v>
      </c>
      <c r="D32" s="142" t="s">
        <v>16</v>
      </c>
      <c r="E32" s="383">
        <v>1000</v>
      </c>
    </row>
    <row r="33" spans="1:5" ht="12.75" customHeight="1" x14ac:dyDescent="0.25">
      <c r="A33" s="143"/>
      <c r="B33" s="143"/>
      <c r="C33" s="142" t="s">
        <v>20</v>
      </c>
      <c r="D33" s="142" t="s">
        <v>19</v>
      </c>
      <c r="E33" s="383">
        <v>708</v>
      </c>
    </row>
    <row r="34" spans="1:5" ht="12.75" customHeight="1" x14ac:dyDescent="0.25">
      <c r="A34" s="143"/>
      <c r="B34" s="143"/>
      <c r="C34" s="142" t="s">
        <v>108</v>
      </c>
      <c r="D34" s="142" t="s">
        <v>107</v>
      </c>
      <c r="E34" s="383">
        <v>1000</v>
      </c>
    </row>
    <row r="35" spans="1:5" ht="12.75" customHeight="1" x14ac:dyDescent="0.25">
      <c r="A35" s="143"/>
      <c r="B35" s="143"/>
      <c r="C35" s="142" t="s">
        <v>84</v>
      </c>
      <c r="D35" s="142" t="s">
        <v>83</v>
      </c>
      <c r="E35" s="383">
        <v>1000</v>
      </c>
    </row>
    <row r="36" spans="1:5" ht="12.75" customHeight="1" x14ac:dyDescent="0.25">
      <c r="A36" s="143"/>
      <c r="B36" s="143"/>
      <c r="C36" s="142" t="s">
        <v>47</v>
      </c>
      <c r="D36" s="142" t="s">
        <v>46</v>
      </c>
      <c r="E36" s="383">
        <v>1000</v>
      </c>
    </row>
    <row r="37" spans="1:5" ht="12.75" customHeight="1" x14ac:dyDescent="0.25">
      <c r="A37" s="143"/>
      <c r="B37" s="143"/>
      <c r="C37" s="142" t="s">
        <v>99</v>
      </c>
      <c r="D37" s="142" t="s">
        <v>98</v>
      </c>
      <c r="E37" s="383">
        <v>1000</v>
      </c>
    </row>
    <row r="38" spans="1:5" ht="12.75" customHeight="1" x14ac:dyDescent="0.25">
      <c r="A38" s="143"/>
      <c r="B38" s="143"/>
      <c r="C38" s="142" t="s">
        <v>88</v>
      </c>
      <c r="D38" s="142" t="s">
        <v>87</v>
      </c>
      <c r="E38" s="383">
        <v>1000</v>
      </c>
    </row>
    <row r="39" spans="1:5" ht="12.75" customHeight="1" x14ac:dyDescent="0.25">
      <c r="A39" s="143"/>
      <c r="B39" s="143"/>
      <c r="C39" s="142" t="s">
        <v>101</v>
      </c>
      <c r="D39" s="142" t="s">
        <v>100</v>
      </c>
      <c r="E39" s="383">
        <v>1000</v>
      </c>
    </row>
    <row r="40" spans="1:5" ht="12.75" customHeight="1" x14ac:dyDescent="0.25">
      <c r="A40" s="143"/>
      <c r="B40" s="143"/>
      <c r="C40" s="142" t="s">
        <v>56</v>
      </c>
      <c r="D40" s="142" t="s">
        <v>55</v>
      </c>
      <c r="E40" s="383">
        <v>1000</v>
      </c>
    </row>
    <row r="41" spans="1:5" ht="12.75" customHeight="1" x14ac:dyDescent="0.25">
      <c r="A41" s="143"/>
      <c r="B41" s="143"/>
      <c r="C41" s="142" t="s">
        <v>58</v>
      </c>
      <c r="D41" s="142" t="s">
        <v>57</v>
      </c>
      <c r="E41" s="383">
        <v>1000</v>
      </c>
    </row>
    <row r="42" spans="1:5" ht="12.75" customHeight="1" x14ac:dyDescent="0.25">
      <c r="A42" s="143"/>
      <c r="B42" s="142" t="s">
        <v>14</v>
      </c>
      <c r="C42" s="142" t="s">
        <v>112</v>
      </c>
      <c r="D42" s="142" t="s">
        <v>111</v>
      </c>
      <c r="E42" s="383">
        <v>1000</v>
      </c>
    </row>
    <row r="43" spans="1:5" ht="12.75" customHeight="1" x14ac:dyDescent="0.25">
      <c r="A43" s="143"/>
      <c r="B43" s="143"/>
      <c r="C43" s="142" t="s">
        <v>28</v>
      </c>
      <c r="D43" s="142" t="s">
        <v>27</v>
      </c>
      <c r="E43" s="383">
        <v>564</v>
      </c>
    </row>
    <row r="44" spans="1:5" ht="12.75" customHeight="1" x14ac:dyDescent="0.25">
      <c r="A44" s="143"/>
      <c r="B44" s="143"/>
      <c r="C44" s="142" t="s">
        <v>82</v>
      </c>
      <c r="D44" s="142" t="s">
        <v>81</v>
      </c>
      <c r="E44" s="383">
        <v>1000</v>
      </c>
    </row>
    <row r="45" spans="1:5" ht="12.75" customHeight="1" x14ac:dyDescent="0.25">
      <c r="A45" s="143"/>
      <c r="B45" s="143"/>
      <c r="C45" s="142" t="s">
        <v>72</v>
      </c>
      <c r="D45" s="142" t="s">
        <v>71</v>
      </c>
      <c r="E45" s="383">
        <v>636</v>
      </c>
    </row>
    <row r="46" spans="1:5" ht="12.75" customHeight="1" x14ac:dyDescent="0.25">
      <c r="A46" s="143"/>
      <c r="B46" s="143"/>
      <c r="C46" s="142" t="s">
        <v>41</v>
      </c>
      <c r="D46" s="142" t="s">
        <v>40</v>
      </c>
      <c r="E46" s="383">
        <v>1000</v>
      </c>
    </row>
    <row r="47" spans="1:5" ht="12.75" customHeight="1" x14ac:dyDescent="0.25">
      <c r="A47" s="143"/>
      <c r="B47" s="143"/>
      <c r="C47" s="142" t="s">
        <v>13</v>
      </c>
      <c r="D47" s="142" t="s">
        <v>12</v>
      </c>
      <c r="E47" s="383">
        <v>612</v>
      </c>
    </row>
    <row r="48" spans="1:5" ht="12.75" customHeight="1" x14ac:dyDescent="0.25">
      <c r="A48" s="143"/>
      <c r="B48" s="143"/>
      <c r="C48" s="142" t="s">
        <v>94</v>
      </c>
      <c r="D48" s="142" t="s">
        <v>93</v>
      </c>
      <c r="E48" s="383">
        <v>1000</v>
      </c>
    </row>
    <row r="49" spans="1:5" ht="12.75" customHeight="1" x14ac:dyDescent="0.25">
      <c r="A49" s="143"/>
      <c r="B49" s="143"/>
      <c r="C49" s="142" t="s">
        <v>86</v>
      </c>
      <c r="D49" s="142" t="s">
        <v>85</v>
      </c>
      <c r="E49" s="383">
        <v>1000</v>
      </c>
    </row>
    <row r="50" spans="1:5" ht="12.75" customHeight="1" x14ac:dyDescent="0.25">
      <c r="A50" s="143"/>
      <c r="B50" s="142" t="s">
        <v>273</v>
      </c>
      <c r="C50" s="142" t="s">
        <v>54</v>
      </c>
      <c r="D50" s="142">
        <v>3</v>
      </c>
      <c r="E50" s="383">
        <v>7000</v>
      </c>
    </row>
    <row r="51" spans="1:5" ht="12.75" customHeight="1" x14ac:dyDescent="0.25">
      <c r="A51" s="143"/>
      <c r="B51" s="143"/>
      <c r="C51" s="142" t="s">
        <v>39</v>
      </c>
      <c r="D51" s="142">
        <v>2</v>
      </c>
      <c r="E51" s="383">
        <v>8920</v>
      </c>
    </row>
    <row r="52" spans="1:5" ht="12.75" customHeight="1" x14ac:dyDescent="0.25">
      <c r="A52" s="143"/>
      <c r="B52" s="143"/>
      <c r="C52" s="142" t="s">
        <v>92</v>
      </c>
      <c r="D52" s="142">
        <v>4</v>
      </c>
      <c r="E52" s="383">
        <v>17416</v>
      </c>
    </row>
    <row r="53" spans="1:5" ht="12.75" customHeight="1" x14ac:dyDescent="0.25">
      <c r="A53" s="143"/>
      <c r="B53" s="143"/>
      <c r="C53" s="142" t="s">
        <v>11</v>
      </c>
      <c r="D53" s="142">
        <v>1</v>
      </c>
      <c r="E53" s="383"/>
    </row>
    <row r="54" spans="1:5" ht="12.75" customHeight="1" x14ac:dyDescent="0.25">
      <c r="A54" s="144" t="s">
        <v>274</v>
      </c>
      <c r="B54" s="145"/>
      <c r="C54" s="145"/>
      <c r="D54" s="145"/>
      <c r="E54" s="384">
        <v>76248</v>
      </c>
    </row>
    <row r="55" spans="1:5" ht="12.75" customHeight="1" x14ac:dyDescent="0.25">
      <c r="A55" s="125"/>
      <c r="B55" s="126"/>
      <c r="C55" s="126"/>
      <c r="D55" s="126"/>
      <c r="E55" s="127"/>
    </row>
    <row r="56" spans="1:5" ht="12.75" customHeight="1" x14ac:dyDescent="0.25"/>
    <row r="57" spans="1:5" ht="12.75" customHeight="1" x14ac:dyDescent="0.25"/>
    <row r="58" spans="1:5" ht="12.75" customHeight="1" x14ac:dyDescent="0.25"/>
    <row r="59" spans="1:5" ht="12.75" customHeight="1" x14ac:dyDescent="0.25"/>
    <row r="60" spans="1:5" ht="12.75" customHeight="1" x14ac:dyDescent="0.25"/>
    <row r="61" spans="1:5" ht="12.75" customHeight="1" x14ac:dyDescent="0.25"/>
    <row r="62" spans="1:5" ht="12.75" customHeight="1" x14ac:dyDescent="0.25"/>
    <row r="63" spans="1:5" ht="12.75" customHeight="1" x14ac:dyDescent="0.25"/>
    <row r="64" spans="1:5"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pageSetUpPr fitToPage="1"/>
  </sheetPr>
  <dimension ref="A1:AA1000"/>
  <sheetViews>
    <sheetView showGridLines="0" workbookViewId="0">
      <pane ySplit="5" topLeftCell="A6" activePane="bottomLeft" state="frozen"/>
      <selection pane="bottomLeft" activeCell="B7" sqref="B7"/>
    </sheetView>
  </sheetViews>
  <sheetFormatPr defaultColWidth="12.6640625" defaultRowHeight="15" customHeight="1" x14ac:dyDescent="0.25"/>
  <cols>
    <col min="1" max="1" width="3.33203125" customWidth="1"/>
    <col min="2" max="2" width="13" customWidth="1"/>
    <col min="3" max="3" width="78.44140625" customWidth="1"/>
    <col min="4" max="4" width="7.6640625" customWidth="1"/>
    <col min="5" max="5" width="9.6640625" customWidth="1"/>
    <col min="6" max="6" width="8.33203125" customWidth="1"/>
    <col min="7" max="7" width="10.44140625" customWidth="1"/>
    <col min="8" max="8" width="10.109375" customWidth="1"/>
    <col min="9" max="9" width="7.6640625" customWidth="1"/>
    <col min="10" max="27" width="3.6640625" customWidth="1"/>
  </cols>
  <sheetData>
    <row r="1" spans="1:27" ht="12.75" customHeight="1" x14ac:dyDescent="0.25">
      <c r="B1" s="5"/>
      <c r="C1" s="32"/>
      <c r="D1" s="5"/>
      <c r="E1" s="5"/>
      <c r="F1" s="5"/>
      <c r="G1" s="5"/>
      <c r="H1" s="5"/>
      <c r="I1" s="5"/>
      <c r="J1" s="5"/>
      <c r="K1" s="5"/>
    </row>
    <row r="2" spans="1:27" ht="12.75" customHeight="1" x14ac:dyDescent="0.3">
      <c r="B2" s="1" t="s">
        <v>253</v>
      </c>
      <c r="C2" s="32"/>
      <c r="D2" s="5"/>
      <c r="E2" s="5"/>
      <c r="F2" s="5"/>
      <c r="G2" s="5"/>
      <c r="H2" s="5"/>
      <c r="I2" s="5"/>
      <c r="J2" s="5"/>
      <c r="K2" s="5"/>
    </row>
    <row r="3" spans="1:27" ht="12.75" customHeight="1" x14ac:dyDescent="0.25">
      <c r="B3" s="5"/>
      <c r="C3" s="32"/>
      <c r="D3" s="5"/>
      <c r="E3" s="5"/>
      <c r="F3" s="5"/>
      <c r="G3" s="5"/>
      <c r="H3" s="5"/>
      <c r="I3" s="5"/>
      <c r="J3" s="5"/>
      <c r="K3" s="5"/>
    </row>
    <row r="4" spans="1:27" ht="12.75" customHeight="1" x14ac:dyDescent="0.25">
      <c r="B4" s="5"/>
      <c r="C4" s="32"/>
      <c r="D4" s="5"/>
      <c r="E4" s="5"/>
      <c r="F4" s="5"/>
      <c r="G4" s="5"/>
      <c r="H4" s="5"/>
      <c r="I4" s="5"/>
      <c r="J4" s="5"/>
      <c r="K4" s="5"/>
    </row>
    <row r="5" spans="1:27" ht="12.75" customHeight="1" x14ac:dyDescent="0.25">
      <c r="A5" s="9"/>
      <c r="B5" s="128" t="s">
        <v>1</v>
      </c>
      <c r="C5" s="129" t="s">
        <v>254</v>
      </c>
      <c r="D5" s="377"/>
      <c r="E5" s="341"/>
      <c r="F5" s="341"/>
      <c r="G5" s="341"/>
      <c r="H5" s="341"/>
      <c r="I5" s="341"/>
      <c r="J5" s="341"/>
      <c r="K5" s="341"/>
      <c r="L5" s="341"/>
      <c r="M5" s="341"/>
      <c r="N5" s="341"/>
      <c r="O5" s="341"/>
      <c r="P5" s="341"/>
      <c r="Q5" s="341"/>
      <c r="R5" s="341"/>
      <c r="S5" s="341"/>
      <c r="T5" s="341"/>
      <c r="U5" s="341"/>
      <c r="V5" s="341"/>
      <c r="W5" s="341"/>
      <c r="X5" s="378"/>
      <c r="Y5" s="130"/>
      <c r="Z5" s="130"/>
      <c r="AA5" s="131"/>
    </row>
    <row r="6" spans="1:27" ht="12.75" customHeight="1" x14ac:dyDescent="0.25">
      <c r="B6" s="132"/>
      <c r="D6" s="132">
        <v>1</v>
      </c>
      <c r="E6" s="2">
        <v>2</v>
      </c>
      <c r="F6" s="2">
        <v>3</v>
      </c>
      <c r="G6" s="133">
        <v>4</v>
      </c>
      <c r="H6" s="132">
        <v>5</v>
      </c>
      <c r="I6" s="2">
        <v>6</v>
      </c>
      <c r="J6" s="2">
        <v>7</v>
      </c>
      <c r="K6" s="133">
        <v>8</v>
      </c>
      <c r="L6" s="132">
        <v>9</v>
      </c>
      <c r="M6" s="2">
        <v>10</v>
      </c>
      <c r="N6" s="2">
        <v>11</v>
      </c>
      <c r="O6" s="133">
        <v>12</v>
      </c>
      <c r="P6" s="132">
        <v>13</v>
      </c>
      <c r="Q6" s="2">
        <v>14</v>
      </c>
      <c r="R6" s="2">
        <v>15</v>
      </c>
      <c r="S6" s="133">
        <v>16</v>
      </c>
      <c r="T6" s="132">
        <v>17</v>
      </c>
      <c r="U6" s="2">
        <v>18</v>
      </c>
      <c r="V6" s="2">
        <v>19</v>
      </c>
      <c r="W6" s="133">
        <v>20</v>
      </c>
      <c r="X6" s="132">
        <v>21</v>
      </c>
      <c r="Y6" s="2">
        <v>22</v>
      </c>
      <c r="Z6" s="2">
        <v>23</v>
      </c>
      <c r="AA6" s="133">
        <v>24</v>
      </c>
    </row>
    <row r="7" spans="1:27" ht="12.75" customHeight="1" x14ac:dyDescent="0.25">
      <c r="B7" s="132"/>
      <c r="D7" s="379" t="s">
        <v>255</v>
      </c>
      <c r="E7" s="380"/>
      <c r="F7" s="380"/>
      <c r="G7" s="381"/>
      <c r="H7" s="382" t="s">
        <v>256</v>
      </c>
      <c r="I7" s="380"/>
      <c r="J7" s="380"/>
      <c r="K7" s="381"/>
      <c r="L7" s="382" t="s">
        <v>257</v>
      </c>
      <c r="M7" s="380"/>
      <c r="N7" s="380"/>
      <c r="O7" s="381"/>
      <c r="P7" s="382" t="s">
        <v>258</v>
      </c>
      <c r="Q7" s="380"/>
      <c r="R7" s="380"/>
      <c r="S7" s="381"/>
      <c r="T7" s="382" t="s">
        <v>259</v>
      </c>
      <c r="U7" s="380"/>
      <c r="V7" s="380"/>
      <c r="W7" s="381"/>
      <c r="X7" s="382" t="s">
        <v>260</v>
      </c>
      <c r="Y7" s="380"/>
      <c r="Z7" s="380"/>
      <c r="AA7" s="381"/>
    </row>
    <row r="8" spans="1:27" ht="12.75" customHeight="1" x14ac:dyDescent="0.25">
      <c r="A8" s="9"/>
      <c r="B8" s="134" t="s">
        <v>12</v>
      </c>
      <c r="C8" s="135" t="s">
        <v>261</v>
      </c>
      <c r="D8" s="374">
        <v>30000</v>
      </c>
      <c r="E8" s="375"/>
      <c r="F8" s="375"/>
      <c r="G8" s="376"/>
      <c r="H8" s="374"/>
      <c r="I8" s="375"/>
      <c r="J8" s="375"/>
      <c r="K8" s="376"/>
      <c r="L8" s="374"/>
      <c r="M8" s="375"/>
      <c r="N8" s="375"/>
      <c r="O8" s="376"/>
      <c r="P8" s="374"/>
      <c r="Q8" s="375"/>
      <c r="R8" s="375"/>
      <c r="S8" s="376"/>
      <c r="T8" s="374"/>
      <c r="U8" s="375"/>
      <c r="V8" s="375"/>
      <c r="W8" s="376"/>
      <c r="X8" s="374"/>
      <c r="Y8" s="375"/>
      <c r="Z8" s="375"/>
      <c r="AA8" s="376"/>
    </row>
    <row r="9" spans="1:27" ht="12.75" customHeight="1" x14ac:dyDescent="0.25">
      <c r="A9" s="9"/>
      <c r="B9" s="134" t="s">
        <v>27</v>
      </c>
      <c r="C9" s="135" t="s">
        <v>262</v>
      </c>
      <c r="D9" s="374"/>
      <c r="E9" s="375"/>
      <c r="F9" s="375"/>
      <c r="G9" s="376"/>
      <c r="H9" s="374">
        <v>5000</v>
      </c>
      <c r="I9" s="375"/>
      <c r="J9" s="375"/>
      <c r="K9" s="376"/>
      <c r="L9" s="374">
        <v>5000</v>
      </c>
      <c r="M9" s="375"/>
      <c r="N9" s="375"/>
      <c r="O9" s="376"/>
      <c r="P9" s="374">
        <v>5000</v>
      </c>
      <c r="Q9" s="375"/>
      <c r="R9" s="375"/>
      <c r="S9" s="376"/>
      <c r="T9" s="374">
        <v>5000</v>
      </c>
      <c r="U9" s="375"/>
      <c r="V9" s="375"/>
      <c r="W9" s="376"/>
      <c r="X9" s="374"/>
      <c r="Y9" s="375"/>
      <c r="Z9" s="375"/>
      <c r="AA9" s="376"/>
    </row>
    <row r="10" spans="1:27" ht="12.75" customHeight="1" x14ac:dyDescent="0.25">
      <c r="A10" s="9"/>
      <c r="B10" s="134" t="s">
        <v>23</v>
      </c>
      <c r="C10" s="135" t="s">
        <v>263</v>
      </c>
      <c r="D10" s="374"/>
      <c r="E10" s="375"/>
      <c r="F10" s="375"/>
      <c r="G10" s="376"/>
      <c r="H10" s="374"/>
      <c r="I10" s="375"/>
      <c r="J10" s="375"/>
      <c r="K10" s="376"/>
      <c r="L10" s="374"/>
      <c r="M10" s="375"/>
      <c r="N10" s="375"/>
      <c r="O10" s="376"/>
      <c r="P10" s="374"/>
      <c r="Q10" s="375"/>
      <c r="R10" s="375"/>
      <c r="S10" s="376"/>
      <c r="T10" s="374"/>
      <c r="U10" s="375"/>
      <c r="V10" s="375"/>
      <c r="W10" s="376"/>
      <c r="X10" s="374">
        <v>10000</v>
      </c>
      <c r="Y10" s="375"/>
      <c r="Z10" s="375"/>
      <c r="AA10" s="376"/>
    </row>
    <row r="11" spans="1:27" ht="12.75" customHeight="1" x14ac:dyDescent="0.25">
      <c r="B11" s="136">
        <v>2</v>
      </c>
      <c r="C11" s="137" t="s">
        <v>264</v>
      </c>
      <c r="D11" s="374"/>
      <c r="E11" s="375"/>
      <c r="F11" s="375"/>
      <c r="G11" s="376"/>
      <c r="H11" s="374"/>
      <c r="I11" s="375"/>
      <c r="J11" s="375"/>
      <c r="K11" s="376"/>
      <c r="L11" s="374">
        <v>20000</v>
      </c>
      <c r="M11" s="375"/>
      <c r="N11" s="375"/>
      <c r="O11" s="376"/>
      <c r="P11" s="374">
        <v>40000</v>
      </c>
      <c r="Q11" s="375"/>
      <c r="R11" s="375"/>
      <c r="S11" s="376"/>
      <c r="T11" s="374">
        <v>10000</v>
      </c>
      <c r="U11" s="375"/>
      <c r="V11" s="375"/>
      <c r="W11" s="376"/>
      <c r="X11" s="374">
        <v>10000</v>
      </c>
      <c r="Y11" s="375"/>
      <c r="Z11" s="375"/>
      <c r="AA11" s="376"/>
    </row>
    <row r="12" spans="1:27" ht="12.75" customHeight="1" x14ac:dyDescent="0.25">
      <c r="B12" s="138" t="s">
        <v>55</v>
      </c>
      <c r="C12" s="139" t="s">
        <v>265</v>
      </c>
      <c r="D12" s="374"/>
      <c r="E12" s="375"/>
      <c r="F12" s="375"/>
      <c r="G12" s="376"/>
      <c r="H12" s="374">
        <v>10000</v>
      </c>
      <c r="I12" s="375"/>
      <c r="J12" s="375"/>
      <c r="K12" s="376"/>
      <c r="L12" s="374">
        <v>25000</v>
      </c>
      <c r="M12" s="375"/>
      <c r="N12" s="375"/>
      <c r="O12" s="376"/>
      <c r="P12" s="374">
        <v>25000</v>
      </c>
      <c r="Q12" s="375"/>
      <c r="R12" s="375"/>
      <c r="S12" s="376"/>
      <c r="T12" s="374">
        <v>25000</v>
      </c>
      <c r="U12" s="375"/>
      <c r="V12" s="375"/>
      <c r="W12" s="376"/>
      <c r="X12" s="374">
        <v>5000</v>
      </c>
      <c r="Y12" s="375"/>
      <c r="Z12" s="375"/>
      <c r="AA12" s="376"/>
    </row>
    <row r="13" spans="1:27" ht="12.75" customHeight="1" x14ac:dyDescent="0.25">
      <c r="A13" s="13"/>
      <c r="B13" s="138" t="s">
        <v>123</v>
      </c>
      <c r="C13" s="139" t="s">
        <v>266</v>
      </c>
      <c r="D13" s="374"/>
      <c r="E13" s="375"/>
      <c r="F13" s="375"/>
      <c r="G13" s="376"/>
      <c r="H13" s="374"/>
      <c r="I13" s="375"/>
      <c r="J13" s="375"/>
      <c r="K13" s="376"/>
      <c r="L13" s="374">
        <v>15000</v>
      </c>
      <c r="M13" s="375"/>
      <c r="N13" s="375"/>
      <c r="O13" s="376"/>
      <c r="P13" s="374">
        <v>15000</v>
      </c>
      <c r="Q13" s="375"/>
      <c r="R13" s="375"/>
      <c r="S13" s="376"/>
      <c r="T13" s="374">
        <v>20000</v>
      </c>
      <c r="U13" s="375"/>
      <c r="V13" s="375"/>
      <c r="W13" s="376"/>
      <c r="X13" s="374">
        <v>10000</v>
      </c>
      <c r="Y13" s="375"/>
      <c r="Z13" s="375"/>
      <c r="AA13" s="376"/>
    </row>
    <row r="14" spans="1:27" ht="12.75" customHeight="1" x14ac:dyDescent="0.25">
      <c r="A14" s="2"/>
      <c r="B14" s="136">
        <v>4</v>
      </c>
      <c r="C14" s="137" t="s">
        <v>267</v>
      </c>
      <c r="D14" s="374"/>
      <c r="E14" s="375"/>
      <c r="F14" s="375"/>
      <c r="G14" s="376"/>
      <c r="H14" s="374"/>
      <c r="I14" s="375"/>
      <c r="J14" s="375"/>
      <c r="K14" s="376"/>
      <c r="L14" s="374"/>
      <c r="M14" s="375"/>
      <c r="N14" s="375"/>
      <c r="O14" s="376"/>
      <c r="P14" s="374"/>
      <c r="Q14" s="375"/>
      <c r="R14" s="375"/>
      <c r="S14" s="376"/>
      <c r="T14" s="374"/>
      <c r="U14" s="375"/>
      <c r="V14" s="375"/>
      <c r="W14" s="376"/>
      <c r="X14" s="374">
        <v>7000</v>
      </c>
      <c r="Y14" s="375"/>
      <c r="Z14" s="375"/>
      <c r="AA14" s="376"/>
    </row>
    <row r="15" spans="1:27" ht="12.75" customHeight="1" x14ac:dyDescent="0.25">
      <c r="A15" s="2"/>
      <c r="B15" s="138" t="s">
        <v>124</v>
      </c>
      <c r="C15" s="139" t="s">
        <v>268</v>
      </c>
      <c r="D15" s="374"/>
      <c r="E15" s="375"/>
      <c r="F15" s="375"/>
      <c r="G15" s="376"/>
      <c r="H15" s="374"/>
      <c r="I15" s="375"/>
      <c r="J15" s="375"/>
      <c r="K15" s="376"/>
      <c r="L15" s="374"/>
      <c r="M15" s="375"/>
      <c r="N15" s="375"/>
      <c r="O15" s="376"/>
      <c r="P15" s="374"/>
      <c r="Q15" s="375"/>
      <c r="R15" s="375"/>
      <c r="S15" s="376"/>
      <c r="T15" s="374">
        <v>4000</v>
      </c>
      <c r="U15" s="375"/>
      <c r="V15" s="375"/>
      <c r="W15" s="376"/>
      <c r="X15" s="374">
        <v>4000</v>
      </c>
      <c r="Y15" s="375"/>
      <c r="Z15" s="375"/>
      <c r="AA15" s="376"/>
    </row>
    <row r="16" spans="1:27" ht="12.75" customHeight="1" x14ac:dyDescent="0.25">
      <c r="B16" s="138" t="s">
        <v>125</v>
      </c>
      <c r="C16" s="139" t="s">
        <v>269</v>
      </c>
      <c r="D16" s="374"/>
      <c r="E16" s="375"/>
      <c r="F16" s="375"/>
      <c r="G16" s="376"/>
      <c r="H16" s="374"/>
      <c r="I16" s="375"/>
      <c r="J16" s="375"/>
      <c r="K16" s="376"/>
      <c r="L16" s="374"/>
      <c r="M16" s="375"/>
      <c r="N16" s="375"/>
      <c r="O16" s="376"/>
      <c r="P16" s="374"/>
      <c r="Q16" s="375"/>
      <c r="R16" s="375"/>
      <c r="S16" s="376"/>
      <c r="T16" s="374">
        <v>2500</v>
      </c>
      <c r="U16" s="375"/>
      <c r="V16" s="375"/>
      <c r="W16" s="376"/>
      <c r="X16" s="374">
        <v>2500</v>
      </c>
      <c r="Y16" s="375"/>
      <c r="Z16" s="375"/>
      <c r="AA16" s="376"/>
    </row>
    <row r="17" spans="1:27" ht="12.75" customHeight="1" x14ac:dyDescent="0.25">
      <c r="A17" s="13"/>
      <c r="B17" s="138" t="s">
        <v>126</v>
      </c>
      <c r="C17" s="139" t="s">
        <v>270</v>
      </c>
      <c r="D17" s="374"/>
      <c r="E17" s="375"/>
      <c r="F17" s="375"/>
      <c r="G17" s="376"/>
      <c r="H17" s="374"/>
      <c r="I17" s="375"/>
      <c r="J17" s="375"/>
      <c r="K17" s="376"/>
      <c r="L17" s="374"/>
      <c r="M17" s="375"/>
      <c r="N17" s="375"/>
      <c r="O17" s="376"/>
      <c r="P17" s="374"/>
      <c r="Q17" s="375"/>
      <c r="R17" s="375"/>
      <c r="S17" s="376"/>
      <c r="T17" s="374"/>
      <c r="U17" s="375"/>
      <c r="V17" s="375"/>
      <c r="W17" s="376"/>
      <c r="X17" s="374">
        <v>0</v>
      </c>
      <c r="Y17" s="375"/>
      <c r="Z17" s="375"/>
      <c r="AA17" s="376"/>
    </row>
    <row r="18" spans="1:27" ht="12.75" customHeight="1" x14ac:dyDescent="0.25">
      <c r="A18" s="2"/>
      <c r="B18" s="138" t="s">
        <v>271</v>
      </c>
      <c r="C18" s="139" t="s">
        <v>272</v>
      </c>
      <c r="D18" s="374"/>
      <c r="E18" s="375"/>
      <c r="F18" s="375"/>
      <c r="G18" s="376"/>
      <c r="H18" s="374">
        <f>20000*35%</f>
        <v>7000</v>
      </c>
      <c r="I18" s="375"/>
      <c r="J18" s="375"/>
      <c r="K18" s="376"/>
      <c r="L18" s="374">
        <f>13000/4</f>
        <v>3250</v>
      </c>
      <c r="M18" s="375"/>
      <c r="N18" s="375"/>
      <c r="O18" s="376"/>
      <c r="P18" s="374">
        <f>13000/4</f>
        <v>3250</v>
      </c>
      <c r="Q18" s="375"/>
      <c r="R18" s="375"/>
      <c r="S18" s="376"/>
      <c r="T18" s="374">
        <f>13000/4</f>
        <v>3250</v>
      </c>
      <c r="U18" s="375"/>
      <c r="V18" s="375"/>
      <c r="W18" s="376"/>
      <c r="X18" s="374">
        <f>13000/4</f>
        <v>3250</v>
      </c>
      <c r="Y18" s="375"/>
      <c r="Z18" s="375"/>
      <c r="AA18" s="376"/>
    </row>
    <row r="19" spans="1:27" ht="12.75" customHeight="1" x14ac:dyDescent="0.25">
      <c r="B19" s="5"/>
      <c r="C19" s="32"/>
      <c r="D19" s="5"/>
      <c r="E19" s="5"/>
      <c r="F19" s="5"/>
      <c r="G19" s="5"/>
      <c r="H19" s="5"/>
      <c r="I19" s="5"/>
      <c r="J19" s="5"/>
      <c r="K19" s="5"/>
    </row>
    <row r="20" spans="1:27" ht="12.75" customHeight="1" x14ac:dyDescent="0.25">
      <c r="B20" s="5"/>
      <c r="C20" s="32"/>
      <c r="D20" s="5"/>
      <c r="E20" s="5"/>
      <c r="F20" s="5"/>
      <c r="G20" s="5"/>
      <c r="H20" s="5"/>
      <c r="I20" s="5"/>
      <c r="J20" s="5"/>
      <c r="K20" s="5"/>
    </row>
    <row r="21" spans="1:27" ht="12.75" customHeight="1" x14ac:dyDescent="0.25">
      <c r="B21" s="5"/>
      <c r="C21" s="32"/>
      <c r="D21" s="5"/>
      <c r="E21" s="5"/>
      <c r="F21" s="5"/>
      <c r="G21" s="5"/>
      <c r="H21" s="5"/>
      <c r="I21" s="5"/>
      <c r="J21" s="5"/>
      <c r="K21" s="5"/>
    </row>
    <row r="22" spans="1:27" ht="12.75" customHeight="1" x14ac:dyDescent="0.25">
      <c r="B22" s="5"/>
      <c r="C22" s="32"/>
      <c r="D22" s="5"/>
      <c r="E22" s="5"/>
      <c r="F22" s="5"/>
      <c r="G22" s="5"/>
      <c r="H22" s="5"/>
      <c r="I22" s="5"/>
      <c r="J22" s="5"/>
      <c r="K22" s="5"/>
    </row>
    <row r="23" spans="1:27" ht="12.75" customHeight="1" x14ac:dyDescent="0.25">
      <c r="B23" s="5"/>
      <c r="C23" s="32"/>
      <c r="D23" s="5"/>
      <c r="E23" s="5"/>
      <c r="F23" s="5"/>
      <c r="G23" s="5"/>
      <c r="H23" s="5"/>
      <c r="I23" s="5"/>
      <c r="J23" s="5"/>
      <c r="K23" s="5"/>
    </row>
    <row r="24" spans="1:27" ht="12.75" customHeight="1" x14ac:dyDescent="0.25">
      <c r="B24" s="5"/>
      <c r="C24" s="32"/>
      <c r="D24" s="5"/>
      <c r="E24" s="5"/>
      <c r="F24" s="5"/>
      <c r="G24" s="5"/>
      <c r="H24" s="5"/>
      <c r="I24" s="5"/>
      <c r="J24" s="5"/>
      <c r="K24" s="5"/>
    </row>
    <row r="25" spans="1:27" ht="12.75" customHeight="1" x14ac:dyDescent="0.25">
      <c r="B25" s="5"/>
      <c r="C25" s="32"/>
      <c r="D25" s="5"/>
      <c r="E25" s="5"/>
      <c r="F25" s="5"/>
      <c r="G25" s="5"/>
      <c r="H25" s="5"/>
      <c r="I25" s="5"/>
      <c r="J25" s="5"/>
      <c r="K25" s="5"/>
    </row>
    <row r="26" spans="1:27" ht="12.75" customHeight="1" x14ac:dyDescent="0.25">
      <c r="B26" s="5"/>
      <c r="C26" s="32"/>
      <c r="D26" s="5"/>
      <c r="E26" s="5"/>
      <c r="F26" s="5"/>
      <c r="G26" s="5"/>
      <c r="H26" s="5"/>
      <c r="I26" s="5"/>
      <c r="J26" s="5"/>
      <c r="K26" s="5"/>
    </row>
    <row r="27" spans="1:27" ht="12.75" customHeight="1" x14ac:dyDescent="0.25">
      <c r="B27" s="5"/>
      <c r="C27" s="32"/>
      <c r="D27" s="5"/>
      <c r="E27" s="5"/>
      <c r="F27" s="5"/>
      <c r="G27" s="5"/>
      <c r="H27" s="5"/>
      <c r="I27" s="5"/>
      <c r="J27" s="5"/>
      <c r="K27" s="5"/>
    </row>
    <row r="28" spans="1:27" ht="12.75" customHeight="1" x14ac:dyDescent="0.25">
      <c r="B28" s="5"/>
      <c r="C28" s="32"/>
      <c r="D28" s="5"/>
      <c r="E28" s="5"/>
      <c r="F28" s="5"/>
      <c r="G28" s="5"/>
      <c r="H28" s="5"/>
      <c r="I28" s="5"/>
      <c r="J28" s="5"/>
      <c r="K28" s="5"/>
    </row>
    <row r="29" spans="1:27" ht="12.75" customHeight="1" x14ac:dyDescent="0.25">
      <c r="B29" s="5"/>
      <c r="C29" s="32"/>
      <c r="D29" s="5"/>
      <c r="E29" s="5"/>
      <c r="F29" s="5"/>
      <c r="G29" s="5"/>
      <c r="H29" s="5"/>
      <c r="I29" s="5"/>
      <c r="J29" s="5"/>
      <c r="K29" s="5"/>
    </row>
    <row r="30" spans="1:27" ht="12.75" customHeight="1" x14ac:dyDescent="0.25">
      <c r="B30" s="5"/>
      <c r="C30" s="32"/>
      <c r="D30" s="5"/>
      <c r="E30" s="5"/>
      <c r="F30" s="5"/>
      <c r="G30" s="5"/>
      <c r="H30" s="5"/>
      <c r="I30" s="5"/>
      <c r="J30" s="5"/>
      <c r="K30" s="5"/>
    </row>
    <row r="31" spans="1:27" ht="12.75" customHeight="1" x14ac:dyDescent="0.25">
      <c r="B31" s="5"/>
      <c r="C31" s="32"/>
      <c r="D31" s="5"/>
      <c r="E31" s="5"/>
      <c r="F31" s="5"/>
      <c r="G31" s="5"/>
      <c r="H31" s="5"/>
      <c r="I31" s="5"/>
      <c r="J31" s="5"/>
      <c r="K31" s="5"/>
    </row>
    <row r="32" spans="1:27" ht="12.75" customHeight="1" x14ac:dyDescent="0.25">
      <c r="B32" s="5"/>
      <c r="C32" s="32"/>
      <c r="D32" s="5"/>
      <c r="E32" s="5"/>
      <c r="F32" s="5"/>
      <c r="G32" s="5"/>
      <c r="H32" s="5"/>
      <c r="I32" s="5"/>
      <c r="J32" s="5"/>
      <c r="K32" s="5"/>
    </row>
    <row r="33" spans="2:11" ht="12.75" customHeight="1" x14ac:dyDescent="0.25">
      <c r="B33" s="5"/>
      <c r="C33" s="32"/>
      <c r="D33" s="5"/>
      <c r="E33" s="5"/>
      <c r="F33" s="5"/>
      <c r="G33" s="5"/>
      <c r="H33" s="5"/>
      <c r="I33" s="5"/>
      <c r="J33" s="5"/>
      <c r="K33" s="5"/>
    </row>
    <row r="34" spans="2:11" ht="12.75" customHeight="1" x14ac:dyDescent="0.25">
      <c r="B34" s="5"/>
      <c r="C34" s="32"/>
      <c r="D34" s="5"/>
      <c r="E34" s="5"/>
      <c r="F34" s="5"/>
      <c r="G34" s="5"/>
      <c r="H34" s="5"/>
      <c r="I34" s="5"/>
      <c r="J34" s="5"/>
      <c r="K34" s="5"/>
    </row>
    <row r="35" spans="2:11" ht="12.75" customHeight="1" x14ac:dyDescent="0.25">
      <c r="B35" s="5"/>
      <c r="C35" s="32"/>
      <c r="D35" s="5"/>
      <c r="E35" s="5"/>
      <c r="F35" s="5"/>
      <c r="G35" s="5"/>
      <c r="H35" s="5"/>
      <c r="I35" s="5"/>
      <c r="J35" s="5"/>
      <c r="K35" s="5"/>
    </row>
    <row r="36" spans="2:11" ht="12.75" customHeight="1" x14ac:dyDescent="0.25">
      <c r="B36" s="5"/>
      <c r="C36" s="32"/>
      <c r="D36" s="5"/>
      <c r="E36" s="5"/>
      <c r="F36" s="5"/>
      <c r="G36" s="5"/>
      <c r="H36" s="5"/>
      <c r="I36" s="5"/>
      <c r="J36" s="5"/>
      <c r="K36" s="5"/>
    </row>
    <row r="37" spans="2:11" ht="12.75" customHeight="1" x14ac:dyDescent="0.25">
      <c r="B37" s="5"/>
      <c r="C37" s="32"/>
      <c r="D37" s="5"/>
      <c r="E37" s="5"/>
      <c r="F37" s="5"/>
      <c r="G37" s="5"/>
      <c r="H37" s="5"/>
      <c r="I37" s="5"/>
      <c r="J37" s="5"/>
      <c r="K37" s="5"/>
    </row>
    <row r="38" spans="2:11" ht="12.75" customHeight="1" x14ac:dyDescent="0.25">
      <c r="B38" s="5"/>
      <c r="C38" s="32"/>
      <c r="D38" s="5"/>
      <c r="E38" s="5"/>
      <c r="F38" s="5"/>
      <c r="G38" s="5"/>
      <c r="H38" s="5"/>
      <c r="I38" s="5"/>
      <c r="J38" s="5"/>
      <c r="K38" s="5"/>
    </row>
    <row r="39" spans="2:11" ht="12.75" customHeight="1" x14ac:dyDescent="0.25">
      <c r="B39" s="5"/>
      <c r="C39" s="32"/>
      <c r="D39" s="5"/>
      <c r="E39" s="5"/>
      <c r="F39" s="5"/>
      <c r="G39" s="5"/>
      <c r="H39" s="5"/>
      <c r="I39" s="5"/>
      <c r="J39" s="5"/>
      <c r="K39" s="5"/>
    </row>
    <row r="40" spans="2:11" ht="12.75" customHeight="1" x14ac:dyDescent="0.25">
      <c r="B40" s="5"/>
      <c r="C40" s="32"/>
      <c r="D40" s="5"/>
      <c r="E40" s="5"/>
      <c r="F40" s="5"/>
      <c r="G40" s="5"/>
      <c r="H40" s="5"/>
      <c r="I40" s="5"/>
      <c r="J40" s="5"/>
      <c r="K40" s="5"/>
    </row>
    <row r="41" spans="2:11" ht="12.75" customHeight="1" x14ac:dyDescent="0.25">
      <c r="B41" s="5"/>
      <c r="C41" s="32"/>
      <c r="D41" s="5"/>
      <c r="E41" s="5"/>
      <c r="F41" s="5"/>
      <c r="G41" s="5"/>
      <c r="H41" s="5"/>
      <c r="I41" s="5"/>
      <c r="J41" s="5"/>
      <c r="K41" s="5"/>
    </row>
    <row r="42" spans="2:11" ht="12.75" customHeight="1" x14ac:dyDescent="0.25">
      <c r="B42" s="5"/>
      <c r="C42" s="32"/>
      <c r="D42" s="5"/>
      <c r="E42" s="5"/>
      <c r="F42" s="5"/>
      <c r="G42" s="5"/>
      <c r="H42" s="5"/>
      <c r="I42" s="5"/>
      <c r="J42" s="5"/>
      <c r="K42" s="5"/>
    </row>
    <row r="43" spans="2:11" ht="12.75" customHeight="1" x14ac:dyDescent="0.25">
      <c r="B43" s="5"/>
      <c r="C43" s="32"/>
      <c r="D43" s="5"/>
      <c r="E43" s="5"/>
      <c r="F43" s="5"/>
      <c r="G43" s="5"/>
      <c r="H43" s="5"/>
      <c r="I43" s="5"/>
      <c r="J43" s="5"/>
      <c r="K43" s="5"/>
    </row>
    <row r="44" spans="2:11" ht="12.75" customHeight="1" x14ac:dyDescent="0.25">
      <c r="B44" s="5"/>
      <c r="C44" s="32"/>
      <c r="D44" s="5"/>
      <c r="E44" s="5"/>
      <c r="F44" s="5"/>
      <c r="G44" s="5"/>
      <c r="H44" s="5"/>
      <c r="I44" s="5"/>
      <c r="J44" s="5"/>
      <c r="K44" s="5"/>
    </row>
    <row r="45" spans="2:11" ht="12.75" customHeight="1" x14ac:dyDescent="0.25">
      <c r="B45" s="5"/>
      <c r="C45" s="32"/>
      <c r="D45" s="5"/>
      <c r="E45" s="5"/>
      <c r="F45" s="5"/>
      <c r="G45" s="5"/>
      <c r="H45" s="5"/>
      <c r="I45" s="5"/>
      <c r="J45" s="5"/>
      <c r="K45" s="5"/>
    </row>
    <row r="46" spans="2:11" ht="12.75" customHeight="1" x14ac:dyDescent="0.25">
      <c r="B46" s="5"/>
      <c r="C46" s="32"/>
      <c r="D46" s="5"/>
      <c r="E46" s="5"/>
      <c r="F46" s="5"/>
      <c r="G46" s="5"/>
      <c r="H46" s="5"/>
      <c r="I46" s="5"/>
      <c r="J46" s="5"/>
      <c r="K46" s="5"/>
    </row>
    <row r="47" spans="2:11" ht="12.75" customHeight="1" x14ac:dyDescent="0.25">
      <c r="B47" s="5"/>
      <c r="C47" s="32"/>
      <c r="D47" s="5"/>
      <c r="E47" s="5"/>
      <c r="F47" s="5"/>
      <c r="G47" s="5"/>
      <c r="H47" s="5"/>
      <c r="I47" s="5"/>
      <c r="J47" s="5"/>
      <c r="K47" s="5"/>
    </row>
    <row r="48" spans="2:11" ht="12.75" customHeight="1" x14ac:dyDescent="0.25">
      <c r="B48" s="5"/>
      <c r="C48" s="32"/>
      <c r="D48" s="5"/>
      <c r="E48" s="5"/>
      <c r="F48" s="5"/>
      <c r="G48" s="5"/>
      <c r="H48" s="5"/>
      <c r="I48" s="5"/>
      <c r="J48" s="5"/>
      <c r="K48" s="5"/>
    </row>
    <row r="49" spans="2:11" ht="12.75" customHeight="1" x14ac:dyDescent="0.25">
      <c r="B49" s="5"/>
      <c r="C49" s="32"/>
      <c r="D49" s="5"/>
      <c r="E49" s="5"/>
      <c r="F49" s="5"/>
      <c r="G49" s="5"/>
      <c r="H49" s="5"/>
      <c r="I49" s="5"/>
      <c r="J49" s="5"/>
      <c r="K49" s="5"/>
    </row>
    <row r="50" spans="2:11" ht="12.75" customHeight="1" x14ac:dyDescent="0.25">
      <c r="B50" s="5"/>
      <c r="C50" s="32"/>
      <c r="D50" s="5"/>
      <c r="E50" s="5"/>
      <c r="F50" s="5"/>
      <c r="G50" s="5"/>
      <c r="H50" s="5"/>
      <c r="I50" s="5"/>
      <c r="J50" s="5"/>
      <c r="K50" s="5"/>
    </row>
    <row r="51" spans="2:11" ht="12.75" customHeight="1" x14ac:dyDescent="0.25">
      <c r="B51" s="5"/>
      <c r="C51" s="32"/>
      <c r="D51" s="5"/>
      <c r="E51" s="5"/>
      <c r="F51" s="5"/>
      <c r="G51" s="5"/>
      <c r="H51" s="5"/>
      <c r="I51" s="5"/>
      <c r="J51" s="5"/>
      <c r="K51" s="5"/>
    </row>
    <row r="52" spans="2:11" ht="12.75" customHeight="1" x14ac:dyDescent="0.25">
      <c r="B52" s="5"/>
      <c r="C52" s="32"/>
      <c r="D52" s="5"/>
      <c r="E52" s="5"/>
      <c r="F52" s="5"/>
      <c r="G52" s="5"/>
      <c r="H52" s="5"/>
      <c r="I52" s="5"/>
      <c r="J52" s="5"/>
      <c r="K52" s="5"/>
    </row>
    <row r="53" spans="2:11" ht="12.75" customHeight="1" x14ac:dyDescent="0.25">
      <c r="B53" s="5"/>
      <c r="C53" s="32"/>
      <c r="D53" s="5"/>
      <c r="E53" s="5"/>
      <c r="F53" s="5"/>
      <c r="G53" s="5"/>
      <c r="H53" s="5"/>
      <c r="I53" s="5"/>
      <c r="J53" s="5"/>
      <c r="K53" s="5"/>
    </row>
    <row r="54" spans="2:11" ht="12.75" customHeight="1" x14ac:dyDescent="0.25">
      <c r="B54" s="5"/>
      <c r="C54" s="32"/>
      <c r="D54" s="5"/>
      <c r="E54" s="5"/>
      <c r="F54" s="5"/>
      <c r="G54" s="5"/>
      <c r="H54" s="5"/>
      <c r="I54" s="5"/>
      <c r="J54" s="5"/>
      <c r="K54" s="5"/>
    </row>
    <row r="55" spans="2:11" ht="12.75" customHeight="1" x14ac:dyDescent="0.25">
      <c r="B55" s="5"/>
      <c r="C55" s="32"/>
      <c r="D55" s="5"/>
      <c r="E55" s="5"/>
      <c r="F55" s="5"/>
      <c r="G55" s="5"/>
      <c r="H55" s="5"/>
      <c r="I55" s="5"/>
      <c r="J55" s="5"/>
      <c r="K55" s="5"/>
    </row>
    <row r="56" spans="2:11" ht="12.75" customHeight="1" x14ac:dyDescent="0.25">
      <c r="B56" s="5"/>
      <c r="C56" s="32"/>
      <c r="D56" s="5"/>
      <c r="E56" s="5"/>
      <c r="F56" s="5"/>
      <c r="G56" s="5"/>
      <c r="H56" s="5"/>
      <c r="I56" s="5"/>
      <c r="J56" s="5"/>
      <c r="K56" s="5"/>
    </row>
    <row r="57" spans="2:11" ht="12.75" customHeight="1" x14ac:dyDescent="0.25">
      <c r="B57" s="5"/>
      <c r="C57" s="32"/>
      <c r="D57" s="5"/>
      <c r="E57" s="5"/>
      <c r="F57" s="5"/>
      <c r="G57" s="5"/>
      <c r="H57" s="5"/>
      <c r="I57" s="5"/>
      <c r="J57" s="5"/>
      <c r="K57" s="5"/>
    </row>
    <row r="58" spans="2:11" ht="12.75" customHeight="1" x14ac:dyDescent="0.25">
      <c r="B58" s="5"/>
      <c r="C58" s="32"/>
      <c r="D58" s="5"/>
      <c r="E58" s="5"/>
      <c r="F58" s="5"/>
      <c r="G58" s="5"/>
      <c r="H58" s="5"/>
      <c r="I58" s="5"/>
      <c r="J58" s="5"/>
      <c r="K58" s="5"/>
    </row>
    <row r="59" spans="2:11" ht="12.75" customHeight="1" x14ac:dyDescent="0.25">
      <c r="B59" s="5"/>
      <c r="C59" s="32"/>
      <c r="D59" s="5"/>
      <c r="E59" s="5"/>
      <c r="F59" s="5"/>
      <c r="G59" s="5"/>
      <c r="H59" s="5"/>
      <c r="I59" s="5"/>
      <c r="J59" s="5"/>
      <c r="K59" s="5"/>
    </row>
    <row r="60" spans="2:11" ht="12.75" customHeight="1" x14ac:dyDescent="0.25">
      <c r="B60" s="5"/>
      <c r="C60" s="32"/>
      <c r="D60" s="5"/>
      <c r="E60" s="5"/>
      <c r="F60" s="5"/>
      <c r="G60" s="5"/>
      <c r="H60" s="5"/>
      <c r="I60" s="5"/>
      <c r="J60" s="5"/>
      <c r="K60" s="5"/>
    </row>
    <row r="61" spans="2:11" ht="12.75" customHeight="1" x14ac:dyDescent="0.25">
      <c r="B61" s="5"/>
      <c r="C61" s="32"/>
      <c r="D61" s="5"/>
      <c r="E61" s="5"/>
      <c r="F61" s="5"/>
      <c r="G61" s="5"/>
      <c r="H61" s="5"/>
      <c r="I61" s="5"/>
      <c r="J61" s="5"/>
      <c r="K61" s="5"/>
    </row>
    <row r="62" spans="2:11" ht="12.75" customHeight="1" x14ac:dyDescent="0.25">
      <c r="B62" s="5"/>
      <c r="C62" s="32"/>
      <c r="D62" s="5"/>
      <c r="E62" s="5"/>
      <c r="F62" s="5"/>
      <c r="G62" s="5"/>
      <c r="H62" s="5"/>
      <c r="I62" s="5"/>
      <c r="J62" s="5"/>
      <c r="K62" s="5"/>
    </row>
    <row r="63" spans="2:11" ht="12.75" customHeight="1" x14ac:dyDescent="0.25">
      <c r="B63" s="5"/>
      <c r="C63" s="32"/>
      <c r="D63" s="5"/>
      <c r="E63" s="5"/>
      <c r="F63" s="5"/>
      <c r="G63" s="5"/>
      <c r="H63" s="5"/>
      <c r="I63" s="5"/>
      <c r="J63" s="5"/>
      <c r="K63" s="5"/>
    </row>
    <row r="64" spans="2:11" ht="12.75" customHeight="1" x14ac:dyDescent="0.25">
      <c r="B64" s="5"/>
      <c r="C64" s="32"/>
      <c r="D64" s="5"/>
      <c r="E64" s="5"/>
      <c r="F64" s="5"/>
      <c r="G64" s="5"/>
      <c r="H64" s="5"/>
      <c r="I64" s="5"/>
      <c r="J64" s="5"/>
      <c r="K64" s="5"/>
    </row>
    <row r="65" spans="2:11" ht="12.75" customHeight="1" x14ac:dyDescent="0.25">
      <c r="B65" s="5"/>
      <c r="C65" s="32"/>
      <c r="D65" s="5"/>
      <c r="E65" s="5"/>
      <c r="F65" s="5"/>
      <c r="G65" s="5"/>
      <c r="H65" s="5"/>
      <c r="I65" s="5"/>
      <c r="J65" s="5"/>
      <c r="K65" s="5"/>
    </row>
    <row r="66" spans="2:11" ht="12.75" customHeight="1" x14ac:dyDescent="0.25">
      <c r="B66" s="5"/>
      <c r="C66" s="32"/>
      <c r="D66" s="5"/>
      <c r="E66" s="5"/>
      <c r="F66" s="5"/>
      <c r="G66" s="5"/>
      <c r="H66" s="5"/>
      <c r="I66" s="5"/>
      <c r="J66" s="5"/>
      <c r="K66" s="5"/>
    </row>
    <row r="67" spans="2:11" ht="12.75" customHeight="1" x14ac:dyDescent="0.25">
      <c r="B67" s="5"/>
      <c r="C67" s="32"/>
      <c r="D67" s="5"/>
      <c r="E67" s="5"/>
      <c r="F67" s="5"/>
      <c r="G67" s="5"/>
      <c r="H67" s="5"/>
      <c r="I67" s="5"/>
      <c r="J67" s="5"/>
      <c r="K67" s="5"/>
    </row>
    <row r="68" spans="2:11" ht="12.75" customHeight="1" x14ac:dyDescent="0.25">
      <c r="B68" s="5"/>
      <c r="C68" s="32"/>
      <c r="D68" s="5"/>
      <c r="E68" s="5"/>
      <c r="F68" s="5"/>
      <c r="G68" s="5"/>
      <c r="H68" s="5"/>
      <c r="I68" s="5"/>
      <c r="J68" s="5"/>
      <c r="K68" s="5"/>
    </row>
    <row r="69" spans="2:11" ht="12.75" customHeight="1" x14ac:dyDescent="0.25">
      <c r="B69" s="5"/>
      <c r="C69" s="32"/>
      <c r="D69" s="5"/>
      <c r="E69" s="5"/>
      <c r="F69" s="5"/>
      <c r="G69" s="5"/>
      <c r="H69" s="5"/>
      <c r="I69" s="5"/>
      <c r="J69" s="5"/>
      <c r="K69" s="5"/>
    </row>
    <row r="70" spans="2:11" ht="12.75" customHeight="1" x14ac:dyDescent="0.25">
      <c r="B70" s="5"/>
      <c r="C70" s="32"/>
      <c r="D70" s="5"/>
      <c r="E70" s="5"/>
      <c r="F70" s="5"/>
      <c r="G70" s="5"/>
      <c r="H70" s="5"/>
      <c r="I70" s="5"/>
      <c r="J70" s="5"/>
      <c r="K70" s="5"/>
    </row>
    <row r="71" spans="2:11" ht="12.75" customHeight="1" x14ac:dyDescent="0.25">
      <c r="B71" s="5"/>
      <c r="C71" s="32"/>
      <c r="D71" s="5"/>
      <c r="E71" s="5"/>
      <c r="F71" s="5"/>
      <c r="G71" s="5"/>
      <c r="H71" s="5"/>
      <c r="I71" s="5"/>
      <c r="J71" s="5"/>
      <c r="K71" s="5"/>
    </row>
    <row r="72" spans="2:11" ht="12.75" customHeight="1" x14ac:dyDescent="0.25">
      <c r="B72" s="5"/>
      <c r="C72" s="32"/>
      <c r="D72" s="5"/>
      <c r="E72" s="5"/>
      <c r="F72" s="5"/>
      <c r="G72" s="5"/>
      <c r="H72" s="5"/>
      <c r="I72" s="5"/>
      <c r="J72" s="5"/>
      <c r="K72" s="5"/>
    </row>
    <row r="73" spans="2:11" ht="12.75" customHeight="1" x14ac:dyDescent="0.25">
      <c r="B73" s="5"/>
      <c r="C73" s="32"/>
      <c r="D73" s="5"/>
      <c r="E73" s="5"/>
      <c r="F73" s="5"/>
      <c r="G73" s="5"/>
      <c r="H73" s="5"/>
      <c r="I73" s="5"/>
      <c r="J73" s="5"/>
      <c r="K73" s="5"/>
    </row>
    <row r="74" spans="2:11" ht="12.75" customHeight="1" x14ac:dyDescent="0.25">
      <c r="B74" s="5"/>
      <c r="C74" s="32"/>
      <c r="D74" s="5"/>
      <c r="E74" s="5"/>
      <c r="F74" s="5"/>
      <c r="G74" s="5"/>
      <c r="H74" s="5"/>
      <c r="I74" s="5"/>
      <c r="J74" s="5"/>
      <c r="K74" s="5"/>
    </row>
    <row r="75" spans="2:11" ht="12.75" customHeight="1" x14ac:dyDescent="0.25">
      <c r="B75" s="5"/>
      <c r="C75" s="32"/>
      <c r="D75" s="5"/>
      <c r="E75" s="5"/>
      <c r="F75" s="5"/>
      <c r="G75" s="5"/>
      <c r="H75" s="5"/>
      <c r="I75" s="5"/>
      <c r="J75" s="5"/>
      <c r="K75" s="5"/>
    </row>
    <row r="76" spans="2:11" ht="12.75" customHeight="1" x14ac:dyDescent="0.25">
      <c r="B76" s="5"/>
      <c r="C76" s="32"/>
      <c r="D76" s="5"/>
      <c r="E76" s="5"/>
      <c r="F76" s="5"/>
      <c r="G76" s="5"/>
      <c r="H76" s="5"/>
      <c r="I76" s="5"/>
      <c r="J76" s="5"/>
      <c r="K76" s="5"/>
    </row>
    <row r="77" spans="2:11" ht="12.75" customHeight="1" x14ac:dyDescent="0.25">
      <c r="B77" s="5"/>
      <c r="C77" s="32"/>
      <c r="D77" s="5"/>
      <c r="E77" s="5"/>
      <c r="F77" s="5"/>
      <c r="G77" s="5"/>
      <c r="H77" s="5"/>
      <c r="I77" s="5"/>
      <c r="J77" s="5"/>
      <c r="K77" s="5"/>
    </row>
    <row r="78" spans="2:11" ht="12.75" customHeight="1" x14ac:dyDescent="0.25">
      <c r="B78" s="5"/>
      <c r="C78" s="32"/>
      <c r="D78" s="5"/>
      <c r="E78" s="5"/>
      <c r="F78" s="5"/>
      <c r="G78" s="5"/>
      <c r="H78" s="5"/>
      <c r="I78" s="5"/>
      <c r="J78" s="5"/>
      <c r="K78" s="5"/>
    </row>
    <row r="79" spans="2:11" ht="12.75" customHeight="1" x14ac:dyDescent="0.25">
      <c r="B79" s="5"/>
      <c r="C79" s="32"/>
      <c r="D79" s="5"/>
      <c r="E79" s="5"/>
      <c r="F79" s="5"/>
      <c r="G79" s="5"/>
      <c r="H79" s="5"/>
      <c r="I79" s="5"/>
      <c r="J79" s="5"/>
      <c r="K79" s="5"/>
    </row>
    <row r="80" spans="2:11" ht="12.75" customHeight="1" x14ac:dyDescent="0.25">
      <c r="B80" s="5"/>
      <c r="C80" s="32"/>
      <c r="D80" s="5"/>
      <c r="E80" s="5"/>
      <c r="F80" s="5"/>
      <c r="G80" s="5"/>
      <c r="H80" s="5"/>
      <c r="I80" s="5"/>
      <c r="J80" s="5"/>
      <c r="K80" s="5"/>
    </row>
    <row r="81" spans="2:11" ht="12.75" customHeight="1" x14ac:dyDescent="0.25">
      <c r="B81" s="5"/>
      <c r="C81" s="32"/>
      <c r="D81" s="5"/>
      <c r="E81" s="5"/>
      <c r="F81" s="5"/>
      <c r="G81" s="5"/>
      <c r="H81" s="5"/>
      <c r="I81" s="5"/>
      <c r="J81" s="5"/>
      <c r="K81" s="5"/>
    </row>
    <row r="82" spans="2:11" ht="12.75" customHeight="1" x14ac:dyDescent="0.25">
      <c r="B82" s="5"/>
      <c r="C82" s="32"/>
      <c r="D82" s="5"/>
      <c r="E82" s="5"/>
      <c r="F82" s="5"/>
      <c r="G82" s="5"/>
      <c r="H82" s="5"/>
      <c r="I82" s="5"/>
      <c r="J82" s="5"/>
      <c r="K82" s="5"/>
    </row>
    <row r="83" spans="2:11" ht="12.75" customHeight="1" x14ac:dyDescent="0.25">
      <c r="B83" s="5"/>
      <c r="C83" s="32"/>
      <c r="D83" s="5"/>
      <c r="E83" s="5"/>
      <c r="F83" s="5"/>
      <c r="G83" s="5"/>
      <c r="H83" s="5"/>
      <c r="I83" s="5"/>
      <c r="J83" s="5"/>
      <c r="K83" s="5"/>
    </row>
    <row r="84" spans="2:11" ht="12.75" customHeight="1" x14ac:dyDescent="0.25">
      <c r="B84" s="5"/>
      <c r="C84" s="32"/>
      <c r="D84" s="5"/>
      <c r="E84" s="5"/>
      <c r="F84" s="5"/>
      <c r="G84" s="5"/>
      <c r="H84" s="5"/>
      <c r="I84" s="5"/>
      <c r="J84" s="5"/>
      <c r="K84" s="5"/>
    </row>
    <row r="85" spans="2:11" ht="12.75" customHeight="1" x14ac:dyDescent="0.25">
      <c r="B85" s="5"/>
      <c r="C85" s="32"/>
      <c r="D85" s="5"/>
      <c r="E85" s="5"/>
      <c r="F85" s="5"/>
      <c r="G85" s="5"/>
      <c r="H85" s="5"/>
      <c r="I85" s="5"/>
      <c r="J85" s="5"/>
      <c r="K85" s="5"/>
    </row>
    <row r="86" spans="2:11" ht="12.75" customHeight="1" x14ac:dyDescent="0.25">
      <c r="B86" s="5"/>
      <c r="C86" s="32"/>
      <c r="D86" s="5"/>
      <c r="E86" s="5"/>
      <c r="F86" s="5"/>
      <c r="G86" s="5"/>
      <c r="H86" s="5"/>
      <c r="I86" s="5"/>
      <c r="J86" s="5"/>
      <c r="K86" s="5"/>
    </row>
    <row r="87" spans="2:11" ht="12.75" customHeight="1" x14ac:dyDescent="0.25">
      <c r="B87" s="5"/>
      <c r="C87" s="32"/>
      <c r="D87" s="5"/>
      <c r="E87" s="5"/>
      <c r="F87" s="5"/>
      <c r="G87" s="5"/>
      <c r="H87" s="5"/>
      <c r="I87" s="5"/>
      <c r="J87" s="5"/>
      <c r="K87" s="5"/>
    </row>
    <row r="88" spans="2:11" ht="12.75" customHeight="1" x14ac:dyDescent="0.25">
      <c r="B88" s="5"/>
      <c r="C88" s="32"/>
      <c r="D88" s="5"/>
      <c r="E88" s="5"/>
      <c r="F88" s="5"/>
      <c r="G88" s="5"/>
      <c r="H88" s="5"/>
      <c r="I88" s="5"/>
      <c r="J88" s="5"/>
      <c r="K88" s="5"/>
    </row>
    <row r="89" spans="2:11" ht="12.75" customHeight="1" x14ac:dyDescent="0.25">
      <c r="B89" s="5"/>
      <c r="C89" s="32"/>
      <c r="D89" s="5"/>
      <c r="E89" s="5"/>
      <c r="F89" s="5"/>
      <c r="G89" s="5"/>
      <c r="H89" s="5"/>
      <c r="I89" s="5"/>
      <c r="J89" s="5"/>
      <c r="K89" s="5"/>
    </row>
    <row r="90" spans="2:11" ht="12.75" customHeight="1" x14ac:dyDescent="0.25">
      <c r="B90" s="5"/>
      <c r="C90" s="32"/>
      <c r="D90" s="5"/>
      <c r="E90" s="5"/>
      <c r="F90" s="5"/>
      <c r="G90" s="5"/>
      <c r="H90" s="5"/>
      <c r="I90" s="5"/>
      <c r="J90" s="5"/>
      <c r="K90" s="5"/>
    </row>
    <row r="91" spans="2:11" ht="12.75" customHeight="1" x14ac:dyDescent="0.25">
      <c r="B91" s="5"/>
      <c r="C91" s="32"/>
      <c r="D91" s="5"/>
      <c r="E91" s="5"/>
      <c r="F91" s="5"/>
      <c r="G91" s="5"/>
      <c r="H91" s="5"/>
      <c r="I91" s="5"/>
      <c r="J91" s="5"/>
      <c r="K91" s="5"/>
    </row>
    <row r="92" spans="2:11" ht="12.75" customHeight="1" x14ac:dyDescent="0.25">
      <c r="B92" s="5"/>
      <c r="C92" s="32"/>
      <c r="D92" s="5"/>
      <c r="E92" s="5"/>
      <c r="F92" s="5"/>
      <c r="G92" s="5"/>
      <c r="H92" s="5"/>
      <c r="I92" s="5"/>
      <c r="J92" s="5"/>
      <c r="K92" s="5"/>
    </row>
    <row r="93" spans="2:11" ht="12.75" customHeight="1" x14ac:dyDescent="0.25">
      <c r="B93" s="5"/>
      <c r="C93" s="32"/>
      <c r="D93" s="5"/>
      <c r="E93" s="5"/>
      <c r="F93" s="5"/>
      <c r="G93" s="5"/>
      <c r="H93" s="5"/>
      <c r="I93" s="5"/>
      <c r="J93" s="5"/>
      <c r="K93" s="5"/>
    </row>
    <row r="94" spans="2:11" ht="12.75" customHeight="1" x14ac:dyDescent="0.25">
      <c r="B94" s="5"/>
      <c r="C94" s="32"/>
      <c r="D94" s="5"/>
      <c r="E94" s="5"/>
      <c r="F94" s="5"/>
      <c r="G94" s="5"/>
      <c r="H94" s="5"/>
      <c r="I94" s="5"/>
      <c r="J94" s="5"/>
      <c r="K94" s="5"/>
    </row>
    <row r="95" spans="2:11" ht="12.75" customHeight="1" x14ac:dyDescent="0.25">
      <c r="B95" s="5"/>
      <c r="C95" s="32"/>
      <c r="D95" s="5"/>
      <c r="E95" s="5"/>
      <c r="F95" s="5"/>
      <c r="G95" s="5"/>
      <c r="H95" s="5"/>
      <c r="I95" s="5"/>
      <c r="J95" s="5"/>
      <c r="K95" s="5"/>
    </row>
    <row r="96" spans="2:11" ht="12.75" customHeight="1" x14ac:dyDescent="0.25">
      <c r="B96" s="5"/>
      <c r="C96" s="32"/>
      <c r="D96" s="5"/>
      <c r="E96" s="5"/>
      <c r="F96" s="5"/>
      <c r="G96" s="5"/>
      <c r="H96" s="5"/>
      <c r="I96" s="5"/>
      <c r="J96" s="5"/>
      <c r="K96" s="5"/>
    </row>
    <row r="97" spans="2:11" ht="12.75" customHeight="1" x14ac:dyDescent="0.25">
      <c r="B97" s="5"/>
      <c r="C97" s="32"/>
      <c r="D97" s="5"/>
      <c r="E97" s="5"/>
      <c r="F97" s="5"/>
      <c r="G97" s="5"/>
      <c r="H97" s="5"/>
      <c r="I97" s="5"/>
      <c r="J97" s="5"/>
      <c r="K97" s="5"/>
    </row>
    <row r="98" spans="2:11" ht="12.75" customHeight="1" x14ac:dyDescent="0.25">
      <c r="B98" s="5"/>
      <c r="C98" s="32"/>
      <c r="D98" s="5"/>
      <c r="E98" s="5"/>
      <c r="F98" s="5"/>
      <c r="G98" s="5"/>
      <c r="H98" s="5"/>
      <c r="I98" s="5"/>
      <c r="J98" s="5"/>
      <c r="K98" s="5"/>
    </row>
    <row r="99" spans="2:11" ht="12.75" customHeight="1" x14ac:dyDescent="0.25">
      <c r="B99" s="5"/>
      <c r="C99" s="32"/>
      <c r="D99" s="5"/>
      <c r="E99" s="5"/>
      <c r="F99" s="5"/>
      <c r="G99" s="5"/>
      <c r="H99" s="5"/>
      <c r="I99" s="5"/>
      <c r="J99" s="5"/>
      <c r="K99" s="5"/>
    </row>
    <row r="100" spans="2:11" ht="12.75" customHeight="1" x14ac:dyDescent="0.25">
      <c r="B100" s="5"/>
      <c r="C100" s="32"/>
      <c r="D100" s="5"/>
      <c r="E100" s="5"/>
      <c r="F100" s="5"/>
      <c r="G100" s="5"/>
      <c r="H100" s="5"/>
      <c r="I100" s="5"/>
      <c r="J100" s="5"/>
      <c r="K100" s="5"/>
    </row>
    <row r="101" spans="2:11" ht="12.75" customHeight="1" x14ac:dyDescent="0.25">
      <c r="B101" s="5"/>
      <c r="C101" s="32"/>
      <c r="D101" s="5"/>
      <c r="E101" s="5"/>
      <c r="F101" s="5"/>
      <c r="G101" s="5"/>
      <c r="H101" s="5"/>
      <c r="I101" s="5"/>
      <c r="J101" s="5"/>
      <c r="K101" s="5"/>
    </row>
    <row r="102" spans="2:11" ht="12.75" customHeight="1" x14ac:dyDescent="0.25">
      <c r="B102" s="5"/>
      <c r="C102" s="32"/>
      <c r="D102" s="5"/>
      <c r="E102" s="5"/>
      <c r="F102" s="5"/>
      <c r="G102" s="5"/>
      <c r="H102" s="5"/>
      <c r="I102" s="5"/>
      <c r="J102" s="5"/>
      <c r="K102" s="5"/>
    </row>
    <row r="103" spans="2:11" ht="12.75" customHeight="1" x14ac:dyDescent="0.25">
      <c r="B103" s="5"/>
      <c r="C103" s="32"/>
      <c r="D103" s="5"/>
      <c r="E103" s="5"/>
      <c r="F103" s="5"/>
      <c r="G103" s="5"/>
      <c r="H103" s="5"/>
      <c r="I103" s="5"/>
      <c r="J103" s="5"/>
      <c r="K103" s="5"/>
    </row>
    <row r="104" spans="2:11" ht="12.75" customHeight="1" x14ac:dyDescent="0.25">
      <c r="B104" s="5"/>
      <c r="C104" s="32"/>
      <c r="D104" s="5"/>
      <c r="E104" s="5"/>
      <c r="F104" s="5"/>
      <c r="G104" s="5"/>
      <c r="H104" s="5"/>
      <c r="I104" s="5"/>
      <c r="J104" s="5"/>
      <c r="K104" s="5"/>
    </row>
    <row r="105" spans="2:11" ht="12.75" customHeight="1" x14ac:dyDescent="0.25">
      <c r="B105" s="5"/>
      <c r="C105" s="32"/>
      <c r="D105" s="5"/>
      <c r="E105" s="5"/>
      <c r="F105" s="5"/>
      <c r="G105" s="5"/>
      <c r="H105" s="5"/>
      <c r="I105" s="5"/>
      <c r="J105" s="5"/>
      <c r="K105" s="5"/>
    </row>
    <row r="106" spans="2:11" ht="12.75" customHeight="1" x14ac:dyDescent="0.25">
      <c r="B106" s="5"/>
      <c r="C106" s="32"/>
      <c r="D106" s="5"/>
      <c r="E106" s="5"/>
      <c r="F106" s="5"/>
      <c r="G106" s="5"/>
      <c r="H106" s="5"/>
      <c r="I106" s="5"/>
      <c r="J106" s="5"/>
      <c r="K106" s="5"/>
    </row>
    <row r="107" spans="2:11" ht="12.75" customHeight="1" x14ac:dyDescent="0.25">
      <c r="B107" s="5"/>
      <c r="C107" s="32"/>
      <c r="D107" s="5"/>
      <c r="E107" s="5"/>
      <c r="F107" s="5"/>
      <c r="G107" s="5"/>
      <c r="H107" s="5"/>
      <c r="I107" s="5"/>
      <c r="J107" s="5"/>
      <c r="K107" s="5"/>
    </row>
    <row r="108" spans="2:11" ht="12.75" customHeight="1" x14ac:dyDescent="0.25">
      <c r="B108" s="5"/>
      <c r="C108" s="32"/>
      <c r="D108" s="5"/>
      <c r="E108" s="5"/>
      <c r="F108" s="5"/>
      <c r="G108" s="5"/>
      <c r="H108" s="5"/>
      <c r="I108" s="5"/>
      <c r="J108" s="5"/>
      <c r="K108" s="5"/>
    </row>
    <row r="109" spans="2:11" ht="12.75" customHeight="1" x14ac:dyDescent="0.25">
      <c r="B109" s="5"/>
      <c r="C109" s="32"/>
      <c r="D109" s="5"/>
      <c r="E109" s="5"/>
      <c r="F109" s="5"/>
      <c r="G109" s="5"/>
      <c r="H109" s="5"/>
      <c r="I109" s="5"/>
      <c r="J109" s="5"/>
      <c r="K109" s="5"/>
    </row>
    <row r="110" spans="2:11" ht="12.75" customHeight="1" x14ac:dyDescent="0.25">
      <c r="B110" s="5"/>
      <c r="C110" s="32"/>
      <c r="D110" s="5"/>
      <c r="E110" s="5"/>
      <c r="F110" s="5"/>
      <c r="G110" s="5"/>
      <c r="H110" s="5"/>
      <c r="I110" s="5"/>
      <c r="J110" s="5"/>
      <c r="K110" s="5"/>
    </row>
    <row r="111" spans="2:11" ht="12.75" customHeight="1" x14ac:dyDescent="0.25">
      <c r="B111" s="5"/>
      <c r="C111" s="32"/>
      <c r="D111" s="5"/>
      <c r="E111" s="5"/>
      <c r="F111" s="5"/>
      <c r="G111" s="5"/>
      <c r="H111" s="5"/>
      <c r="I111" s="5"/>
      <c r="J111" s="5"/>
      <c r="K111" s="5"/>
    </row>
    <row r="112" spans="2:11" ht="12.75" customHeight="1" x14ac:dyDescent="0.25">
      <c r="B112" s="5"/>
      <c r="C112" s="32"/>
      <c r="D112" s="5"/>
      <c r="E112" s="5"/>
      <c r="F112" s="5"/>
      <c r="G112" s="5"/>
      <c r="H112" s="5"/>
      <c r="I112" s="5"/>
      <c r="J112" s="5"/>
      <c r="K112" s="5"/>
    </row>
    <row r="113" spans="2:11" ht="12.75" customHeight="1" x14ac:dyDescent="0.25">
      <c r="B113" s="5"/>
      <c r="C113" s="32"/>
      <c r="D113" s="5"/>
      <c r="E113" s="5"/>
      <c r="F113" s="5"/>
      <c r="G113" s="5"/>
      <c r="H113" s="5"/>
      <c r="I113" s="5"/>
      <c r="J113" s="5"/>
      <c r="K113" s="5"/>
    </row>
    <row r="114" spans="2:11" ht="12.75" customHeight="1" x14ac:dyDescent="0.25">
      <c r="B114" s="5"/>
      <c r="C114" s="32"/>
      <c r="D114" s="5"/>
      <c r="E114" s="5"/>
      <c r="F114" s="5"/>
      <c r="G114" s="5"/>
      <c r="H114" s="5"/>
      <c r="I114" s="5"/>
      <c r="J114" s="5"/>
      <c r="K114" s="5"/>
    </row>
    <row r="115" spans="2:11" ht="12.75" customHeight="1" x14ac:dyDescent="0.25">
      <c r="B115" s="5"/>
      <c r="C115" s="32"/>
      <c r="D115" s="5"/>
      <c r="E115" s="5"/>
      <c r="F115" s="5"/>
      <c r="G115" s="5"/>
      <c r="H115" s="5"/>
      <c r="I115" s="5"/>
      <c r="J115" s="5"/>
      <c r="K115" s="5"/>
    </row>
    <row r="116" spans="2:11" ht="12.75" customHeight="1" x14ac:dyDescent="0.25">
      <c r="B116" s="5"/>
      <c r="C116" s="32"/>
      <c r="D116" s="5"/>
      <c r="E116" s="5"/>
      <c r="F116" s="5"/>
      <c r="G116" s="5"/>
      <c r="H116" s="5"/>
      <c r="I116" s="5"/>
      <c r="J116" s="5"/>
      <c r="K116" s="5"/>
    </row>
    <row r="117" spans="2:11" ht="12.75" customHeight="1" x14ac:dyDescent="0.25">
      <c r="B117" s="5"/>
      <c r="C117" s="32"/>
      <c r="D117" s="5"/>
      <c r="E117" s="5"/>
      <c r="F117" s="5"/>
      <c r="G117" s="5"/>
      <c r="H117" s="5"/>
      <c r="I117" s="5"/>
      <c r="J117" s="5"/>
      <c r="K117" s="5"/>
    </row>
    <row r="118" spans="2:11" ht="12.75" customHeight="1" x14ac:dyDescent="0.25">
      <c r="B118" s="5"/>
      <c r="C118" s="32"/>
      <c r="D118" s="5"/>
      <c r="E118" s="5"/>
      <c r="F118" s="5"/>
      <c r="G118" s="5"/>
      <c r="H118" s="5"/>
      <c r="I118" s="5"/>
      <c r="J118" s="5"/>
      <c r="K118" s="5"/>
    </row>
    <row r="119" spans="2:11" ht="12.75" customHeight="1" x14ac:dyDescent="0.25">
      <c r="B119" s="5"/>
      <c r="C119" s="32"/>
      <c r="D119" s="5"/>
      <c r="E119" s="5"/>
      <c r="F119" s="5"/>
      <c r="G119" s="5"/>
      <c r="H119" s="5"/>
      <c r="I119" s="5"/>
      <c r="J119" s="5"/>
      <c r="K119" s="5"/>
    </row>
    <row r="120" spans="2:11" ht="12.75" customHeight="1" x14ac:dyDescent="0.25">
      <c r="B120" s="5"/>
      <c r="C120" s="32"/>
      <c r="D120" s="5"/>
      <c r="E120" s="5"/>
      <c r="F120" s="5"/>
      <c r="G120" s="5"/>
      <c r="H120" s="5"/>
      <c r="I120" s="5"/>
      <c r="J120" s="5"/>
      <c r="K120" s="5"/>
    </row>
    <row r="121" spans="2:11" ht="12.75" customHeight="1" x14ac:dyDescent="0.25">
      <c r="B121" s="5"/>
      <c r="C121" s="32"/>
      <c r="D121" s="5"/>
      <c r="E121" s="5"/>
      <c r="F121" s="5"/>
      <c r="G121" s="5"/>
      <c r="H121" s="5"/>
      <c r="I121" s="5"/>
      <c r="J121" s="5"/>
      <c r="K121" s="5"/>
    </row>
    <row r="122" spans="2:11" ht="12.75" customHeight="1" x14ac:dyDescent="0.25">
      <c r="B122" s="5"/>
      <c r="C122" s="32"/>
      <c r="D122" s="5"/>
      <c r="E122" s="5"/>
      <c r="F122" s="5"/>
      <c r="G122" s="5"/>
      <c r="H122" s="5"/>
      <c r="I122" s="5"/>
      <c r="J122" s="5"/>
      <c r="K122" s="5"/>
    </row>
    <row r="123" spans="2:11" ht="12.75" customHeight="1" x14ac:dyDescent="0.25">
      <c r="B123" s="5"/>
      <c r="C123" s="32"/>
      <c r="D123" s="5"/>
      <c r="E123" s="5"/>
      <c r="F123" s="5"/>
      <c r="G123" s="5"/>
      <c r="H123" s="5"/>
      <c r="I123" s="5"/>
      <c r="J123" s="5"/>
      <c r="K123" s="5"/>
    </row>
    <row r="124" spans="2:11" ht="12.75" customHeight="1" x14ac:dyDescent="0.25">
      <c r="B124" s="5"/>
      <c r="C124" s="32"/>
      <c r="D124" s="5"/>
      <c r="E124" s="5"/>
      <c r="F124" s="5"/>
      <c r="G124" s="5"/>
      <c r="H124" s="5"/>
      <c r="I124" s="5"/>
      <c r="J124" s="5"/>
      <c r="K124" s="5"/>
    </row>
    <row r="125" spans="2:11" ht="12.75" customHeight="1" x14ac:dyDescent="0.25">
      <c r="B125" s="5"/>
      <c r="C125" s="32"/>
      <c r="D125" s="5"/>
      <c r="E125" s="5"/>
      <c r="F125" s="5"/>
      <c r="G125" s="5"/>
      <c r="H125" s="5"/>
      <c r="I125" s="5"/>
      <c r="J125" s="5"/>
      <c r="K125" s="5"/>
    </row>
    <row r="126" spans="2:11" ht="12.75" customHeight="1" x14ac:dyDescent="0.25">
      <c r="B126" s="5"/>
      <c r="C126" s="32"/>
      <c r="D126" s="5"/>
      <c r="E126" s="5"/>
      <c r="F126" s="5"/>
      <c r="G126" s="5"/>
      <c r="H126" s="5"/>
      <c r="I126" s="5"/>
      <c r="J126" s="5"/>
      <c r="K126" s="5"/>
    </row>
    <row r="127" spans="2:11" ht="12.75" customHeight="1" x14ac:dyDescent="0.25">
      <c r="B127" s="5"/>
      <c r="C127" s="32"/>
      <c r="D127" s="5"/>
      <c r="E127" s="5"/>
      <c r="F127" s="5"/>
      <c r="G127" s="5"/>
      <c r="H127" s="5"/>
      <c r="I127" s="5"/>
      <c r="J127" s="5"/>
      <c r="K127" s="5"/>
    </row>
    <row r="128" spans="2:11" ht="12.75" customHeight="1" x14ac:dyDescent="0.25">
      <c r="B128" s="5"/>
      <c r="C128" s="32"/>
      <c r="D128" s="5"/>
      <c r="E128" s="5"/>
      <c r="F128" s="5"/>
      <c r="G128" s="5"/>
      <c r="H128" s="5"/>
      <c r="I128" s="5"/>
      <c r="J128" s="5"/>
      <c r="K128" s="5"/>
    </row>
    <row r="129" spans="2:11" ht="12.75" customHeight="1" x14ac:dyDescent="0.25">
      <c r="B129" s="5"/>
      <c r="C129" s="32"/>
      <c r="D129" s="5"/>
      <c r="E129" s="5"/>
      <c r="F129" s="5"/>
      <c r="G129" s="5"/>
      <c r="H129" s="5"/>
      <c r="I129" s="5"/>
      <c r="J129" s="5"/>
      <c r="K129" s="5"/>
    </row>
    <row r="130" spans="2:11" ht="12.75" customHeight="1" x14ac:dyDescent="0.25">
      <c r="B130" s="5"/>
      <c r="C130" s="32"/>
      <c r="D130" s="5"/>
      <c r="E130" s="5"/>
      <c r="F130" s="5"/>
      <c r="G130" s="5"/>
      <c r="H130" s="5"/>
      <c r="I130" s="5"/>
      <c r="J130" s="5"/>
      <c r="K130" s="5"/>
    </row>
    <row r="131" spans="2:11" ht="12.75" customHeight="1" x14ac:dyDescent="0.25">
      <c r="B131" s="5"/>
      <c r="C131" s="32"/>
      <c r="D131" s="5"/>
      <c r="E131" s="5"/>
      <c r="F131" s="5"/>
      <c r="G131" s="5"/>
      <c r="H131" s="5"/>
      <c r="I131" s="5"/>
      <c r="J131" s="5"/>
      <c r="K131" s="5"/>
    </row>
    <row r="132" spans="2:11" ht="12.75" customHeight="1" x14ac:dyDescent="0.25">
      <c r="B132" s="5"/>
      <c r="C132" s="32"/>
      <c r="D132" s="5"/>
      <c r="E132" s="5"/>
      <c r="F132" s="5"/>
      <c r="G132" s="5"/>
      <c r="H132" s="5"/>
      <c r="I132" s="5"/>
      <c r="J132" s="5"/>
      <c r="K132" s="5"/>
    </row>
    <row r="133" spans="2:11" ht="12.75" customHeight="1" x14ac:dyDescent="0.25">
      <c r="B133" s="5"/>
      <c r="C133" s="32"/>
      <c r="D133" s="5"/>
      <c r="E133" s="5"/>
      <c r="F133" s="5"/>
      <c r="G133" s="5"/>
      <c r="H133" s="5"/>
      <c r="I133" s="5"/>
      <c r="J133" s="5"/>
      <c r="K133" s="5"/>
    </row>
    <row r="134" spans="2:11" ht="12.75" customHeight="1" x14ac:dyDescent="0.25">
      <c r="B134" s="5"/>
      <c r="C134" s="32"/>
      <c r="D134" s="5"/>
      <c r="E134" s="5"/>
      <c r="F134" s="5"/>
      <c r="G134" s="5"/>
      <c r="H134" s="5"/>
      <c r="I134" s="5"/>
      <c r="J134" s="5"/>
      <c r="K134" s="5"/>
    </row>
    <row r="135" spans="2:11" ht="12.75" customHeight="1" x14ac:dyDescent="0.25">
      <c r="B135" s="5"/>
      <c r="C135" s="32"/>
      <c r="D135" s="5"/>
      <c r="E135" s="5"/>
      <c r="F135" s="5"/>
      <c r="G135" s="5"/>
      <c r="H135" s="5"/>
      <c r="I135" s="5"/>
      <c r="J135" s="5"/>
      <c r="K135" s="5"/>
    </row>
    <row r="136" spans="2:11" ht="12.75" customHeight="1" x14ac:dyDescent="0.25">
      <c r="B136" s="5"/>
      <c r="C136" s="32"/>
      <c r="D136" s="5"/>
      <c r="E136" s="5"/>
      <c r="F136" s="5"/>
      <c r="G136" s="5"/>
      <c r="H136" s="5"/>
      <c r="I136" s="5"/>
      <c r="J136" s="5"/>
      <c r="K136" s="5"/>
    </row>
    <row r="137" spans="2:11" ht="12.75" customHeight="1" x14ac:dyDescent="0.25">
      <c r="B137" s="5"/>
      <c r="C137" s="32"/>
      <c r="D137" s="5"/>
      <c r="E137" s="5"/>
      <c r="F137" s="5"/>
      <c r="G137" s="5"/>
      <c r="H137" s="5"/>
      <c r="I137" s="5"/>
      <c r="J137" s="5"/>
      <c r="K137" s="5"/>
    </row>
    <row r="138" spans="2:11" ht="12.75" customHeight="1" x14ac:dyDescent="0.25">
      <c r="B138" s="5"/>
      <c r="C138" s="32"/>
      <c r="D138" s="5"/>
      <c r="E138" s="5"/>
      <c r="F138" s="5"/>
      <c r="G138" s="5"/>
      <c r="H138" s="5"/>
      <c r="I138" s="5"/>
      <c r="J138" s="5"/>
      <c r="K138" s="5"/>
    </row>
    <row r="139" spans="2:11" ht="12.75" customHeight="1" x14ac:dyDescent="0.25">
      <c r="B139" s="5"/>
      <c r="C139" s="32"/>
      <c r="D139" s="5"/>
      <c r="E139" s="5"/>
      <c r="F139" s="5"/>
      <c r="G139" s="5"/>
      <c r="H139" s="5"/>
      <c r="I139" s="5"/>
      <c r="J139" s="5"/>
      <c r="K139" s="5"/>
    </row>
    <row r="140" spans="2:11" ht="12.75" customHeight="1" x14ac:dyDescent="0.25">
      <c r="B140" s="5"/>
      <c r="C140" s="32"/>
      <c r="D140" s="5"/>
      <c r="E140" s="5"/>
      <c r="F140" s="5"/>
      <c r="G140" s="5"/>
      <c r="H140" s="5"/>
      <c r="I140" s="5"/>
      <c r="J140" s="5"/>
      <c r="K140" s="5"/>
    </row>
    <row r="141" spans="2:11" ht="12.75" customHeight="1" x14ac:dyDescent="0.25">
      <c r="B141" s="5"/>
      <c r="C141" s="32"/>
      <c r="D141" s="5"/>
      <c r="E141" s="5"/>
      <c r="F141" s="5"/>
      <c r="G141" s="5"/>
      <c r="H141" s="5"/>
      <c r="I141" s="5"/>
      <c r="J141" s="5"/>
      <c r="K141" s="5"/>
    </row>
    <row r="142" spans="2:11" ht="12.75" customHeight="1" x14ac:dyDescent="0.25">
      <c r="B142" s="5"/>
      <c r="C142" s="32"/>
      <c r="D142" s="5"/>
      <c r="E142" s="5"/>
      <c r="F142" s="5"/>
      <c r="G142" s="5"/>
      <c r="H142" s="5"/>
      <c r="I142" s="5"/>
      <c r="J142" s="5"/>
      <c r="K142" s="5"/>
    </row>
    <row r="143" spans="2:11" ht="12.75" customHeight="1" x14ac:dyDescent="0.25">
      <c r="B143" s="5"/>
      <c r="C143" s="32"/>
      <c r="D143" s="5"/>
      <c r="E143" s="5"/>
      <c r="F143" s="5"/>
      <c r="G143" s="5"/>
      <c r="H143" s="5"/>
      <c r="I143" s="5"/>
      <c r="J143" s="5"/>
      <c r="K143" s="5"/>
    </row>
    <row r="144" spans="2:11" ht="12.75" customHeight="1" x14ac:dyDescent="0.25">
      <c r="B144" s="5"/>
      <c r="C144" s="32"/>
      <c r="D144" s="5"/>
      <c r="E144" s="5"/>
      <c r="F144" s="5"/>
      <c r="G144" s="5"/>
      <c r="H144" s="5"/>
      <c r="I144" s="5"/>
      <c r="J144" s="5"/>
      <c r="K144" s="5"/>
    </row>
    <row r="145" spans="2:11" ht="12.75" customHeight="1" x14ac:dyDescent="0.25">
      <c r="B145" s="5"/>
      <c r="C145" s="32"/>
      <c r="D145" s="5"/>
      <c r="E145" s="5"/>
      <c r="F145" s="5"/>
      <c r="G145" s="5"/>
      <c r="H145" s="5"/>
      <c r="I145" s="5"/>
      <c r="J145" s="5"/>
      <c r="K145" s="5"/>
    </row>
    <row r="146" spans="2:11" ht="12.75" customHeight="1" x14ac:dyDescent="0.25">
      <c r="B146" s="5"/>
      <c r="C146" s="32"/>
      <c r="D146" s="5"/>
      <c r="E146" s="5"/>
      <c r="F146" s="5"/>
      <c r="G146" s="5"/>
      <c r="H146" s="5"/>
      <c r="I146" s="5"/>
      <c r="J146" s="5"/>
      <c r="K146" s="5"/>
    </row>
    <row r="147" spans="2:11" ht="12.75" customHeight="1" x14ac:dyDescent="0.25">
      <c r="B147" s="5"/>
      <c r="C147" s="32"/>
      <c r="D147" s="5"/>
      <c r="E147" s="5"/>
      <c r="F147" s="5"/>
      <c r="G147" s="5"/>
      <c r="H147" s="5"/>
      <c r="I147" s="5"/>
      <c r="J147" s="5"/>
      <c r="K147" s="5"/>
    </row>
    <row r="148" spans="2:11" ht="12.75" customHeight="1" x14ac:dyDescent="0.25">
      <c r="B148" s="5"/>
      <c r="C148" s="32"/>
      <c r="D148" s="5"/>
      <c r="E148" s="5"/>
      <c r="F148" s="5"/>
      <c r="G148" s="5"/>
      <c r="H148" s="5"/>
      <c r="I148" s="5"/>
      <c r="J148" s="5"/>
      <c r="K148" s="5"/>
    </row>
    <row r="149" spans="2:11" ht="12.75" customHeight="1" x14ac:dyDescent="0.25">
      <c r="B149" s="5"/>
      <c r="C149" s="32"/>
      <c r="D149" s="5"/>
      <c r="E149" s="5"/>
      <c r="F149" s="5"/>
      <c r="G149" s="5"/>
      <c r="H149" s="5"/>
      <c r="I149" s="5"/>
      <c r="J149" s="5"/>
      <c r="K149" s="5"/>
    </row>
    <row r="150" spans="2:11" ht="12.75" customHeight="1" x14ac:dyDescent="0.25">
      <c r="B150" s="5"/>
      <c r="C150" s="32"/>
      <c r="D150" s="5"/>
      <c r="E150" s="5"/>
      <c r="F150" s="5"/>
      <c r="G150" s="5"/>
      <c r="H150" s="5"/>
      <c r="I150" s="5"/>
      <c r="J150" s="5"/>
      <c r="K150" s="5"/>
    </row>
    <row r="151" spans="2:11" ht="12.75" customHeight="1" x14ac:dyDescent="0.25">
      <c r="B151" s="5"/>
      <c r="C151" s="32"/>
      <c r="D151" s="5"/>
      <c r="E151" s="5"/>
      <c r="F151" s="5"/>
      <c r="G151" s="5"/>
      <c r="H151" s="5"/>
      <c r="I151" s="5"/>
      <c r="J151" s="5"/>
      <c r="K151" s="5"/>
    </row>
    <row r="152" spans="2:11" ht="12.75" customHeight="1" x14ac:dyDescent="0.25">
      <c r="B152" s="5"/>
      <c r="C152" s="32"/>
      <c r="D152" s="5"/>
      <c r="E152" s="5"/>
      <c r="F152" s="5"/>
      <c r="G152" s="5"/>
      <c r="H152" s="5"/>
      <c r="I152" s="5"/>
      <c r="J152" s="5"/>
      <c r="K152" s="5"/>
    </row>
    <row r="153" spans="2:11" ht="12.75" customHeight="1" x14ac:dyDescent="0.25">
      <c r="B153" s="5"/>
      <c r="C153" s="32"/>
      <c r="D153" s="5"/>
      <c r="E153" s="5"/>
      <c r="F153" s="5"/>
      <c r="G153" s="5"/>
      <c r="H153" s="5"/>
      <c r="I153" s="5"/>
      <c r="J153" s="5"/>
      <c r="K153" s="5"/>
    </row>
    <row r="154" spans="2:11" ht="12.75" customHeight="1" x14ac:dyDescent="0.25">
      <c r="B154" s="5"/>
      <c r="C154" s="32"/>
      <c r="D154" s="5"/>
      <c r="E154" s="5"/>
      <c r="F154" s="5"/>
      <c r="G154" s="5"/>
      <c r="H154" s="5"/>
      <c r="I154" s="5"/>
      <c r="J154" s="5"/>
      <c r="K154" s="5"/>
    </row>
    <row r="155" spans="2:11" ht="12.75" customHeight="1" x14ac:dyDescent="0.25">
      <c r="B155" s="5"/>
      <c r="C155" s="32"/>
      <c r="D155" s="5"/>
      <c r="E155" s="5"/>
      <c r="F155" s="5"/>
      <c r="G155" s="5"/>
      <c r="H155" s="5"/>
      <c r="I155" s="5"/>
      <c r="J155" s="5"/>
      <c r="K155" s="5"/>
    </row>
    <row r="156" spans="2:11" ht="12.75" customHeight="1" x14ac:dyDescent="0.25">
      <c r="B156" s="5"/>
      <c r="C156" s="32"/>
      <c r="D156" s="5"/>
      <c r="E156" s="5"/>
      <c r="F156" s="5"/>
      <c r="G156" s="5"/>
      <c r="H156" s="5"/>
      <c r="I156" s="5"/>
      <c r="J156" s="5"/>
      <c r="K156" s="5"/>
    </row>
    <row r="157" spans="2:11" ht="12.75" customHeight="1" x14ac:dyDescent="0.25">
      <c r="B157" s="5"/>
      <c r="C157" s="32"/>
      <c r="D157" s="5"/>
      <c r="E157" s="5"/>
      <c r="F157" s="5"/>
      <c r="G157" s="5"/>
      <c r="H157" s="5"/>
      <c r="I157" s="5"/>
      <c r="J157" s="5"/>
      <c r="K157" s="5"/>
    </row>
    <row r="158" spans="2:11" ht="12.75" customHeight="1" x14ac:dyDescent="0.25">
      <c r="B158" s="5"/>
      <c r="C158" s="32"/>
      <c r="D158" s="5"/>
      <c r="E158" s="5"/>
      <c r="F158" s="5"/>
      <c r="G158" s="5"/>
      <c r="H158" s="5"/>
      <c r="I158" s="5"/>
      <c r="J158" s="5"/>
      <c r="K158" s="5"/>
    </row>
    <row r="159" spans="2:11" ht="12.75" customHeight="1" x14ac:dyDescent="0.25">
      <c r="B159" s="5"/>
      <c r="C159" s="32"/>
      <c r="D159" s="5"/>
      <c r="E159" s="5"/>
      <c r="F159" s="5"/>
      <c r="G159" s="5"/>
      <c r="H159" s="5"/>
      <c r="I159" s="5"/>
      <c r="J159" s="5"/>
      <c r="K159" s="5"/>
    </row>
    <row r="160" spans="2:11" ht="12.75" customHeight="1" x14ac:dyDescent="0.25">
      <c r="B160" s="5"/>
      <c r="C160" s="32"/>
      <c r="D160" s="5"/>
      <c r="E160" s="5"/>
      <c r="F160" s="5"/>
      <c r="G160" s="5"/>
      <c r="H160" s="5"/>
      <c r="I160" s="5"/>
      <c r="J160" s="5"/>
      <c r="K160" s="5"/>
    </row>
    <row r="161" spans="2:11" ht="12.75" customHeight="1" x14ac:dyDescent="0.25">
      <c r="B161" s="5"/>
      <c r="C161" s="32"/>
      <c r="D161" s="5"/>
      <c r="E161" s="5"/>
      <c r="F161" s="5"/>
      <c r="G161" s="5"/>
      <c r="H161" s="5"/>
      <c r="I161" s="5"/>
      <c r="J161" s="5"/>
      <c r="K161" s="5"/>
    </row>
    <row r="162" spans="2:11" ht="12.75" customHeight="1" x14ac:dyDescent="0.25">
      <c r="B162" s="5"/>
      <c r="C162" s="32"/>
      <c r="D162" s="5"/>
      <c r="E162" s="5"/>
      <c r="F162" s="5"/>
      <c r="G162" s="5"/>
      <c r="H162" s="5"/>
      <c r="I162" s="5"/>
      <c r="J162" s="5"/>
      <c r="K162" s="5"/>
    </row>
    <row r="163" spans="2:11" ht="12.75" customHeight="1" x14ac:dyDescent="0.25">
      <c r="B163" s="5"/>
      <c r="C163" s="32"/>
      <c r="D163" s="5"/>
      <c r="E163" s="5"/>
      <c r="F163" s="5"/>
      <c r="G163" s="5"/>
      <c r="H163" s="5"/>
      <c r="I163" s="5"/>
      <c r="J163" s="5"/>
      <c r="K163" s="5"/>
    </row>
    <row r="164" spans="2:11" ht="12.75" customHeight="1" x14ac:dyDescent="0.25">
      <c r="B164" s="5"/>
      <c r="C164" s="32"/>
      <c r="D164" s="5"/>
      <c r="E164" s="5"/>
      <c r="F164" s="5"/>
      <c r="G164" s="5"/>
      <c r="H164" s="5"/>
      <c r="I164" s="5"/>
      <c r="J164" s="5"/>
      <c r="K164" s="5"/>
    </row>
    <row r="165" spans="2:11" ht="12.75" customHeight="1" x14ac:dyDescent="0.25">
      <c r="B165" s="5"/>
      <c r="C165" s="32"/>
      <c r="D165" s="5"/>
      <c r="E165" s="5"/>
      <c r="F165" s="5"/>
      <c r="G165" s="5"/>
      <c r="H165" s="5"/>
      <c r="I165" s="5"/>
      <c r="J165" s="5"/>
      <c r="K165" s="5"/>
    </row>
    <row r="166" spans="2:11" ht="12.75" customHeight="1" x14ac:dyDescent="0.25">
      <c r="B166" s="5"/>
      <c r="C166" s="32"/>
      <c r="D166" s="5"/>
      <c r="E166" s="5"/>
      <c r="F166" s="5"/>
      <c r="G166" s="5"/>
      <c r="H166" s="5"/>
      <c r="I166" s="5"/>
      <c r="J166" s="5"/>
      <c r="K166" s="5"/>
    </row>
    <row r="167" spans="2:11" ht="12.75" customHeight="1" x14ac:dyDescent="0.25">
      <c r="B167" s="5"/>
      <c r="C167" s="32"/>
      <c r="D167" s="5"/>
      <c r="E167" s="5"/>
      <c r="F167" s="5"/>
      <c r="G167" s="5"/>
      <c r="H167" s="5"/>
      <c r="I167" s="5"/>
      <c r="J167" s="5"/>
      <c r="K167" s="5"/>
    </row>
    <row r="168" spans="2:11" ht="12.75" customHeight="1" x14ac:dyDescent="0.25">
      <c r="B168" s="5"/>
      <c r="C168" s="32"/>
      <c r="D168" s="5"/>
      <c r="E168" s="5"/>
      <c r="F168" s="5"/>
      <c r="G168" s="5"/>
      <c r="H168" s="5"/>
      <c r="I168" s="5"/>
      <c r="J168" s="5"/>
      <c r="K168" s="5"/>
    </row>
    <row r="169" spans="2:11" ht="12.75" customHeight="1" x14ac:dyDescent="0.25">
      <c r="B169" s="5"/>
      <c r="C169" s="32"/>
      <c r="D169" s="5"/>
      <c r="E169" s="5"/>
      <c r="F169" s="5"/>
      <c r="G169" s="5"/>
      <c r="H169" s="5"/>
      <c r="I169" s="5"/>
      <c r="J169" s="5"/>
      <c r="K169" s="5"/>
    </row>
    <row r="170" spans="2:11" ht="12.75" customHeight="1" x14ac:dyDescent="0.25">
      <c r="B170" s="5"/>
      <c r="C170" s="32"/>
      <c r="D170" s="5"/>
      <c r="E170" s="5"/>
      <c r="F170" s="5"/>
      <c r="G170" s="5"/>
      <c r="H170" s="5"/>
      <c r="I170" s="5"/>
      <c r="J170" s="5"/>
      <c r="K170" s="5"/>
    </row>
    <row r="171" spans="2:11" ht="12.75" customHeight="1" x14ac:dyDescent="0.25">
      <c r="B171" s="5"/>
      <c r="C171" s="32"/>
      <c r="D171" s="5"/>
      <c r="E171" s="5"/>
      <c r="F171" s="5"/>
      <c r="G171" s="5"/>
      <c r="H171" s="5"/>
      <c r="I171" s="5"/>
      <c r="J171" s="5"/>
      <c r="K171" s="5"/>
    </row>
    <row r="172" spans="2:11" ht="12.75" customHeight="1" x14ac:dyDescent="0.25">
      <c r="B172" s="5"/>
      <c r="C172" s="32"/>
      <c r="D172" s="5"/>
      <c r="E172" s="5"/>
      <c r="F172" s="5"/>
      <c r="G172" s="5"/>
      <c r="H172" s="5"/>
      <c r="I172" s="5"/>
      <c r="J172" s="5"/>
      <c r="K172" s="5"/>
    </row>
    <row r="173" spans="2:11" ht="12.75" customHeight="1" x14ac:dyDescent="0.25">
      <c r="B173" s="5"/>
      <c r="C173" s="32"/>
      <c r="D173" s="5"/>
      <c r="E173" s="5"/>
      <c r="F173" s="5"/>
      <c r="G173" s="5"/>
      <c r="H173" s="5"/>
      <c r="I173" s="5"/>
      <c r="J173" s="5"/>
      <c r="K173" s="5"/>
    </row>
    <row r="174" spans="2:11" ht="12.75" customHeight="1" x14ac:dyDescent="0.25">
      <c r="B174" s="5"/>
      <c r="C174" s="32"/>
      <c r="D174" s="5"/>
      <c r="E174" s="5"/>
      <c r="F174" s="5"/>
      <c r="G174" s="5"/>
      <c r="H174" s="5"/>
      <c r="I174" s="5"/>
      <c r="J174" s="5"/>
      <c r="K174" s="5"/>
    </row>
    <row r="175" spans="2:11" ht="12.75" customHeight="1" x14ac:dyDescent="0.25">
      <c r="B175" s="5"/>
      <c r="C175" s="32"/>
      <c r="D175" s="5"/>
      <c r="E175" s="5"/>
      <c r="F175" s="5"/>
      <c r="G175" s="5"/>
      <c r="H175" s="5"/>
      <c r="I175" s="5"/>
      <c r="J175" s="5"/>
      <c r="K175" s="5"/>
    </row>
    <row r="176" spans="2:11" ht="12.75" customHeight="1" x14ac:dyDescent="0.25">
      <c r="B176" s="5"/>
      <c r="C176" s="32"/>
      <c r="D176" s="5"/>
      <c r="E176" s="5"/>
      <c r="F176" s="5"/>
      <c r="G176" s="5"/>
      <c r="H176" s="5"/>
      <c r="I176" s="5"/>
      <c r="J176" s="5"/>
      <c r="K176" s="5"/>
    </row>
    <row r="177" spans="2:11" ht="12.75" customHeight="1" x14ac:dyDescent="0.25">
      <c r="B177" s="5"/>
      <c r="C177" s="32"/>
      <c r="D177" s="5"/>
      <c r="E177" s="5"/>
      <c r="F177" s="5"/>
      <c r="G177" s="5"/>
      <c r="H177" s="5"/>
      <c r="I177" s="5"/>
      <c r="J177" s="5"/>
      <c r="K177" s="5"/>
    </row>
    <row r="178" spans="2:11" ht="12.75" customHeight="1" x14ac:dyDescent="0.25">
      <c r="B178" s="5"/>
      <c r="C178" s="32"/>
      <c r="D178" s="5"/>
      <c r="E178" s="5"/>
      <c r="F178" s="5"/>
      <c r="G178" s="5"/>
      <c r="H178" s="5"/>
      <c r="I178" s="5"/>
      <c r="J178" s="5"/>
      <c r="K178" s="5"/>
    </row>
    <row r="179" spans="2:11" ht="12.75" customHeight="1" x14ac:dyDescent="0.25">
      <c r="B179" s="5"/>
      <c r="C179" s="32"/>
      <c r="D179" s="5"/>
      <c r="E179" s="5"/>
      <c r="F179" s="5"/>
      <c r="G179" s="5"/>
      <c r="H179" s="5"/>
      <c r="I179" s="5"/>
      <c r="J179" s="5"/>
      <c r="K179" s="5"/>
    </row>
    <row r="180" spans="2:11" ht="12.75" customHeight="1" x14ac:dyDescent="0.25">
      <c r="B180" s="5"/>
      <c r="C180" s="32"/>
      <c r="D180" s="5"/>
      <c r="E180" s="5"/>
      <c r="F180" s="5"/>
      <c r="G180" s="5"/>
      <c r="H180" s="5"/>
      <c r="I180" s="5"/>
      <c r="J180" s="5"/>
      <c r="K180" s="5"/>
    </row>
    <row r="181" spans="2:11" ht="12.75" customHeight="1" x14ac:dyDescent="0.25">
      <c r="B181" s="5"/>
      <c r="C181" s="32"/>
      <c r="D181" s="5"/>
      <c r="E181" s="5"/>
      <c r="F181" s="5"/>
      <c r="G181" s="5"/>
      <c r="H181" s="5"/>
      <c r="I181" s="5"/>
      <c r="J181" s="5"/>
      <c r="K181" s="5"/>
    </row>
    <row r="182" spans="2:11" ht="12.75" customHeight="1" x14ac:dyDescent="0.25">
      <c r="B182" s="5"/>
      <c r="C182" s="32"/>
      <c r="D182" s="5"/>
      <c r="E182" s="5"/>
      <c r="F182" s="5"/>
      <c r="G182" s="5"/>
      <c r="H182" s="5"/>
      <c r="I182" s="5"/>
      <c r="J182" s="5"/>
      <c r="K182" s="5"/>
    </row>
    <row r="183" spans="2:11" ht="12.75" customHeight="1" x14ac:dyDescent="0.25">
      <c r="B183" s="5"/>
      <c r="C183" s="32"/>
      <c r="D183" s="5"/>
      <c r="E183" s="5"/>
      <c r="F183" s="5"/>
      <c r="G183" s="5"/>
      <c r="H183" s="5"/>
      <c r="I183" s="5"/>
      <c r="J183" s="5"/>
      <c r="K183" s="5"/>
    </row>
    <row r="184" spans="2:11" ht="12.75" customHeight="1" x14ac:dyDescent="0.25">
      <c r="B184" s="5"/>
      <c r="C184" s="32"/>
      <c r="D184" s="5"/>
      <c r="E184" s="5"/>
      <c r="F184" s="5"/>
      <c r="G184" s="5"/>
      <c r="H184" s="5"/>
      <c r="I184" s="5"/>
      <c r="J184" s="5"/>
      <c r="K184" s="5"/>
    </row>
    <row r="185" spans="2:11" ht="12.75" customHeight="1" x14ac:dyDescent="0.25">
      <c r="B185" s="5"/>
      <c r="C185" s="32"/>
      <c r="D185" s="5"/>
      <c r="E185" s="5"/>
      <c r="F185" s="5"/>
      <c r="G185" s="5"/>
      <c r="H185" s="5"/>
      <c r="I185" s="5"/>
      <c r="J185" s="5"/>
      <c r="K185" s="5"/>
    </row>
    <row r="186" spans="2:11" ht="12.75" customHeight="1" x14ac:dyDescent="0.25">
      <c r="B186" s="5"/>
      <c r="C186" s="32"/>
      <c r="D186" s="5"/>
      <c r="E186" s="5"/>
      <c r="F186" s="5"/>
      <c r="G186" s="5"/>
      <c r="H186" s="5"/>
      <c r="I186" s="5"/>
      <c r="J186" s="5"/>
      <c r="K186" s="5"/>
    </row>
    <row r="187" spans="2:11" ht="12.75" customHeight="1" x14ac:dyDescent="0.25">
      <c r="B187" s="5"/>
      <c r="C187" s="32"/>
      <c r="D187" s="5"/>
      <c r="E187" s="5"/>
      <c r="F187" s="5"/>
      <c r="G187" s="5"/>
      <c r="H187" s="5"/>
      <c r="I187" s="5"/>
      <c r="J187" s="5"/>
      <c r="K187" s="5"/>
    </row>
    <row r="188" spans="2:11" ht="12.75" customHeight="1" x14ac:dyDescent="0.25">
      <c r="B188" s="5"/>
      <c r="C188" s="32"/>
      <c r="D188" s="5"/>
      <c r="E188" s="5"/>
      <c r="F188" s="5"/>
      <c r="G188" s="5"/>
      <c r="H188" s="5"/>
      <c r="I188" s="5"/>
      <c r="J188" s="5"/>
      <c r="K188" s="5"/>
    </row>
    <row r="189" spans="2:11" ht="12.75" customHeight="1" x14ac:dyDescent="0.25">
      <c r="B189" s="5"/>
      <c r="C189" s="32"/>
      <c r="D189" s="5"/>
      <c r="E189" s="5"/>
      <c r="F189" s="5"/>
      <c r="G189" s="5"/>
      <c r="H189" s="5"/>
      <c r="I189" s="5"/>
      <c r="J189" s="5"/>
      <c r="K189" s="5"/>
    </row>
    <row r="190" spans="2:11" ht="12.75" customHeight="1" x14ac:dyDescent="0.25">
      <c r="B190" s="5"/>
      <c r="C190" s="32"/>
      <c r="D190" s="5"/>
      <c r="E190" s="5"/>
      <c r="F190" s="5"/>
      <c r="G190" s="5"/>
      <c r="H190" s="5"/>
      <c r="I190" s="5"/>
      <c r="J190" s="5"/>
      <c r="K190" s="5"/>
    </row>
    <row r="191" spans="2:11" ht="12.75" customHeight="1" x14ac:dyDescent="0.25">
      <c r="B191" s="5"/>
      <c r="C191" s="32"/>
      <c r="D191" s="5"/>
      <c r="E191" s="5"/>
      <c r="F191" s="5"/>
      <c r="G191" s="5"/>
      <c r="H191" s="5"/>
      <c r="I191" s="5"/>
      <c r="J191" s="5"/>
      <c r="K191" s="5"/>
    </row>
    <row r="192" spans="2:11" ht="12.75" customHeight="1" x14ac:dyDescent="0.25">
      <c r="B192" s="5"/>
      <c r="C192" s="32"/>
      <c r="D192" s="5"/>
      <c r="E192" s="5"/>
      <c r="F192" s="5"/>
      <c r="G192" s="5"/>
      <c r="H192" s="5"/>
      <c r="I192" s="5"/>
      <c r="J192" s="5"/>
      <c r="K192" s="5"/>
    </row>
    <row r="193" spans="2:11" ht="12.75" customHeight="1" x14ac:dyDescent="0.25">
      <c r="B193" s="5"/>
      <c r="C193" s="32"/>
      <c r="D193" s="5"/>
      <c r="E193" s="5"/>
      <c r="F193" s="5"/>
      <c r="G193" s="5"/>
      <c r="H193" s="5"/>
      <c r="I193" s="5"/>
      <c r="J193" s="5"/>
      <c r="K193" s="5"/>
    </row>
    <row r="194" spans="2:11" ht="12.75" customHeight="1" x14ac:dyDescent="0.25">
      <c r="B194" s="5"/>
      <c r="C194" s="32"/>
      <c r="D194" s="5"/>
      <c r="E194" s="5"/>
      <c r="F194" s="5"/>
      <c r="G194" s="5"/>
      <c r="H194" s="5"/>
      <c r="I194" s="5"/>
      <c r="J194" s="5"/>
      <c r="K194" s="5"/>
    </row>
    <row r="195" spans="2:11" ht="12.75" customHeight="1" x14ac:dyDescent="0.25">
      <c r="B195" s="5"/>
      <c r="C195" s="32"/>
      <c r="D195" s="5"/>
      <c r="E195" s="5"/>
      <c r="F195" s="5"/>
      <c r="G195" s="5"/>
      <c r="H195" s="5"/>
      <c r="I195" s="5"/>
      <c r="J195" s="5"/>
      <c r="K195" s="5"/>
    </row>
    <row r="196" spans="2:11" ht="12.75" customHeight="1" x14ac:dyDescent="0.25">
      <c r="B196" s="5"/>
      <c r="C196" s="32"/>
      <c r="D196" s="5"/>
      <c r="E196" s="5"/>
      <c r="F196" s="5"/>
      <c r="G196" s="5"/>
      <c r="H196" s="5"/>
      <c r="I196" s="5"/>
      <c r="J196" s="5"/>
      <c r="K196" s="5"/>
    </row>
    <row r="197" spans="2:11" ht="12.75" customHeight="1" x14ac:dyDescent="0.25">
      <c r="B197" s="5"/>
      <c r="C197" s="32"/>
      <c r="D197" s="5"/>
      <c r="E197" s="5"/>
      <c r="F197" s="5"/>
      <c r="G197" s="5"/>
      <c r="H197" s="5"/>
      <c r="I197" s="5"/>
      <c r="J197" s="5"/>
      <c r="K197" s="5"/>
    </row>
    <row r="198" spans="2:11" ht="12.75" customHeight="1" x14ac:dyDescent="0.25">
      <c r="B198" s="5"/>
      <c r="C198" s="32"/>
      <c r="D198" s="5"/>
      <c r="E198" s="5"/>
      <c r="F198" s="5"/>
      <c r="G198" s="5"/>
      <c r="H198" s="5"/>
      <c r="I198" s="5"/>
      <c r="J198" s="5"/>
      <c r="K198" s="5"/>
    </row>
    <row r="199" spans="2:11" ht="12.75" customHeight="1" x14ac:dyDescent="0.25">
      <c r="B199" s="5"/>
      <c r="C199" s="32"/>
      <c r="D199" s="5"/>
      <c r="E199" s="5"/>
      <c r="F199" s="5"/>
      <c r="G199" s="5"/>
      <c r="H199" s="5"/>
      <c r="I199" s="5"/>
      <c r="J199" s="5"/>
      <c r="K199" s="5"/>
    </row>
    <row r="200" spans="2:11" ht="12.75" customHeight="1" x14ac:dyDescent="0.25">
      <c r="B200" s="5"/>
      <c r="C200" s="32"/>
      <c r="D200" s="5"/>
      <c r="E200" s="5"/>
      <c r="F200" s="5"/>
      <c r="G200" s="5"/>
      <c r="H200" s="5"/>
      <c r="I200" s="5"/>
      <c r="J200" s="5"/>
      <c r="K200" s="5"/>
    </row>
    <row r="201" spans="2:11" ht="12.75" customHeight="1" x14ac:dyDescent="0.25">
      <c r="B201" s="5"/>
      <c r="C201" s="32"/>
      <c r="D201" s="5"/>
      <c r="E201" s="5"/>
      <c r="F201" s="5"/>
      <c r="G201" s="5"/>
      <c r="H201" s="5"/>
      <c r="I201" s="5"/>
      <c r="J201" s="5"/>
      <c r="K201" s="5"/>
    </row>
    <row r="202" spans="2:11" ht="12.75" customHeight="1" x14ac:dyDescent="0.25">
      <c r="B202" s="5"/>
      <c r="C202" s="32"/>
      <c r="D202" s="5"/>
      <c r="E202" s="5"/>
      <c r="F202" s="5"/>
      <c r="G202" s="5"/>
      <c r="H202" s="5"/>
      <c r="I202" s="5"/>
      <c r="J202" s="5"/>
      <c r="K202" s="5"/>
    </row>
    <row r="203" spans="2:11" ht="12.75" customHeight="1" x14ac:dyDescent="0.25">
      <c r="B203" s="5"/>
      <c r="C203" s="32"/>
      <c r="D203" s="5"/>
      <c r="E203" s="5"/>
      <c r="F203" s="5"/>
      <c r="G203" s="5"/>
      <c r="H203" s="5"/>
      <c r="I203" s="5"/>
      <c r="J203" s="5"/>
      <c r="K203" s="5"/>
    </row>
    <row r="204" spans="2:11" ht="12.75" customHeight="1" x14ac:dyDescent="0.25">
      <c r="B204" s="5"/>
      <c r="C204" s="32"/>
      <c r="D204" s="5"/>
      <c r="E204" s="5"/>
      <c r="F204" s="5"/>
      <c r="G204" s="5"/>
      <c r="H204" s="5"/>
      <c r="I204" s="5"/>
      <c r="J204" s="5"/>
      <c r="K204" s="5"/>
    </row>
    <row r="205" spans="2:11" ht="12.75" customHeight="1" x14ac:dyDescent="0.25">
      <c r="B205" s="5"/>
      <c r="C205" s="32"/>
      <c r="D205" s="5"/>
      <c r="E205" s="5"/>
      <c r="F205" s="5"/>
      <c r="G205" s="5"/>
      <c r="H205" s="5"/>
      <c r="I205" s="5"/>
      <c r="J205" s="5"/>
      <c r="K205" s="5"/>
    </row>
    <row r="206" spans="2:11" ht="12.75" customHeight="1" x14ac:dyDescent="0.25">
      <c r="B206" s="5"/>
      <c r="C206" s="32"/>
      <c r="D206" s="5"/>
      <c r="E206" s="5"/>
      <c r="F206" s="5"/>
      <c r="G206" s="5"/>
      <c r="H206" s="5"/>
      <c r="I206" s="5"/>
      <c r="J206" s="5"/>
      <c r="K206" s="5"/>
    </row>
    <row r="207" spans="2:11" ht="12.75" customHeight="1" x14ac:dyDescent="0.25">
      <c r="B207" s="5"/>
      <c r="C207" s="32"/>
      <c r="D207" s="5"/>
      <c r="E207" s="5"/>
      <c r="F207" s="5"/>
      <c r="G207" s="5"/>
      <c r="H207" s="5"/>
      <c r="I207" s="5"/>
      <c r="J207" s="5"/>
      <c r="K207" s="5"/>
    </row>
    <row r="208" spans="2:11" ht="12.75" customHeight="1" x14ac:dyDescent="0.25">
      <c r="B208" s="5"/>
      <c r="C208" s="32"/>
      <c r="D208" s="5"/>
      <c r="E208" s="5"/>
      <c r="F208" s="5"/>
      <c r="G208" s="5"/>
      <c r="H208" s="5"/>
      <c r="I208" s="5"/>
      <c r="J208" s="5"/>
      <c r="K208" s="5"/>
    </row>
    <row r="209" spans="2:11" ht="12.75" customHeight="1" x14ac:dyDescent="0.25">
      <c r="B209" s="5"/>
      <c r="C209" s="32"/>
      <c r="D209" s="5"/>
      <c r="E209" s="5"/>
      <c r="F209" s="5"/>
      <c r="G209" s="5"/>
      <c r="H209" s="5"/>
      <c r="I209" s="5"/>
      <c r="J209" s="5"/>
      <c r="K209" s="5"/>
    </row>
    <row r="210" spans="2:11" ht="12.75" customHeight="1" x14ac:dyDescent="0.25">
      <c r="B210" s="5"/>
      <c r="C210" s="32"/>
      <c r="D210" s="5"/>
      <c r="E210" s="5"/>
      <c r="F210" s="5"/>
      <c r="G210" s="5"/>
      <c r="H210" s="5"/>
      <c r="I210" s="5"/>
      <c r="J210" s="5"/>
      <c r="K210" s="5"/>
    </row>
    <row r="211" spans="2:11" ht="12.75" customHeight="1" x14ac:dyDescent="0.25">
      <c r="B211" s="5"/>
      <c r="C211" s="32"/>
      <c r="D211" s="5"/>
      <c r="E211" s="5"/>
      <c r="F211" s="5"/>
      <c r="G211" s="5"/>
      <c r="H211" s="5"/>
      <c r="I211" s="5"/>
      <c r="J211" s="5"/>
      <c r="K211" s="5"/>
    </row>
    <row r="212" spans="2:11" ht="12.75" customHeight="1" x14ac:dyDescent="0.25">
      <c r="B212" s="5"/>
      <c r="C212" s="32"/>
      <c r="D212" s="5"/>
      <c r="E212" s="5"/>
      <c r="F212" s="5"/>
      <c r="G212" s="5"/>
      <c r="H212" s="5"/>
      <c r="I212" s="5"/>
      <c r="J212" s="5"/>
      <c r="K212" s="5"/>
    </row>
    <row r="213" spans="2:11" ht="12.75" customHeight="1" x14ac:dyDescent="0.25">
      <c r="B213" s="5"/>
      <c r="C213" s="32"/>
      <c r="D213" s="5"/>
      <c r="E213" s="5"/>
      <c r="F213" s="5"/>
      <c r="G213" s="5"/>
      <c r="H213" s="5"/>
      <c r="I213" s="5"/>
      <c r="J213" s="5"/>
      <c r="K213" s="5"/>
    </row>
    <row r="214" spans="2:11" ht="12.75" customHeight="1" x14ac:dyDescent="0.25">
      <c r="B214" s="5"/>
      <c r="C214" s="32"/>
      <c r="D214" s="5"/>
      <c r="E214" s="5"/>
      <c r="F214" s="5"/>
      <c r="G214" s="5"/>
      <c r="H214" s="5"/>
      <c r="I214" s="5"/>
      <c r="J214" s="5"/>
      <c r="K214" s="5"/>
    </row>
    <row r="215" spans="2:11" ht="12.75" customHeight="1" x14ac:dyDescent="0.25">
      <c r="B215" s="5"/>
      <c r="C215" s="32"/>
      <c r="D215" s="5"/>
      <c r="E215" s="5"/>
      <c r="F215" s="5"/>
      <c r="G215" s="5"/>
      <c r="H215" s="5"/>
      <c r="I215" s="5"/>
      <c r="J215" s="5"/>
      <c r="K215" s="5"/>
    </row>
    <row r="216" spans="2:11" ht="12.75" customHeight="1" x14ac:dyDescent="0.25">
      <c r="B216" s="5"/>
      <c r="C216" s="32"/>
      <c r="D216" s="5"/>
      <c r="E216" s="5"/>
      <c r="F216" s="5"/>
      <c r="G216" s="5"/>
      <c r="H216" s="5"/>
      <c r="I216" s="5"/>
      <c r="J216" s="5"/>
      <c r="K216" s="5"/>
    </row>
    <row r="217" spans="2:11" ht="12.75" customHeight="1" x14ac:dyDescent="0.25">
      <c r="B217" s="5"/>
      <c r="C217" s="32"/>
      <c r="D217" s="5"/>
      <c r="E217" s="5"/>
      <c r="F217" s="5"/>
      <c r="G217" s="5"/>
      <c r="H217" s="5"/>
      <c r="I217" s="5"/>
      <c r="J217" s="5"/>
      <c r="K217" s="5"/>
    </row>
    <row r="218" spans="2:11" ht="12.75" customHeight="1" x14ac:dyDescent="0.25">
      <c r="B218" s="5"/>
      <c r="C218" s="32"/>
      <c r="D218" s="5"/>
      <c r="E218" s="5"/>
      <c r="F218" s="5"/>
      <c r="G218" s="5"/>
      <c r="H218" s="5"/>
      <c r="I218" s="5"/>
      <c r="J218" s="5"/>
      <c r="K218" s="5"/>
    </row>
    <row r="219" spans="2:11" ht="12.75" customHeight="1" x14ac:dyDescent="0.25">
      <c r="B219" s="5"/>
      <c r="C219" s="32"/>
      <c r="D219" s="5"/>
      <c r="E219" s="5"/>
      <c r="F219" s="5"/>
      <c r="G219" s="5"/>
      <c r="H219" s="5"/>
      <c r="I219" s="5"/>
      <c r="J219" s="5"/>
      <c r="K219" s="5"/>
    </row>
    <row r="220" spans="2:11" ht="12.75" customHeight="1" x14ac:dyDescent="0.25">
      <c r="B220" s="5"/>
      <c r="C220" s="32"/>
      <c r="D220" s="5"/>
      <c r="E220" s="5"/>
      <c r="F220" s="5"/>
      <c r="G220" s="5"/>
      <c r="H220" s="5"/>
      <c r="I220" s="5"/>
      <c r="J220" s="5"/>
      <c r="K220" s="5"/>
    </row>
    <row r="221" spans="2:11" ht="12.75" customHeight="1" x14ac:dyDescent="0.25">
      <c r="B221" s="5"/>
      <c r="C221" s="32"/>
      <c r="D221" s="5"/>
      <c r="E221" s="5"/>
      <c r="F221" s="5"/>
      <c r="G221" s="5"/>
      <c r="H221" s="5"/>
      <c r="I221" s="5"/>
      <c r="J221" s="5"/>
      <c r="K221" s="5"/>
    </row>
    <row r="222" spans="2:11" ht="12.75" customHeight="1" x14ac:dyDescent="0.25">
      <c r="B222" s="5"/>
      <c r="C222" s="32"/>
      <c r="D222" s="5"/>
      <c r="E222" s="5"/>
      <c r="F222" s="5"/>
      <c r="G222" s="5"/>
      <c r="H222" s="5"/>
      <c r="I222" s="5"/>
      <c r="J222" s="5"/>
      <c r="K222" s="5"/>
    </row>
    <row r="223" spans="2:11" ht="12.75" customHeight="1" x14ac:dyDescent="0.25">
      <c r="B223" s="5"/>
      <c r="C223" s="32"/>
      <c r="D223" s="5"/>
      <c r="E223" s="5"/>
      <c r="F223" s="5"/>
      <c r="G223" s="5"/>
      <c r="H223" s="5"/>
      <c r="I223" s="5"/>
      <c r="J223" s="5"/>
      <c r="K223" s="5"/>
    </row>
    <row r="224" spans="2:11" ht="12.75" customHeight="1" x14ac:dyDescent="0.25">
      <c r="B224" s="5"/>
      <c r="C224" s="32"/>
      <c r="D224" s="5"/>
      <c r="E224" s="5"/>
      <c r="F224" s="5"/>
      <c r="G224" s="5"/>
      <c r="H224" s="5"/>
      <c r="I224" s="5"/>
      <c r="J224" s="5"/>
      <c r="K224" s="5"/>
    </row>
    <row r="225" spans="2:11" ht="12.75" customHeight="1" x14ac:dyDescent="0.25">
      <c r="B225" s="5"/>
      <c r="C225" s="32"/>
      <c r="D225" s="5"/>
      <c r="E225" s="5"/>
      <c r="F225" s="5"/>
      <c r="G225" s="5"/>
      <c r="H225" s="5"/>
      <c r="I225" s="5"/>
      <c r="J225" s="5"/>
      <c r="K225" s="5"/>
    </row>
    <row r="226" spans="2:11" ht="12.75" customHeight="1" x14ac:dyDescent="0.25">
      <c r="B226" s="5"/>
      <c r="C226" s="32"/>
      <c r="D226" s="5"/>
      <c r="E226" s="5"/>
      <c r="F226" s="5"/>
      <c r="G226" s="5"/>
      <c r="H226" s="5"/>
      <c r="I226" s="5"/>
      <c r="J226" s="5"/>
      <c r="K226" s="5"/>
    </row>
    <row r="227" spans="2:11" ht="12.75" customHeight="1" x14ac:dyDescent="0.25">
      <c r="B227" s="5"/>
      <c r="C227" s="32"/>
      <c r="D227" s="5"/>
      <c r="E227" s="5"/>
      <c r="F227" s="5"/>
      <c r="G227" s="5"/>
      <c r="H227" s="5"/>
      <c r="I227" s="5"/>
      <c r="J227" s="5"/>
      <c r="K227" s="5"/>
    </row>
    <row r="228" spans="2:11" ht="12.75" customHeight="1" x14ac:dyDescent="0.25">
      <c r="B228" s="5"/>
      <c r="C228" s="32"/>
      <c r="D228" s="5"/>
      <c r="E228" s="5"/>
      <c r="F228" s="5"/>
      <c r="G228" s="5"/>
      <c r="H228" s="5"/>
      <c r="I228" s="5"/>
      <c r="J228" s="5"/>
      <c r="K228" s="5"/>
    </row>
    <row r="229" spans="2:11" ht="12.75" customHeight="1" x14ac:dyDescent="0.25">
      <c r="B229" s="5"/>
      <c r="C229" s="32"/>
      <c r="D229" s="5"/>
      <c r="E229" s="5"/>
      <c r="F229" s="5"/>
      <c r="G229" s="5"/>
      <c r="H229" s="5"/>
      <c r="I229" s="5"/>
      <c r="J229" s="5"/>
      <c r="K229" s="5"/>
    </row>
    <row r="230" spans="2:11" ht="12.75" customHeight="1" x14ac:dyDescent="0.25">
      <c r="B230" s="5"/>
      <c r="C230" s="32"/>
      <c r="D230" s="5"/>
      <c r="E230" s="5"/>
      <c r="F230" s="5"/>
      <c r="G230" s="5"/>
      <c r="H230" s="5"/>
      <c r="I230" s="5"/>
      <c r="J230" s="5"/>
      <c r="K230" s="5"/>
    </row>
    <row r="231" spans="2:11" ht="12.75" customHeight="1" x14ac:dyDescent="0.25">
      <c r="B231" s="5"/>
      <c r="C231" s="32"/>
      <c r="D231" s="5"/>
      <c r="E231" s="5"/>
      <c r="F231" s="5"/>
      <c r="G231" s="5"/>
      <c r="H231" s="5"/>
      <c r="I231" s="5"/>
      <c r="J231" s="5"/>
      <c r="K231" s="5"/>
    </row>
    <row r="232" spans="2:11" ht="12.75" customHeight="1" x14ac:dyDescent="0.25">
      <c r="B232" s="5"/>
      <c r="C232" s="32"/>
      <c r="D232" s="5"/>
      <c r="E232" s="5"/>
      <c r="F232" s="5"/>
      <c r="G232" s="5"/>
      <c r="H232" s="5"/>
      <c r="I232" s="5"/>
      <c r="J232" s="5"/>
      <c r="K232" s="5"/>
    </row>
    <row r="233" spans="2:11" ht="12.75" customHeight="1" x14ac:dyDescent="0.25">
      <c r="B233" s="5"/>
      <c r="C233" s="32"/>
      <c r="D233" s="5"/>
      <c r="E233" s="5"/>
      <c r="F233" s="5"/>
      <c r="G233" s="5"/>
      <c r="H233" s="5"/>
      <c r="I233" s="5"/>
      <c r="J233" s="5"/>
      <c r="K233" s="5"/>
    </row>
    <row r="234" spans="2:11" ht="12.75" customHeight="1" x14ac:dyDescent="0.25">
      <c r="B234" s="5"/>
      <c r="C234" s="32"/>
      <c r="D234" s="5"/>
      <c r="E234" s="5"/>
      <c r="F234" s="5"/>
      <c r="G234" s="5"/>
      <c r="H234" s="5"/>
      <c r="I234" s="5"/>
      <c r="J234" s="5"/>
      <c r="K234" s="5"/>
    </row>
    <row r="235" spans="2:11" ht="12.75" customHeight="1" x14ac:dyDescent="0.25">
      <c r="B235" s="5"/>
      <c r="C235" s="32"/>
      <c r="D235" s="5"/>
      <c r="E235" s="5"/>
      <c r="F235" s="5"/>
      <c r="G235" s="5"/>
      <c r="H235" s="5"/>
      <c r="I235" s="5"/>
      <c r="J235" s="5"/>
      <c r="K235" s="5"/>
    </row>
    <row r="236" spans="2:11" ht="12.75" customHeight="1" x14ac:dyDescent="0.25">
      <c r="B236" s="5"/>
      <c r="C236" s="32"/>
      <c r="D236" s="5"/>
      <c r="E236" s="5"/>
      <c r="F236" s="5"/>
      <c r="G236" s="5"/>
      <c r="H236" s="5"/>
      <c r="I236" s="5"/>
      <c r="J236" s="5"/>
      <c r="K236" s="5"/>
    </row>
    <row r="237" spans="2:11" ht="12.75" customHeight="1" x14ac:dyDescent="0.25">
      <c r="B237" s="5"/>
      <c r="C237" s="32"/>
      <c r="D237" s="5"/>
      <c r="E237" s="5"/>
      <c r="F237" s="5"/>
      <c r="G237" s="5"/>
      <c r="H237" s="5"/>
      <c r="I237" s="5"/>
      <c r="J237" s="5"/>
      <c r="K237" s="5"/>
    </row>
    <row r="238" spans="2:11" ht="12.75" customHeight="1" x14ac:dyDescent="0.25">
      <c r="B238" s="5"/>
      <c r="C238" s="32"/>
      <c r="D238" s="5"/>
      <c r="E238" s="5"/>
      <c r="F238" s="5"/>
      <c r="G238" s="5"/>
      <c r="H238" s="5"/>
      <c r="I238" s="5"/>
      <c r="J238" s="5"/>
      <c r="K238" s="5"/>
    </row>
    <row r="239" spans="2:11" ht="12.75" customHeight="1" x14ac:dyDescent="0.25">
      <c r="B239" s="5"/>
      <c r="C239" s="32"/>
      <c r="D239" s="5"/>
      <c r="E239" s="5"/>
      <c r="F239" s="5"/>
      <c r="G239" s="5"/>
      <c r="H239" s="5"/>
      <c r="I239" s="5"/>
      <c r="J239" s="5"/>
      <c r="K239" s="5"/>
    </row>
    <row r="240" spans="2:11" ht="12.75" customHeight="1" x14ac:dyDescent="0.25">
      <c r="B240" s="5"/>
      <c r="C240" s="32"/>
      <c r="D240" s="5"/>
      <c r="E240" s="5"/>
      <c r="F240" s="5"/>
      <c r="G240" s="5"/>
      <c r="H240" s="5"/>
      <c r="I240" s="5"/>
      <c r="J240" s="5"/>
      <c r="K240" s="5"/>
    </row>
    <row r="241" spans="2:11" ht="12.75" customHeight="1" x14ac:dyDescent="0.25">
      <c r="B241" s="5"/>
      <c r="C241" s="32"/>
      <c r="D241" s="5"/>
      <c r="E241" s="5"/>
      <c r="F241" s="5"/>
      <c r="G241" s="5"/>
      <c r="H241" s="5"/>
      <c r="I241" s="5"/>
      <c r="J241" s="5"/>
      <c r="K241" s="5"/>
    </row>
    <row r="242" spans="2:11" ht="12.75" customHeight="1" x14ac:dyDescent="0.25">
      <c r="B242" s="5"/>
      <c r="C242" s="32"/>
      <c r="D242" s="5"/>
      <c r="E242" s="5"/>
      <c r="F242" s="5"/>
      <c r="G242" s="5"/>
      <c r="H242" s="5"/>
      <c r="I242" s="5"/>
      <c r="J242" s="5"/>
      <c r="K242" s="5"/>
    </row>
    <row r="243" spans="2:11" ht="12.75" customHeight="1" x14ac:dyDescent="0.25">
      <c r="B243" s="5"/>
      <c r="C243" s="32"/>
      <c r="D243" s="5"/>
      <c r="E243" s="5"/>
      <c r="F243" s="5"/>
      <c r="G243" s="5"/>
      <c r="H243" s="5"/>
      <c r="I243" s="5"/>
      <c r="J243" s="5"/>
      <c r="K243" s="5"/>
    </row>
    <row r="244" spans="2:11" ht="12.75" customHeight="1" x14ac:dyDescent="0.25">
      <c r="B244" s="5"/>
      <c r="C244" s="32"/>
      <c r="D244" s="5"/>
      <c r="E244" s="5"/>
      <c r="F244" s="5"/>
      <c r="G244" s="5"/>
      <c r="H244" s="5"/>
      <c r="I244" s="5"/>
      <c r="J244" s="5"/>
      <c r="K244" s="5"/>
    </row>
    <row r="245" spans="2:11" ht="12.75" customHeight="1" x14ac:dyDescent="0.25">
      <c r="B245" s="5"/>
      <c r="C245" s="32"/>
      <c r="D245" s="5"/>
      <c r="E245" s="5"/>
      <c r="F245" s="5"/>
      <c r="G245" s="5"/>
      <c r="H245" s="5"/>
      <c r="I245" s="5"/>
      <c r="J245" s="5"/>
      <c r="K245" s="5"/>
    </row>
    <row r="246" spans="2:11" ht="12.75" customHeight="1" x14ac:dyDescent="0.25">
      <c r="B246" s="5"/>
      <c r="C246" s="32"/>
      <c r="D246" s="5"/>
      <c r="E246" s="5"/>
      <c r="F246" s="5"/>
      <c r="G246" s="5"/>
      <c r="H246" s="5"/>
      <c r="I246" s="5"/>
      <c r="J246" s="5"/>
      <c r="K246" s="5"/>
    </row>
    <row r="247" spans="2:11" ht="12.75" customHeight="1" x14ac:dyDescent="0.25">
      <c r="B247" s="5"/>
      <c r="C247" s="32"/>
      <c r="D247" s="5"/>
      <c r="E247" s="5"/>
      <c r="F247" s="5"/>
      <c r="G247" s="5"/>
      <c r="H247" s="5"/>
      <c r="I247" s="5"/>
      <c r="J247" s="5"/>
      <c r="K247" s="5"/>
    </row>
    <row r="248" spans="2:11" ht="12.75" customHeight="1" x14ac:dyDescent="0.25">
      <c r="B248" s="5"/>
      <c r="C248" s="32"/>
      <c r="D248" s="5"/>
      <c r="E248" s="5"/>
      <c r="F248" s="5"/>
      <c r="G248" s="5"/>
      <c r="H248" s="5"/>
      <c r="I248" s="5"/>
      <c r="J248" s="5"/>
      <c r="K248" s="5"/>
    </row>
    <row r="249" spans="2:11" ht="12.75" customHeight="1" x14ac:dyDescent="0.25">
      <c r="B249" s="5"/>
      <c r="C249" s="32"/>
      <c r="D249" s="5"/>
      <c r="E249" s="5"/>
      <c r="F249" s="5"/>
      <c r="G249" s="5"/>
      <c r="H249" s="5"/>
      <c r="I249" s="5"/>
      <c r="J249" s="5"/>
      <c r="K249" s="5"/>
    </row>
    <row r="250" spans="2:11" ht="12.75" customHeight="1" x14ac:dyDescent="0.25">
      <c r="B250" s="5"/>
      <c r="C250" s="32"/>
      <c r="D250" s="5"/>
      <c r="E250" s="5"/>
      <c r="F250" s="5"/>
      <c r="G250" s="5"/>
      <c r="H250" s="5"/>
      <c r="I250" s="5"/>
      <c r="J250" s="5"/>
      <c r="K250" s="5"/>
    </row>
    <row r="251" spans="2:11" ht="12.75" customHeight="1" x14ac:dyDescent="0.25">
      <c r="B251" s="5"/>
      <c r="C251" s="32"/>
      <c r="D251" s="5"/>
      <c r="E251" s="5"/>
      <c r="F251" s="5"/>
      <c r="G251" s="5"/>
      <c r="H251" s="5"/>
      <c r="I251" s="5"/>
      <c r="J251" s="5"/>
      <c r="K251" s="5"/>
    </row>
    <row r="252" spans="2:11" ht="12.75" customHeight="1" x14ac:dyDescent="0.25">
      <c r="B252" s="5"/>
      <c r="C252" s="32"/>
      <c r="D252" s="5"/>
      <c r="E252" s="5"/>
      <c r="F252" s="5"/>
      <c r="G252" s="5"/>
      <c r="H252" s="5"/>
      <c r="I252" s="5"/>
      <c r="J252" s="5"/>
      <c r="K252" s="5"/>
    </row>
    <row r="253" spans="2:11" ht="12.75" customHeight="1" x14ac:dyDescent="0.25">
      <c r="B253" s="5"/>
      <c r="C253" s="32"/>
      <c r="D253" s="5"/>
      <c r="E253" s="5"/>
      <c r="F253" s="5"/>
      <c r="G253" s="5"/>
      <c r="H253" s="5"/>
      <c r="I253" s="5"/>
      <c r="J253" s="5"/>
      <c r="K253" s="5"/>
    </row>
    <row r="254" spans="2:11" ht="12.75" customHeight="1" x14ac:dyDescent="0.25">
      <c r="B254" s="5"/>
      <c r="C254" s="32"/>
      <c r="D254" s="5"/>
      <c r="E254" s="5"/>
      <c r="F254" s="5"/>
      <c r="G254" s="5"/>
      <c r="H254" s="5"/>
      <c r="I254" s="5"/>
      <c r="J254" s="5"/>
      <c r="K254" s="5"/>
    </row>
    <row r="255" spans="2:11" ht="12.75" customHeight="1" x14ac:dyDescent="0.25">
      <c r="B255" s="5"/>
      <c r="C255" s="32"/>
      <c r="D255" s="5"/>
      <c r="E255" s="5"/>
      <c r="F255" s="5"/>
      <c r="G255" s="5"/>
      <c r="H255" s="5"/>
      <c r="I255" s="5"/>
      <c r="J255" s="5"/>
      <c r="K255" s="5"/>
    </row>
    <row r="256" spans="2:11" ht="12.75" customHeight="1" x14ac:dyDescent="0.25">
      <c r="B256" s="5"/>
      <c r="C256" s="32"/>
      <c r="D256" s="5"/>
      <c r="E256" s="5"/>
      <c r="F256" s="5"/>
      <c r="G256" s="5"/>
      <c r="H256" s="5"/>
      <c r="I256" s="5"/>
      <c r="J256" s="5"/>
      <c r="K256" s="5"/>
    </row>
    <row r="257" spans="2:11" ht="12.75" customHeight="1" x14ac:dyDescent="0.25">
      <c r="B257" s="5"/>
      <c r="C257" s="32"/>
      <c r="D257" s="5"/>
      <c r="E257" s="5"/>
      <c r="F257" s="5"/>
      <c r="G257" s="5"/>
      <c r="H257" s="5"/>
      <c r="I257" s="5"/>
      <c r="J257" s="5"/>
      <c r="K257" s="5"/>
    </row>
    <row r="258" spans="2:11" ht="12.75" customHeight="1" x14ac:dyDescent="0.25">
      <c r="B258" s="5"/>
      <c r="C258" s="32"/>
      <c r="D258" s="5"/>
      <c r="E258" s="5"/>
      <c r="F258" s="5"/>
      <c r="G258" s="5"/>
      <c r="H258" s="5"/>
      <c r="I258" s="5"/>
      <c r="J258" s="5"/>
      <c r="K258" s="5"/>
    </row>
    <row r="259" spans="2:11" ht="12.75" customHeight="1" x14ac:dyDescent="0.25">
      <c r="B259" s="5"/>
      <c r="C259" s="32"/>
      <c r="D259" s="5"/>
      <c r="E259" s="5"/>
      <c r="F259" s="5"/>
      <c r="G259" s="5"/>
      <c r="H259" s="5"/>
      <c r="I259" s="5"/>
      <c r="J259" s="5"/>
      <c r="K259" s="5"/>
    </row>
    <row r="260" spans="2:11" ht="12.75" customHeight="1" x14ac:dyDescent="0.25">
      <c r="B260" s="5"/>
      <c r="C260" s="32"/>
      <c r="D260" s="5"/>
      <c r="E260" s="5"/>
      <c r="F260" s="5"/>
      <c r="G260" s="5"/>
      <c r="H260" s="5"/>
      <c r="I260" s="5"/>
      <c r="J260" s="5"/>
      <c r="K260" s="5"/>
    </row>
    <row r="261" spans="2:11" ht="12.75" customHeight="1" x14ac:dyDescent="0.25">
      <c r="B261" s="5"/>
      <c r="C261" s="32"/>
      <c r="D261" s="5"/>
      <c r="E261" s="5"/>
      <c r="F261" s="5"/>
      <c r="G261" s="5"/>
      <c r="H261" s="5"/>
      <c r="I261" s="5"/>
      <c r="J261" s="5"/>
      <c r="K261" s="5"/>
    </row>
    <row r="262" spans="2:11" ht="12.75" customHeight="1" x14ac:dyDescent="0.25">
      <c r="B262" s="5"/>
      <c r="C262" s="32"/>
      <c r="D262" s="5"/>
      <c r="E262" s="5"/>
      <c r="F262" s="5"/>
      <c r="G262" s="5"/>
      <c r="H262" s="5"/>
      <c r="I262" s="5"/>
      <c r="J262" s="5"/>
      <c r="K262" s="5"/>
    </row>
    <row r="263" spans="2:11" ht="12.75" customHeight="1" x14ac:dyDescent="0.25">
      <c r="B263" s="5"/>
      <c r="C263" s="32"/>
      <c r="D263" s="5"/>
      <c r="E263" s="5"/>
      <c r="F263" s="5"/>
      <c r="G263" s="5"/>
      <c r="H263" s="5"/>
      <c r="I263" s="5"/>
      <c r="J263" s="5"/>
      <c r="K263" s="5"/>
    </row>
    <row r="264" spans="2:11" ht="12.75" customHeight="1" x14ac:dyDescent="0.25">
      <c r="B264" s="5"/>
      <c r="C264" s="32"/>
      <c r="D264" s="5"/>
      <c r="E264" s="5"/>
      <c r="F264" s="5"/>
      <c r="G264" s="5"/>
      <c r="H264" s="5"/>
      <c r="I264" s="5"/>
      <c r="J264" s="5"/>
      <c r="K264" s="5"/>
    </row>
    <row r="265" spans="2:11" ht="12.75" customHeight="1" x14ac:dyDescent="0.25">
      <c r="B265" s="5"/>
      <c r="C265" s="32"/>
      <c r="D265" s="5"/>
      <c r="E265" s="5"/>
      <c r="F265" s="5"/>
      <c r="G265" s="5"/>
      <c r="H265" s="5"/>
      <c r="I265" s="5"/>
      <c r="J265" s="5"/>
      <c r="K265" s="5"/>
    </row>
    <row r="266" spans="2:11" ht="12.75" customHeight="1" x14ac:dyDescent="0.25">
      <c r="B266" s="5"/>
      <c r="C266" s="32"/>
      <c r="D266" s="5"/>
      <c r="E266" s="5"/>
      <c r="F266" s="5"/>
      <c r="G266" s="5"/>
      <c r="H266" s="5"/>
      <c r="I266" s="5"/>
      <c r="J266" s="5"/>
      <c r="K266" s="5"/>
    </row>
    <row r="267" spans="2:11" ht="12.75" customHeight="1" x14ac:dyDescent="0.25">
      <c r="B267" s="5"/>
      <c r="C267" s="32"/>
      <c r="D267" s="5"/>
      <c r="E267" s="5"/>
      <c r="F267" s="5"/>
      <c r="G267" s="5"/>
      <c r="H267" s="5"/>
      <c r="I267" s="5"/>
      <c r="J267" s="5"/>
      <c r="K267" s="5"/>
    </row>
    <row r="268" spans="2:11" ht="12.75" customHeight="1" x14ac:dyDescent="0.25">
      <c r="B268" s="5"/>
      <c r="C268" s="32"/>
      <c r="D268" s="5"/>
      <c r="E268" s="5"/>
      <c r="F268" s="5"/>
      <c r="G268" s="5"/>
      <c r="H268" s="5"/>
      <c r="I268" s="5"/>
      <c r="J268" s="5"/>
      <c r="K268" s="5"/>
    </row>
    <row r="269" spans="2:11" ht="12.75" customHeight="1" x14ac:dyDescent="0.25">
      <c r="B269" s="5"/>
      <c r="C269" s="32"/>
      <c r="D269" s="5"/>
      <c r="E269" s="5"/>
      <c r="F269" s="5"/>
      <c r="G269" s="5"/>
      <c r="H269" s="5"/>
      <c r="I269" s="5"/>
      <c r="J269" s="5"/>
      <c r="K269" s="5"/>
    </row>
    <row r="270" spans="2:11" ht="12.75" customHeight="1" x14ac:dyDescent="0.25">
      <c r="B270" s="5"/>
      <c r="C270" s="32"/>
      <c r="D270" s="5"/>
      <c r="E270" s="5"/>
      <c r="F270" s="5"/>
      <c r="G270" s="5"/>
      <c r="H270" s="5"/>
      <c r="I270" s="5"/>
      <c r="J270" s="5"/>
      <c r="K270" s="5"/>
    </row>
    <row r="271" spans="2:11" ht="12.75" customHeight="1" x14ac:dyDescent="0.25">
      <c r="B271" s="5"/>
      <c r="C271" s="32"/>
      <c r="D271" s="5"/>
      <c r="E271" s="5"/>
      <c r="F271" s="5"/>
      <c r="G271" s="5"/>
      <c r="H271" s="5"/>
      <c r="I271" s="5"/>
      <c r="J271" s="5"/>
      <c r="K271" s="5"/>
    </row>
    <row r="272" spans="2:11" ht="12.75" customHeight="1" x14ac:dyDescent="0.25">
      <c r="B272" s="5"/>
      <c r="C272" s="32"/>
      <c r="D272" s="5"/>
      <c r="E272" s="5"/>
      <c r="F272" s="5"/>
      <c r="G272" s="5"/>
      <c r="H272" s="5"/>
      <c r="I272" s="5"/>
      <c r="J272" s="5"/>
      <c r="K272" s="5"/>
    </row>
    <row r="273" spans="2:11" ht="12.75" customHeight="1" x14ac:dyDescent="0.25">
      <c r="B273" s="5"/>
      <c r="C273" s="32"/>
      <c r="D273" s="5"/>
      <c r="E273" s="5"/>
      <c r="F273" s="5"/>
      <c r="G273" s="5"/>
      <c r="H273" s="5"/>
      <c r="I273" s="5"/>
      <c r="J273" s="5"/>
      <c r="K273" s="5"/>
    </row>
    <row r="274" spans="2:11" ht="12.75" customHeight="1" x14ac:dyDescent="0.25">
      <c r="B274" s="5"/>
      <c r="C274" s="32"/>
      <c r="D274" s="5"/>
      <c r="E274" s="5"/>
      <c r="F274" s="5"/>
      <c r="G274" s="5"/>
      <c r="H274" s="5"/>
      <c r="I274" s="5"/>
      <c r="J274" s="5"/>
      <c r="K274" s="5"/>
    </row>
    <row r="275" spans="2:11" ht="12.75" customHeight="1" x14ac:dyDescent="0.25">
      <c r="B275" s="5"/>
      <c r="C275" s="32"/>
      <c r="D275" s="5"/>
      <c r="E275" s="5"/>
      <c r="F275" s="5"/>
      <c r="G275" s="5"/>
      <c r="H275" s="5"/>
      <c r="I275" s="5"/>
      <c r="J275" s="5"/>
      <c r="K275" s="5"/>
    </row>
    <row r="276" spans="2:11" ht="12.75" customHeight="1" x14ac:dyDescent="0.25">
      <c r="B276" s="5"/>
      <c r="C276" s="32"/>
      <c r="D276" s="5"/>
      <c r="E276" s="5"/>
      <c r="F276" s="5"/>
      <c r="G276" s="5"/>
      <c r="H276" s="5"/>
      <c r="I276" s="5"/>
      <c r="J276" s="5"/>
      <c r="K276" s="5"/>
    </row>
    <row r="277" spans="2:11" ht="12.75" customHeight="1" x14ac:dyDescent="0.25">
      <c r="B277" s="5"/>
      <c r="C277" s="32"/>
      <c r="D277" s="5"/>
      <c r="E277" s="5"/>
      <c r="F277" s="5"/>
      <c r="G277" s="5"/>
      <c r="H277" s="5"/>
      <c r="I277" s="5"/>
      <c r="J277" s="5"/>
      <c r="K277" s="5"/>
    </row>
    <row r="278" spans="2:11" ht="12.75" customHeight="1" x14ac:dyDescent="0.25">
      <c r="B278" s="5"/>
      <c r="C278" s="32"/>
      <c r="D278" s="5"/>
      <c r="E278" s="5"/>
      <c r="F278" s="5"/>
      <c r="G278" s="5"/>
      <c r="H278" s="5"/>
      <c r="I278" s="5"/>
      <c r="J278" s="5"/>
      <c r="K278" s="5"/>
    </row>
    <row r="279" spans="2:11" ht="12.75" customHeight="1" x14ac:dyDescent="0.25">
      <c r="B279" s="5"/>
      <c r="C279" s="32"/>
      <c r="D279" s="5"/>
      <c r="E279" s="5"/>
      <c r="F279" s="5"/>
      <c r="G279" s="5"/>
      <c r="H279" s="5"/>
      <c r="I279" s="5"/>
      <c r="J279" s="5"/>
      <c r="K279" s="5"/>
    </row>
    <row r="280" spans="2:11" ht="12.75" customHeight="1" x14ac:dyDescent="0.25">
      <c r="B280" s="5"/>
      <c r="C280" s="32"/>
      <c r="D280" s="5"/>
      <c r="E280" s="5"/>
      <c r="F280" s="5"/>
      <c r="G280" s="5"/>
      <c r="H280" s="5"/>
      <c r="I280" s="5"/>
      <c r="J280" s="5"/>
      <c r="K280" s="5"/>
    </row>
    <row r="281" spans="2:11" ht="12.75" customHeight="1" x14ac:dyDescent="0.25">
      <c r="B281" s="5"/>
      <c r="C281" s="32"/>
      <c r="D281" s="5"/>
      <c r="E281" s="5"/>
      <c r="F281" s="5"/>
      <c r="G281" s="5"/>
      <c r="H281" s="5"/>
      <c r="I281" s="5"/>
      <c r="J281" s="5"/>
      <c r="K281" s="5"/>
    </row>
    <row r="282" spans="2:11" ht="12.75" customHeight="1" x14ac:dyDescent="0.25">
      <c r="B282" s="5"/>
      <c r="C282" s="32"/>
      <c r="D282" s="5"/>
      <c r="E282" s="5"/>
      <c r="F282" s="5"/>
      <c r="G282" s="5"/>
      <c r="H282" s="5"/>
      <c r="I282" s="5"/>
      <c r="J282" s="5"/>
      <c r="K282" s="5"/>
    </row>
    <row r="283" spans="2:11" ht="12.75" customHeight="1" x14ac:dyDescent="0.25">
      <c r="B283" s="5"/>
      <c r="C283" s="32"/>
      <c r="D283" s="5"/>
      <c r="E283" s="5"/>
      <c r="F283" s="5"/>
      <c r="G283" s="5"/>
      <c r="H283" s="5"/>
      <c r="I283" s="5"/>
      <c r="J283" s="5"/>
      <c r="K283" s="5"/>
    </row>
    <row r="284" spans="2:11" ht="12.75" customHeight="1" x14ac:dyDescent="0.25">
      <c r="B284" s="5"/>
      <c r="C284" s="32"/>
      <c r="D284" s="5"/>
      <c r="E284" s="5"/>
      <c r="F284" s="5"/>
      <c r="G284" s="5"/>
      <c r="H284" s="5"/>
      <c r="I284" s="5"/>
      <c r="J284" s="5"/>
      <c r="K284" s="5"/>
    </row>
    <row r="285" spans="2:11" ht="12.75" customHeight="1" x14ac:dyDescent="0.25">
      <c r="B285" s="5"/>
      <c r="C285" s="32"/>
      <c r="D285" s="5"/>
      <c r="E285" s="5"/>
      <c r="F285" s="5"/>
      <c r="G285" s="5"/>
      <c r="H285" s="5"/>
      <c r="I285" s="5"/>
      <c r="J285" s="5"/>
      <c r="K285" s="5"/>
    </row>
    <row r="286" spans="2:11" ht="12.75" customHeight="1" x14ac:dyDescent="0.25">
      <c r="B286" s="5"/>
      <c r="C286" s="32"/>
      <c r="D286" s="5"/>
      <c r="E286" s="5"/>
      <c r="F286" s="5"/>
      <c r="G286" s="5"/>
      <c r="H286" s="5"/>
      <c r="I286" s="5"/>
      <c r="J286" s="5"/>
      <c r="K286" s="5"/>
    </row>
    <row r="287" spans="2:11" ht="12.75" customHeight="1" x14ac:dyDescent="0.25">
      <c r="B287" s="5"/>
      <c r="C287" s="32"/>
      <c r="D287" s="5"/>
      <c r="E287" s="5"/>
      <c r="F287" s="5"/>
      <c r="G287" s="5"/>
      <c r="H287" s="5"/>
      <c r="I287" s="5"/>
      <c r="J287" s="5"/>
      <c r="K287" s="5"/>
    </row>
    <row r="288" spans="2:11" ht="12.75" customHeight="1" x14ac:dyDescent="0.25">
      <c r="B288" s="5"/>
      <c r="C288" s="32"/>
      <c r="D288" s="5"/>
      <c r="E288" s="5"/>
      <c r="F288" s="5"/>
      <c r="G288" s="5"/>
      <c r="H288" s="5"/>
      <c r="I288" s="5"/>
      <c r="J288" s="5"/>
      <c r="K288" s="5"/>
    </row>
    <row r="289" spans="2:11" ht="12.75" customHeight="1" x14ac:dyDescent="0.25">
      <c r="B289" s="5"/>
      <c r="C289" s="32"/>
      <c r="D289" s="5"/>
      <c r="E289" s="5"/>
      <c r="F289" s="5"/>
      <c r="G289" s="5"/>
      <c r="H289" s="5"/>
      <c r="I289" s="5"/>
      <c r="J289" s="5"/>
      <c r="K289" s="5"/>
    </row>
    <row r="290" spans="2:11" ht="12.75" customHeight="1" x14ac:dyDescent="0.25">
      <c r="B290" s="5"/>
      <c r="C290" s="32"/>
      <c r="D290" s="5"/>
      <c r="E290" s="5"/>
      <c r="F290" s="5"/>
      <c r="G290" s="5"/>
      <c r="H290" s="5"/>
      <c r="I290" s="5"/>
      <c r="J290" s="5"/>
      <c r="K290" s="5"/>
    </row>
    <row r="291" spans="2:11" ht="12.75" customHeight="1" x14ac:dyDescent="0.25">
      <c r="B291" s="5"/>
      <c r="C291" s="32"/>
      <c r="D291" s="5"/>
      <c r="E291" s="5"/>
      <c r="F291" s="5"/>
      <c r="G291" s="5"/>
      <c r="H291" s="5"/>
      <c r="I291" s="5"/>
      <c r="J291" s="5"/>
      <c r="K291" s="5"/>
    </row>
    <row r="292" spans="2:11" ht="12.75" customHeight="1" x14ac:dyDescent="0.25">
      <c r="B292" s="5"/>
      <c r="C292" s="32"/>
      <c r="D292" s="5"/>
      <c r="E292" s="5"/>
      <c r="F292" s="5"/>
      <c r="G292" s="5"/>
      <c r="H292" s="5"/>
      <c r="I292" s="5"/>
      <c r="J292" s="5"/>
      <c r="K292" s="5"/>
    </row>
    <row r="293" spans="2:11" ht="12.75" customHeight="1" x14ac:dyDescent="0.25">
      <c r="B293" s="5"/>
      <c r="C293" s="32"/>
      <c r="D293" s="5"/>
      <c r="E293" s="5"/>
      <c r="F293" s="5"/>
      <c r="G293" s="5"/>
      <c r="H293" s="5"/>
      <c r="I293" s="5"/>
      <c r="J293" s="5"/>
      <c r="K293" s="5"/>
    </row>
    <row r="294" spans="2:11" ht="12.75" customHeight="1" x14ac:dyDescent="0.25">
      <c r="B294" s="5"/>
      <c r="C294" s="32"/>
      <c r="D294" s="5"/>
      <c r="E294" s="5"/>
      <c r="F294" s="5"/>
      <c r="G294" s="5"/>
      <c r="H294" s="5"/>
      <c r="I294" s="5"/>
      <c r="J294" s="5"/>
      <c r="K294" s="5"/>
    </row>
    <row r="295" spans="2:11" ht="12.75" customHeight="1" x14ac:dyDescent="0.25">
      <c r="B295" s="5"/>
      <c r="C295" s="32"/>
      <c r="D295" s="5"/>
      <c r="E295" s="5"/>
      <c r="F295" s="5"/>
      <c r="G295" s="5"/>
      <c r="H295" s="5"/>
      <c r="I295" s="5"/>
      <c r="J295" s="5"/>
      <c r="K295" s="5"/>
    </row>
    <row r="296" spans="2:11" ht="12.75" customHeight="1" x14ac:dyDescent="0.25">
      <c r="B296" s="5"/>
      <c r="C296" s="32"/>
      <c r="D296" s="5"/>
      <c r="E296" s="5"/>
      <c r="F296" s="5"/>
      <c r="G296" s="5"/>
      <c r="H296" s="5"/>
      <c r="I296" s="5"/>
      <c r="J296" s="5"/>
      <c r="K296" s="5"/>
    </row>
    <row r="297" spans="2:11" ht="12.75" customHeight="1" x14ac:dyDescent="0.25">
      <c r="B297" s="5"/>
      <c r="C297" s="32"/>
      <c r="D297" s="5"/>
      <c r="E297" s="5"/>
      <c r="F297" s="5"/>
      <c r="G297" s="5"/>
      <c r="H297" s="5"/>
      <c r="I297" s="5"/>
      <c r="J297" s="5"/>
      <c r="K297" s="5"/>
    </row>
    <row r="298" spans="2:11" ht="12.75" customHeight="1" x14ac:dyDescent="0.25">
      <c r="B298" s="5"/>
      <c r="C298" s="32"/>
      <c r="D298" s="5"/>
      <c r="E298" s="5"/>
      <c r="F298" s="5"/>
      <c r="G298" s="5"/>
      <c r="H298" s="5"/>
      <c r="I298" s="5"/>
      <c r="J298" s="5"/>
      <c r="K298" s="5"/>
    </row>
    <row r="299" spans="2:11" ht="12.75" customHeight="1" x14ac:dyDescent="0.25">
      <c r="B299" s="5"/>
      <c r="C299" s="32"/>
      <c r="D299" s="5"/>
      <c r="E299" s="5"/>
      <c r="F299" s="5"/>
      <c r="G299" s="5"/>
      <c r="H299" s="5"/>
      <c r="I299" s="5"/>
      <c r="J299" s="5"/>
      <c r="K299" s="5"/>
    </row>
    <row r="300" spans="2:11" ht="12.75" customHeight="1" x14ac:dyDescent="0.25">
      <c r="B300" s="5"/>
      <c r="C300" s="32"/>
      <c r="D300" s="5"/>
      <c r="E300" s="5"/>
      <c r="F300" s="5"/>
      <c r="G300" s="5"/>
      <c r="H300" s="5"/>
      <c r="I300" s="5"/>
      <c r="J300" s="5"/>
      <c r="K300" s="5"/>
    </row>
    <row r="301" spans="2:11" ht="12.75" customHeight="1" x14ac:dyDescent="0.25">
      <c r="B301" s="5"/>
      <c r="C301" s="32"/>
      <c r="D301" s="5"/>
      <c r="E301" s="5"/>
      <c r="F301" s="5"/>
      <c r="G301" s="5"/>
      <c r="H301" s="5"/>
      <c r="I301" s="5"/>
      <c r="J301" s="5"/>
      <c r="K301" s="5"/>
    </row>
    <row r="302" spans="2:11" ht="12.75" customHeight="1" x14ac:dyDescent="0.25">
      <c r="B302" s="5"/>
      <c r="C302" s="32"/>
      <c r="D302" s="5"/>
      <c r="E302" s="5"/>
      <c r="F302" s="5"/>
      <c r="G302" s="5"/>
      <c r="H302" s="5"/>
      <c r="I302" s="5"/>
      <c r="J302" s="5"/>
      <c r="K302" s="5"/>
    </row>
    <row r="303" spans="2:11" ht="12.75" customHeight="1" x14ac:dyDescent="0.25">
      <c r="B303" s="5"/>
      <c r="C303" s="32"/>
      <c r="D303" s="5"/>
      <c r="E303" s="5"/>
      <c r="F303" s="5"/>
      <c r="G303" s="5"/>
      <c r="H303" s="5"/>
      <c r="I303" s="5"/>
      <c r="J303" s="5"/>
      <c r="K303" s="5"/>
    </row>
    <row r="304" spans="2:11" ht="12.75" customHeight="1" x14ac:dyDescent="0.25">
      <c r="B304" s="5"/>
      <c r="C304" s="32"/>
      <c r="D304" s="5"/>
      <c r="E304" s="5"/>
      <c r="F304" s="5"/>
      <c r="G304" s="5"/>
      <c r="H304" s="5"/>
      <c r="I304" s="5"/>
      <c r="J304" s="5"/>
      <c r="K304" s="5"/>
    </row>
    <row r="305" spans="2:11" ht="12.75" customHeight="1" x14ac:dyDescent="0.25">
      <c r="B305" s="5"/>
      <c r="C305" s="32"/>
      <c r="D305" s="5"/>
      <c r="E305" s="5"/>
      <c r="F305" s="5"/>
      <c r="G305" s="5"/>
      <c r="H305" s="5"/>
      <c r="I305" s="5"/>
      <c r="J305" s="5"/>
      <c r="K305" s="5"/>
    </row>
    <row r="306" spans="2:11" ht="12.75" customHeight="1" x14ac:dyDescent="0.25">
      <c r="B306" s="5"/>
      <c r="C306" s="32"/>
      <c r="D306" s="5"/>
      <c r="E306" s="5"/>
      <c r="F306" s="5"/>
      <c r="G306" s="5"/>
      <c r="H306" s="5"/>
      <c r="I306" s="5"/>
      <c r="J306" s="5"/>
      <c r="K306" s="5"/>
    </row>
    <row r="307" spans="2:11" ht="12.75" customHeight="1" x14ac:dyDescent="0.25">
      <c r="B307" s="5"/>
      <c r="C307" s="32"/>
      <c r="D307" s="5"/>
      <c r="E307" s="5"/>
      <c r="F307" s="5"/>
      <c r="G307" s="5"/>
      <c r="H307" s="5"/>
      <c r="I307" s="5"/>
      <c r="J307" s="5"/>
      <c r="K307" s="5"/>
    </row>
    <row r="308" spans="2:11" ht="12.75" customHeight="1" x14ac:dyDescent="0.25">
      <c r="B308" s="5"/>
      <c r="C308" s="32"/>
      <c r="D308" s="5"/>
      <c r="E308" s="5"/>
      <c r="F308" s="5"/>
      <c r="G308" s="5"/>
      <c r="H308" s="5"/>
      <c r="I308" s="5"/>
      <c r="J308" s="5"/>
      <c r="K308" s="5"/>
    </row>
    <row r="309" spans="2:11" ht="12.75" customHeight="1" x14ac:dyDescent="0.25">
      <c r="B309" s="5"/>
      <c r="C309" s="32"/>
      <c r="D309" s="5"/>
      <c r="E309" s="5"/>
      <c r="F309" s="5"/>
      <c r="G309" s="5"/>
      <c r="H309" s="5"/>
      <c r="I309" s="5"/>
      <c r="J309" s="5"/>
      <c r="K309" s="5"/>
    </row>
    <row r="310" spans="2:11" ht="12.75" customHeight="1" x14ac:dyDescent="0.25">
      <c r="B310" s="5"/>
      <c r="C310" s="32"/>
      <c r="D310" s="5"/>
      <c r="E310" s="5"/>
      <c r="F310" s="5"/>
      <c r="G310" s="5"/>
      <c r="H310" s="5"/>
      <c r="I310" s="5"/>
      <c r="J310" s="5"/>
      <c r="K310" s="5"/>
    </row>
    <row r="311" spans="2:11" ht="12.75" customHeight="1" x14ac:dyDescent="0.25">
      <c r="B311" s="5"/>
      <c r="C311" s="32"/>
      <c r="D311" s="5"/>
      <c r="E311" s="5"/>
      <c r="F311" s="5"/>
      <c r="G311" s="5"/>
      <c r="H311" s="5"/>
      <c r="I311" s="5"/>
      <c r="J311" s="5"/>
      <c r="K311" s="5"/>
    </row>
    <row r="312" spans="2:11" ht="12.75" customHeight="1" x14ac:dyDescent="0.25">
      <c r="B312" s="5"/>
      <c r="C312" s="32"/>
      <c r="D312" s="5"/>
      <c r="E312" s="5"/>
      <c r="F312" s="5"/>
      <c r="G312" s="5"/>
      <c r="H312" s="5"/>
      <c r="I312" s="5"/>
      <c r="J312" s="5"/>
      <c r="K312" s="5"/>
    </row>
    <row r="313" spans="2:11" ht="12.75" customHeight="1" x14ac:dyDescent="0.25">
      <c r="B313" s="5"/>
      <c r="C313" s="32"/>
      <c r="D313" s="5"/>
      <c r="E313" s="5"/>
      <c r="F313" s="5"/>
      <c r="G313" s="5"/>
      <c r="H313" s="5"/>
      <c r="I313" s="5"/>
      <c r="J313" s="5"/>
      <c r="K313" s="5"/>
    </row>
    <row r="314" spans="2:11" ht="12.75" customHeight="1" x14ac:dyDescent="0.25">
      <c r="B314" s="5"/>
      <c r="C314" s="32"/>
      <c r="D314" s="5"/>
      <c r="E314" s="5"/>
      <c r="F314" s="5"/>
      <c r="G314" s="5"/>
      <c r="H314" s="5"/>
      <c r="I314" s="5"/>
      <c r="J314" s="5"/>
      <c r="K314" s="5"/>
    </row>
    <row r="315" spans="2:11" ht="12.75" customHeight="1" x14ac:dyDescent="0.25">
      <c r="B315" s="5"/>
      <c r="C315" s="32"/>
      <c r="D315" s="5"/>
      <c r="E315" s="5"/>
      <c r="F315" s="5"/>
      <c r="G315" s="5"/>
      <c r="H315" s="5"/>
      <c r="I315" s="5"/>
      <c r="J315" s="5"/>
      <c r="K315" s="5"/>
    </row>
    <row r="316" spans="2:11" ht="12.75" customHeight="1" x14ac:dyDescent="0.25">
      <c r="B316" s="5"/>
      <c r="C316" s="32"/>
      <c r="D316" s="5"/>
      <c r="E316" s="5"/>
      <c r="F316" s="5"/>
      <c r="G316" s="5"/>
      <c r="H316" s="5"/>
      <c r="I316" s="5"/>
      <c r="J316" s="5"/>
      <c r="K316" s="5"/>
    </row>
    <row r="317" spans="2:11" ht="12.75" customHeight="1" x14ac:dyDescent="0.25">
      <c r="B317" s="5"/>
      <c r="C317" s="32"/>
      <c r="D317" s="5"/>
      <c r="E317" s="5"/>
      <c r="F317" s="5"/>
      <c r="G317" s="5"/>
      <c r="H317" s="5"/>
      <c r="I317" s="5"/>
      <c r="J317" s="5"/>
      <c r="K317" s="5"/>
    </row>
    <row r="318" spans="2:11" ht="12.75" customHeight="1" x14ac:dyDescent="0.25">
      <c r="B318" s="5"/>
      <c r="C318" s="32"/>
      <c r="D318" s="5"/>
      <c r="E318" s="5"/>
      <c r="F318" s="5"/>
      <c r="G318" s="5"/>
      <c r="H318" s="5"/>
      <c r="I318" s="5"/>
      <c r="J318" s="5"/>
      <c r="K318" s="5"/>
    </row>
    <row r="319" spans="2:11" ht="12.75" customHeight="1" x14ac:dyDescent="0.25">
      <c r="B319" s="5"/>
      <c r="C319" s="32"/>
      <c r="D319" s="5"/>
      <c r="E319" s="5"/>
      <c r="F319" s="5"/>
      <c r="G319" s="5"/>
      <c r="H319" s="5"/>
      <c r="I319" s="5"/>
      <c r="J319" s="5"/>
      <c r="K319" s="5"/>
    </row>
    <row r="320" spans="2:11" ht="12.75" customHeight="1" x14ac:dyDescent="0.25">
      <c r="B320" s="5"/>
      <c r="C320" s="32"/>
      <c r="D320" s="5"/>
      <c r="E320" s="5"/>
      <c r="F320" s="5"/>
      <c r="G320" s="5"/>
      <c r="H320" s="5"/>
      <c r="I320" s="5"/>
      <c r="J320" s="5"/>
      <c r="K320" s="5"/>
    </row>
    <row r="321" spans="2:11" ht="12.75" customHeight="1" x14ac:dyDescent="0.25">
      <c r="B321" s="5"/>
      <c r="C321" s="32"/>
      <c r="D321" s="5"/>
      <c r="E321" s="5"/>
      <c r="F321" s="5"/>
      <c r="G321" s="5"/>
      <c r="H321" s="5"/>
      <c r="I321" s="5"/>
      <c r="J321" s="5"/>
      <c r="K321" s="5"/>
    </row>
    <row r="322" spans="2:11" ht="12.75" customHeight="1" x14ac:dyDescent="0.25">
      <c r="B322" s="5"/>
      <c r="C322" s="32"/>
      <c r="D322" s="5"/>
      <c r="E322" s="5"/>
      <c r="F322" s="5"/>
      <c r="G322" s="5"/>
      <c r="H322" s="5"/>
      <c r="I322" s="5"/>
      <c r="J322" s="5"/>
      <c r="K322" s="5"/>
    </row>
    <row r="323" spans="2:11" ht="12.75" customHeight="1" x14ac:dyDescent="0.25">
      <c r="B323" s="5"/>
      <c r="C323" s="32"/>
      <c r="D323" s="5"/>
      <c r="E323" s="5"/>
      <c r="F323" s="5"/>
      <c r="G323" s="5"/>
      <c r="H323" s="5"/>
      <c r="I323" s="5"/>
      <c r="J323" s="5"/>
      <c r="K323" s="5"/>
    </row>
    <row r="324" spans="2:11" ht="12.75" customHeight="1" x14ac:dyDescent="0.25">
      <c r="B324" s="5"/>
      <c r="C324" s="32"/>
      <c r="D324" s="5"/>
      <c r="E324" s="5"/>
      <c r="F324" s="5"/>
      <c r="G324" s="5"/>
      <c r="H324" s="5"/>
      <c r="I324" s="5"/>
      <c r="J324" s="5"/>
      <c r="K324" s="5"/>
    </row>
    <row r="325" spans="2:11" ht="12.75" customHeight="1" x14ac:dyDescent="0.25">
      <c r="B325" s="5"/>
      <c r="C325" s="32"/>
      <c r="D325" s="5"/>
      <c r="E325" s="5"/>
      <c r="F325" s="5"/>
      <c r="G325" s="5"/>
      <c r="H325" s="5"/>
      <c r="I325" s="5"/>
      <c r="J325" s="5"/>
      <c r="K325" s="5"/>
    </row>
    <row r="326" spans="2:11" ht="12.75" customHeight="1" x14ac:dyDescent="0.25">
      <c r="B326" s="5"/>
      <c r="C326" s="32"/>
      <c r="D326" s="5"/>
      <c r="E326" s="5"/>
      <c r="F326" s="5"/>
      <c r="G326" s="5"/>
      <c r="H326" s="5"/>
      <c r="I326" s="5"/>
      <c r="J326" s="5"/>
      <c r="K326" s="5"/>
    </row>
    <row r="327" spans="2:11" ht="12.75" customHeight="1" x14ac:dyDescent="0.25">
      <c r="B327" s="5"/>
      <c r="C327" s="32"/>
      <c r="D327" s="5"/>
      <c r="E327" s="5"/>
      <c r="F327" s="5"/>
      <c r="G327" s="5"/>
      <c r="H327" s="5"/>
      <c r="I327" s="5"/>
      <c r="J327" s="5"/>
      <c r="K327" s="5"/>
    </row>
    <row r="328" spans="2:11" ht="12.75" customHeight="1" x14ac:dyDescent="0.25">
      <c r="B328" s="5"/>
      <c r="C328" s="32"/>
      <c r="D328" s="5"/>
      <c r="E328" s="5"/>
      <c r="F328" s="5"/>
      <c r="G328" s="5"/>
      <c r="H328" s="5"/>
      <c r="I328" s="5"/>
      <c r="J328" s="5"/>
      <c r="K328" s="5"/>
    </row>
    <row r="329" spans="2:11" ht="12.75" customHeight="1" x14ac:dyDescent="0.25">
      <c r="B329" s="5"/>
      <c r="C329" s="32"/>
      <c r="D329" s="5"/>
      <c r="E329" s="5"/>
      <c r="F329" s="5"/>
      <c r="G329" s="5"/>
      <c r="H329" s="5"/>
      <c r="I329" s="5"/>
      <c r="J329" s="5"/>
      <c r="K329" s="5"/>
    </row>
    <row r="330" spans="2:11" ht="12.75" customHeight="1" x14ac:dyDescent="0.25">
      <c r="B330" s="5"/>
      <c r="C330" s="32"/>
      <c r="D330" s="5"/>
      <c r="E330" s="5"/>
      <c r="F330" s="5"/>
      <c r="G330" s="5"/>
      <c r="H330" s="5"/>
      <c r="I330" s="5"/>
      <c r="J330" s="5"/>
      <c r="K330" s="5"/>
    </row>
    <row r="331" spans="2:11" ht="12.75" customHeight="1" x14ac:dyDescent="0.25">
      <c r="B331" s="5"/>
      <c r="C331" s="32"/>
      <c r="D331" s="5"/>
      <c r="E331" s="5"/>
      <c r="F331" s="5"/>
      <c r="G331" s="5"/>
      <c r="H331" s="5"/>
      <c r="I331" s="5"/>
      <c r="J331" s="5"/>
      <c r="K331" s="5"/>
    </row>
    <row r="332" spans="2:11" ht="12.75" customHeight="1" x14ac:dyDescent="0.25">
      <c r="B332" s="5"/>
      <c r="C332" s="32"/>
      <c r="D332" s="5"/>
      <c r="E332" s="5"/>
      <c r="F332" s="5"/>
      <c r="G332" s="5"/>
      <c r="H332" s="5"/>
      <c r="I332" s="5"/>
      <c r="J332" s="5"/>
      <c r="K332" s="5"/>
    </row>
    <row r="333" spans="2:11" ht="12.75" customHeight="1" x14ac:dyDescent="0.25">
      <c r="B333" s="5"/>
      <c r="C333" s="32"/>
      <c r="D333" s="5"/>
      <c r="E333" s="5"/>
      <c r="F333" s="5"/>
      <c r="G333" s="5"/>
      <c r="H333" s="5"/>
      <c r="I333" s="5"/>
      <c r="J333" s="5"/>
      <c r="K333" s="5"/>
    </row>
    <row r="334" spans="2:11" ht="12.75" customHeight="1" x14ac:dyDescent="0.25">
      <c r="B334" s="5"/>
      <c r="C334" s="32"/>
      <c r="D334" s="5"/>
      <c r="E334" s="5"/>
      <c r="F334" s="5"/>
      <c r="G334" s="5"/>
      <c r="H334" s="5"/>
      <c r="I334" s="5"/>
      <c r="J334" s="5"/>
      <c r="K334" s="5"/>
    </row>
    <row r="335" spans="2:11" ht="12.75" customHeight="1" x14ac:dyDescent="0.25">
      <c r="B335" s="5"/>
      <c r="C335" s="32"/>
      <c r="D335" s="5"/>
      <c r="E335" s="5"/>
      <c r="F335" s="5"/>
      <c r="G335" s="5"/>
      <c r="H335" s="5"/>
      <c r="I335" s="5"/>
      <c r="J335" s="5"/>
      <c r="K335" s="5"/>
    </row>
    <row r="336" spans="2:11" ht="12.75" customHeight="1" x14ac:dyDescent="0.25">
      <c r="B336" s="5"/>
      <c r="C336" s="32"/>
      <c r="D336" s="5"/>
      <c r="E336" s="5"/>
      <c r="F336" s="5"/>
      <c r="G336" s="5"/>
      <c r="H336" s="5"/>
      <c r="I336" s="5"/>
      <c r="J336" s="5"/>
      <c r="K336" s="5"/>
    </row>
    <row r="337" spans="2:11" ht="12.75" customHeight="1" x14ac:dyDescent="0.25">
      <c r="B337" s="5"/>
      <c r="C337" s="32"/>
      <c r="D337" s="5"/>
      <c r="E337" s="5"/>
      <c r="F337" s="5"/>
      <c r="G337" s="5"/>
      <c r="H337" s="5"/>
      <c r="I337" s="5"/>
      <c r="J337" s="5"/>
      <c r="K337" s="5"/>
    </row>
    <row r="338" spans="2:11" ht="12.75" customHeight="1" x14ac:dyDescent="0.25">
      <c r="B338" s="5"/>
      <c r="C338" s="32"/>
      <c r="D338" s="5"/>
      <c r="E338" s="5"/>
      <c r="F338" s="5"/>
      <c r="G338" s="5"/>
      <c r="H338" s="5"/>
      <c r="I338" s="5"/>
      <c r="J338" s="5"/>
      <c r="K338" s="5"/>
    </row>
    <row r="339" spans="2:11" ht="12.75" customHeight="1" x14ac:dyDescent="0.25">
      <c r="B339" s="5"/>
      <c r="C339" s="32"/>
      <c r="D339" s="5"/>
      <c r="E339" s="5"/>
      <c r="F339" s="5"/>
      <c r="G339" s="5"/>
      <c r="H339" s="5"/>
      <c r="I339" s="5"/>
      <c r="J339" s="5"/>
      <c r="K339" s="5"/>
    </row>
    <row r="340" spans="2:11" ht="12.75" customHeight="1" x14ac:dyDescent="0.25">
      <c r="B340" s="5"/>
      <c r="C340" s="32"/>
      <c r="D340" s="5"/>
      <c r="E340" s="5"/>
      <c r="F340" s="5"/>
      <c r="G340" s="5"/>
      <c r="H340" s="5"/>
      <c r="I340" s="5"/>
      <c r="J340" s="5"/>
      <c r="K340" s="5"/>
    </row>
    <row r="341" spans="2:11" ht="12.75" customHeight="1" x14ac:dyDescent="0.25">
      <c r="B341" s="5"/>
      <c r="C341" s="32"/>
      <c r="D341" s="5"/>
      <c r="E341" s="5"/>
      <c r="F341" s="5"/>
      <c r="G341" s="5"/>
      <c r="H341" s="5"/>
      <c r="I341" s="5"/>
      <c r="J341" s="5"/>
      <c r="K341" s="5"/>
    </row>
    <row r="342" spans="2:11" ht="12.75" customHeight="1" x14ac:dyDescent="0.25">
      <c r="B342" s="5"/>
      <c r="C342" s="32"/>
      <c r="D342" s="5"/>
      <c r="E342" s="5"/>
      <c r="F342" s="5"/>
      <c r="G342" s="5"/>
      <c r="H342" s="5"/>
      <c r="I342" s="5"/>
      <c r="J342" s="5"/>
      <c r="K342" s="5"/>
    </row>
    <row r="343" spans="2:11" ht="12.75" customHeight="1" x14ac:dyDescent="0.25">
      <c r="B343" s="5"/>
      <c r="C343" s="32"/>
      <c r="D343" s="5"/>
      <c r="E343" s="5"/>
      <c r="F343" s="5"/>
      <c r="G343" s="5"/>
      <c r="H343" s="5"/>
      <c r="I343" s="5"/>
      <c r="J343" s="5"/>
      <c r="K343" s="5"/>
    </row>
    <row r="344" spans="2:11" ht="12.75" customHeight="1" x14ac:dyDescent="0.25">
      <c r="B344" s="5"/>
      <c r="C344" s="32"/>
      <c r="D344" s="5"/>
      <c r="E344" s="5"/>
      <c r="F344" s="5"/>
      <c r="G344" s="5"/>
      <c r="H344" s="5"/>
      <c r="I344" s="5"/>
      <c r="J344" s="5"/>
      <c r="K344" s="5"/>
    </row>
    <row r="345" spans="2:11" ht="12.75" customHeight="1" x14ac:dyDescent="0.25">
      <c r="B345" s="5"/>
      <c r="C345" s="32"/>
      <c r="D345" s="5"/>
      <c r="E345" s="5"/>
      <c r="F345" s="5"/>
      <c r="G345" s="5"/>
      <c r="H345" s="5"/>
      <c r="I345" s="5"/>
      <c r="J345" s="5"/>
      <c r="K345" s="5"/>
    </row>
    <row r="346" spans="2:11" ht="12.75" customHeight="1" x14ac:dyDescent="0.25">
      <c r="B346" s="5"/>
      <c r="C346" s="32"/>
      <c r="D346" s="5"/>
      <c r="E346" s="5"/>
      <c r="F346" s="5"/>
      <c r="G346" s="5"/>
      <c r="H346" s="5"/>
      <c r="I346" s="5"/>
      <c r="J346" s="5"/>
      <c r="K346" s="5"/>
    </row>
    <row r="347" spans="2:11" ht="12.75" customHeight="1" x14ac:dyDescent="0.25">
      <c r="B347" s="5"/>
      <c r="C347" s="32"/>
      <c r="D347" s="5"/>
      <c r="E347" s="5"/>
      <c r="F347" s="5"/>
      <c r="G347" s="5"/>
      <c r="H347" s="5"/>
      <c r="I347" s="5"/>
      <c r="J347" s="5"/>
      <c r="K347" s="5"/>
    </row>
    <row r="348" spans="2:11" ht="12.75" customHeight="1" x14ac:dyDescent="0.25">
      <c r="B348" s="5"/>
      <c r="C348" s="32"/>
      <c r="D348" s="5"/>
      <c r="E348" s="5"/>
      <c r="F348" s="5"/>
      <c r="G348" s="5"/>
      <c r="H348" s="5"/>
      <c r="I348" s="5"/>
      <c r="J348" s="5"/>
      <c r="K348" s="5"/>
    </row>
    <row r="349" spans="2:11" ht="12.75" customHeight="1" x14ac:dyDescent="0.25">
      <c r="B349" s="5"/>
      <c r="C349" s="32"/>
      <c r="D349" s="5"/>
      <c r="E349" s="5"/>
      <c r="F349" s="5"/>
      <c r="G349" s="5"/>
      <c r="H349" s="5"/>
      <c r="I349" s="5"/>
      <c r="J349" s="5"/>
      <c r="K349" s="5"/>
    </row>
    <row r="350" spans="2:11" ht="12.75" customHeight="1" x14ac:dyDescent="0.25">
      <c r="B350" s="5"/>
      <c r="C350" s="32"/>
      <c r="D350" s="5"/>
      <c r="E350" s="5"/>
      <c r="F350" s="5"/>
      <c r="G350" s="5"/>
      <c r="H350" s="5"/>
      <c r="I350" s="5"/>
      <c r="J350" s="5"/>
      <c r="K350" s="5"/>
    </row>
    <row r="351" spans="2:11" ht="12.75" customHeight="1" x14ac:dyDescent="0.25">
      <c r="B351" s="5"/>
      <c r="C351" s="32"/>
      <c r="D351" s="5"/>
      <c r="E351" s="5"/>
      <c r="F351" s="5"/>
      <c r="G351" s="5"/>
      <c r="H351" s="5"/>
      <c r="I351" s="5"/>
      <c r="J351" s="5"/>
      <c r="K351" s="5"/>
    </row>
    <row r="352" spans="2:11" ht="12.75" customHeight="1" x14ac:dyDescent="0.25">
      <c r="B352" s="5"/>
      <c r="C352" s="32"/>
      <c r="D352" s="5"/>
      <c r="E352" s="5"/>
      <c r="F352" s="5"/>
      <c r="G352" s="5"/>
      <c r="H352" s="5"/>
      <c r="I352" s="5"/>
      <c r="J352" s="5"/>
      <c r="K352" s="5"/>
    </row>
    <row r="353" spans="2:11" ht="12.75" customHeight="1" x14ac:dyDescent="0.25">
      <c r="B353" s="5"/>
      <c r="C353" s="32"/>
      <c r="D353" s="5"/>
      <c r="E353" s="5"/>
      <c r="F353" s="5"/>
      <c r="G353" s="5"/>
      <c r="H353" s="5"/>
      <c r="I353" s="5"/>
      <c r="J353" s="5"/>
      <c r="K353" s="5"/>
    </row>
    <row r="354" spans="2:11" ht="12.75" customHeight="1" x14ac:dyDescent="0.25">
      <c r="B354" s="5"/>
      <c r="C354" s="32"/>
      <c r="D354" s="5"/>
      <c r="E354" s="5"/>
      <c r="F354" s="5"/>
      <c r="G354" s="5"/>
      <c r="H354" s="5"/>
      <c r="I354" s="5"/>
      <c r="J354" s="5"/>
      <c r="K354" s="5"/>
    </row>
    <row r="355" spans="2:11" ht="12.75" customHeight="1" x14ac:dyDescent="0.25">
      <c r="B355" s="5"/>
      <c r="C355" s="32"/>
      <c r="D355" s="5"/>
      <c r="E355" s="5"/>
      <c r="F355" s="5"/>
      <c r="G355" s="5"/>
      <c r="H355" s="5"/>
      <c r="I355" s="5"/>
      <c r="J355" s="5"/>
      <c r="K355" s="5"/>
    </row>
    <row r="356" spans="2:11" ht="12.75" customHeight="1" x14ac:dyDescent="0.25">
      <c r="B356" s="5"/>
      <c r="C356" s="32"/>
      <c r="D356" s="5"/>
      <c r="E356" s="5"/>
      <c r="F356" s="5"/>
      <c r="G356" s="5"/>
      <c r="H356" s="5"/>
      <c r="I356" s="5"/>
      <c r="J356" s="5"/>
      <c r="K356" s="5"/>
    </row>
    <row r="357" spans="2:11" ht="12.75" customHeight="1" x14ac:dyDescent="0.25">
      <c r="B357" s="5"/>
      <c r="C357" s="32"/>
      <c r="D357" s="5"/>
      <c r="E357" s="5"/>
      <c r="F357" s="5"/>
      <c r="G357" s="5"/>
      <c r="H357" s="5"/>
      <c r="I357" s="5"/>
      <c r="J357" s="5"/>
      <c r="K357" s="5"/>
    </row>
    <row r="358" spans="2:11" ht="12.75" customHeight="1" x14ac:dyDescent="0.25">
      <c r="B358" s="5"/>
      <c r="C358" s="32"/>
      <c r="D358" s="5"/>
      <c r="E358" s="5"/>
      <c r="F358" s="5"/>
      <c r="G358" s="5"/>
      <c r="H358" s="5"/>
      <c r="I358" s="5"/>
      <c r="J358" s="5"/>
      <c r="K358" s="5"/>
    </row>
    <row r="359" spans="2:11" ht="12.75" customHeight="1" x14ac:dyDescent="0.25">
      <c r="B359" s="5"/>
      <c r="C359" s="32"/>
      <c r="D359" s="5"/>
      <c r="E359" s="5"/>
      <c r="F359" s="5"/>
      <c r="G359" s="5"/>
      <c r="H359" s="5"/>
      <c r="I359" s="5"/>
      <c r="J359" s="5"/>
      <c r="K359" s="5"/>
    </row>
    <row r="360" spans="2:11" ht="12.75" customHeight="1" x14ac:dyDescent="0.25">
      <c r="B360" s="5"/>
      <c r="C360" s="32"/>
      <c r="D360" s="5"/>
      <c r="E360" s="5"/>
      <c r="F360" s="5"/>
      <c r="G360" s="5"/>
      <c r="H360" s="5"/>
      <c r="I360" s="5"/>
      <c r="J360" s="5"/>
      <c r="K360" s="5"/>
    </row>
    <row r="361" spans="2:11" ht="12.75" customHeight="1" x14ac:dyDescent="0.25">
      <c r="B361" s="5"/>
      <c r="C361" s="32"/>
      <c r="D361" s="5"/>
      <c r="E361" s="5"/>
      <c r="F361" s="5"/>
      <c r="G361" s="5"/>
      <c r="H361" s="5"/>
      <c r="I361" s="5"/>
      <c r="J361" s="5"/>
      <c r="K361" s="5"/>
    </row>
    <row r="362" spans="2:11" ht="12.75" customHeight="1" x14ac:dyDescent="0.25">
      <c r="B362" s="5"/>
      <c r="C362" s="32"/>
      <c r="D362" s="5"/>
      <c r="E362" s="5"/>
      <c r="F362" s="5"/>
      <c r="G362" s="5"/>
      <c r="H362" s="5"/>
      <c r="I362" s="5"/>
      <c r="J362" s="5"/>
      <c r="K362" s="5"/>
    </row>
    <row r="363" spans="2:11" ht="12.75" customHeight="1" x14ac:dyDescent="0.25">
      <c r="B363" s="5"/>
      <c r="C363" s="32"/>
      <c r="D363" s="5"/>
      <c r="E363" s="5"/>
      <c r="F363" s="5"/>
      <c r="G363" s="5"/>
      <c r="H363" s="5"/>
      <c r="I363" s="5"/>
      <c r="J363" s="5"/>
      <c r="K363" s="5"/>
    </row>
    <row r="364" spans="2:11" ht="12.75" customHeight="1" x14ac:dyDescent="0.25">
      <c r="B364" s="5"/>
      <c r="C364" s="32"/>
      <c r="D364" s="5"/>
      <c r="E364" s="5"/>
      <c r="F364" s="5"/>
      <c r="G364" s="5"/>
      <c r="H364" s="5"/>
      <c r="I364" s="5"/>
      <c r="J364" s="5"/>
      <c r="K364" s="5"/>
    </row>
    <row r="365" spans="2:11" ht="12.75" customHeight="1" x14ac:dyDescent="0.25">
      <c r="B365" s="5"/>
      <c r="C365" s="32"/>
      <c r="D365" s="5"/>
      <c r="E365" s="5"/>
      <c r="F365" s="5"/>
      <c r="G365" s="5"/>
      <c r="H365" s="5"/>
      <c r="I365" s="5"/>
      <c r="J365" s="5"/>
      <c r="K365" s="5"/>
    </row>
    <row r="366" spans="2:11" ht="12.75" customHeight="1" x14ac:dyDescent="0.25">
      <c r="B366" s="5"/>
      <c r="C366" s="32"/>
      <c r="D366" s="5"/>
      <c r="E366" s="5"/>
      <c r="F366" s="5"/>
      <c r="G366" s="5"/>
      <c r="H366" s="5"/>
      <c r="I366" s="5"/>
      <c r="J366" s="5"/>
      <c r="K366" s="5"/>
    </row>
    <row r="367" spans="2:11" ht="12.75" customHeight="1" x14ac:dyDescent="0.25">
      <c r="B367" s="5"/>
      <c r="C367" s="32"/>
      <c r="D367" s="5"/>
      <c r="E367" s="5"/>
      <c r="F367" s="5"/>
      <c r="G367" s="5"/>
      <c r="H367" s="5"/>
      <c r="I367" s="5"/>
      <c r="J367" s="5"/>
      <c r="K367" s="5"/>
    </row>
    <row r="368" spans="2:11" ht="12.75" customHeight="1" x14ac:dyDescent="0.25">
      <c r="B368" s="5"/>
      <c r="C368" s="32"/>
      <c r="D368" s="5"/>
      <c r="E368" s="5"/>
      <c r="F368" s="5"/>
      <c r="G368" s="5"/>
      <c r="H368" s="5"/>
      <c r="I368" s="5"/>
      <c r="J368" s="5"/>
      <c r="K368" s="5"/>
    </row>
    <row r="369" spans="2:11" ht="12.75" customHeight="1" x14ac:dyDescent="0.25">
      <c r="B369" s="5"/>
      <c r="C369" s="32"/>
      <c r="D369" s="5"/>
      <c r="E369" s="5"/>
      <c r="F369" s="5"/>
      <c r="G369" s="5"/>
      <c r="H369" s="5"/>
      <c r="I369" s="5"/>
      <c r="J369" s="5"/>
      <c r="K369" s="5"/>
    </row>
    <row r="370" spans="2:11" ht="12.75" customHeight="1" x14ac:dyDescent="0.25">
      <c r="B370" s="5"/>
      <c r="C370" s="32"/>
      <c r="D370" s="5"/>
      <c r="E370" s="5"/>
      <c r="F370" s="5"/>
      <c r="G370" s="5"/>
      <c r="H370" s="5"/>
      <c r="I370" s="5"/>
      <c r="J370" s="5"/>
      <c r="K370" s="5"/>
    </row>
    <row r="371" spans="2:11" ht="12.75" customHeight="1" x14ac:dyDescent="0.25">
      <c r="B371" s="5"/>
      <c r="C371" s="32"/>
      <c r="D371" s="5"/>
      <c r="E371" s="5"/>
      <c r="F371" s="5"/>
      <c r="G371" s="5"/>
      <c r="H371" s="5"/>
      <c r="I371" s="5"/>
      <c r="J371" s="5"/>
      <c r="K371" s="5"/>
    </row>
    <row r="372" spans="2:11" ht="12.75" customHeight="1" x14ac:dyDescent="0.25">
      <c r="B372" s="5"/>
      <c r="C372" s="32"/>
      <c r="D372" s="5"/>
      <c r="E372" s="5"/>
      <c r="F372" s="5"/>
      <c r="G372" s="5"/>
      <c r="H372" s="5"/>
      <c r="I372" s="5"/>
      <c r="J372" s="5"/>
      <c r="K372" s="5"/>
    </row>
    <row r="373" spans="2:11" ht="12.75" customHeight="1" x14ac:dyDescent="0.25">
      <c r="B373" s="5"/>
      <c r="C373" s="32"/>
      <c r="D373" s="5"/>
      <c r="E373" s="5"/>
      <c r="F373" s="5"/>
      <c r="G373" s="5"/>
      <c r="H373" s="5"/>
      <c r="I373" s="5"/>
      <c r="J373" s="5"/>
      <c r="K373" s="5"/>
    </row>
    <row r="374" spans="2:11" ht="12.75" customHeight="1" x14ac:dyDescent="0.25">
      <c r="B374" s="5"/>
      <c r="C374" s="32"/>
      <c r="D374" s="5"/>
      <c r="E374" s="5"/>
      <c r="F374" s="5"/>
      <c r="G374" s="5"/>
      <c r="H374" s="5"/>
      <c r="I374" s="5"/>
      <c r="J374" s="5"/>
      <c r="K374" s="5"/>
    </row>
    <row r="375" spans="2:11" ht="12.75" customHeight="1" x14ac:dyDescent="0.25">
      <c r="B375" s="5"/>
      <c r="C375" s="32"/>
      <c r="D375" s="5"/>
      <c r="E375" s="5"/>
      <c r="F375" s="5"/>
      <c r="G375" s="5"/>
      <c r="H375" s="5"/>
      <c r="I375" s="5"/>
      <c r="J375" s="5"/>
      <c r="K375" s="5"/>
    </row>
    <row r="376" spans="2:11" ht="12.75" customHeight="1" x14ac:dyDescent="0.25">
      <c r="B376" s="5"/>
      <c r="C376" s="32"/>
      <c r="D376" s="5"/>
      <c r="E376" s="5"/>
      <c r="F376" s="5"/>
      <c r="G376" s="5"/>
      <c r="H376" s="5"/>
      <c r="I376" s="5"/>
      <c r="J376" s="5"/>
      <c r="K376" s="5"/>
    </row>
    <row r="377" spans="2:11" ht="12.75" customHeight="1" x14ac:dyDescent="0.25">
      <c r="B377" s="5"/>
      <c r="C377" s="32"/>
      <c r="D377" s="5"/>
      <c r="E377" s="5"/>
      <c r="F377" s="5"/>
      <c r="G377" s="5"/>
      <c r="H377" s="5"/>
      <c r="I377" s="5"/>
      <c r="J377" s="5"/>
      <c r="K377" s="5"/>
    </row>
    <row r="378" spans="2:11" ht="12.75" customHeight="1" x14ac:dyDescent="0.25">
      <c r="B378" s="5"/>
      <c r="C378" s="32"/>
      <c r="D378" s="5"/>
      <c r="E378" s="5"/>
      <c r="F378" s="5"/>
      <c r="G378" s="5"/>
      <c r="H378" s="5"/>
      <c r="I378" s="5"/>
      <c r="J378" s="5"/>
      <c r="K378" s="5"/>
    </row>
    <row r="379" spans="2:11" ht="12.75" customHeight="1" x14ac:dyDescent="0.25">
      <c r="B379" s="5"/>
      <c r="C379" s="32"/>
      <c r="D379" s="5"/>
      <c r="E379" s="5"/>
      <c r="F379" s="5"/>
      <c r="G379" s="5"/>
      <c r="H379" s="5"/>
      <c r="I379" s="5"/>
      <c r="J379" s="5"/>
      <c r="K379" s="5"/>
    </row>
    <row r="380" spans="2:11" ht="12.75" customHeight="1" x14ac:dyDescent="0.25">
      <c r="B380" s="5"/>
      <c r="C380" s="32"/>
      <c r="D380" s="5"/>
      <c r="E380" s="5"/>
      <c r="F380" s="5"/>
      <c r="G380" s="5"/>
      <c r="H380" s="5"/>
      <c r="I380" s="5"/>
      <c r="J380" s="5"/>
      <c r="K380" s="5"/>
    </row>
    <row r="381" spans="2:11" ht="12.75" customHeight="1" x14ac:dyDescent="0.25">
      <c r="B381" s="5"/>
      <c r="C381" s="32"/>
      <c r="D381" s="5"/>
      <c r="E381" s="5"/>
      <c r="F381" s="5"/>
      <c r="G381" s="5"/>
      <c r="H381" s="5"/>
      <c r="I381" s="5"/>
      <c r="J381" s="5"/>
      <c r="K381" s="5"/>
    </row>
    <row r="382" spans="2:11" ht="12.75" customHeight="1" x14ac:dyDescent="0.25">
      <c r="B382" s="5"/>
      <c r="C382" s="32"/>
      <c r="D382" s="5"/>
      <c r="E382" s="5"/>
      <c r="F382" s="5"/>
      <c r="G382" s="5"/>
      <c r="H382" s="5"/>
      <c r="I382" s="5"/>
      <c r="J382" s="5"/>
      <c r="K382" s="5"/>
    </row>
    <row r="383" spans="2:11" ht="12.75" customHeight="1" x14ac:dyDescent="0.25">
      <c r="B383" s="5"/>
      <c r="C383" s="32"/>
      <c r="D383" s="5"/>
      <c r="E383" s="5"/>
      <c r="F383" s="5"/>
      <c r="G383" s="5"/>
      <c r="H383" s="5"/>
      <c r="I383" s="5"/>
      <c r="J383" s="5"/>
      <c r="K383" s="5"/>
    </row>
    <row r="384" spans="2:11" ht="12.75" customHeight="1" x14ac:dyDescent="0.25">
      <c r="B384" s="5"/>
      <c r="C384" s="32"/>
      <c r="D384" s="5"/>
      <c r="E384" s="5"/>
      <c r="F384" s="5"/>
      <c r="G384" s="5"/>
      <c r="H384" s="5"/>
      <c r="I384" s="5"/>
      <c r="J384" s="5"/>
      <c r="K384" s="5"/>
    </row>
    <row r="385" spans="2:11" ht="12.75" customHeight="1" x14ac:dyDescent="0.25">
      <c r="B385" s="5"/>
      <c r="C385" s="32"/>
      <c r="D385" s="5"/>
      <c r="E385" s="5"/>
      <c r="F385" s="5"/>
      <c r="G385" s="5"/>
      <c r="H385" s="5"/>
      <c r="I385" s="5"/>
      <c r="J385" s="5"/>
      <c r="K385" s="5"/>
    </row>
    <row r="386" spans="2:11" ht="12.75" customHeight="1" x14ac:dyDescent="0.25">
      <c r="B386" s="5"/>
      <c r="C386" s="32"/>
      <c r="D386" s="5"/>
      <c r="E386" s="5"/>
      <c r="F386" s="5"/>
      <c r="G386" s="5"/>
      <c r="H386" s="5"/>
      <c r="I386" s="5"/>
      <c r="J386" s="5"/>
      <c r="K386" s="5"/>
    </row>
    <row r="387" spans="2:11" ht="12.75" customHeight="1" x14ac:dyDescent="0.25">
      <c r="B387" s="5"/>
      <c r="C387" s="32"/>
      <c r="D387" s="5"/>
      <c r="E387" s="5"/>
      <c r="F387" s="5"/>
      <c r="G387" s="5"/>
      <c r="H387" s="5"/>
      <c r="I387" s="5"/>
      <c r="J387" s="5"/>
      <c r="K387" s="5"/>
    </row>
    <row r="388" spans="2:11" ht="12.75" customHeight="1" x14ac:dyDescent="0.25">
      <c r="B388" s="5"/>
      <c r="C388" s="32"/>
      <c r="D388" s="5"/>
      <c r="E388" s="5"/>
      <c r="F388" s="5"/>
      <c r="G388" s="5"/>
      <c r="H388" s="5"/>
      <c r="I388" s="5"/>
      <c r="J388" s="5"/>
      <c r="K388" s="5"/>
    </row>
    <row r="389" spans="2:11" ht="12.75" customHeight="1" x14ac:dyDescent="0.25">
      <c r="B389" s="5"/>
      <c r="C389" s="32"/>
      <c r="D389" s="5"/>
      <c r="E389" s="5"/>
      <c r="F389" s="5"/>
      <c r="G389" s="5"/>
      <c r="H389" s="5"/>
      <c r="I389" s="5"/>
      <c r="J389" s="5"/>
      <c r="K389" s="5"/>
    </row>
    <row r="390" spans="2:11" ht="12.75" customHeight="1" x14ac:dyDescent="0.25">
      <c r="B390" s="5"/>
      <c r="C390" s="32"/>
      <c r="D390" s="5"/>
      <c r="E390" s="5"/>
      <c r="F390" s="5"/>
      <c r="G390" s="5"/>
      <c r="H390" s="5"/>
      <c r="I390" s="5"/>
      <c r="J390" s="5"/>
      <c r="K390" s="5"/>
    </row>
    <row r="391" spans="2:11" ht="12.75" customHeight="1" x14ac:dyDescent="0.25">
      <c r="B391" s="5"/>
      <c r="C391" s="32"/>
      <c r="D391" s="5"/>
      <c r="E391" s="5"/>
      <c r="F391" s="5"/>
      <c r="G391" s="5"/>
      <c r="H391" s="5"/>
      <c r="I391" s="5"/>
      <c r="J391" s="5"/>
      <c r="K391" s="5"/>
    </row>
    <row r="392" spans="2:11" ht="12.75" customHeight="1" x14ac:dyDescent="0.25">
      <c r="B392" s="5"/>
      <c r="C392" s="32"/>
      <c r="D392" s="5"/>
      <c r="E392" s="5"/>
      <c r="F392" s="5"/>
      <c r="G392" s="5"/>
      <c r="H392" s="5"/>
      <c r="I392" s="5"/>
      <c r="J392" s="5"/>
      <c r="K392" s="5"/>
    </row>
    <row r="393" spans="2:11" ht="12.75" customHeight="1" x14ac:dyDescent="0.25">
      <c r="B393" s="5"/>
      <c r="C393" s="32"/>
      <c r="D393" s="5"/>
      <c r="E393" s="5"/>
      <c r="F393" s="5"/>
      <c r="G393" s="5"/>
      <c r="H393" s="5"/>
      <c r="I393" s="5"/>
      <c r="J393" s="5"/>
      <c r="K393" s="5"/>
    </row>
    <row r="394" spans="2:11" ht="12.75" customHeight="1" x14ac:dyDescent="0.25">
      <c r="B394" s="5"/>
      <c r="C394" s="32"/>
      <c r="D394" s="5"/>
      <c r="E394" s="5"/>
      <c r="F394" s="5"/>
      <c r="G394" s="5"/>
      <c r="H394" s="5"/>
      <c r="I394" s="5"/>
      <c r="J394" s="5"/>
      <c r="K394" s="5"/>
    </row>
    <row r="395" spans="2:11" ht="12.75" customHeight="1" x14ac:dyDescent="0.25">
      <c r="B395" s="5"/>
      <c r="C395" s="32"/>
      <c r="D395" s="5"/>
      <c r="E395" s="5"/>
      <c r="F395" s="5"/>
      <c r="G395" s="5"/>
      <c r="H395" s="5"/>
      <c r="I395" s="5"/>
      <c r="J395" s="5"/>
      <c r="K395" s="5"/>
    </row>
    <row r="396" spans="2:11" ht="12.75" customHeight="1" x14ac:dyDescent="0.25">
      <c r="B396" s="5"/>
      <c r="C396" s="32"/>
      <c r="D396" s="5"/>
      <c r="E396" s="5"/>
      <c r="F396" s="5"/>
      <c r="G396" s="5"/>
      <c r="H396" s="5"/>
      <c r="I396" s="5"/>
      <c r="J396" s="5"/>
      <c r="K396" s="5"/>
    </row>
    <row r="397" spans="2:11" ht="12.75" customHeight="1" x14ac:dyDescent="0.25">
      <c r="B397" s="5"/>
      <c r="C397" s="32"/>
      <c r="D397" s="5"/>
      <c r="E397" s="5"/>
      <c r="F397" s="5"/>
      <c r="G397" s="5"/>
      <c r="H397" s="5"/>
      <c r="I397" s="5"/>
      <c r="J397" s="5"/>
      <c r="K397" s="5"/>
    </row>
    <row r="398" spans="2:11" ht="12.75" customHeight="1" x14ac:dyDescent="0.25">
      <c r="B398" s="5"/>
      <c r="C398" s="32"/>
      <c r="D398" s="5"/>
      <c r="E398" s="5"/>
      <c r="F398" s="5"/>
      <c r="G398" s="5"/>
      <c r="H398" s="5"/>
      <c r="I398" s="5"/>
      <c r="J398" s="5"/>
      <c r="K398" s="5"/>
    </row>
    <row r="399" spans="2:11" ht="12.75" customHeight="1" x14ac:dyDescent="0.25">
      <c r="B399" s="5"/>
      <c r="C399" s="32"/>
      <c r="D399" s="5"/>
      <c r="E399" s="5"/>
      <c r="F399" s="5"/>
      <c r="G399" s="5"/>
      <c r="H399" s="5"/>
      <c r="I399" s="5"/>
      <c r="J399" s="5"/>
      <c r="K399" s="5"/>
    </row>
    <row r="400" spans="2:11" ht="12.75" customHeight="1" x14ac:dyDescent="0.25">
      <c r="B400" s="5"/>
      <c r="C400" s="32"/>
      <c r="D400" s="5"/>
      <c r="E400" s="5"/>
      <c r="F400" s="5"/>
      <c r="G400" s="5"/>
      <c r="H400" s="5"/>
      <c r="I400" s="5"/>
      <c r="J400" s="5"/>
      <c r="K400" s="5"/>
    </row>
    <row r="401" spans="2:11" ht="12.75" customHeight="1" x14ac:dyDescent="0.25">
      <c r="B401" s="5"/>
      <c r="C401" s="32"/>
      <c r="D401" s="5"/>
      <c r="E401" s="5"/>
      <c r="F401" s="5"/>
      <c r="G401" s="5"/>
      <c r="H401" s="5"/>
      <c r="I401" s="5"/>
      <c r="J401" s="5"/>
      <c r="K401" s="5"/>
    </row>
    <row r="402" spans="2:11" ht="12.75" customHeight="1" x14ac:dyDescent="0.25">
      <c r="B402" s="5"/>
      <c r="C402" s="32"/>
      <c r="D402" s="5"/>
      <c r="E402" s="5"/>
      <c r="F402" s="5"/>
      <c r="G402" s="5"/>
      <c r="H402" s="5"/>
      <c r="I402" s="5"/>
      <c r="J402" s="5"/>
      <c r="K402" s="5"/>
    </row>
    <row r="403" spans="2:11" ht="12.75" customHeight="1" x14ac:dyDescent="0.25">
      <c r="B403" s="5"/>
      <c r="C403" s="32"/>
      <c r="D403" s="5"/>
      <c r="E403" s="5"/>
      <c r="F403" s="5"/>
      <c r="G403" s="5"/>
      <c r="H403" s="5"/>
      <c r="I403" s="5"/>
      <c r="J403" s="5"/>
      <c r="K403" s="5"/>
    </row>
    <row r="404" spans="2:11" ht="12.75" customHeight="1" x14ac:dyDescent="0.25">
      <c r="B404" s="5"/>
      <c r="C404" s="32"/>
      <c r="D404" s="5"/>
      <c r="E404" s="5"/>
      <c r="F404" s="5"/>
      <c r="G404" s="5"/>
      <c r="H404" s="5"/>
      <c r="I404" s="5"/>
      <c r="J404" s="5"/>
      <c r="K404" s="5"/>
    </row>
    <row r="405" spans="2:11" ht="12.75" customHeight="1" x14ac:dyDescent="0.25">
      <c r="B405" s="5"/>
      <c r="C405" s="32"/>
      <c r="D405" s="5"/>
      <c r="E405" s="5"/>
      <c r="F405" s="5"/>
      <c r="G405" s="5"/>
      <c r="H405" s="5"/>
      <c r="I405" s="5"/>
      <c r="J405" s="5"/>
      <c r="K405" s="5"/>
    </row>
    <row r="406" spans="2:11" ht="12.75" customHeight="1" x14ac:dyDescent="0.25">
      <c r="B406" s="5"/>
      <c r="C406" s="32"/>
      <c r="D406" s="5"/>
      <c r="E406" s="5"/>
      <c r="F406" s="5"/>
      <c r="G406" s="5"/>
      <c r="H406" s="5"/>
      <c r="I406" s="5"/>
      <c r="J406" s="5"/>
      <c r="K406" s="5"/>
    </row>
    <row r="407" spans="2:11" ht="12.75" customHeight="1" x14ac:dyDescent="0.25">
      <c r="B407" s="5"/>
      <c r="C407" s="32"/>
      <c r="D407" s="5"/>
      <c r="E407" s="5"/>
      <c r="F407" s="5"/>
      <c r="G407" s="5"/>
      <c r="H407" s="5"/>
      <c r="I407" s="5"/>
      <c r="J407" s="5"/>
      <c r="K407" s="5"/>
    </row>
    <row r="408" spans="2:11" ht="12.75" customHeight="1" x14ac:dyDescent="0.25">
      <c r="B408" s="5"/>
      <c r="C408" s="32"/>
      <c r="D408" s="5"/>
      <c r="E408" s="5"/>
      <c r="F408" s="5"/>
      <c r="G408" s="5"/>
      <c r="H408" s="5"/>
      <c r="I408" s="5"/>
      <c r="J408" s="5"/>
      <c r="K408" s="5"/>
    </row>
    <row r="409" spans="2:11" ht="12.75" customHeight="1" x14ac:dyDescent="0.25">
      <c r="B409" s="5"/>
      <c r="C409" s="32"/>
      <c r="D409" s="5"/>
      <c r="E409" s="5"/>
      <c r="F409" s="5"/>
      <c r="G409" s="5"/>
      <c r="H409" s="5"/>
      <c r="I409" s="5"/>
      <c r="J409" s="5"/>
      <c r="K409" s="5"/>
    </row>
    <row r="410" spans="2:11" ht="12.75" customHeight="1" x14ac:dyDescent="0.25">
      <c r="B410" s="5"/>
      <c r="C410" s="32"/>
      <c r="D410" s="5"/>
      <c r="E410" s="5"/>
      <c r="F410" s="5"/>
      <c r="G410" s="5"/>
      <c r="H410" s="5"/>
      <c r="I410" s="5"/>
      <c r="J410" s="5"/>
      <c r="K410" s="5"/>
    </row>
    <row r="411" spans="2:11" ht="12.75" customHeight="1" x14ac:dyDescent="0.25">
      <c r="B411" s="5"/>
      <c r="C411" s="32"/>
      <c r="D411" s="5"/>
      <c r="E411" s="5"/>
      <c r="F411" s="5"/>
      <c r="G411" s="5"/>
      <c r="H411" s="5"/>
      <c r="I411" s="5"/>
      <c r="J411" s="5"/>
      <c r="K411" s="5"/>
    </row>
    <row r="412" spans="2:11" ht="12.75" customHeight="1" x14ac:dyDescent="0.25">
      <c r="B412" s="5"/>
      <c r="C412" s="32"/>
      <c r="D412" s="5"/>
      <c r="E412" s="5"/>
      <c r="F412" s="5"/>
      <c r="G412" s="5"/>
      <c r="H412" s="5"/>
      <c r="I412" s="5"/>
      <c r="J412" s="5"/>
      <c r="K412" s="5"/>
    </row>
    <row r="413" spans="2:11" ht="12.75" customHeight="1" x14ac:dyDescent="0.25">
      <c r="B413" s="5"/>
      <c r="C413" s="32"/>
      <c r="D413" s="5"/>
      <c r="E413" s="5"/>
      <c r="F413" s="5"/>
      <c r="G413" s="5"/>
      <c r="H413" s="5"/>
      <c r="I413" s="5"/>
      <c r="J413" s="5"/>
      <c r="K413" s="5"/>
    </row>
    <row r="414" spans="2:11" ht="12.75" customHeight="1" x14ac:dyDescent="0.25">
      <c r="B414" s="5"/>
      <c r="C414" s="32"/>
      <c r="D414" s="5"/>
      <c r="E414" s="5"/>
      <c r="F414" s="5"/>
      <c r="G414" s="5"/>
      <c r="H414" s="5"/>
      <c r="I414" s="5"/>
      <c r="J414" s="5"/>
      <c r="K414" s="5"/>
    </row>
    <row r="415" spans="2:11" ht="12.75" customHeight="1" x14ac:dyDescent="0.25">
      <c r="B415" s="5"/>
      <c r="C415" s="32"/>
      <c r="D415" s="5"/>
      <c r="E415" s="5"/>
      <c r="F415" s="5"/>
      <c r="G415" s="5"/>
      <c r="H415" s="5"/>
      <c r="I415" s="5"/>
      <c r="J415" s="5"/>
      <c r="K415" s="5"/>
    </row>
    <row r="416" spans="2:11" ht="12.75" customHeight="1" x14ac:dyDescent="0.25">
      <c r="B416" s="5"/>
      <c r="C416" s="32"/>
      <c r="D416" s="5"/>
      <c r="E416" s="5"/>
      <c r="F416" s="5"/>
      <c r="G416" s="5"/>
      <c r="H416" s="5"/>
      <c r="I416" s="5"/>
      <c r="J416" s="5"/>
      <c r="K416" s="5"/>
    </row>
    <row r="417" spans="2:11" ht="12.75" customHeight="1" x14ac:dyDescent="0.25">
      <c r="B417" s="5"/>
      <c r="C417" s="32"/>
      <c r="D417" s="5"/>
      <c r="E417" s="5"/>
      <c r="F417" s="5"/>
      <c r="G417" s="5"/>
      <c r="H417" s="5"/>
      <c r="I417" s="5"/>
      <c r="J417" s="5"/>
      <c r="K417" s="5"/>
    </row>
    <row r="418" spans="2:11" ht="12.75" customHeight="1" x14ac:dyDescent="0.25">
      <c r="B418" s="5"/>
      <c r="C418" s="32"/>
      <c r="D418" s="5"/>
      <c r="E418" s="5"/>
      <c r="F418" s="5"/>
      <c r="G418" s="5"/>
      <c r="H418" s="5"/>
      <c r="I418" s="5"/>
      <c r="J418" s="5"/>
      <c r="K418" s="5"/>
    </row>
    <row r="419" spans="2:11" ht="12.75" customHeight="1" x14ac:dyDescent="0.25">
      <c r="B419" s="5"/>
      <c r="C419" s="32"/>
      <c r="D419" s="5"/>
      <c r="E419" s="5"/>
      <c r="F419" s="5"/>
      <c r="G419" s="5"/>
      <c r="H419" s="5"/>
      <c r="I419" s="5"/>
      <c r="J419" s="5"/>
      <c r="K419" s="5"/>
    </row>
    <row r="420" spans="2:11" ht="12.75" customHeight="1" x14ac:dyDescent="0.25">
      <c r="B420" s="5"/>
      <c r="C420" s="32"/>
      <c r="D420" s="5"/>
      <c r="E420" s="5"/>
      <c r="F420" s="5"/>
      <c r="G420" s="5"/>
      <c r="H420" s="5"/>
      <c r="I420" s="5"/>
      <c r="J420" s="5"/>
      <c r="K420" s="5"/>
    </row>
    <row r="421" spans="2:11" ht="12.75" customHeight="1" x14ac:dyDescent="0.25">
      <c r="B421" s="5"/>
      <c r="C421" s="32"/>
      <c r="D421" s="5"/>
      <c r="E421" s="5"/>
      <c r="F421" s="5"/>
      <c r="G421" s="5"/>
      <c r="H421" s="5"/>
      <c r="I421" s="5"/>
      <c r="J421" s="5"/>
      <c r="K421" s="5"/>
    </row>
    <row r="422" spans="2:11" ht="12.75" customHeight="1" x14ac:dyDescent="0.25">
      <c r="B422" s="5"/>
      <c r="C422" s="32"/>
      <c r="D422" s="5"/>
      <c r="E422" s="5"/>
      <c r="F422" s="5"/>
      <c r="G422" s="5"/>
      <c r="H422" s="5"/>
      <c r="I422" s="5"/>
      <c r="J422" s="5"/>
      <c r="K422" s="5"/>
    </row>
    <row r="423" spans="2:11" ht="12.75" customHeight="1" x14ac:dyDescent="0.25">
      <c r="B423" s="5"/>
      <c r="C423" s="32"/>
      <c r="D423" s="5"/>
      <c r="E423" s="5"/>
      <c r="F423" s="5"/>
      <c r="G423" s="5"/>
      <c r="H423" s="5"/>
      <c r="I423" s="5"/>
      <c r="J423" s="5"/>
      <c r="K423" s="5"/>
    </row>
    <row r="424" spans="2:11" ht="12.75" customHeight="1" x14ac:dyDescent="0.25">
      <c r="B424" s="5"/>
      <c r="C424" s="32"/>
      <c r="D424" s="5"/>
      <c r="E424" s="5"/>
      <c r="F424" s="5"/>
      <c r="G424" s="5"/>
      <c r="H424" s="5"/>
      <c r="I424" s="5"/>
      <c r="J424" s="5"/>
      <c r="K424" s="5"/>
    </row>
    <row r="425" spans="2:11" ht="12.75" customHeight="1" x14ac:dyDescent="0.25">
      <c r="B425" s="5"/>
      <c r="C425" s="32"/>
      <c r="D425" s="5"/>
      <c r="E425" s="5"/>
      <c r="F425" s="5"/>
      <c r="G425" s="5"/>
      <c r="H425" s="5"/>
      <c r="I425" s="5"/>
      <c r="J425" s="5"/>
      <c r="K425" s="5"/>
    </row>
    <row r="426" spans="2:11" ht="12.75" customHeight="1" x14ac:dyDescent="0.25">
      <c r="B426" s="5"/>
      <c r="C426" s="32"/>
      <c r="D426" s="5"/>
      <c r="E426" s="5"/>
      <c r="F426" s="5"/>
      <c r="G426" s="5"/>
      <c r="H426" s="5"/>
      <c r="I426" s="5"/>
      <c r="J426" s="5"/>
      <c r="K426" s="5"/>
    </row>
    <row r="427" spans="2:11" ht="12.75" customHeight="1" x14ac:dyDescent="0.25">
      <c r="B427" s="5"/>
      <c r="C427" s="32"/>
      <c r="D427" s="5"/>
      <c r="E427" s="5"/>
      <c r="F427" s="5"/>
      <c r="G427" s="5"/>
      <c r="H427" s="5"/>
      <c r="I427" s="5"/>
      <c r="J427" s="5"/>
      <c r="K427" s="5"/>
    </row>
    <row r="428" spans="2:11" ht="12.75" customHeight="1" x14ac:dyDescent="0.25">
      <c r="B428" s="5"/>
      <c r="C428" s="32"/>
      <c r="D428" s="5"/>
      <c r="E428" s="5"/>
      <c r="F428" s="5"/>
      <c r="G428" s="5"/>
      <c r="H428" s="5"/>
      <c r="I428" s="5"/>
      <c r="J428" s="5"/>
      <c r="K428" s="5"/>
    </row>
    <row r="429" spans="2:11" ht="12.75" customHeight="1" x14ac:dyDescent="0.25">
      <c r="B429" s="5"/>
      <c r="C429" s="32"/>
      <c r="D429" s="5"/>
      <c r="E429" s="5"/>
      <c r="F429" s="5"/>
      <c r="G429" s="5"/>
      <c r="H429" s="5"/>
      <c r="I429" s="5"/>
      <c r="J429" s="5"/>
      <c r="K429" s="5"/>
    </row>
    <row r="430" spans="2:11" ht="12.75" customHeight="1" x14ac:dyDescent="0.25">
      <c r="B430" s="5"/>
      <c r="C430" s="32"/>
      <c r="D430" s="5"/>
      <c r="E430" s="5"/>
      <c r="F430" s="5"/>
      <c r="G430" s="5"/>
      <c r="H430" s="5"/>
      <c r="I430" s="5"/>
      <c r="J430" s="5"/>
      <c r="K430" s="5"/>
    </row>
    <row r="431" spans="2:11" ht="12.75" customHeight="1" x14ac:dyDescent="0.25">
      <c r="B431" s="5"/>
      <c r="C431" s="32"/>
      <c r="D431" s="5"/>
      <c r="E431" s="5"/>
      <c r="F431" s="5"/>
      <c r="G431" s="5"/>
      <c r="H431" s="5"/>
      <c r="I431" s="5"/>
      <c r="J431" s="5"/>
      <c r="K431" s="5"/>
    </row>
    <row r="432" spans="2:11" ht="12.75" customHeight="1" x14ac:dyDescent="0.25">
      <c r="B432" s="5"/>
      <c r="C432" s="32"/>
      <c r="D432" s="5"/>
      <c r="E432" s="5"/>
      <c r="F432" s="5"/>
      <c r="G432" s="5"/>
      <c r="H432" s="5"/>
      <c r="I432" s="5"/>
      <c r="J432" s="5"/>
      <c r="K432" s="5"/>
    </row>
    <row r="433" spans="2:11" ht="12.75" customHeight="1" x14ac:dyDescent="0.25">
      <c r="B433" s="5"/>
      <c r="C433" s="32"/>
      <c r="D433" s="5"/>
      <c r="E433" s="5"/>
      <c r="F433" s="5"/>
      <c r="G433" s="5"/>
      <c r="H433" s="5"/>
      <c r="I433" s="5"/>
      <c r="J433" s="5"/>
      <c r="K433" s="5"/>
    </row>
    <row r="434" spans="2:11" ht="12.75" customHeight="1" x14ac:dyDescent="0.25">
      <c r="B434" s="5"/>
      <c r="C434" s="32"/>
      <c r="D434" s="5"/>
      <c r="E434" s="5"/>
      <c r="F434" s="5"/>
      <c r="G434" s="5"/>
      <c r="H434" s="5"/>
      <c r="I434" s="5"/>
      <c r="J434" s="5"/>
      <c r="K434" s="5"/>
    </row>
    <row r="435" spans="2:11" ht="12.75" customHeight="1" x14ac:dyDescent="0.25">
      <c r="B435" s="5"/>
      <c r="C435" s="32"/>
      <c r="D435" s="5"/>
      <c r="E435" s="5"/>
      <c r="F435" s="5"/>
      <c r="G435" s="5"/>
      <c r="H435" s="5"/>
      <c r="I435" s="5"/>
      <c r="J435" s="5"/>
      <c r="K435" s="5"/>
    </row>
    <row r="436" spans="2:11" ht="12.75" customHeight="1" x14ac:dyDescent="0.25">
      <c r="B436" s="5"/>
      <c r="C436" s="32"/>
      <c r="D436" s="5"/>
      <c r="E436" s="5"/>
      <c r="F436" s="5"/>
      <c r="G436" s="5"/>
      <c r="H436" s="5"/>
      <c r="I436" s="5"/>
      <c r="J436" s="5"/>
      <c r="K436" s="5"/>
    </row>
    <row r="437" spans="2:11" ht="12.75" customHeight="1" x14ac:dyDescent="0.25">
      <c r="B437" s="5"/>
      <c r="C437" s="32"/>
      <c r="D437" s="5"/>
      <c r="E437" s="5"/>
      <c r="F437" s="5"/>
      <c r="G437" s="5"/>
      <c r="H437" s="5"/>
      <c r="I437" s="5"/>
      <c r="J437" s="5"/>
      <c r="K437" s="5"/>
    </row>
    <row r="438" spans="2:11" ht="12.75" customHeight="1" x14ac:dyDescent="0.25">
      <c r="B438" s="5"/>
      <c r="C438" s="32"/>
      <c r="D438" s="5"/>
      <c r="E438" s="5"/>
      <c r="F438" s="5"/>
      <c r="G438" s="5"/>
      <c r="H438" s="5"/>
      <c r="I438" s="5"/>
      <c r="J438" s="5"/>
      <c r="K438" s="5"/>
    </row>
    <row r="439" spans="2:11" ht="12.75" customHeight="1" x14ac:dyDescent="0.25">
      <c r="B439" s="5"/>
      <c r="C439" s="32"/>
      <c r="D439" s="5"/>
      <c r="E439" s="5"/>
      <c r="F439" s="5"/>
      <c r="G439" s="5"/>
      <c r="H439" s="5"/>
      <c r="I439" s="5"/>
      <c r="J439" s="5"/>
      <c r="K439" s="5"/>
    </row>
    <row r="440" spans="2:11" ht="12.75" customHeight="1" x14ac:dyDescent="0.25">
      <c r="B440" s="5"/>
      <c r="C440" s="32"/>
      <c r="D440" s="5"/>
      <c r="E440" s="5"/>
      <c r="F440" s="5"/>
      <c r="G440" s="5"/>
      <c r="H440" s="5"/>
      <c r="I440" s="5"/>
      <c r="J440" s="5"/>
      <c r="K440" s="5"/>
    </row>
    <row r="441" spans="2:11" ht="12.75" customHeight="1" x14ac:dyDescent="0.25">
      <c r="B441" s="5"/>
      <c r="C441" s="32"/>
      <c r="D441" s="5"/>
      <c r="E441" s="5"/>
      <c r="F441" s="5"/>
      <c r="G441" s="5"/>
      <c r="H441" s="5"/>
      <c r="I441" s="5"/>
      <c r="J441" s="5"/>
      <c r="K441" s="5"/>
    </row>
    <row r="442" spans="2:11" ht="12.75" customHeight="1" x14ac:dyDescent="0.25">
      <c r="B442" s="5"/>
      <c r="C442" s="32"/>
      <c r="D442" s="5"/>
      <c r="E442" s="5"/>
      <c r="F442" s="5"/>
      <c r="G442" s="5"/>
      <c r="H442" s="5"/>
      <c r="I442" s="5"/>
      <c r="J442" s="5"/>
      <c r="K442" s="5"/>
    </row>
    <row r="443" spans="2:11" ht="12.75" customHeight="1" x14ac:dyDescent="0.25">
      <c r="B443" s="5"/>
      <c r="C443" s="32"/>
      <c r="D443" s="5"/>
      <c r="E443" s="5"/>
      <c r="F443" s="5"/>
      <c r="G443" s="5"/>
      <c r="H443" s="5"/>
      <c r="I443" s="5"/>
      <c r="J443" s="5"/>
      <c r="K443" s="5"/>
    </row>
    <row r="444" spans="2:11" ht="12.75" customHeight="1" x14ac:dyDescent="0.25">
      <c r="B444" s="5"/>
      <c r="C444" s="32"/>
      <c r="D444" s="5"/>
      <c r="E444" s="5"/>
      <c r="F444" s="5"/>
      <c r="G444" s="5"/>
      <c r="H444" s="5"/>
      <c r="I444" s="5"/>
      <c r="J444" s="5"/>
      <c r="K444" s="5"/>
    </row>
    <row r="445" spans="2:11" ht="12.75" customHeight="1" x14ac:dyDescent="0.25">
      <c r="B445" s="5"/>
      <c r="C445" s="32"/>
      <c r="D445" s="5"/>
      <c r="E445" s="5"/>
      <c r="F445" s="5"/>
      <c r="G445" s="5"/>
      <c r="H445" s="5"/>
      <c r="I445" s="5"/>
      <c r="J445" s="5"/>
      <c r="K445" s="5"/>
    </row>
    <row r="446" spans="2:11" ht="12.75" customHeight="1" x14ac:dyDescent="0.25">
      <c r="B446" s="5"/>
      <c r="C446" s="32"/>
      <c r="D446" s="5"/>
      <c r="E446" s="5"/>
      <c r="F446" s="5"/>
      <c r="G446" s="5"/>
      <c r="H446" s="5"/>
      <c r="I446" s="5"/>
      <c r="J446" s="5"/>
      <c r="K446" s="5"/>
    </row>
    <row r="447" spans="2:11" ht="12.75" customHeight="1" x14ac:dyDescent="0.25">
      <c r="B447" s="5"/>
      <c r="C447" s="32"/>
      <c r="D447" s="5"/>
      <c r="E447" s="5"/>
      <c r="F447" s="5"/>
      <c r="G447" s="5"/>
      <c r="H447" s="5"/>
      <c r="I447" s="5"/>
      <c r="J447" s="5"/>
      <c r="K447" s="5"/>
    </row>
    <row r="448" spans="2:11" ht="12.75" customHeight="1" x14ac:dyDescent="0.25">
      <c r="B448" s="5"/>
      <c r="C448" s="32"/>
      <c r="D448" s="5"/>
      <c r="E448" s="5"/>
      <c r="F448" s="5"/>
      <c r="G448" s="5"/>
      <c r="H448" s="5"/>
      <c r="I448" s="5"/>
      <c r="J448" s="5"/>
      <c r="K448" s="5"/>
    </row>
    <row r="449" spans="2:11" ht="12.75" customHeight="1" x14ac:dyDescent="0.25">
      <c r="B449" s="5"/>
      <c r="C449" s="32"/>
      <c r="D449" s="5"/>
      <c r="E449" s="5"/>
      <c r="F449" s="5"/>
      <c r="G449" s="5"/>
      <c r="H449" s="5"/>
      <c r="I449" s="5"/>
      <c r="J449" s="5"/>
      <c r="K449" s="5"/>
    </row>
    <row r="450" spans="2:11" ht="12.75" customHeight="1" x14ac:dyDescent="0.25">
      <c r="B450" s="5"/>
      <c r="C450" s="32"/>
      <c r="D450" s="5"/>
      <c r="E450" s="5"/>
      <c r="F450" s="5"/>
      <c r="G450" s="5"/>
      <c r="H450" s="5"/>
      <c r="I450" s="5"/>
      <c r="J450" s="5"/>
      <c r="K450" s="5"/>
    </row>
    <row r="451" spans="2:11" ht="12.75" customHeight="1" x14ac:dyDescent="0.25">
      <c r="B451" s="5"/>
      <c r="C451" s="32"/>
      <c r="D451" s="5"/>
      <c r="E451" s="5"/>
      <c r="F451" s="5"/>
      <c r="G451" s="5"/>
      <c r="H451" s="5"/>
      <c r="I451" s="5"/>
      <c r="J451" s="5"/>
      <c r="K451" s="5"/>
    </row>
    <row r="452" spans="2:11" ht="12.75" customHeight="1" x14ac:dyDescent="0.25">
      <c r="B452" s="5"/>
      <c r="C452" s="32"/>
      <c r="D452" s="5"/>
      <c r="E452" s="5"/>
      <c r="F452" s="5"/>
      <c r="G452" s="5"/>
      <c r="H452" s="5"/>
      <c r="I452" s="5"/>
      <c r="J452" s="5"/>
      <c r="K452" s="5"/>
    </row>
    <row r="453" spans="2:11" ht="12.75" customHeight="1" x14ac:dyDescent="0.25">
      <c r="B453" s="5"/>
      <c r="C453" s="32"/>
      <c r="D453" s="5"/>
      <c r="E453" s="5"/>
      <c r="F453" s="5"/>
      <c r="G453" s="5"/>
      <c r="H453" s="5"/>
      <c r="I453" s="5"/>
      <c r="J453" s="5"/>
      <c r="K453" s="5"/>
    </row>
    <row r="454" spans="2:11" ht="12.75" customHeight="1" x14ac:dyDescent="0.25">
      <c r="B454" s="5"/>
      <c r="C454" s="32"/>
      <c r="D454" s="5"/>
      <c r="E454" s="5"/>
      <c r="F454" s="5"/>
      <c r="G454" s="5"/>
      <c r="H454" s="5"/>
      <c r="I454" s="5"/>
      <c r="J454" s="5"/>
      <c r="K454" s="5"/>
    </row>
    <row r="455" spans="2:11" ht="12.75" customHeight="1" x14ac:dyDescent="0.25">
      <c r="B455" s="5"/>
      <c r="C455" s="32"/>
      <c r="D455" s="5"/>
      <c r="E455" s="5"/>
      <c r="F455" s="5"/>
      <c r="G455" s="5"/>
      <c r="H455" s="5"/>
      <c r="I455" s="5"/>
      <c r="J455" s="5"/>
      <c r="K455" s="5"/>
    </row>
    <row r="456" spans="2:11" ht="12.75" customHeight="1" x14ac:dyDescent="0.25">
      <c r="B456" s="5"/>
      <c r="C456" s="32"/>
      <c r="D456" s="5"/>
      <c r="E456" s="5"/>
      <c r="F456" s="5"/>
      <c r="G456" s="5"/>
      <c r="H456" s="5"/>
      <c r="I456" s="5"/>
      <c r="J456" s="5"/>
      <c r="K456" s="5"/>
    </row>
    <row r="457" spans="2:11" ht="12.75" customHeight="1" x14ac:dyDescent="0.25">
      <c r="B457" s="5"/>
      <c r="C457" s="32"/>
      <c r="D457" s="5"/>
      <c r="E457" s="5"/>
      <c r="F457" s="5"/>
      <c r="G457" s="5"/>
      <c r="H457" s="5"/>
      <c r="I457" s="5"/>
      <c r="J457" s="5"/>
      <c r="K457" s="5"/>
    </row>
    <row r="458" spans="2:11" ht="12.75" customHeight="1" x14ac:dyDescent="0.25">
      <c r="B458" s="5"/>
      <c r="C458" s="32"/>
      <c r="D458" s="5"/>
      <c r="E458" s="5"/>
      <c r="F458" s="5"/>
      <c r="G458" s="5"/>
      <c r="H458" s="5"/>
      <c r="I458" s="5"/>
      <c r="J458" s="5"/>
      <c r="K458" s="5"/>
    </row>
    <row r="459" spans="2:11" ht="12.75" customHeight="1" x14ac:dyDescent="0.25">
      <c r="B459" s="5"/>
      <c r="C459" s="32"/>
      <c r="D459" s="5"/>
      <c r="E459" s="5"/>
      <c r="F459" s="5"/>
      <c r="G459" s="5"/>
      <c r="H459" s="5"/>
      <c r="I459" s="5"/>
      <c r="J459" s="5"/>
      <c r="K459" s="5"/>
    </row>
    <row r="460" spans="2:11" ht="12.75" customHeight="1" x14ac:dyDescent="0.25">
      <c r="B460" s="5"/>
      <c r="C460" s="32"/>
      <c r="D460" s="5"/>
      <c r="E460" s="5"/>
      <c r="F460" s="5"/>
      <c r="G460" s="5"/>
      <c r="H460" s="5"/>
      <c r="I460" s="5"/>
      <c r="J460" s="5"/>
      <c r="K460" s="5"/>
    </row>
    <row r="461" spans="2:11" ht="12.75" customHeight="1" x14ac:dyDescent="0.25">
      <c r="B461" s="5"/>
      <c r="C461" s="32"/>
      <c r="D461" s="5"/>
      <c r="E461" s="5"/>
      <c r="F461" s="5"/>
      <c r="G461" s="5"/>
      <c r="H461" s="5"/>
      <c r="I461" s="5"/>
      <c r="J461" s="5"/>
      <c r="K461" s="5"/>
    </row>
    <row r="462" spans="2:11" ht="12.75" customHeight="1" x14ac:dyDescent="0.25">
      <c r="B462" s="5"/>
      <c r="C462" s="32"/>
      <c r="D462" s="5"/>
      <c r="E462" s="5"/>
      <c r="F462" s="5"/>
      <c r="G462" s="5"/>
      <c r="H462" s="5"/>
      <c r="I462" s="5"/>
      <c r="J462" s="5"/>
      <c r="K462" s="5"/>
    </row>
    <row r="463" spans="2:11" ht="12.75" customHeight="1" x14ac:dyDescent="0.25">
      <c r="B463" s="5"/>
      <c r="C463" s="32"/>
      <c r="D463" s="5"/>
      <c r="E463" s="5"/>
      <c r="F463" s="5"/>
      <c r="G463" s="5"/>
      <c r="H463" s="5"/>
      <c r="I463" s="5"/>
      <c r="J463" s="5"/>
      <c r="K463" s="5"/>
    </row>
    <row r="464" spans="2:11" ht="12.75" customHeight="1" x14ac:dyDescent="0.25">
      <c r="B464" s="5"/>
      <c r="C464" s="32"/>
      <c r="D464" s="5"/>
      <c r="E464" s="5"/>
      <c r="F464" s="5"/>
      <c r="G464" s="5"/>
      <c r="H464" s="5"/>
      <c r="I464" s="5"/>
      <c r="J464" s="5"/>
      <c r="K464" s="5"/>
    </row>
    <row r="465" spans="2:11" ht="12.75" customHeight="1" x14ac:dyDescent="0.25">
      <c r="B465" s="5"/>
      <c r="C465" s="32"/>
      <c r="D465" s="5"/>
      <c r="E465" s="5"/>
      <c r="F465" s="5"/>
      <c r="G465" s="5"/>
      <c r="H465" s="5"/>
      <c r="I465" s="5"/>
      <c r="J465" s="5"/>
      <c r="K465" s="5"/>
    </row>
    <row r="466" spans="2:11" ht="12.75" customHeight="1" x14ac:dyDescent="0.25">
      <c r="B466" s="5"/>
      <c r="C466" s="32"/>
      <c r="D466" s="5"/>
      <c r="E466" s="5"/>
      <c r="F466" s="5"/>
      <c r="G466" s="5"/>
      <c r="H466" s="5"/>
      <c r="I466" s="5"/>
      <c r="J466" s="5"/>
      <c r="K466" s="5"/>
    </row>
    <row r="467" spans="2:11" ht="12.75" customHeight="1" x14ac:dyDescent="0.25">
      <c r="B467" s="5"/>
      <c r="C467" s="32"/>
      <c r="D467" s="5"/>
      <c r="E467" s="5"/>
      <c r="F467" s="5"/>
      <c r="G467" s="5"/>
      <c r="H467" s="5"/>
      <c r="I467" s="5"/>
      <c r="J467" s="5"/>
      <c r="K467" s="5"/>
    </row>
    <row r="468" spans="2:11" ht="12.75" customHeight="1" x14ac:dyDescent="0.25">
      <c r="B468" s="5"/>
      <c r="C468" s="32"/>
      <c r="D468" s="5"/>
      <c r="E468" s="5"/>
      <c r="F468" s="5"/>
      <c r="G468" s="5"/>
      <c r="H468" s="5"/>
      <c r="I468" s="5"/>
      <c r="J468" s="5"/>
      <c r="K468" s="5"/>
    </row>
    <row r="469" spans="2:11" ht="12.75" customHeight="1" x14ac:dyDescent="0.25">
      <c r="B469" s="5"/>
      <c r="C469" s="32"/>
      <c r="D469" s="5"/>
      <c r="E469" s="5"/>
      <c r="F469" s="5"/>
      <c r="G469" s="5"/>
      <c r="H469" s="5"/>
      <c r="I469" s="5"/>
      <c r="J469" s="5"/>
      <c r="K469" s="5"/>
    </row>
    <row r="470" spans="2:11" ht="12.75" customHeight="1" x14ac:dyDescent="0.25">
      <c r="B470" s="5"/>
      <c r="C470" s="32"/>
      <c r="D470" s="5"/>
      <c r="E470" s="5"/>
      <c r="F470" s="5"/>
      <c r="G470" s="5"/>
      <c r="H470" s="5"/>
      <c r="I470" s="5"/>
      <c r="J470" s="5"/>
      <c r="K470" s="5"/>
    </row>
    <row r="471" spans="2:11" ht="12.75" customHeight="1" x14ac:dyDescent="0.25">
      <c r="B471" s="5"/>
      <c r="C471" s="32"/>
      <c r="D471" s="5"/>
      <c r="E471" s="5"/>
      <c r="F471" s="5"/>
      <c r="G471" s="5"/>
      <c r="H471" s="5"/>
      <c r="I471" s="5"/>
      <c r="J471" s="5"/>
      <c r="K471" s="5"/>
    </row>
    <row r="472" spans="2:11" ht="12.75" customHeight="1" x14ac:dyDescent="0.25">
      <c r="B472" s="5"/>
      <c r="C472" s="32"/>
      <c r="D472" s="5"/>
      <c r="E472" s="5"/>
      <c r="F472" s="5"/>
      <c r="G472" s="5"/>
      <c r="H472" s="5"/>
      <c r="I472" s="5"/>
      <c r="J472" s="5"/>
      <c r="K472" s="5"/>
    </row>
    <row r="473" spans="2:11" ht="12.75" customHeight="1" x14ac:dyDescent="0.25">
      <c r="B473" s="5"/>
      <c r="C473" s="32"/>
      <c r="D473" s="5"/>
      <c r="E473" s="5"/>
      <c r="F473" s="5"/>
      <c r="G473" s="5"/>
      <c r="H473" s="5"/>
      <c r="I473" s="5"/>
      <c r="J473" s="5"/>
      <c r="K473" s="5"/>
    </row>
    <row r="474" spans="2:11" ht="12.75" customHeight="1" x14ac:dyDescent="0.25">
      <c r="B474" s="5"/>
      <c r="C474" s="32"/>
      <c r="D474" s="5"/>
      <c r="E474" s="5"/>
      <c r="F474" s="5"/>
      <c r="G474" s="5"/>
      <c r="H474" s="5"/>
      <c r="I474" s="5"/>
      <c r="J474" s="5"/>
      <c r="K474" s="5"/>
    </row>
    <row r="475" spans="2:11" ht="12.75" customHeight="1" x14ac:dyDescent="0.25">
      <c r="B475" s="5"/>
      <c r="C475" s="32"/>
      <c r="D475" s="5"/>
      <c r="E475" s="5"/>
      <c r="F475" s="5"/>
      <c r="G475" s="5"/>
      <c r="H475" s="5"/>
      <c r="I475" s="5"/>
      <c r="J475" s="5"/>
      <c r="K475" s="5"/>
    </row>
    <row r="476" spans="2:11" ht="12.75" customHeight="1" x14ac:dyDescent="0.25">
      <c r="B476" s="5"/>
      <c r="C476" s="32"/>
      <c r="D476" s="5"/>
      <c r="E476" s="5"/>
      <c r="F476" s="5"/>
      <c r="G476" s="5"/>
      <c r="H476" s="5"/>
      <c r="I476" s="5"/>
      <c r="J476" s="5"/>
      <c r="K476" s="5"/>
    </row>
    <row r="477" spans="2:11" ht="12.75" customHeight="1" x14ac:dyDescent="0.25">
      <c r="B477" s="5"/>
      <c r="C477" s="32"/>
      <c r="D477" s="5"/>
      <c r="E477" s="5"/>
      <c r="F477" s="5"/>
      <c r="G477" s="5"/>
      <c r="H477" s="5"/>
      <c r="I477" s="5"/>
      <c r="J477" s="5"/>
      <c r="K477" s="5"/>
    </row>
    <row r="478" spans="2:11" ht="12.75" customHeight="1" x14ac:dyDescent="0.25">
      <c r="B478" s="5"/>
      <c r="C478" s="32"/>
      <c r="D478" s="5"/>
      <c r="E478" s="5"/>
      <c r="F478" s="5"/>
      <c r="G478" s="5"/>
      <c r="H478" s="5"/>
      <c r="I478" s="5"/>
      <c r="J478" s="5"/>
      <c r="K478" s="5"/>
    </row>
    <row r="479" spans="2:11" ht="12.75" customHeight="1" x14ac:dyDescent="0.25">
      <c r="B479" s="5"/>
      <c r="C479" s="32"/>
      <c r="D479" s="5"/>
      <c r="E479" s="5"/>
      <c r="F479" s="5"/>
      <c r="G479" s="5"/>
      <c r="H479" s="5"/>
      <c r="I479" s="5"/>
      <c r="J479" s="5"/>
      <c r="K479" s="5"/>
    </row>
    <row r="480" spans="2:11" ht="12.75" customHeight="1" x14ac:dyDescent="0.25">
      <c r="B480" s="5"/>
      <c r="C480" s="32"/>
      <c r="D480" s="5"/>
      <c r="E480" s="5"/>
      <c r="F480" s="5"/>
      <c r="G480" s="5"/>
      <c r="H480" s="5"/>
      <c r="I480" s="5"/>
      <c r="J480" s="5"/>
      <c r="K480" s="5"/>
    </row>
    <row r="481" spans="2:11" ht="12.75" customHeight="1" x14ac:dyDescent="0.25">
      <c r="B481" s="5"/>
      <c r="C481" s="32"/>
      <c r="D481" s="5"/>
      <c r="E481" s="5"/>
      <c r="F481" s="5"/>
      <c r="G481" s="5"/>
      <c r="H481" s="5"/>
      <c r="I481" s="5"/>
      <c r="J481" s="5"/>
      <c r="K481" s="5"/>
    </row>
    <row r="482" spans="2:11" ht="12.75" customHeight="1" x14ac:dyDescent="0.25">
      <c r="B482" s="5"/>
      <c r="C482" s="32"/>
      <c r="D482" s="5"/>
      <c r="E482" s="5"/>
      <c r="F482" s="5"/>
      <c r="G482" s="5"/>
      <c r="H482" s="5"/>
      <c r="I482" s="5"/>
      <c r="J482" s="5"/>
      <c r="K482" s="5"/>
    </row>
    <row r="483" spans="2:11" ht="12.75" customHeight="1" x14ac:dyDescent="0.25">
      <c r="B483" s="5"/>
      <c r="C483" s="32"/>
      <c r="D483" s="5"/>
      <c r="E483" s="5"/>
      <c r="F483" s="5"/>
      <c r="G483" s="5"/>
      <c r="H483" s="5"/>
      <c r="I483" s="5"/>
      <c r="J483" s="5"/>
      <c r="K483" s="5"/>
    </row>
    <row r="484" spans="2:11" ht="12.75" customHeight="1" x14ac:dyDescent="0.25">
      <c r="B484" s="5"/>
      <c r="C484" s="32"/>
      <c r="D484" s="5"/>
      <c r="E484" s="5"/>
      <c r="F484" s="5"/>
      <c r="G484" s="5"/>
      <c r="H484" s="5"/>
      <c r="I484" s="5"/>
      <c r="J484" s="5"/>
      <c r="K484" s="5"/>
    </row>
    <row r="485" spans="2:11" ht="12.75" customHeight="1" x14ac:dyDescent="0.25">
      <c r="B485" s="5"/>
      <c r="C485" s="32"/>
      <c r="D485" s="5"/>
      <c r="E485" s="5"/>
      <c r="F485" s="5"/>
      <c r="G485" s="5"/>
      <c r="H485" s="5"/>
      <c r="I485" s="5"/>
      <c r="J485" s="5"/>
      <c r="K485" s="5"/>
    </row>
    <row r="486" spans="2:11" ht="12.75" customHeight="1" x14ac:dyDescent="0.25">
      <c r="B486" s="5"/>
      <c r="C486" s="32"/>
      <c r="D486" s="5"/>
      <c r="E486" s="5"/>
      <c r="F486" s="5"/>
      <c r="G486" s="5"/>
      <c r="H486" s="5"/>
      <c r="I486" s="5"/>
      <c r="J486" s="5"/>
      <c r="K486" s="5"/>
    </row>
    <row r="487" spans="2:11" ht="12.75" customHeight="1" x14ac:dyDescent="0.25">
      <c r="B487" s="5"/>
      <c r="C487" s="32"/>
      <c r="D487" s="5"/>
      <c r="E487" s="5"/>
      <c r="F487" s="5"/>
      <c r="G487" s="5"/>
      <c r="H487" s="5"/>
      <c r="I487" s="5"/>
      <c r="J487" s="5"/>
      <c r="K487" s="5"/>
    </row>
    <row r="488" spans="2:11" ht="12.75" customHeight="1" x14ac:dyDescent="0.25">
      <c r="B488" s="5"/>
      <c r="C488" s="32"/>
      <c r="D488" s="5"/>
      <c r="E488" s="5"/>
      <c r="F488" s="5"/>
      <c r="G488" s="5"/>
      <c r="H488" s="5"/>
      <c r="I488" s="5"/>
      <c r="J488" s="5"/>
      <c r="K488" s="5"/>
    </row>
    <row r="489" spans="2:11" ht="12.75" customHeight="1" x14ac:dyDescent="0.25">
      <c r="B489" s="5"/>
      <c r="C489" s="32"/>
      <c r="D489" s="5"/>
      <c r="E489" s="5"/>
      <c r="F489" s="5"/>
      <c r="G489" s="5"/>
      <c r="H489" s="5"/>
      <c r="I489" s="5"/>
      <c r="J489" s="5"/>
      <c r="K489" s="5"/>
    </row>
    <row r="490" spans="2:11" ht="12.75" customHeight="1" x14ac:dyDescent="0.25">
      <c r="B490" s="5"/>
      <c r="C490" s="32"/>
      <c r="D490" s="5"/>
      <c r="E490" s="5"/>
      <c r="F490" s="5"/>
      <c r="G490" s="5"/>
      <c r="H490" s="5"/>
      <c r="I490" s="5"/>
      <c r="J490" s="5"/>
      <c r="K490" s="5"/>
    </row>
    <row r="491" spans="2:11" ht="12.75" customHeight="1" x14ac:dyDescent="0.25">
      <c r="B491" s="5"/>
      <c r="C491" s="32"/>
      <c r="D491" s="5"/>
      <c r="E491" s="5"/>
      <c r="F491" s="5"/>
      <c r="G491" s="5"/>
      <c r="H491" s="5"/>
      <c r="I491" s="5"/>
      <c r="J491" s="5"/>
      <c r="K491" s="5"/>
    </row>
    <row r="492" spans="2:11" ht="12.75" customHeight="1" x14ac:dyDescent="0.25">
      <c r="B492" s="5"/>
      <c r="C492" s="32"/>
      <c r="D492" s="5"/>
      <c r="E492" s="5"/>
      <c r="F492" s="5"/>
      <c r="G492" s="5"/>
      <c r="H492" s="5"/>
      <c r="I492" s="5"/>
      <c r="J492" s="5"/>
      <c r="K492" s="5"/>
    </row>
    <row r="493" spans="2:11" ht="12.75" customHeight="1" x14ac:dyDescent="0.25">
      <c r="B493" s="5"/>
      <c r="C493" s="32"/>
      <c r="D493" s="5"/>
      <c r="E493" s="5"/>
      <c r="F493" s="5"/>
      <c r="G493" s="5"/>
      <c r="H493" s="5"/>
      <c r="I493" s="5"/>
      <c r="J493" s="5"/>
      <c r="K493" s="5"/>
    </row>
    <row r="494" spans="2:11" ht="12.75" customHeight="1" x14ac:dyDescent="0.25">
      <c r="B494" s="5"/>
      <c r="C494" s="32"/>
      <c r="D494" s="5"/>
      <c r="E494" s="5"/>
      <c r="F494" s="5"/>
      <c r="G494" s="5"/>
      <c r="H494" s="5"/>
      <c r="I494" s="5"/>
      <c r="J494" s="5"/>
      <c r="K494" s="5"/>
    </row>
    <row r="495" spans="2:11" ht="12.75" customHeight="1" x14ac:dyDescent="0.25">
      <c r="B495" s="5"/>
      <c r="C495" s="32"/>
      <c r="D495" s="5"/>
      <c r="E495" s="5"/>
      <c r="F495" s="5"/>
      <c r="G495" s="5"/>
      <c r="H495" s="5"/>
      <c r="I495" s="5"/>
      <c r="J495" s="5"/>
      <c r="K495" s="5"/>
    </row>
    <row r="496" spans="2:11" ht="12.75" customHeight="1" x14ac:dyDescent="0.25">
      <c r="B496" s="5"/>
      <c r="C496" s="32"/>
      <c r="D496" s="5"/>
      <c r="E496" s="5"/>
      <c r="F496" s="5"/>
      <c r="G496" s="5"/>
      <c r="H496" s="5"/>
      <c r="I496" s="5"/>
      <c r="J496" s="5"/>
      <c r="K496" s="5"/>
    </row>
    <row r="497" spans="2:11" ht="12.75" customHeight="1" x14ac:dyDescent="0.25">
      <c r="B497" s="5"/>
      <c r="C497" s="32"/>
      <c r="D497" s="5"/>
      <c r="E497" s="5"/>
      <c r="F497" s="5"/>
      <c r="G497" s="5"/>
      <c r="H497" s="5"/>
      <c r="I497" s="5"/>
      <c r="J497" s="5"/>
      <c r="K497" s="5"/>
    </row>
    <row r="498" spans="2:11" ht="12.75" customHeight="1" x14ac:dyDescent="0.25">
      <c r="B498" s="5"/>
      <c r="C498" s="32"/>
      <c r="D498" s="5"/>
      <c r="E498" s="5"/>
      <c r="F498" s="5"/>
      <c r="G498" s="5"/>
      <c r="H498" s="5"/>
      <c r="I498" s="5"/>
      <c r="J498" s="5"/>
      <c r="K498" s="5"/>
    </row>
    <row r="499" spans="2:11" ht="12.75" customHeight="1" x14ac:dyDescent="0.25">
      <c r="B499" s="5"/>
      <c r="C499" s="32"/>
      <c r="D499" s="5"/>
      <c r="E499" s="5"/>
      <c r="F499" s="5"/>
      <c r="G499" s="5"/>
      <c r="H499" s="5"/>
      <c r="I499" s="5"/>
      <c r="J499" s="5"/>
      <c r="K499" s="5"/>
    </row>
    <row r="500" spans="2:11" ht="12.75" customHeight="1" x14ac:dyDescent="0.25">
      <c r="B500" s="5"/>
      <c r="C500" s="32"/>
      <c r="D500" s="5"/>
      <c r="E500" s="5"/>
      <c r="F500" s="5"/>
      <c r="G500" s="5"/>
      <c r="H500" s="5"/>
      <c r="I500" s="5"/>
      <c r="J500" s="5"/>
      <c r="K500" s="5"/>
    </row>
    <row r="501" spans="2:11" ht="12.75" customHeight="1" x14ac:dyDescent="0.25">
      <c r="B501" s="5"/>
      <c r="C501" s="32"/>
      <c r="D501" s="5"/>
      <c r="E501" s="5"/>
      <c r="F501" s="5"/>
      <c r="G501" s="5"/>
      <c r="H501" s="5"/>
      <c r="I501" s="5"/>
      <c r="J501" s="5"/>
      <c r="K501" s="5"/>
    </row>
    <row r="502" spans="2:11" ht="12.75" customHeight="1" x14ac:dyDescent="0.25">
      <c r="B502" s="5"/>
      <c r="C502" s="32"/>
      <c r="D502" s="5"/>
      <c r="E502" s="5"/>
      <c r="F502" s="5"/>
      <c r="G502" s="5"/>
      <c r="H502" s="5"/>
      <c r="I502" s="5"/>
      <c r="J502" s="5"/>
      <c r="K502" s="5"/>
    </row>
    <row r="503" spans="2:11" ht="12.75" customHeight="1" x14ac:dyDescent="0.25">
      <c r="B503" s="5"/>
      <c r="C503" s="32"/>
      <c r="D503" s="5"/>
      <c r="E503" s="5"/>
      <c r="F503" s="5"/>
      <c r="G503" s="5"/>
      <c r="H503" s="5"/>
      <c r="I503" s="5"/>
      <c r="J503" s="5"/>
      <c r="K503" s="5"/>
    </row>
    <row r="504" spans="2:11" ht="12.75" customHeight="1" x14ac:dyDescent="0.25">
      <c r="B504" s="5"/>
      <c r="C504" s="32"/>
      <c r="D504" s="5"/>
      <c r="E504" s="5"/>
      <c r="F504" s="5"/>
      <c r="G504" s="5"/>
      <c r="H504" s="5"/>
      <c r="I504" s="5"/>
      <c r="J504" s="5"/>
      <c r="K504" s="5"/>
    </row>
    <row r="505" spans="2:11" ht="12.75" customHeight="1" x14ac:dyDescent="0.25">
      <c r="B505" s="5"/>
      <c r="C505" s="32"/>
      <c r="D505" s="5"/>
      <c r="E505" s="5"/>
      <c r="F505" s="5"/>
      <c r="G505" s="5"/>
      <c r="H505" s="5"/>
      <c r="I505" s="5"/>
      <c r="J505" s="5"/>
      <c r="K505" s="5"/>
    </row>
    <row r="506" spans="2:11" ht="12.75" customHeight="1" x14ac:dyDescent="0.25">
      <c r="B506" s="5"/>
      <c r="C506" s="32"/>
      <c r="D506" s="5"/>
      <c r="E506" s="5"/>
      <c r="F506" s="5"/>
      <c r="G506" s="5"/>
      <c r="H506" s="5"/>
      <c r="I506" s="5"/>
      <c r="J506" s="5"/>
      <c r="K506" s="5"/>
    </row>
    <row r="507" spans="2:11" ht="12.75" customHeight="1" x14ac:dyDescent="0.25">
      <c r="B507" s="5"/>
      <c r="C507" s="32"/>
      <c r="D507" s="5"/>
      <c r="E507" s="5"/>
      <c r="F507" s="5"/>
      <c r="G507" s="5"/>
      <c r="H507" s="5"/>
      <c r="I507" s="5"/>
      <c r="J507" s="5"/>
      <c r="K507" s="5"/>
    </row>
    <row r="508" spans="2:11" ht="12.75" customHeight="1" x14ac:dyDescent="0.25">
      <c r="B508" s="5"/>
      <c r="C508" s="32"/>
      <c r="D508" s="5"/>
      <c r="E508" s="5"/>
      <c r="F508" s="5"/>
      <c r="G508" s="5"/>
      <c r="H508" s="5"/>
      <c r="I508" s="5"/>
      <c r="J508" s="5"/>
      <c r="K508" s="5"/>
    </row>
    <row r="509" spans="2:11" ht="12.75" customHeight="1" x14ac:dyDescent="0.25">
      <c r="B509" s="5"/>
      <c r="C509" s="32"/>
      <c r="D509" s="5"/>
      <c r="E509" s="5"/>
      <c r="F509" s="5"/>
      <c r="G509" s="5"/>
      <c r="H509" s="5"/>
      <c r="I509" s="5"/>
      <c r="J509" s="5"/>
      <c r="K509" s="5"/>
    </row>
    <row r="510" spans="2:11" ht="12.75" customHeight="1" x14ac:dyDescent="0.25">
      <c r="B510" s="5"/>
      <c r="C510" s="32"/>
      <c r="D510" s="5"/>
      <c r="E510" s="5"/>
      <c r="F510" s="5"/>
      <c r="G510" s="5"/>
      <c r="H510" s="5"/>
      <c r="I510" s="5"/>
      <c r="J510" s="5"/>
      <c r="K510" s="5"/>
    </row>
    <row r="511" spans="2:11" ht="12.75" customHeight="1" x14ac:dyDescent="0.25">
      <c r="B511" s="5"/>
      <c r="C511" s="32"/>
      <c r="D511" s="5"/>
      <c r="E511" s="5"/>
      <c r="F511" s="5"/>
      <c r="G511" s="5"/>
      <c r="H511" s="5"/>
      <c r="I511" s="5"/>
      <c r="J511" s="5"/>
      <c r="K511" s="5"/>
    </row>
    <row r="512" spans="2:11" ht="12.75" customHeight="1" x14ac:dyDescent="0.25">
      <c r="B512" s="5"/>
      <c r="C512" s="32"/>
      <c r="D512" s="5"/>
      <c r="E512" s="5"/>
      <c r="F512" s="5"/>
      <c r="G512" s="5"/>
      <c r="H512" s="5"/>
      <c r="I512" s="5"/>
      <c r="J512" s="5"/>
      <c r="K512" s="5"/>
    </row>
    <row r="513" spans="2:11" ht="12.75" customHeight="1" x14ac:dyDescent="0.25">
      <c r="B513" s="5"/>
      <c r="C513" s="32"/>
      <c r="D513" s="5"/>
      <c r="E513" s="5"/>
      <c r="F513" s="5"/>
      <c r="G513" s="5"/>
      <c r="H513" s="5"/>
      <c r="I513" s="5"/>
      <c r="J513" s="5"/>
      <c r="K513" s="5"/>
    </row>
    <row r="514" spans="2:11" ht="12.75" customHeight="1" x14ac:dyDescent="0.25">
      <c r="B514" s="5"/>
      <c r="C514" s="32"/>
      <c r="D514" s="5"/>
      <c r="E514" s="5"/>
      <c r="F514" s="5"/>
      <c r="G514" s="5"/>
      <c r="H514" s="5"/>
      <c r="I514" s="5"/>
      <c r="J514" s="5"/>
      <c r="K514" s="5"/>
    </row>
    <row r="515" spans="2:11" ht="12.75" customHeight="1" x14ac:dyDescent="0.25">
      <c r="B515" s="5"/>
      <c r="C515" s="32"/>
      <c r="D515" s="5"/>
      <c r="E515" s="5"/>
      <c r="F515" s="5"/>
      <c r="G515" s="5"/>
      <c r="H515" s="5"/>
      <c r="I515" s="5"/>
      <c r="J515" s="5"/>
      <c r="K515" s="5"/>
    </row>
    <row r="516" spans="2:11" ht="12.75" customHeight="1" x14ac:dyDescent="0.25">
      <c r="B516" s="5"/>
      <c r="C516" s="32"/>
      <c r="D516" s="5"/>
      <c r="E516" s="5"/>
      <c r="F516" s="5"/>
      <c r="G516" s="5"/>
      <c r="H516" s="5"/>
      <c r="I516" s="5"/>
      <c r="J516" s="5"/>
      <c r="K516" s="5"/>
    </row>
    <row r="517" spans="2:11" ht="12.75" customHeight="1" x14ac:dyDescent="0.25">
      <c r="B517" s="5"/>
      <c r="C517" s="32"/>
      <c r="D517" s="5"/>
      <c r="E517" s="5"/>
      <c r="F517" s="5"/>
      <c r="G517" s="5"/>
      <c r="H517" s="5"/>
      <c r="I517" s="5"/>
      <c r="J517" s="5"/>
      <c r="K517" s="5"/>
    </row>
    <row r="518" spans="2:11" ht="12.75" customHeight="1" x14ac:dyDescent="0.25">
      <c r="B518" s="5"/>
      <c r="C518" s="32"/>
      <c r="D518" s="5"/>
      <c r="E518" s="5"/>
      <c r="F518" s="5"/>
      <c r="G518" s="5"/>
      <c r="H518" s="5"/>
      <c r="I518" s="5"/>
      <c r="J518" s="5"/>
      <c r="K518" s="5"/>
    </row>
    <row r="519" spans="2:11" ht="12.75" customHeight="1" x14ac:dyDescent="0.25">
      <c r="B519" s="5"/>
      <c r="C519" s="32"/>
      <c r="D519" s="5"/>
      <c r="E519" s="5"/>
      <c r="F519" s="5"/>
      <c r="G519" s="5"/>
      <c r="H519" s="5"/>
      <c r="I519" s="5"/>
      <c r="J519" s="5"/>
      <c r="K519" s="5"/>
    </row>
    <row r="520" spans="2:11" ht="12.75" customHeight="1" x14ac:dyDescent="0.25">
      <c r="B520" s="5"/>
      <c r="C520" s="32"/>
      <c r="D520" s="5"/>
      <c r="E520" s="5"/>
      <c r="F520" s="5"/>
      <c r="G520" s="5"/>
      <c r="H520" s="5"/>
      <c r="I520" s="5"/>
      <c r="J520" s="5"/>
      <c r="K520" s="5"/>
    </row>
    <row r="521" spans="2:11" ht="12.75" customHeight="1" x14ac:dyDescent="0.25">
      <c r="B521" s="5"/>
      <c r="C521" s="32"/>
      <c r="D521" s="5"/>
      <c r="E521" s="5"/>
      <c r="F521" s="5"/>
      <c r="G521" s="5"/>
      <c r="H521" s="5"/>
      <c r="I521" s="5"/>
      <c r="J521" s="5"/>
      <c r="K521" s="5"/>
    </row>
    <row r="522" spans="2:11" ht="12.75" customHeight="1" x14ac:dyDescent="0.25">
      <c r="B522" s="5"/>
      <c r="C522" s="32"/>
      <c r="D522" s="5"/>
      <c r="E522" s="5"/>
      <c r="F522" s="5"/>
      <c r="G522" s="5"/>
      <c r="H522" s="5"/>
      <c r="I522" s="5"/>
      <c r="J522" s="5"/>
      <c r="K522" s="5"/>
    </row>
    <row r="523" spans="2:11" ht="12.75" customHeight="1" x14ac:dyDescent="0.25">
      <c r="B523" s="5"/>
      <c r="C523" s="32"/>
      <c r="D523" s="5"/>
      <c r="E523" s="5"/>
      <c r="F523" s="5"/>
      <c r="G523" s="5"/>
      <c r="H523" s="5"/>
      <c r="I523" s="5"/>
      <c r="J523" s="5"/>
      <c r="K523" s="5"/>
    </row>
    <row r="524" spans="2:11" ht="12.75" customHeight="1" x14ac:dyDescent="0.25">
      <c r="B524" s="5"/>
      <c r="C524" s="32"/>
      <c r="D524" s="5"/>
      <c r="E524" s="5"/>
      <c r="F524" s="5"/>
      <c r="G524" s="5"/>
      <c r="H524" s="5"/>
      <c r="I524" s="5"/>
      <c r="J524" s="5"/>
      <c r="K524" s="5"/>
    </row>
    <row r="525" spans="2:11" ht="12.75" customHeight="1" x14ac:dyDescent="0.25">
      <c r="B525" s="5"/>
      <c r="C525" s="32"/>
      <c r="D525" s="5"/>
      <c r="E525" s="5"/>
      <c r="F525" s="5"/>
      <c r="G525" s="5"/>
      <c r="H525" s="5"/>
      <c r="I525" s="5"/>
      <c r="J525" s="5"/>
      <c r="K525" s="5"/>
    </row>
    <row r="526" spans="2:11" ht="12.75" customHeight="1" x14ac:dyDescent="0.25">
      <c r="B526" s="5"/>
      <c r="C526" s="32"/>
      <c r="D526" s="5"/>
      <c r="E526" s="5"/>
      <c r="F526" s="5"/>
      <c r="G526" s="5"/>
      <c r="H526" s="5"/>
      <c r="I526" s="5"/>
      <c r="J526" s="5"/>
      <c r="K526" s="5"/>
    </row>
    <row r="527" spans="2:11" ht="12.75" customHeight="1" x14ac:dyDescent="0.25">
      <c r="B527" s="5"/>
      <c r="C527" s="32"/>
      <c r="D527" s="5"/>
      <c r="E527" s="5"/>
      <c r="F527" s="5"/>
      <c r="G527" s="5"/>
      <c r="H527" s="5"/>
      <c r="I527" s="5"/>
      <c r="J527" s="5"/>
      <c r="K527" s="5"/>
    </row>
    <row r="528" spans="2:11" ht="12.75" customHeight="1" x14ac:dyDescent="0.25">
      <c r="B528" s="5"/>
      <c r="C528" s="32"/>
      <c r="D528" s="5"/>
      <c r="E528" s="5"/>
      <c r="F528" s="5"/>
      <c r="G528" s="5"/>
      <c r="H528" s="5"/>
      <c r="I528" s="5"/>
      <c r="J528" s="5"/>
      <c r="K528" s="5"/>
    </row>
    <row r="529" spans="2:11" ht="12.75" customHeight="1" x14ac:dyDescent="0.25">
      <c r="B529" s="5"/>
      <c r="C529" s="32"/>
      <c r="D529" s="5"/>
      <c r="E529" s="5"/>
      <c r="F529" s="5"/>
      <c r="G529" s="5"/>
      <c r="H529" s="5"/>
      <c r="I529" s="5"/>
      <c r="J529" s="5"/>
      <c r="K529" s="5"/>
    </row>
    <row r="530" spans="2:11" ht="12.75" customHeight="1" x14ac:dyDescent="0.25">
      <c r="B530" s="5"/>
      <c r="C530" s="32"/>
      <c r="D530" s="5"/>
      <c r="E530" s="5"/>
      <c r="F530" s="5"/>
      <c r="G530" s="5"/>
      <c r="H530" s="5"/>
      <c r="I530" s="5"/>
      <c r="J530" s="5"/>
      <c r="K530" s="5"/>
    </row>
    <row r="531" spans="2:11" ht="12.75" customHeight="1" x14ac:dyDescent="0.25">
      <c r="B531" s="5"/>
      <c r="C531" s="32"/>
      <c r="D531" s="5"/>
      <c r="E531" s="5"/>
      <c r="F531" s="5"/>
      <c r="G531" s="5"/>
      <c r="H531" s="5"/>
      <c r="I531" s="5"/>
      <c r="J531" s="5"/>
      <c r="K531" s="5"/>
    </row>
    <row r="532" spans="2:11" ht="12.75" customHeight="1" x14ac:dyDescent="0.25">
      <c r="B532" s="5"/>
      <c r="C532" s="32"/>
      <c r="D532" s="5"/>
      <c r="E532" s="5"/>
      <c r="F532" s="5"/>
      <c r="G532" s="5"/>
      <c r="H532" s="5"/>
      <c r="I532" s="5"/>
      <c r="J532" s="5"/>
      <c r="K532" s="5"/>
    </row>
    <row r="533" spans="2:11" ht="12.75" customHeight="1" x14ac:dyDescent="0.25">
      <c r="B533" s="5"/>
      <c r="C533" s="32"/>
      <c r="D533" s="5"/>
      <c r="E533" s="5"/>
      <c r="F533" s="5"/>
      <c r="G533" s="5"/>
      <c r="H533" s="5"/>
      <c r="I533" s="5"/>
      <c r="J533" s="5"/>
      <c r="K533" s="5"/>
    </row>
    <row r="534" spans="2:11" ht="12.75" customHeight="1" x14ac:dyDescent="0.25">
      <c r="B534" s="5"/>
      <c r="C534" s="32"/>
      <c r="D534" s="5"/>
      <c r="E534" s="5"/>
      <c r="F534" s="5"/>
      <c r="G534" s="5"/>
      <c r="H534" s="5"/>
      <c r="I534" s="5"/>
      <c r="J534" s="5"/>
      <c r="K534" s="5"/>
    </row>
    <row r="535" spans="2:11" ht="12.75" customHeight="1" x14ac:dyDescent="0.25">
      <c r="B535" s="5"/>
      <c r="C535" s="32"/>
      <c r="D535" s="5"/>
      <c r="E535" s="5"/>
      <c r="F535" s="5"/>
      <c r="G535" s="5"/>
      <c r="H535" s="5"/>
      <c r="I535" s="5"/>
      <c r="J535" s="5"/>
      <c r="K535" s="5"/>
    </row>
    <row r="536" spans="2:11" ht="12.75" customHeight="1" x14ac:dyDescent="0.25">
      <c r="B536" s="5"/>
      <c r="C536" s="32"/>
      <c r="D536" s="5"/>
      <c r="E536" s="5"/>
      <c r="F536" s="5"/>
      <c r="G536" s="5"/>
      <c r="H536" s="5"/>
      <c r="I536" s="5"/>
      <c r="J536" s="5"/>
      <c r="K536" s="5"/>
    </row>
    <row r="537" spans="2:11" ht="12.75" customHeight="1" x14ac:dyDescent="0.25">
      <c r="B537" s="5"/>
      <c r="C537" s="32"/>
      <c r="D537" s="5"/>
      <c r="E537" s="5"/>
      <c r="F537" s="5"/>
      <c r="G537" s="5"/>
      <c r="H537" s="5"/>
      <c r="I537" s="5"/>
      <c r="J537" s="5"/>
      <c r="K537" s="5"/>
    </row>
    <row r="538" spans="2:11" ht="12.75" customHeight="1" x14ac:dyDescent="0.25">
      <c r="B538" s="5"/>
      <c r="C538" s="32"/>
      <c r="D538" s="5"/>
      <c r="E538" s="5"/>
      <c r="F538" s="5"/>
      <c r="G538" s="5"/>
      <c r="H538" s="5"/>
      <c r="I538" s="5"/>
      <c r="J538" s="5"/>
      <c r="K538" s="5"/>
    </row>
    <row r="539" spans="2:11" ht="12.75" customHeight="1" x14ac:dyDescent="0.25">
      <c r="B539" s="5"/>
      <c r="C539" s="32"/>
      <c r="D539" s="5"/>
      <c r="E539" s="5"/>
      <c r="F539" s="5"/>
      <c r="G539" s="5"/>
      <c r="H539" s="5"/>
      <c r="I539" s="5"/>
      <c r="J539" s="5"/>
      <c r="K539" s="5"/>
    </row>
    <row r="540" spans="2:11" ht="12.75" customHeight="1" x14ac:dyDescent="0.25">
      <c r="B540" s="5"/>
      <c r="C540" s="32"/>
      <c r="D540" s="5"/>
      <c r="E540" s="5"/>
      <c r="F540" s="5"/>
      <c r="G540" s="5"/>
      <c r="H540" s="5"/>
      <c r="I540" s="5"/>
      <c r="J540" s="5"/>
      <c r="K540" s="5"/>
    </row>
    <row r="541" spans="2:11" ht="12.75" customHeight="1" x14ac:dyDescent="0.25">
      <c r="B541" s="5"/>
      <c r="C541" s="32"/>
      <c r="D541" s="5"/>
      <c r="E541" s="5"/>
      <c r="F541" s="5"/>
      <c r="G541" s="5"/>
      <c r="H541" s="5"/>
      <c r="I541" s="5"/>
      <c r="J541" s="5"/>
      <c r="K541" s="5"/>
    </row>
    <row r="542" spans="2:11" ht="12.75" customHeight="1" x14ac:dyDescent="0.25">
      <c r="B542" s="5"/>
      <c r="C542" s="32"/>
      <c r="D542" s="5"/>
      <c r="E542" s="5"/>
      <c r="F542" s="5"/>
      <c r="G542" s="5"/>
      <c r="H542" s="5"/>
      <c r="I542" s="5"/>
      <c r="J542" s="5"/>
      <c r="K542" s="5"/>
    </row>
    <row r="543" spans="2:11" ht="12.75" customHeight="1" x14ac:dyDescent="0.25">
      <c r="B543" s="5"/>
      <c r="C543" s="32"/>
      <c r="D543" s="5"/>
      <c r="E543" s="5"/>
      <c r="F543" s="5"/>
      <c r="G543" s="5"/>
      <c r="H543" s="5"/>
      <c r="I543" s="5"/>
      <c r="J543" s="5"/>
      <c r="K543" s="5"/>
    </row>
    <row r="544" spans="2:11" ht="12.75" customHeight="1" x14ac:dyDescent="0.25">
      <c r="B544" s="5"/>
      <c r="C544" s="32"/>
      <c r="D544" s="5"/>
      <c r="E544" s="5"/>
      <c r="F544" s="5"/>
      <c r="G544" s="5"/>
      <c r="H544" s="5"/>
      <c r="I544" s="5"/>
      <c r="J544" s="5"/>
      <c r="K544" s="5"/>
    </row>
    <row r="545" spans="2:11" ht="12.75" customHeight="1" x14ac:dyDescent="0.25">
      <c r="B545" s="5"/>
      <c r="C545" s="32"/>
      <c r="D545" s="5"/>
      <c r="E545" s="5"/>
      <c r="F545" s="5"/>
      <c r="G545" s="5"/>
      <c r="H545" s="5"/>
      <c r="I545" s="5"/>
      <c r="J545" s="5"/>
      <c r="K545" s="5"/>
    </row>
    <row r="546" spans="2:11" ht="12.75" customHeight="1" x14ac:dyDescent="0.25">
      <c r="B546" s="5"/>
      <c r="C546" s="32"/>
      <c r="D546" s="5"/>
      <c r="E546" s="5"/>
      <c r="F546" s="5"/>
      <c r="G546" s="5"/>
      <c r="H546" s="5"/>
      <c r="I546" s="5"/>
      <c r="J546" s="5"/>
      <c r="K546" s="5"/>
    </row>
    <row r="547" spans="2:11" ht="12.75" customHeight="1" x14ac:dyDescent="0.25">
      <c r="B547" s="5"/>
      <c r="C547" s="32"/>
      <c r="D547" s="5"/>
      <c r="E547" s="5"/>
      <c r="F547" s="5"/>
      <c r="G547" s="5"/>
      <c r="H547" s="5"/>
      <c r="I547" s="5"/>
      <c r="J547" s="5"/>
      <c r="K547" s="5"/>
    </row>
    <row r="548" spans="2:11" ht="12.75" customHeight="1" x14ac:dyDescent="0.25">
      <c r="B548" s="5"/>
      <c r="C548" s="32"/>
      <c r="D548" s="5"/>
      <c r="E548" s="5"/>
      <c r="F548" s="5"/>
      <c r="G548" s="5"/>
      <c r="H548" s="5"/>
      <c r="I548" s="5"/>
      <c r="J548" s="5"/>
      <c r="K548" s="5"/>
    </row>
    <row r="549" spans="2:11" ht="12.75" customHeight="1" x14ac:dyDescent="0.25">
      <c r="B549" s="5"/>
      <c r="C549" s="32"/>
      <c r="D549" s="5"/>
      <c r="E549" s="5"/>
      <c r="F549" s="5"/>
      <c r="G549" s="5"/>
      <c r="H549" s="5"/>
      <c r="I549" s="5"/>
      <c r="J549" s="5"/>
      <c r="K549" s="5"/>
    </row>
    <row r="550" spans="2:11" ht="12.75" customHeight="1" x14ac:dyDescent="0.25">
      <c r="B550" s="5"/>
      <c r="C550" s="32"/>
      <c r="D550" s="5"/>
      <c r="E550" s="5"/>
      <c r="F550" s="5"/>
      <c r="G550" s="5"/>
      <c r="H550" s="5"/>
      <c r="I550" s="5"/>
      <c r="J550" s="5"/>
      <c r="K550" s="5"/>
    </row>
    <row r="551" spans="2:11" ht="12.75" customHeight="1" x14ac:dyDescent="0.25">
      <c r="B551" s="5"/>
      <c r="C551" s="32"/>
      <c r="D551" s="5"/>
      <c r="E551" s="5"/>
      <c r="F551" s="5"/>
      <c r="G551" s="5"/>
      <c r="H551" s="5"/>
      <c r="I551" s="5"/>
      <c r="J551" s="5"/>
      <c r="K551" s="5"/>
    </row>
    <row r="552" spans="2:11" ht="12.75" customHeight="1" x14ac:dyDescent="0.25">
      <c r="B552" s="5"/>
      <c r="C552" s="32"/>
      <c r="D552" s="5"/>
      <c r="E552" s="5"/>
      <c r="F552" s="5"/>
      <c r="G552" s="5"/>
      <c r="H552" s="5"/>
      <c r="I552" s="5"/>
      <c r="J552" s="5"/>
      <c r="K552" s="5"/>
    </row>
    <row r="553" spans="2:11" ht="12.75" customHeight="1" x14ac:dyDescent="0.25">
      <c r="B553" s="5"/>
      <c r="C553" s="32"/>
      <c r="D553" s="5"/>
      <c r="E553" s="5"/>
      <c r="F553" s="5"/>
      <c r="G553" s="5"/>
      <c r="H553" s="5"/>
      <c r="I553" s="5"/>
      <c r="J553" s="5"/>
      <c r="K553" s="5"/>
    </row>
    <row r="554" spans="2:11" ht="12.75" customHeight="1" x14ac:dyDescent="0.25">
      <c r="B554" s="5"/>
      <c r="C554" s="32"/>
      <c r="D554" s="5"/>
      <c r="E554" s="5"/>
      <c r="F554" s="5"/>
      <c r="G554" s="5"/>
      <c r="H554" s="5"/>
      <c r="I554" s="5"/>
      <c r="J554" s="5"/>
      <c r="K554" s="5"/>
    </row>
    <row r="555" spans="2:11" ht="12.75" customHeight="1" x14ac:dyDescent="0.25">
      <c r="B555" s="5"/>
      <c r="C555" s="32"/>
      <c r="D555" s="5"/>
      <c r="E555" s="5"/>
      <c r="F555" s="5"/>
      <c r="G555" s="5"/>
      <c r="H555" s="5"/>
      <c r="I555" s="5"/>
      <c r="J555" s="5"/>
      <c r="K555" s="5"/>
    </row>
    <row r="556" spans="2:11" ht="12.75" customHeight="1" x14ac:dyDescent="0.25">
      <c r="B556" s="5"/>
      <c r="C556" s="32"/>
      <c r="D556" s="5"/>
      <c r="E556" s="5"/>
      <c r="F556" s="5"/>
      <c r="G556" s="5"/>
      <c r="H556" s="5"/>
      <c r="I556" s="5"/>
      <c r="J556" s="5"/>
      <c r="K556" s="5"/>
    </row>
    <row r="557" spans="2:11" ht="12.75" customHeight="1" x14ac:dyDescent="0.25">
      <c r="B557" s="5"/>
      <c r="C557" s="32"/>
      <c r="D557" s="5"/>
      <c r="E557" s="5"/>
      <c r="F557" s="5"/>
      <c r="G557" s="5"/>
      <c r="H557" s="5"/>
      <c r="I557" s="5"/>
      <c r="J557" s="5"/>
      <c r="K557" s="5"/>
    </row>
    <row r="558" spans="2:11" ht="12.75" customHeight="1" x14ac:dyDescent="0.25">
      <c r="B558" s="5"/>
      <c r="C558" s="32"/>
      <c r="D558" s="5"/>
      <c r="E558" s="5"/>
      <c r="F558" s="5"/>
      <c r="G558" s="5"/>
      <c r="H558" s="5"/>
      <c r="I558" s="5"/>
      <c r="J558" s="5"/>
      <c r="K558" s="5"/>
    </row>
    <row r="559" spans="2:11" ht="12.75" customHeight="1" x14ac:dyDescent="0.25">
      <c r="B559" s="5"/>
      <c r="C559" s="32"/>
      <c r="D559" s="5"/>
      <c r="E559" s="5"/>
      <c r="F559" s="5"/>
      <c r="G559" s="5"/>
      <c r="H559" s="5"/>
      <c r="I559" s="5"/>
      <c r="J559" s="5"/>
      <c r="K559" s="5"/>
    </row>
    <row r="560" spans="2:11" ht="12.75" customHeight="1" x14ac:dyDescent="0.25">
      <c r="B560" s="5"/>
      <c r="C560" s="32"/>
      <c r="D560" s="5"/>
      <c r="E560" s="5"/>
      <c r="F560" s="5"/>
      <c r="G560" s="5"/>
      <c r="H560" s="5"/>
      <c r="I560" s="5"/>
      <c r="J560" s="5"/>
      <c r="K560" s="5"/>
    </row>
    <row r="561" spans="2:11" ht="12.75" customHeight="1" x14ac:dyDescent="0.25">
      <c r="B561" s="5"/>
      <c r="C561" s="32"/>
      <c r="D561" s="5"/>
      <c r="E561" s="5"/>
      <c r="F561" s="5"/>
      <c r="G561" s="5"/>
      <c r="H561" s="5"/>
      <c r="I561" s="5"/>
      <c r="J561" s="5"/>
      <c r="K561" s="5"/>
    </row>
    <row r="562" spans="2:11" ht="12.75" customHeight="1" x14ac:dyDescent="0.25">
      <c r="B562" s="5"/>
      <c r="C562" s="32"/>
      <c r="D562" s="5"/>
      <c r="E562" s="5"/>
      <c r="F562" s="5"/>
      <c r="G562" s="5"/>
      <c r="H562" s="5"/>
      <c r="I562" s="5"/>
      <c r="J562" s="5"/>
      <c r="K562" s="5"/>
    </row>
    <row r="563" spans="2:11" ht="12.75" customHeight="1" x14ac:dyDescent="0.25">
      <c r="B563" s="5"/>
      <c r="C563" s="32"/>
      <c r="D563" s="5"/>
      <c r="E563" s="5"/>
      <c r="F563" s="5"/>
      <c r="G563" s="5"/>
      <c r="H563" s="5"/>
      <c r="I563" s="5"/>
      <c r="J563" s="5"/>
      <c r="K563" s="5"/>
    </row>
    <row r="564" spans="2:11" ht="12.75" customHeight="1" x14ac:dyDescent="0.25">
      <c r="B564" s="5"/>
      <c r="C564" s="32"/>
      <c r="D564" s="5"/>
      <c r="E564" s="5"/>
      <c r="F564" s="5"/>
      <c r="G564" s="5"/>
      <c r="H564" s="5"/>
      <c r="I564" s="5"/>
      <c r="J564" s="5"/>
      <c r="K564" s="5"/>
    </row>
    <row r="565" spans="2:11" ht="12.75" customHeight="1" x14ac:dyDescent="0.25">
      <c r="B565" s="5"/>
      <c r="C565" s="32"/>
      <c r="D565" s="5"/>
      <c r="E565" s="5"/>
      <c r="F565" s="5"/>
      <c r="G565" s="5"/>
      <c r="H565" s="5"/>
      <c r="I565" s="5"/>
      <c r="J565" s="5"/>
      <c r="K565" s="5"/>
    </row>
    <row r="566" spans="2:11" ht="12.75" customHeight="1" x14ac:dyDescent="0.25">
      <c r="B566" s="5"/>
      <c r="C566" s="32"/>
      <c r="D566" s="5"/>
      <c r="E566" s="5"/>
      <c r="F566" s="5"/>
      <c r="G566" s="5"/>
      <c r="H566" s="5"/>
      <c r="I566" s="5"/>
      <c r="J566" s="5"/>
      <c r="K566" s="5"/>
    </row>
    <row r="567" spans="2:11" ht="12.75" customHeight="1" x14ac:dyDescent="0.25">
      <c r="B567" s="5"/>
      <c r="C567" s="32"/>
      <c r="D567" s="5"/>
      <c r="E567" s="5"/>
      <c r="F567" s="5"/>
      <c r="G567" s="5"/>
      <c r="H567" s="5"/>
      <c r="I567" s="5"/>
      <c r="J567" s="5"/>
      <c r="K567" s="5"/>
    </row>
    <row r="568" spans="2:11" ht="12.75" customHeight="1" x14ac:dyDescent="0.25">
      <c r="B568" s="5"/>
      <c r="C568" s="32"/>
      <c r="D568" s="5"/>
      <c r="E568" s="5"/>
      <c r="F568" s="5"/>
      <c r="G568" s="5"/>
      <c r="H568" s="5"/>
      <c r="I568" s="5"/>
      <c r="J568" s="5"/>
      <c r="K568" s="5"/>
    </row>
    <row r="569" spans="2:11" ht="12.75" customHeight="1" x14ac:dyDescent="0.25">
      <c r="B569" s="5"/>
      <c r="C569" s="32"/>
      <c r="D569" s="5"/>
      <c r="E569" s="5"/>
      <c r="F569" s="5"/>
      <c r="G569" s="5"/>
      <c r="H569" s="5"/>
      <c r="I569" s="5"/>
      <c r="J569" s="5"/>
      <c r="K569" s="5"/>
    </row>
    <row r="570" spans="2:11" ht="12.75" customHeight="1" x14ac:dyDescent="0.25">
      <c r="B570" s="5"/>
      <c r="C570" s="32"/>
      <c r="D570" s="5"/>
      <c r="E570" s="5"/>
      <c r="F570" s="5"/>
      <c r="G570" s="5"/>
      <c r="H570" s="5"/>
      <c r="I570" s="5"/>
      <c r="J570" s="5"/>
      <c r="K570" s="5"/>
    </row>
    <row r="571" spans="2:11" ht="12.75" customHeight="1" x14ac:dyDescent="0.25">
      <c r="B571" s="5"/>
      <c r="C571" s="32"/>
      <c r="D571" s="5"/>
      <c r="E571" s="5"/>
      <c r="F571" s="5"/>
      <c r="G571" s="5"/>
      <c r="H571" s="5"/>
      <c r="I571" s="5"/>
      <c r="J571" s="5"/>
      <c r="K571" s="5"/>
    </row>
    <row r="572" spans="2:11" ht="12.75" customHeight="1" x14ac:dyDescent="0.25">
      <c r="B572" s="5"/>
      <c r="C572" s="32"/>
      <c r="D572" s="5"/>
      <c r="E572" s="5"/>
      <c r="F572" s="5"/>
      <c r="G572" s="5"/>
      <c r="H572" s="5"/>
      <c r="I572" s="5"/>
      <c r="J572" s="5"/>
      <c r="K572" s="5"/>
    </row>
    <row r="573" spans="2:11" ht="12.75" customHeight="1" x14ac:dyDescent="0.25">
      <c r="B573" s="5"/>
      <c r="C573" s="32"/>
      <c r="D573" s="5"/>
      <c r="E573" s="5"/>
      <c r="F573" s="5"/>
      <c r="G573" s="5"/>
      <c r="H573" s="5"/>
      <c r="I573" s="5"/>
      <c r="J573" s="5"/>
      <c r="K573" s="5"/>
    </row>
    <row r="574" spans="2:11" ht="12.75" customHeight="1" x14ac:dyDescent="0.25">
      <c r="B574" s="5"/>
      <c r="C574" s="32"/>
      <c r="D574" s="5"/>
      <c r="E574" s="5"/>
      <c r="F574" s="5"/>
      <c r="G574" s="5"/>
      <c r="H574" s="5"/>
      <c r="I574" s="5"/>
      <c r="J574" s="5"/>
      <c r="K574" s="5"/>
    </row>
    <row r="575" spans="2:11" ht="12.75" customHeight="1" x14ac:dyDescent="0.25">
      <c r="B575" s="5"/>
      <c r="C575" s="32"/>
      <c r="D575" s="5"/>
      <c r="E575" s="5"/>
      <c r="F575" s="5"/>
      <c r="G575" s="5"/>
      <c r="H575" s="5"/>
      <c r="I575" s="5"/>
      <c r="J575" s="5"/>
      <c r="K575" s="5"/>
    </row>
    <row r="576" spans="2:11" ht="12.75" customHeight="1" x14ac:dyDescent="0.25">
      <c r="B576" s="5"/>
      <c r="C576" s="32"/>
      <c r="D576" s="5"/>
      <c r="E576" s="5"/>
      <c r="F576" s="5"/>
      <c r="G576" s="5"/>
      <c r="H576" s="5"/>
      <c r="I576" s="5"/>
      <c r="J576" s="5"/>
      <c r="K576" s="5"/>
    </row>
    <row r="577" spans="2:11" ht="12.75" customHeight="1" x14ac:dyDescent="0.25">
      <c r="B577" s="5"/>
      <c r="C577" s="32"/>
      <c r="D577" s="5"/>
      <c r="E577" s="5"/>
      <c r="F577" s="5"/>
      <c r="G577" s="5"/>
      <c r="H577" s="5"/>
      <c r="I577" s="5"/>
      <c r="J577" s="5"/>
      <c r="K577" s="5"/>
    </row>
    <row r="578" spans="2:11" ht="12.75" customHeight="1" x14ac:dyDescent="0.25">
      <c r="B578" s="5"/>
      <c r="C578" s="32"/>
      <c r="D578" s="5"/>
      <c r="E578" s="5"/>
      <c r="F578" s="5"/>
      <c r="G578" s="5"/>
      <c r="H578" s="5"/>
      <c r="I578" s="5"/>
      <c r="J578" s="5"/>
      <c r="K578" s="5"/>
    </row>
    <row r="579" spans="2:11" ht="12.75" customHeight="1" x14ac:dyDescent="0.25">
      <c r="B579" s="5"/>
      <c r="C579" s="32"/>
      <c r="D579" s="5"/>
      <c r="E579" s="5"/>
      <c r="F579" s="5"/>
      <c r="G579" s="5"/>
      <c r="H579" s="5"/>
      <c r="I579" s="5"/>
      <c r="J579" s="5"/>
      <c r="K579" s="5"/>
    </row>
    <row r="580" spans="2:11" ht="12.75" customHeight="1" x14ac:dyDescent="0.25">
      <c r="B580" s="5"/>
      <c r="C580" s="32"/>
      <c r="D580" s="5"/>
      <c r="E580" s="5"/>
      <c r="F580" s="5"/>
      <c r="G580" s="5"/>
      <c r="H580" s="5"/>
      <c r="I580" s="5"/>
      <c r="J580" s="5"/>
      <c r="K580" s="5"/>
    </row>
    <row r="581" spans="2:11" ht="12.75" customHeight="1" x14ac:dyDescent="0.25">
      <c r="B581" s="5"/>
      <c r="C581" s="32"/>
      <c r="D581" s="5"/>
      <c r="E581" s="5"/>
      <c r="F581" s="5"/>
      <c r="G581" s="5"/>
      <c r="H581" s="5"/>
      <c r="I581" s="5"/>
      <c r="J581" s="5"/>
      <c r="K581" s="5"/>
    </row>
    <row r="582" spans="2:11" ht="12.75" customHeight="1" x14ac:dyDescent="0.25">
      <c r="B582" s="5"/>
      <c r="C582" s="32"/>
      <c r="D582" s="5"/>
      <c r="E582" s="5"/>
      <c r="F582" s="5"/>
      <c r="G582" s="5"/>
      <c r="H582" s="5"/>
      <c r="I582" s="5"/>
      <c r="J582" s="5"/>
      <c r="K582" s="5"/>
    </row>
    <row r="583" spans="2:11" ht="12.75" customHeight="1" x14ac:dyDescent="0.25">
      <c r="B583" s="5"/>
      <c r="C583" s="32"/>
      <c r="D583" s="5"/>
      <c r="E583" s="5"/>
      <c r="F583" s="5"/>
      <c r="G583" s="5"/>
      <c r="H583" s="5"/>
      <c r="I583" s="5"/>
      <c r="J583" s="5"/>
      <c r="K583" s="5"/>
    </row>
    <row r="584" spans="2:11" ht="12.75" customHeight="1" x14ac:dyDescent="0.25">
      <c r="B584" s="5"/>
      <c r="C584" s="32"/>
      <c r="D584" s="5"/>
      <c r="E584" s="5"/>
      <c r="F584" s="5"/>
      <c r="G584" s="5"/>
      <c r="H584" s="5"/>
      <c r="I584" s="5"/>
      <c r="J584" s="5"/>
      <c r="K584" s="5"/>
    </row>
    <row r="585" spans="2:11" ht="12.75" customHeight="1" x14ac:dyDescent="0.25">
      <c r="B585" s="5"/>
      <c r="C585" s="32"/>
      <c r="D585" s="5"/>
      <c r="E585" s="5"/>
      <c r="F585" s="5"/>
      <c r="G585" s="5"/>
      <c r="H585" s="5"/>
      <c r="I585" s="5"/>
      <c r="J585" s="5"/>
      <c r="K585" s="5"/>
    </row>
    <row r="586" spans="2:11" ht="12.75" customHeight="1" x14ac:dyDescent="0.25">
      <c r="B586" s="5"/>
      <c r="C586" s="32"/>
      <c r="D586" s="5"/>
      <c r="E586" s="5"/>
      <c r="F586" s="5"/>
      <c r="G586" s="5"/>
      <c r="H586" s="5"/>
      <c r="I586" s="5"/>
      <c r="J586" s="5"/>
      <c r="K586" s="5"/>
    </row>
    <row r="587" spans="2:11" ht="12.75" customHeight="1" x14ac:dyDescent="0.25">
      <c r="B587" s="5"/>
      <c r="C587" s="32"/>
      <c r="D587" s="5"/>
      <c r="E587" s="5"/>
      <c r="F587" s="5"/>
      <c r="G587" s="5"/>
      <c r="H587" s="5"/>
      <c r="I587" s="5"/>
      <c r="J587" s="5"/>
      <c r="K587" s="5"/>
    </row>
    <row r="588" spans="2:11" ht="12.75" customHeight="1" x14ac:dyDescent="0.25">
      <c r="B588" s="5"/>
      <c r="C588" s="32"/>
      <c r="D588" s="5"/>
      <c r="E588" s="5"/>
      <c r="F588" s="5"/>
      <c r="G588" s="5"/>
      <c r="H588" s="5"/>
      <c r="I588" s="5"/>
      <c r="J588" s="5"/>
      <c r="K588" s="5"/>
    </row>
    <row r="589" spans="2:11" ht="12.75" customHeight="1" x14ac:dyDescent="0.25">
      <c r="B589" s="5"/>
      <c r="C589" s="32"/>
      <c r="D589" s="5"/>
      <c r="E589" s="5"/>
      <c r="F589" s="5"/>
      <c r="G589" s="5"/>
      <c r="H589" s="5"/>
      <c r="I589" s="5"/>
      <c r="J589" s="5"/>
      <c r="K589" s="5"/>
    </row>
    <row r="590" spans="2:11" ht="12.75" customHeight="1" x14ac:dyDescent="0.25">
      <c r="B590" s="5"/>
      <c r="C590" s="32"/>
      <c r="D590" s="5"/>
      <c r="E590" s="5"/>
      <c r="F590" s="5"/>
      <c r="G590" s="5"/>
      <c r="H590" s="5"/>
      <c r="I590" s="5"/>
      <c r="J590" s="5"/>
      <c r="K590" s="5"/>
    </row>
    <row r="591" spans="2:11" ht="12.75" customHeight="1" x14ac:dyDescent="0.25">
      <c r="B591" s="5"/>
      <c r="C591" s="32"/>
      <c r="D591" s="5"/>
      <c r="E591" s="5"/>
      <c r="F591" s="5"/>
      <c r="G591" s="5"/>
      <c r="H591" s="5"/>
      <c r="I591" s="5"/>
      <c r="J591" s="5"/>
      <c r="K591" s="5"/>
    </row>
    <row r="592" spans="2:11" ht="12.75" customHeight="1" x14ac:dyDescent="0.25">
      <c r="B592" s="5"/>
      <c r="C592" s="32"/>
      <c r="D592" s="5"/>
      <c r="E592" s="5"/>
      <c r="F592" s="5"/>
      <c r="G592" s="5"/>
      <c r="H592" s="5"/>
      <c r="I592" s="5"/>
      <c r="J592" s="5"/>
      <c r="K592" s="5"/>
    </row>
    <row r="593" spans="2:11" ht="12.75" customHeight="1" x14ac:dyDescent="0.25">
      <c r="B593" s="5"/>
      <c r="C593" s="32"/>
      <c r="D593" s="5"/>
      <c r="E593" s="5"/>
      <c r="F593" s="5"/>
      <c r="G593" s="5"/>
      <c r="H593" s="5"/>
      <c r="I593" s="5"/>
      <c r="J593" s="5"/>
      <c r="K593" s="5"/>
    </row>
    <row r="594" spans="2:11" ht="12.75" customHeight="1" x14ac:dyDescent="0.25">
      <c r="B594" s="5"/>
      <c r="C594" s="32"/>
      <c r="D594" s="5"/>
      <c r="E594" s="5"/>
      <c r="F594" s="5"/>
      <c r="G594" s="5"/>
      <c r="H594" s="5"/>
      <c r="I594" s="5"/>
      <c r="J594" s="5"/>
      <c r="K594" s="5"/>
    </row>
    <row r="595" spans="2:11" ht="12.75" customHeight="1" x14ac:dyDescent="0.25">
      <c r="B595" s="5"/>
      <c r="C595" s="32"/>
      <c r="D595" s="5"/>
      <c r="E595" s="5"/>
      <c r="F595" s="5"/>
      <c r="G595" s="5"/>
      <c r="H595" s="5"/>
      <c r="I595" s="5"/>
      <c r="J595" s="5"/>
      <c r="K595" s="5"/>
    </row>
    <row r="596" spans="2:11" ht="12.75" customHeight="1" x14ac:dyDescent="0.25">
      <c r="B596" s="5"/>
      <c r="C596" s="32"/>
      <c r="D596" s="5"/>
      <c r="E596" s="5"/>
      <c r="F596" s="5"/>
      <c r="G596" s="5"/>
      <c r="H596" s="5"/>
      <c r="I596" s="5"/>
      <c r="J596" s="5"/>
      <c r="K596" s="5"/>
    </row>
    <row r="597" spans="2:11" ht="12.75" customHeight="1" x14ac:dyDescent="0.25">
      <c r="B597" s="5"/>
      <c r="C597" s="32"/>
      <c r="D597" s="5"/>
      <c r="E597" s="5"/>
      <c r="F597" s="5"/>
      <c r="G597" s="5"/>
      <c r="H597" s="5"/>
      <c r="I597" s="5"/>
      <c r="J597" s="5"/>
      <c r="K597" s="5"/>
    </row>
    <row r="598" spans="2:11" ht="12.75" customHeight="1" x14ac:dyDescent="0.25">
      <c r="B598" s="5"/>
      <c r="C598" s="32"/>
      <c r="D598" s="5"/>
      <c r="E598" s="5"/>
      <c r="F598" s="5"/>
      <c r="G598" s="5"/>
      <c r="H598" s="5"/>
      <c r="I598" s="5"/>
      <c r="J598" s="5"/>
      <c r="K598" s="5"/>
    </row>
    <row r="599" spans="2:11" ht="12.75" customHeight="1" x14ac:dyDescent="0.25">
      <c r="B599" s="5"/>
      <c r="C599" s="32"/>
      <c r="D599" s="5"/>
      <c r="E599" s="5"/>
      <c r="F599" s="5"/>
      <c r="G599" s="5"/>
      <c r="H599" s="5"/>
      <c r="I599" s="5"/>
      <c r="J599" s="5"/>
      <c r="K599" s="5"/>
    </row>
    <row r="600" spans="2:11" ht="12.75" customHeight="1" x14ac:dyDescent="0.25">
      <c r="B600" s="5"/>
      <c r="C600" s="32"/>
      <c r="D600" s="5"/>
      <c r="E600" s="5"/>
      <c r="F600" s="5"/>
      <c r="G600" s="5"/>
      <c r="H600" s="5"/>
      <c r="I600" s="5"/>
      <c r="J600" s="5"/>
      <c r="K600" s="5"/>
    </row>
    <row r="601" spans="2:11" ht="12.75" customHeight="1" x14ac:dyDescent="0.25">
      <c r="B601" s="5"/>
      <c r="C601" s="32"/>
      <c r="D601" s="5"/>
      <c r="E601" s="5"/>
      <c r="F601" s="5"/>
      <c r="G601" s="5"/>
      <c r="H601" s="5"/>
      <c r="I601" s="5"/>
      <c r="J601" s="5"/>
      <c r="K601" s="5"/>
    </row>
    <row r="602" spans="2:11" ht="12.75" customHeight="1" x14ac:dyDescent="0.25">
      <c r="B602" s="5"/>
      <c r="C602" s="32"/>
      <c r="D602" s="5"/>
      <c r="E602" s="5"/>
      <c r="F602" s="5"/>
      <c r="G602" s="5"/>
      <c r="H602" s="5"/>
      <c r="I602" s="5"/>
      <c r="J602" s="5"/>
      <c r="K602" s="5"/>
    </row>
    <row r="603" spans="2:11" ht="12.75" customHeight="1" x14ac:dyDescent="0.25">
      <c r="B603" s="5"/>
      <c r="C603" s="32"/>
      <c r="D603" s="5"/>
      <c r="E603" s="5"/>
      <c r="F603" s="5"/>
      <c r="G603" s="5"/>
      <c r="H603" s="5"/>
      <c r="I603" s="5"/>
      <c r="J603" s="5"/>
      <c r="K603" s="5"/>
    </row>
    <row r="604" spans="2:11" ht="12.75" customHeight="1" x14ac:dyDescent="0.25">
      <c r="B604" s="5"/>
      <c r="C604" s="32"/>
      <c r="D604" s="5"/>
      <c r="E604" s="5"/>
      <c r="F604" s="5"/>
      <c r="G604" s="5"/>
      <c r="H604" s="5"/>
      <c r="I604" s="5"/>
      <c r="J604" s="5"/>
      <c r="K604" s="5"/>
    </row>
    <row r="605" spans="2:11" ht="12.75" customHeight="1" x14ac:dyDescent="0.25">
      <c r="B605" s="5"/>
      <c r="C605" s="32"/>
      <c r="D605" s="5"/>
      <c r="E605" s="5"/>
      <c r="F605" s="5"/>
      <c r="G605" s="5"/>
      <c r="H605" s="5"/>
      <c r="I605" s="5"/>
      <c r="J605" s="5"/>
      <c r="K605" s="5"/>
    </row>
    <row r="606" spans="2:11" ht="12.75" customHeight="1" x14ac:dyDescent="0.25">
      <c r="B606" s="5"/>
      <c r="C606" s="32"/>
      <c r="D606" s="5"/>
      <c r="E606" s="5"/>
      <c r="F606" s="5"/>
      <c r="G606" s="5"/>
      <c r="H606" s="5"/>
      <c r="I606" s="5"/>
      <c r="J606" s="5"/>
      <c r="K606" s="5"/>
    </row>
    <row r="607" spans="2:11" ht="12.75" customHeight="1" x14ac:dyDescent="0.25">
      <c r="B607" s="5"/>
      <c r="C607" s="32"/>
      <c r="D607" s="5"/>
      <c r="E607" s="5"/>
      <c r="F607" s="5"/>
      <c r="G607" s="5"/>
      <c r="H607" s="5"/>
      <c r="I607" s="5"/>
      <c r="J607" s="5"/>
      <c r="K607" s="5"/>
    </row>
    <row r="608" spans="2:11" ht="12.75" customHeight="1" x14ac:dyDescent="0.25">
      <c r="B608" s="5"/>
      <c r="C608" s="32"/>
      <c r="D608" s="5"/>
      <c r="E608" s="5"/>
      <c r="F608" s="5"/>
      <c r="G608" s="5"/>
      <c r="H608" s="5"/>
      <c r="I608" s="5"/>
      <c r="J608" s="5"/>
      <c r="K608" s="5"/>
    </row>
    <row r="609" spans="2:11" ht="12.75" customHeight="1" x14ac:dyDescent="0.25">
      <c r="B609" s="5"/>
      <c r="C609" s="32"/>
      <c r="D609" s="5"/>
      <c r="E609" s="5"/>
      <c r="F609" s="5"/>
      <c r="G609" s="5"/>
      <c r="H609" s="5"/>
      <c r="I609" s="5"/>
      <c r="J609" s="5"/>
      <c r="K609" s="5"/>
    </row>
    <row r="610" spans="2:11" ht="12.75" customHeight="1" x14ac:dyDescent="0.25">
      <c r="B610" s="5"/>
      <c r="C610" s="32"/>
      <c r="D610" s="5"/>
      <c r="E610" s="5"/>
      <c r="F610" s="5"/>
      <c r="G610" s="5"/>
      <c r="H610" s="5"/>
      <c r="I610" s="5"/>
      <c r="J610" s="5"/>
      <c r="K610" s="5"/>
    </row>
    <row r="611" spans="2:11" ht="12.75" customHeight="1" x14ac:dyDescent="0.25">
      <c r="B611" s="5"/>
      <c r="C611" s="32"/>
      <c r="D611" s="5"/>
      <c r="E611" s="5"/>
      <c r="F611" s="5"/>
      <c r="G611" s="5"/>
      <c r="H611" s="5"/>
      <c r="I611" s="5"/>
      <c r="J611" s="5"/>
      <c r="K611" s="5"/>
    </row>
    <row r="612" spans="2:11" ht="12.75" customHeight="1" x14ac:dyDescent="0.25">
      <c r="B612" s="5"/>
      <c r="C612" s="32"/>
      <c r="D612" s="5"/>
      <c r="E612" s="5"/>
      <c r="F612" s="5"/>
      <c r="G612" s="5"/>
      <c r="H612" s="5"/>
      <c r="I612" s="5"/>
      <c r="J612" s="5"/>
      <c r="K612" s="5"/>
    </row>
    <row r="613" spans="2:11" ht="12.75" customHeight="1" x14ac:dyDescent="0.25">
      <c r="B613" s="5"/>
      <c r="C613" s="32"/>
      <c r="D613" s="5"/>
      <c r="E613" s="5"/>
      <c r="F613" s="5"/>
      <c r="G613" s="5"/>
      <c r="H613" s="5"/>
      <c r="I613" s="5"/>
      <c r="J613" s="5"/>
      <c r="K613" s="5"/>
    </row>
    <row r="614" spans="2:11" ht="12.75" customHeight="1" x14ac:dyDescent="0.25">
      <c r="B614" s="5"/>
      <c r="C614" s="32"/>
      <c r="D614" s="5"/>
      <c r="E614" s="5"/>
      <c r="F614" s="5"/>
      <c r="G614" s="5"/>
      <c r="H614" s="5"/>
      <c r="I614" s="5"/>
      <c r="J614" s="5"/>
      <c r="K614" s="5"/>
    </row>
    <row r="615" spans="2:11" ht="12.75" customHeight="1" x14ac:dyDescent="0.25">
      <c r="B615" s="5"/>
      <c r="C615" s="32"/>
      <c r="D615" s="5"/>
      <c r="E615" s="5"/>
      <c r="F615" s="5"/>
      <c r="G615" s="5"/>
      <c r="H615" s="5"/>
      <c r="I615" s="5"/>
      <c r="J615" s="5"/>
      <c r="K615" s="5"/>
    </row>
    <row r="616" spans="2:11" ht="12.75" customHeight="1" x14ac:dyDescent="0.25">
      <c r="B616" s="5"/>
      <c r="C616" s="32"/>
      <c r="D616" s="5"/>
      <c r="E616" s="5"/>
      <c r="F616" s="5"/>
      <c r="G616" s="5"/>
      <c r="H616" s="5"/>
      <c r="I616" s="5"/>
      <c r="J616" s="5"/>
      <c r="K616" s="5"/>
    </row>
    <row r="617" spans="2:11" ht="12.75" customHeight="1" x14ac:dyDescent="0.25">
      <c r="B617" s="5"/>
      <c r="C617" s="32"/>
      <c r="D617" s="5"/>
      <c r="E617" s="5"/>
      <c r="F617" s="5"/>
      <c r="G617" s="5"/>
      <c r="H617" s="5"/>
      <c r="I617" s="5"/>
      <c r="J617" s="5"/>
      <c r="K617" s="5"/>
    </row>
    <row r="618" spans="2:11" ht="12.75" customHeight="1" x14ac:dyDescent="0.25">
      <c r="B618" s="5"/>
      <c r="C618" s="32"/>
      <c r="D618" s="5"/>
      <c r="E618" s="5"/>
      <c r="F618" s="5"/>
      <c r="G618" s="5"/>
      <c r="H618" s="5"/>
      <c r="I618" s="5"/>
      <c r="J618" s="5"/>
      <c r="K618" s="5"/>
    </row>
    <row r="619" spans="2:11" ht="12.75" customHeight="1" x14ac:dyDescent="0.25">
      <c r="B619" s="5"/>
      <c r="C619" s="32"/>
      <c r="D619" s="5"/>
      <c r="E619" s="5"/>
      <c r="F619" s="5"/>
      <c r="G619" s="5"/>
      <c r="H619" s="5"/>
      <c r="I619" s="5"/>
      <c r="J619" s="5"/>
      <c r="K619" s="5"/>
    </row>
    <row r="620" spans="2:11" ht="12.75" customHeight="1" x14ac:dyDescent="0.25">
      <c r="B620" s="5"/>
      <c r="C620" s="32"/>
      <c r="D620" s="5"/>
      <c r="E620" s="5"/>
      <c r="F620" s="5"/>
      <c r="G620" s="5"/>
      <c r="H620" s="5"/>
      <c r="I620" s="5"/>
      <c r="J620" s="5"/>
      <c r="K620" s="5"/>
    </row>
    <row r="621" spans="2:11" ht="12.75" customHeight="1" x14ac:dyDescent="0.25">
      <c r="B621" s="5"/>
      <c r="C621" s="32"/>
      <c r="D621" s="5"/>
      <c r="E621" s="5"/>
      <c r="F621" s="5"/>
      <c r="G621" s="5"/>
      <c r="H621" s="5"/>
      <c r="I621" s="5"/>
      <c r="J621" s="5"/>
      <c r="K621" s="5"/>
    </row>
    <row r="622" spans="2:11" ht="12.75" customHeight="1" x14ac:dyDescent="0.25">
      <c r="B622" s="5"/>
      <c r="C622" s="32"/>
      <c r="D622" s="5"/>
      <c r="E622" s="5"/>
      <c r="F622" s="5"/>
      <c r="G622" s="5"/>
      <c r="H622" s="5"/>
      <c r="I622" s="5"/>
      <c r="J622" s="5"/>
      <c r="K622" s="5"/>
    </row>
    <row r="623" spans="2:11" ht="12.75" customHeight="1" x14ac:dyDescent="0.25">
      <c r="B623" s="5"/>
      <c r="C623" s="32"/>
      <c r="D623" s="5"/>
      <c r="E623" s="5"/>
      <c r="F623" s="5"/>
      <c r="G623" s="5"/>
      <c r="H623" s="5"/>
      <c r="I623" s="5"/>
      <c r="J623" s="5"/>
      <c r="K623" s="5"/>
    </row>
    <row r="624" spans="2:11" ht="12.75" customHeight="1" x14ac:dyDescent="0.25">
      <c r="B624" s="5"/>
      <c r="C624" s="32"/>
      <c r="D624" s="5"/>
      <c r="E624" s="5"/>
      <c r="F624" s="5"/>
      <c r="G624" s="5"/>
      <c r="H624" s="5"/>
      <c r="I624" s="5"/>
      <c r="J624" s="5"/>
      <c r="K624" s="5"/>
    </row>
    <row r="625" spans="2:11" ht="12.75" customHeight="1" x14ac:dyDescent="0.25">
      <c r="B625" s="5"/>
      <c r="C625" s="32"/>
      <c r="D625" s="5"/>
      <c r="E625" s="5"/>
      <c r="F625" s="5"/>
      <c r="G625" s="5"/>
      <c r="H625" s="5"/>
      <c r="I625" s="5"/>
      <c r="J625" s="5"/>
      <c r="K625" s="5"/>
    </row>
    <row r="626" spans="2:11" ht="12.75" customHeight="1" x14ac:dyDescent="0.25">
      <c r="B626" s="5"/>
      <c r="C626" s="32"/>
      <c r="D626" s="5"/>
      <c r="E626" s="5"/>
      <c r="F626" s="5"/>
      <c r="G626" s="5"/>
      <c r="H626" s="5"/>
      <c r="I626" s="5"/>
      <c r="J626" s="5"/>
      <c r="K626" s="5"/>
    </row>
    <row r="627" spans="2:11" ht="12.75" customHeight="1" x14ac:dyDescent="0.25">
      <c r="B627" s="5"/>
      <c r="C627" s="32"/>
      <c r="D627" s="5"/>
      <c r="E627" s="5"/>
      <c r="F627" s="5"/>
      <c r="G627" s="5"/>
      <c r="H627" s="5"/>
      <c r="I627" s="5"/>
      <c r="J627" s="5"/>
      <c r="K627" s="5"/>
    </row>
    <row r="628" spans="2:11" ht="12.75" customHeight="1" x14ac:dyDescent="0.25">
      <c r="B628" s="5"/>
      <c r="C628" s="32"/>
      <c r="D628" s="5"/>
      <c r="E628" s="5"/>
      <c r="F628" s="5"/>
      <c r="G628" s="5"/>
      <c r="H628" s="5"/>
      <c r="I628" s="5"/>
      <c r="J628" s="5"/>
      <c r="K628" s="5"/>
    </row>
    <row r="629" spans="2:11" ht="12.75" customHeight="1" x14ac:dyDescent="0.25">
      <c r="B629" s="5"/>
      <c r="C629" s="32"/>
      <c r="D629" s="5"/>
      <c r="E629" s="5"/>
      <c r="F629" s="5"/>
      <c r="G629" s="5"/>
      <c r="H629" s="5"/>
      <c r="I629" s="5"/>
      <c r="J629" s="5"/>
      <c r="K629" s="5"/>
    </row>
    <row r="630" spans="2:11" ht="12.75" customHeight="1" x14ac:dyDescent="0.25">
      <c r="B630" s="5"/>
      <c r="C630" s="32"/>
      <c r="D630" s="5"/>
      <c r="E630" s="5"/>
      <c r="F630" s="5"/>
      <c r="G630" s="5"/>
      <c r="H630" s="5"/>
      <c r="I630" s="5"/>
      <c r="J630" s="5"/>
      <c r="K630" s="5"/>
    </row>
    <row r="631" spans="2:11" ht="12.75" customHeight="1" x14ac:dyDescent="0.25">
      <c r="B631" s="5"/>
      <c r="C631" s="32"/>
      <c r="D631" s="5"/>
      <c r="E631" s="5"/>
      <c r="F631" s="5"/>
      <c r="G631" s="5"/>
      <c r="H631" s="5"/>
      <c r="I631" s="5"/>
      <c r="J631" s="5"/>
      <c r="K631" s="5"/>
    </row>
    <row r="632" spans="2:11" ht="12.75" customHeight="1" x14ac:dyDescent="0.25">
      <c r="B632" s="5"/>
      <c r="C632" s="32"/>
      <c r="D632" s="5"/>
      <c r="E632" s="5"/>
      <c r="F632" s="5"/>
      <c r="G632" s="5"/>
      <c r="H632" s="5"/>
      <c r="I632" s="5"/>
      <c r="J632" s="5"/>
      <c r="K632" s="5"/>
    </row>
    <row r="633" spans="2:11" ht="12.75" customHeight="1" x14ac:dyDescent="0.25">
      <c r="B633" s="5"/>
      <c r="C633" s="32"/>
      <c r="D633" s="5"/>
      <c r="E633" s="5"/>
      <c r="F633" s="5"/>
      <c r="G633" s="5"/>
      <c r="H633" s="5"/>
      <c r="I633" s="5"/>
      <c r="J633" s="5"/>
      <c r="K633" s="5"/>
    </row>
    <row r="634" spans="2:11" ht="12.75" customHeight="1" x14ac:dyDescent="0.25">
      <c r="B634" s="5"/>
      <c r="C634" s="32"/>
      <c r="D634" s="5"/>
      <c r="E634" s="5"/>
      <c r="F634" s="5"/>
      <c r="G634" s="5"/>
      <c r="H634" s="5"/>
      <c r="I634" s="5"/>
      <c r="J634" s="5"/>
      <c r="K634" s="5"/>
    </row>
    <row r="635" spans="2:11" ht="12.75" customHeight="1" x14ac:dyDescent="0.25">
      <c r="B635" s="5"/>
      <c r="C635" s="32"/>
      <c r="D635" s="5"/>
      <c r="E635" s="5"/>
      <c r="F635" s="5"/>
      <c r="G635" s="5"/>
      <c r="H635" s="5"/>
      <c r="I635" s="5"/>
      <c r="J635" s="5"/>
      <c r="K635" s="5"/>
    </row>
    <row r="636" spans="2:11" ht="12.75" customHeight="1" x14ac:dyDescent="0.25">
      <c r="B636" s="5"/>
      <c r="C636" s="32"/>
      <c r="D636" s="5"/>
      <c r="E636" s="5"/>
      <c r="F636" s="5"/>
      <c r="G636" s="5"/>
      <c r="H636" s="5"/>
      <c r="I636" s="5"/>
      <c r="J636" s="5"/>
      <c r="K636" s="5"/>
    </row>
    <row r="637" spans="2:11" ht="12.75" customHeight="1" x14ac:dyDescent="0.25">
      <c r="B637" s="5"/>
      <c r="C637" s="32"/>
      <c r="D637" s="5"/>
      <c r="E637" s="5"/>
      <c r="F637" s="5"/>
      <c r="G637" s="5"/>
      <c r="H637" s="5"/>
      <c r="I637" s="5"/>
      <c r="J637" s="5"/>
      <c r="K637" s="5"/>
    </row>
    <row r="638" spans="2:11" ht="12.75" customHeight="1" x14ac:dyDescent="0.25">
      <c r="B638" s="5"/>
      <c r="C638" s="32"/>
      <c r="D638" s="5"/>
      <c r="E638" s="5"/>
      <c r="F638" s="5"/>
      <c r="G638" s="5"/>
      <c r="H638" s="5"/>
      <c r="I638" s="5"/>
      <c r="J638" s="5"/>
      <c r="K638" s="5"/>
    </row>
    <row r="639" spans="2:11" ht="12.75" customHeight="1" x14ac:dyDescent="0.25">
      <c r="B639" s="5"/>
      <c r="C639" s="32"/>
      <c r="D639" s="5"/>
      <c r="E639" s="5"/>
      <c r="F639" s="5"/>
      <c r="G639" s="5"/>
      <c r="H639" s="5"/>
      <c r="I639" s="5"/>
      <c r="J639" s="5"/>
      <c r="K639" s="5"/>
    </row>
    <row r="640" spans="2:11" ht="12.75" customHeight="1" x14ac:dyDescent="0.25">
      <c r="B640" s="5"/>
      <c r="C640" s="32"/>
      <c r="D640" s="5"/>
      <c r="E640" s="5"/>
      <c r="F640" s="5"/>
      <c r="G640" s="5"/>
      <c r="H640" s="5"/>
      <c r="I640" s="5"/>
      <c r="J640" s="5"/>
      <c r="K640" s="5"/>
    </row>
    <row r="641" spans="2:11" ht="12.75" customHeight="1" x14ac:dyDescent="0.25">
      <c r="B641" s="5"/>
      <c r="C641" s="32"/>
      <c r="D641" s="5"/>
      <c r="E641" s="5"/>
      <c r="F641" s="5"/>
      <c r="G641" s="5"/>
      <c r="H641" s="5"/>
      <c r="I641" s="5"/>
      <c r="J641" s="5"/>
      <c r="K641" s="5"/>
    </row>
    <row r="642" spans="2:11" ht="12.75" customHeight="1" x14ac:dyDescent="0.25">
      <c r="B642" s="5"/>
      <c r="C642" s="32"/>
      <c r="D642" s="5"/>
      <c r="E642" s="5"/>
      <c r="F642" s="5"/>
      <c r="G642" s="5"/>
      <c r="H642" s="5"/>
      <c r="I642" s="5"/>
      <c r="J642" s="5"/>
      <c r="K642" s="5"/>
    </row>
    <row r="643" spans="2:11" ht="12.75" customHeight="1" x14ac:dyDescent="0.25">
      <c r="B643" s="5"/>
      <c r="C643" s="32"/>
      <c r="D643" s="5"/>
      <c r="E643" s="5"/>
      <c r="F643" s="5"/>
      <c r="G643" s="5"/>
      <c r="H643" s="5"/>
      <c r="I643" s="5"/>
      <c r="J643" s="5"/>
      <c r="K643" s="5"/>
    </row>
    <row r="644" spans="2:11" ht="12.75" customHeight="1" x14ac:dyDescent="0.25">
      <c r="B644" s="5"/>
      <c r="C644" s="32"/>
      <c r="D644" s="5"/>
      <c r="E644" s="5"/>
      <c r="F644" s="5"/>
      <c r="G644" s="5"/>
      <c r="H644" s="5"/>
      <c r="I644" s="5"/>
      <c r="J644" s="5"/>
      <c r="K644" s="5"/>
    </row>
    <row r="645" spans="2:11" ht="12.75" customHeight="1" x14ac:dyDescent="0.25">
      <c r="B645" s="5"/>
      <c r="C645" s="32"/>
      <c r="D645" s="5"/>
      <c r="E645" s="5"/>
      <c r="F645" s="5"/>
      <c r="G645" s="5"/>
      <c r="H645" s="5"/>
      <c r="I645" s="5"/>
      <c r="J645" s="5"/>
      <c r="K645" s="5"/>
    </row>
    <row r="646" spans="2:11" ht="12.75" customHeight="1" x14ac:dyDescent="0.25">
      <c r="B646" s="5"/>
      <c r="C646" s="32"/>
      <c r="D646" s="5"/>
      <c r="E646" s="5"/>
      <c r="F646" s="5"/>
      <c r="G646" s="5"/>
      <c r="H646" s="5"/>
      <c r="I646" s="5"/>
      <c r="J646" s="5"/>
      <c r="K646" s="5"/>
    </row>
    <row r="647" spans="2:11" ht="12.75" customHeight="1" x14ac:dyDescent="0.25">
      <c r="B647" s="5"/>
      <c r="C647" s="32"/>
      <c r="D647" s="5"/>
      <c r="E647" s="5"/>
      <c r="F647" s="5"/>
      <c r="G647" s="5"/>
      <c r="H647" s="5"/>
      <c r="I647" s="5"/>
      <c r="J647" s="5"/>
      <c r="K647" s="5"/>
    </row>
    <row r="648" spans="2:11" ht="12.75" customHeight="1" x14ac:dyDescent="0.25">
      <c r="B648" s="5"/>
      <c r="C648" s="32"/>
      <c r="D648" s="5"/>
      <c r="E648" s="5"/>
      <c r="F648" s="5"/>
      <c r="G648" s="5"/>
      <c r="H648" s="5"/>
      <c r="I648" s="5"/>
      <c r="J648" s="5"/>
      <c r="K648" s="5"/>
    </row>
    <row r="649" spans="2:11" ht="12.75" customHeight="1" x14ac:dyDescent="0.25">
      <c r="B649" s="5"/>
      <c r="C649" s="32"/>
      <c r="D649" s="5"/>
      <c r="E649" s="5"/>
      <c r="F649" s="5"/>
      <c r="G649" s="5"/>
      <c r="H649" s="5"/>
      <c r="I649" s="5"/>
      <c r="J649" s="5"/>
      <c r="K649" s="5"/>
    </row>
    <row r="650" spans="2:11" ht="12.75" customHeight="1" x14ac:dyDescent="0.25">
      <c r="B650" s="5"/>
      <c r="C650" s="32"/>
      <c r="D650" s="5"/>
      <c r="E650" s="5"/>
      <c r="F650" s="5"/>
      <c r="G650" s="5"/>
      <c r="H650" s="5"/>
      <c r="I650" s="5"/>
      <c r="J650" s="5"/>
      <c r="K650" s="5"/>
    </row>
    <row r="651" spans="2:11" ht="12.75" customHeight="1" x14ac:dyDescent="0.25">
      <c r="B651" s="5"/>
      <c r="C651" s="32"/>
      <c r="D651" s="5"/>
      <c r="E651" s="5"/>
      <c r="F651" s="5"/>
      <c r="G651" s="5"/>
      <c r="H651" s="5"/>
      <c r="I651" s="5"/>
      <c r="J651" s="5"/>
      <c r="K651" s="5"/>
    </row>
    <row r="652" spans="2:11" ht="12.75" customHeight="1" x14ac:dyDescent="0.25">
      <c r="B652" s="5"/>
      <c r="C652" s="32"/>
      <c r="D652" s="5"/>
      <c r="E652" s="5"/>
      <c r="F652" s="5"/>
      <c r="G652" s="5"/>
      <c r="H652" s="5"/>
      <c r="I652" s="5"/>
      <c r="J652" s="5"/>
      <c r="K652" s="5"/>
    </row>
    <row r="653" spans="2:11" ht="12.75" customHeight="1" x14ac:dyDescent="0.25">
      <c r="B653" s="5"/>
      <c r="C653" s="32"/>
      <c r="D653" s="5"/>
      <c r="E653" s="5"/>
      <c r="F653" s="5"/>
      <c r="G653" s="5"/>
      <c r="H653" s="5"/>
      <c r="I653" s="5"/>
      <c r="J653" s="5"/>
      <c r="K653" s="5"/>
    </row>
    <row r="654" spans="2:11" ht="12.75" customHeight="1" x14ac:dyDescent="0.25">
      <c r="B654" s="5"/>
      <c r="C654" s="32"/>
      <c r="D654" s="5"/>
      <c r="E654" s="5"/>
      <c r="F654" s="5"/>
      <c r="G654" s="5"/>
      <c r="H654" s="5"/>
      <c r="I654" s="5"/>
      <c r="J654" s="5"/>
      <c r="K654" s="5"/>
    </row>
    <row r="655" spans="2:11" ht="12.75" customHeight="1" x14ac:dyDescent="0.25">
      <c r="B655" s="5"/>
      <c r="C655" s="32"/>
      <c r="D655" s="5"/>
      <c r="E655" s="5"/>
      <c r="F655" s="5"/>
      <c r="G655" s="5"/>
      <c r="H655" s="5"/>
      <c r="I655" s="5"/>
      <c r="J655" s="5"/>
      <c r="K655" s="5"/>
    </row>
    <row r="656" spans="2:11" ht="12.75" customHeight="1" x14ac:dyDescent="0.25">
      <c r="B656" s="5"/>
      <c r="C656" s="32"/>
      <c r="D656" s="5"/>
      <c r="E656" s="5"/>
      <c r="F656" s="5"/>
      <c r="G656" s="5"/>
      <c r="H656" s="5"/>
      <c r="I656" s="5"/>
      <c r="J656" s="5"/>
      <c r="K656" s="5"/>
    </row>
    <row r="657" spans="2:11" ht="12.75" customHeight="1" x14ac:dyDescent="0.25">
      <c r="B657" s="5"/>
      <c r="C657" s="32"/>
      <c r="D657" s="5"/>
      <c r="E657" s="5"/>
      <c r="F657" s="5"/>
      <c r="G657" s="5"/>
      <c r="H657" s="5"/>
      <c r="I657" s="5"/>
      <c r="J657" s="5"/>
      <c r="K657" s="5"/>
    </row>
    <row r="658" spans="2:11" ht="12.75" customHeight="1" x14ac:dyDescent="0.25">
      <c r="B658" s="5"/>
      <c r="C658" s="32"/>
      <c r="D658" s="5"/>
      <c r="E658" s="5"/>
      <c r="F658" s="5"/>
      <c r="G658" s="5"/>
      <c r="H658" s="5"/>
      <c r="I658" s="5"/>
      <c r="J658" s="5"/>
      <c r="K658" s="5"/>
    </row>
    <row r="659" spans="2:11" ht="12.75" customHeight="1" x14ac:dyDescent="0.25">
      <c r="B659" s="5"/>
      <c r="C659" s="32"/>
      <c r="D659" s="5"/>
      <c r="E659" s="5"/>
      <c r="F659" s="5"/>
      <c r="G659" s="5"/>
      <c r="H659" s="5"/>
      <c r="I659" s="5"/>
      <c r="J659" s="5"/>
      <c r="K659" s="5"/>
    </row>
    <row r="660" spans="2:11" ht="12.75" customHeight="1" x14ac:dyDescent="0.25">
      <c r="B660" s="5"/>
      <c r="C660" s="32"/>
      <c r="D660" s="5"/>
      <c r="E660" s="5"/>
      <c r="F660" s="5"/>
      <c r="G660" s="5"/>
      <c r="H660" s="5"/>
      <c r="I660" s="5"/>
      <c r="J660" s="5"/>
      <c r="K660" s="5"/>
    </row>
    <row r="661" spans="2:11" ht="12.75" customHeight="1" x14ac:dyDescent="0.25">
      <c r="B661" s="5"/>
      <c r="C661" s="32"/>
      <c r="D661" s="5"/>
      <c r="E661" s="5"/>
      <c r="F661" s="5"/>
      <c r="G661" s="5"/>
      <c r="H661" s="5"/>
      <c r="I661" s="5"/>
      <c r="J661" s="5"/>
      <c r="K661" s="5"/>
    </row>
    <row r="662" spans="2:11" ht="12.75" customHeight="1" x14ac:dyDescent="0.25">
      <c r="B662" s="5"/>
      <c r="C662" s="32"/>
      <c r="D662" s="5"/>
      <c r="E662" s="5"/>
      <c r="F662" s="5"/>
      <c r="G662" s="5"/>
      <c r="H662" s="5"/>
      <c r="I662" s="5"/>
      <c r="J662" s="5"/>
      <c r="K662" s="5"/>
    </row>
    <row r="663" spans="2:11" ht="12.75" customHeight="1" x14ac:dyDescent="0.25">
      <c r="B663" s="5"/>
      <c r="C663" s="32"/>
      <c r="D663" s="5"/>
      <c r="E663" s="5"/>
      <c r="F663" s="5"/>
      <c r="G663" s="5"/>
      <c r="H663" s="5"/>
      <c r="I663" s="5"/>
      <c r="J663" s="5"/>
      <c r="K663" s="5"/>
    </row>
    <row r="664" spans="2:11" ht="12.75" customHeight="1" x14ac:dyDescent="0.25">
      <c r="B664" s="5"/>
      <c r="C664" s="32"/>
      <c r="D664" s="5"/>
      <c r="E664" s="5"/>
      <c r="F664" s="5"/>
      <c r="G664" s="5"/>
      <c r="H664" s="5"/>
      <c r="I664" s="5"/>
      <c r="J664" s="5"/>
      <c r="K664" s="5"/>
    </row>
    <row r="665" spans="2:11" ht="12.75" customHeight="1" x14ac:dyDescent="0.25">
      <c r="B665" s="5"/>
      <c r="C665" s="32"/>
      <c r="D665" s="5"/>
      <c r="E665" s="5"/>
      <c r="F665" s="5"/>
      <c r="G665" s="5"/>
      <c r="H665" s="5"/>
      <c r="I665" s="5"/>
      <c r="J665" s="5"/>
      <c r="K665" s="5"/>
    </row>
    <row r="666" spans="2:11" ht="12.75" customHeight="1" x14ac:dyDescent="0.25">
      <c r="B666" s="5"/>
      <c r="C666" s="32"/>
      <c r="D666" s="5"/>
      <c r="E666" s="5"/>
      <c r="F666" s="5"/>
      <c r="G666" s="5"/>
      <c r="H666" s="5"/>
      <c r="I666" s="5"/>
      <c r="J666" s="5"/>
      <c r="K666" s="5"/>
    </row>
    <row r="667" spans="2:11" ht="12.75" customHeight="1" x14ac:dyDescent="0.25">
      <c r="B667" s="5"/>
      <c r="C667" s="32"/>
      <c r="D667" s="5"/>
      <c r="E667" s="5"/>
      <c r="F667" s="5"/>
      <c r="G667" s="5"/>
      <c r="H667" s="5"/>
      <c r="I667" s="5"/>
      <c r="J667" s="5"/>
      <c r="K667" s="5"/>
    </row>
    <row r="668" spans="2:11" ht="12.75" customHeight="1" x14ac:dyDescent="0.25">
      <c r="B668" s="5"/>
      <c r="C668" s="32"/>
      <c r="D668" s="5"/>
      <c r="E668" s="5"/>
      <c r="F668" s="5"/>
      <c r="G668" s="5"/>
      <c r="H668" s="5"/>
      <c r="I668" s="5"/>
      <c r="J668" s="5"/>
      <c r="K668" s="5"/>
    </row>
    <row r="669" spans="2:11" ht="12.75" customHeight="1" x14ac:dyDescent="0.25">
      <c r="B669" s="5"/>
      <c r="C669" s="32"/>
      <c r="D669" s="5"/>
      <c r="E669" s="5"/>
      <c r="F669" s="5"/>
      <c r="G669" s="5"/>
      <c r="H669" s="5"/>
      <c r="I669" s="5"/>
      <c r="J669" s="5"/>
      <c r="K669" s="5"/>
    </row>
    <row r="670" spans="2:11" ht="12.75" customHeight="1" x14ac:dyDescent="0.25">
      <c r="B670" s="5"/>
      <c r="C670" s="32"/>
      <c r="D670" s="5"/>
      <c r="E670" s="5"/>
      <c r="F670" s="5"/>
      <c r="G670" s="5"/>
      <c r="H670" s="5"/>
      <c r="I670" s="5"/>
      <c r="J670" s="5"/>
      <c r="K670" s="5"/>
    </row>
    <row r="671" spans="2:11" ht="12.75" customHeight="1" x14ac:dyDescent="0.25">
      <c r="B671" s="5"/>
      <c r="C671" s="32"/>
      <c r="D671" s="5"/>
      <c r="E671" s="5"/>
      <c r="F671" s="5"/>
      <c r="G671" s="5"/>
      <c r="H671" s="5"/>
      <c r="I671" s="5"/>
      <c r="J671" s="5"/>
      <c r="K671" s="5"/>
    </row>
    <row r="672" spans="2:11" ht="12.75" customHeight="1" x14ac:dyDescent="0.25">
      <c r="B672" s="5"/>
      <c r="C672" s="32"/>
      <c r="D672" s="5"/>
      <c r="E672" s="5"/>
      <c r="F672" s="5"/>
      <c r="G672" s="5"/>
      <c r="H672" s="5"/>
      <c r="I672" s="5"/>
      <c r="J672" s="5"/>
      <c r="K672" s="5"/>
    </row>
    <row r="673" spans="2:11" ht="12.75" customHeight="1" x14ac:dyDescent="0.25">
      <c r="B673" s="5"/>
      <c r="C673" s="32"/>
      <c r="D673" s="5"/>
      <c r="E673" s="5"/>
      <c r="F673" s="5"/>
      <c r="G673" s="5"/>
      <c r="H673" s="5"/>
      <c r="I673" s="5"/>
      <c r="J673" s="5"/>
      <c r="K673" s="5"/>
    </row>
    <row r="674" spans="2:11" ht="12.75" customHeight="1" x14ac:dyDescent="0.25">
      <c r="B674" s="5"/>
      <c r="C674" s="32"/>
      <c r="D674" s="5"/>
      <c r="E674" s="5"/>
      <c r="F674" s="5"/>
      <c r="G674" s="5"/>
      <c r="H674" s="5"/>
      <c r="I674" s="5"/>
      <c r="J674" s="5"/>
      <c r="K674" s="5"/>
    </row>
    <row r="675" spans="2:11" ht="12.75" customHeight="1" x14ac:dyDescent="0.25">
      <c r="B675" s="5"/>
      <c r="C675" s="32"/>
      <c r="D675" s="5"/>
      <c r="E675" s="5"/>
      <c r="F675" s="5"/>
      <c r="G675" s="5"/>
      <c r="H675" s="5"/>
      <c r="I675" s="5"/>
      <c r="J675" s="5"/>
      <c r="K675" s="5"/>
    </row>
    <row r="676" spans="2:11" ht="12.75" customHeight="1" x14ac:dyDescent="0.25">
      <c r="B676" s="5"/>
      <c r="C676" s="32"/>
      <c r="D676" s="5"/>
      <c r="E676" s="5"/>
      <c r="F676" s="5"/>
      <c r="G676" s="5"/>
      <c r="H676" s="5"/>
      <c r="I676" s="5"/>
      <c r="J676" s="5"/>
      <c r="K676" s="5"/>
    </row>
    <row r="677" spans="2:11" ht="12.75" customHeight="1" x14ac:dyDescent="0.25">
      <c r="B677" s="5"/>
      <c r="C677" s="32"/>
      <c r="D677" s="5"/>
      <c r="E677" s="5"/>
      <c r="F677" s="5"/>
      <c r="G677" s="5"/>
      <c r="H677" s="5"/>
      <c r="I677" s="5"/>
      <c r="J677" s="5"/>
      <c r="K677" s="5"/>
    </row>
    <row r="678" spans="2:11" ht="12.75" customHeight="1" x14ac:dyDescent="0.25">
      <c r="B678" s="5"/>
      <c r="C678" s="32"/>
      <c r="D678" s="5"/>
      <c r="E678" s="5"/>
      <c r="F678" s="5"/>
      <c r="G678" s="5"/>
      <c r="H678" s="5"/>
      <c r="I678" s="5"/>
      <c r="J678" s="5"/>
      <c r="K678" s="5"/>
    </row>
    <row r="679" spans="2:11" ht="12.75" customHeight="1" x14ac:dyDescent="0.25">
      <c r="B679" s="5"/>
      <c r="C679" s="32"/>
      <c r="D679" s="5"/>
      <c r="E679" s="5"/>
      <c r="F679" s="5"/>
      <c r="G679" s="5"/>
      <c r="H679" s="5"/>
      <c r="I679" s="5"/>
      <c r="J679" s="5"/>
      <c r="K679" s="5"/>
    </row>
    <row r="680" spans="2:11" ht="12.75" customHeight="1" x14ac:dyDescent="0.25">
      <c r="B680" s="5"/>
      <c r="C680" s="32"/>
      <c r="D680" s="5"/>
      <c r="E680" s="5"/>
      <c r="F680" s="5"/>
      <c r="G680" s="5"/>
      <c r="H680" s="5"/>
      <c r="I680" s="5"/>
      <c r="J680" s="5"/>
      <c r="K680" s="5"/>
    </row>
    <row r="681" spans="2:11" ht="12.75" customHeight="1" x14ac:dyDescent="0.25">
      <c r="B681" s="5"/>
      <c r="C681" s="32"/>
      <c r="D681" s="5"/>
      <c r="E681" s="5"/>
      <c r="F681" s="5"/>
      <c r="G681" s="5"/>
      <c r="H681" s="5"/>
      <c r="I681" s="5"/>
      <c r="J681" s="5"/>
      <c r="K681" s="5"/>
    </row>
    <row r="682" spans="2:11" ht="12.75" customHeight="1" x14ac:dyDescent="0.25">
      <c r="B682" s="5"/>
      <c r="C682" s="32"/>
      <c r="D682" s="5"/>
      <c r="E682" s="5"/>
      <c r="F682" s="5"/>
      <c r="G682" s="5"/>
      <c r="H682" s="5"/>
      <c r="I682" s="5"/>
      <c r="J682" s="5"/>
      <c r="K682" s="5"/>
    </row>
    <row r="683" spans="2:11" ht="12.75" customHeight="1" x14ac:dyDescent="0.25">
      <c r="B683" s="5"/>
      <c r="C683" s="32"/>
      <c r="D683" s="5"/>
      <c r="E683" s="5"/>
      <c r="F683" s="5"/>
      <c r="G683" s="5"/>
      <c r="H683" s="5"/>
      <c r="I683" s="5"/>
      <c r="J683" s="5"/>
      <c r="K683" s="5"/>
    </row>
    <row r="684" spans="2:11" ht="12.75" customHeight="1" x14ac:dyDescent="0.25">
      <c r="B684" s="5"/>
      <c r="C684" s="32"/>
      <c r="D684" s="5"/>
      <c r="E684" s="5"/>
      <c r="F684" s="5"/>
      <c r="G684" s="5"/>
      <c r="H684" s="5"/>
      <c r="I684" s="5"/>
      <c r="J684" s="5"/>
      <c r="K684" s="5"/>
    </row>
    <row r="685" spans="2:11" ht="12.75" customHeight="1" x14ac:dyDescent="0.25">
      <c r="B685" s="5"/>
      <c r="C685" s="32"/>
      <c r="D685" s="5"/>
      <c r="E685" s="5"/>
      <c r="F685" s="5"/>
      <c r="G685" s="5"/>
      <c r="H685" s="5"/>
      <c r="I685" s="5"/>
      <c r="J685" s="5"/>
      <c r="K685" s="5"/>
    </row>
    <row r="686" spans="2:11" ht="12.75" customHeight="1" x14ac:dyDescent="0.25">
      <c r="B686" s="5"/>
      <c r="C686" s="32"/>
      <c r="D686" s="5"/>
      <c r="E686" s="5"/>
      <c r="F686" s="5"/>
      <c r="G686" s="5"/>
      <c r="H686" s="5"/>
      <c r="I686" s="5"/>
      <c r="J686" s="5"/>
      <c r="K686" s="5"/>
    </row>
    <row r="687" spans="2:11" ht="12.75" customHeight="1" x14ac:dyDescent="0.25">
      <c r="B687" s="5"/>
      <c r="C687" s="32"/>
      <c r="D687" s="5"/>
      <c r="E687" s="5"/>
      <c r="F687" s="5"/>
      <c r="G687" s="5"/>
      <c r="H687" s="5"/>
      <c r="I687" s="5"/>
      <c r="J687" s="5"/>
      <c r="K687" s="5"/>
    </row>
    <row r="688" spans="2:11" ht="12.75" customHeight="1" x14ac:dyDescent="0.25">
      <c r="B688" s="5"/>
      <c r="C688" s="32"/>
      <c r="D688" s="5"/>
      <c r="E688" s="5"/>
      <c r="F688" s="5"/>
      <c r="G688" s="5"/>
      <c r="H688" s="5"/>
      <c r="I688" s="5"/>
      <c r="J688" s="5"/>
      <c r="K688" s="5"/>
    </row>
    <row r="689" spans="2:11" ht="12.75" customHeight="1" x14ac:dyDescent="0.25">
      <c r="B689" s="5"/>
      <c r="C689" s="32"/>
      <c r="D689" s="5"/>
      <c r="E689" s="5"/>
      <c r="F689" s="5"/>
      <c r="G689" s="5"/>
      <c r="H689" s="5"/>
      <c r="I689" s="5"/>
      <c r="J689" s="5"/>
      <c r="K689" s="5"/>
    </row>
    <row r="690" spans="2:11" ht="12.75" customHeight="1" x14ac:dyDescent="0.25">
      <c r="B690" s="5"/>
      <c r="C690" s="32"/>
      <c r="D690" s="5"/>
      <c r="E690" s="5"/>
      <c r="F690" s="5"/>
      <c r="G690" s="5"/>
      <c r="H690" s="5"/>
      <c r="I690" s="5"/>
      <c r="J690" s="5"/>
      <c r="K690" s="5"/>
    </row>
    <row r="691" spans="2:11" ht="12.75" customHeight="1" x14ac:dyDescent="0.25">
      <c r="B691" s="5"/>
      <c r="C691" s="32"/>
      <c r="D691" s="5"/>
      <c r="E691" s="5"/>
      <c r="F691" s="5"/>
      <c r="G691" s="5"/>
      <c r="H691" s="5"/>
      <c r="I691" s="5"/>
      <c r="J691" s="5"/>
      <c r="K691" s="5"/>
    </row>
    <row r="692" spans="2:11" ht="12.75" customHeight="1" x14ac:dyDescent="0.25">
      <c r="B692" s="5"/>
      <c r="C692" s="32"/>
      <c r="D692" s="5"/>
      <c r="E692" s="5"/>
      <c r="F692" s="5"/>
      <c r="G692" s="5"/>
      <c r="H692" s="5"/>
      <c r="I692" s="5"/>
      <c r="J692" s="5"/>
      <c r="K692" s="5"/>
    </row>
    <row r="693" spans="2:11" ht="12.75" customHeight="1" x14ac:dyDescent="0.25">
      <c r="B693" s="5"/>
      <c r="C693" s="32"/>
      <c r="D693" s="5"/>
      <c r="E693" s="5"/>
      <c r="F693" s="5"/>
      <c r="G693" s="5"/>
      <c r="H693" s="5"/>
      <c r="I693" s="5"/>
      <c r="J693" s="5"/>
      <c r="K693" s="5"/>
    </row>
    <row r="694" spans="2:11" ht="12.75" customHeight="1" x14ac:dyDescent="0.25">
      <c r="B694" s="5"/>
      <c r="C694" s="32"/>
      <c r="D694" s="5"/>
      <c r="E694" s="5"/>
      <c r="F694" s="5"/>
      <c r="G694" s="5"/>
      <c r="H694" s="5"/>
      <c r="I694" s="5"/>
      <c r="J694" s="5"/>
      <c r="K694" s="5"/>
    </row>
    <row r="695" spans="2:11" ht="12.75" customHeight="1" x14ac:dyDescent="0.25">
      <c r="B695" s="5"/>
      <c r="C695" s="32"/>
      <c r="D695" s="5"/>
      <c r="E695" s="5"/>
      <c r="F695" s="5"/>
      <c r="G695" s="5"/>
      <c r="H695" s="5"/>
      <c r="I695" s="5"/>
      <c r="J695" s="5"/>
      <c r="K695" s="5"/>
    </row>
    <row r="696" spans="2:11" ht="12.75" customHeight="1" x14ac:dyDescent="0.25">
      <c r="B696" s="5"/>
      <c r="C696" s="32"/>
      <c r="D696" s="5"/>
      <c r="E696" s="5"/>
      <c r="F696" s="5"/>
      <c r="G696" s="5"/>
      <c r="H696" s="5"/>
      <c r="I696" s="5"/>
      <c r="J696" s="5"/>
      <c r="K696" s="5"/>
    </row>
    <row r="697" spans="2:11" ht="12.75" customHeight="1" x14ac:dyDescent="0.25">
      <c r="B697" s="5"/>
      <c r="C697" s="32"/>
      <c r="D697" s="5"/>
      <c r="E697" s="5"/>
      <c r="F697" s="5"/>
      <c r="G697" s="5"/>
      <c r="H697" s="5"/>
      <c r="I697" s="5"/>
      <c r="J697" s="5"/>
      <c r="K697" s="5"/>
    </row>
    <row r="698" spans="2:11" ht="12.75" customHeight="1" x14ac:dyDescent="0.25">
      <c r="B698" s="5"/>
      <c r="C698" s="32"/>
      <c r="D698" s="5"/>
      <c r="E698" s="5"/>
      <c r="F698" s="5"/>
      <c r="G698" s="5"/>
      <c r="H698" s="5"/>
      <c r="I698" s="5"/>
      <c r="J698" s="5"/>
      <c r="K698" s="5"/>
    </row>
    <row r="699" spans="2:11" ht="12.75" customHeight="1" x14ac:dyDescent="0.25">
      <c r="B699" s="5"/>
      <c r="C699" s="32"/>
      <c r="D699" s="5"/>
      <c r="E699" s="5"/>
      <c r="F699" s="5"/>
      <c r="G699" s="5"/>
      <c r="H699" s="5"/>
      <c r="I699" s="5"/>
      <c r="J699" s="5"/>
      <c r="K699" s="5"/>
    </row>
    <row r="700" spans="2:11" ht="12.75" customHeight="1" x14ac:dyDescent="0.25">
      <c r="B700" s="5"/>
      <c r="C700" s="32"/>
      <c r="D700" s="5"/>
      <c r="E700" s="5"/>
      <c r="F700" s="5"/>
      <c r="G700" s="5"/>
      <c r="H700" s="5"/>
      <c r="I700" s="5"/>
      <c r="J700" s="5"/>
      <c r="K700" s="5"/>
    </row>
    <row r="701" spans="2:11" ht="12.75" customHeight="1" x14ac:dyDescent="0.25">
      <c r="B701" s="5"/>
      <c r="C701" s="32"/>
      <c r="D701" s="5"/>
      <c r="E701" s="5"/>
      <c r="F701" s="5"/>
      <c r="G701" s="5"/>
      <c r="H701" s="5"/>
      <c r="I701" s="5"/>
      <c r="J701" s="5"/>
      <c r="K701" s="5"/>
    </row>
    <row r="702" spans="2:11" ht="12.75" customHeight="1" x14ac:dyDescent="0.25">
      <c r="B702" s="5"/>
      <c r="C702" s="32"/>
      <c r="D702" s="5"/>
      <c r="E702" s="5"/>
      <c r="F702" s="5"/>
      <c r="G702" s="5"/>
      <c r="H702" s="5"/>
      <c r="I702" s="5"/>
      <c r="J702" s="5"/>
      <c r="K702" s="5"/>
    </row>
    <row r="703" spans="2:11" ht="12.75" customHeight="1" x14ac:dyDescent="0.25">
      <c r="B703" s="5"/>
      <c r="C703" s="32"/>
      <c r="D703" s="5"/>
      <c r="E703" s="5"/>
      <c r="F703" s="5"/>
      <c r="G703" s="5"/>
      <c r="H703" s="5"/>
      <c r="I703" s="5"/>
      <c r="J703" s="5"/>
      <c r="K703" s="5"/>
    </row>
    <row r="704" spans="2:11" ht="12.75" customHeight="1" x14ac:dyDescent="0.25">
      <c r="B704" s="5"/>
      <c r="C704" s="32"/>
      <c r="D704" s="5"/>
      <c r="E704" s="5"/>
      <c r="F704" s="5"/>
      <c r="G704" s="5"/>
      <c r="H704" s="5"/>
      <c r="I704" s="5"/>
      <c r="J704" s="5"/>
      <c r="K704" s="5"/>
    </row>
    <row r="705" spans="2:11" ht="12.75" customHeight="1" x14ac:dyDescent="0.25">
      <c r="B705" s="5"/>
      <c r="C705" s="32"/>
      <c r="D705" s="5"/>
      <c r="E705" s="5"/>
      <c r="F705" s="5"/>
      <c r="G705" s="5"/>
      <c r="H705" s="5"/>
      <c r="I705" s="5"/>
      <c r="J705" s="5"/>
      <c r="K705" s="5"/>
    </row>
    <row r="706" spans="2:11" ht="12.75" customHeight="1" x14ac:dyDescent="0.25">
      <c r="B706" s="5"/>
      <c r="C706" s="32"/>
      <c r="D706" s="5"/>
      <c r="E706" s="5"/>
      <c r="F706" s="5"/>
      <c r="G706" s="5"/>
      <c r="H706" s="5"/>
      <c r="I706" s="5"/>
      <c r="J706" s="5"/>
      <c r="K706" s="5"/>
    </row>
    <row r="707" spans="2:11" ht="12.75" customHeight="1" x14ac:dyDescent="0.25">
      <c r="B707" s="5"/>
      <c r="C707" s="32"/>
      <c r="D707" s="5"/>
      <c r="E707" s="5"/>
      <c r="F707" s="5"/>
      <c r="G707" s="5"/>
      <c r="H707" s="5"/>
      <c r="I707" s="5"/>
      <c r="J707" s="5"/>
      <c r="K707" s="5"/>
    </row>
    <row r="708" spans="2:11" ht="12.75" customHeight="1" x14ac:dyDescent="0.25">
      <c r="B708" s="5"/>
      <c r="C708" s="32"/>
      <c r="D708" s="5"/>
      <c r="E708" s="5"/>
      <c r="F708" s="5"/>
      <c r="G708" s="5"/>
      <c r="H708" s="5"/>
      <c r="I708" s="5"/>
      <c r="J708" s="5"/>
      <c r="K708" s="5"/>
    </row>
    <row r="709" spans="2:11" ht="12.75" customHeight="1" x14ac:dyDescent="0.25">
      <c r="B709" s="5"/>
      <c r="C709" s="32"/>
      <c r="D709" s="5"/>
      <c r="E709" s="5"/>
      <c r="F709" s="5"/>
      <c r="G709" s="5"/>
      <c r="H709" s="5"/>
      <c r="I709" s="5"/>
      <c r="J709" s="5"/>
      <c r="K709" s="5"/>
    </row>
    <row r="710" spans="2:11" ht="12.75" customHeight="1" x14ac:dyDescent="0.25">
      <c r="B710" s="5"/>
      <c r="C710" s="32"/>
      <c r="D710" s="5"/>
      <c r="E710" s="5"/>
      <c r="F710" s="5"/>
      <c r="G710" s="5"/>
      <c r="H710" s="5"/>
      <c r="I710" s="5"/>
      <c r="J710" s="5"/>
      <c r="K710" s="5"/>
    </row>
    <row r="711" spans="2:11" ht="12.75" customHeight="1" x14ac:dyDescent="0.25">
      <c r="B711" s="5"/>
      <c r="C711" s="32"/>
      <c r="D711" s="5"/>
      <c r="E711" s="5"/>
      <c r="F711" s="5"/>
      <c r="G711" s="5"/>
      <c r="H711" s="5"/>
      <c r="I711" s="5"/>
      <c r="J711" s="5"/>
      <c r="K711" s="5"/>
    </row>
    <row r="712" spans="2:11" ht="12.75" customHeight="1" x14ac:dyDescent="0.25">
      <c r="B712" s="5"/>
      <c r="C712" s="32"/>
      <c r="D712" s="5"/>
      <c r="E712" s="5"/>
      <c r="F712" s="5"/>
      <c r="G712" s="5"/>
      <c r="H712" s="5"/>
      <c r="I712" s="5"/>
      <c r="J712" s="5"/>
      <c r="K712" s="5"/>
    </row>
    <row r="713" spans="2:11" ht="12.75" customHeight="1" x14ac:dyDescent="0.25">
      <c r="B713" s="5"/>
      <c r="C713" s="32"/>
      <c r="D713" s="5"/>
      <c r="E713" s="5"/>
      <c r="F713" s="5"/>
      <c r="G713" s="5"/>
      <c r="H713" s="5"/>
      <c r="I713" s="5"/>
      <c r="J713" s="5"/>
      <c r="K713" s="5"/>
    </row>
    <row r="714" spans="2:11" ht="12.75" customHeight="1" x14ac:dyDescent="0.25">
      <c r="B714" s="5"/>
      <c r="C714" s="32"/>
      <c r="D714" s="5"/>
      <c r="E714" s="5"/>
      <c r="F714" s="5"/>
      <c r="G714" s="5"/>
      <c r="H714" s="5"/>
      <c r="I714" s="5"/>
      <c r="J714" s="5"/>
      <c r="K714" s="5"/>
    </row>
    <row r="715" spans="2:11" ht="12.75" customHeight="1" x14ac:dyDescent="0.25">
      <c r="B715" s="5"/>
      <c r="C715" s="32"/>
      <c r="D715" s="5"/>
      <c r="E715" s="5"/>
      <c r="F715" s="5"/>
      <c r="G715" s="5"/>
      <c r="H715" s="5"/>
      <c r="I715" s="5"/>
      <c r="J715" s="5"/>
      <c r="K715" s="5"/>
    </row>
    <row r="716" spans="2:11" ht="12.75" customHeight="1" x14ac:dyDescent="0.25">
      <c r="B716" s="5"/>
      <c r="C716" s="32"/>
      <c r="D716" s="5"/>
      <c r="E716" s="5"/>
      <c r="F716" s="5"/>
      <c r="G716" s="5"/>
      <c r="H716" s="5"/>
      <c r="I716" s="5"/>
      <c r="J716" s="5"/>
      <c r="K716" s="5"/>
    </row>
    <row r="717" spans="2:11" ht="12.75" customHeight="1" x14ac:dyDescent="0.25">
      <c r="B717" s="5"/>
      <c r="C717" s="32"/>
      <c r="D717" s="5"/>
      <c r="E717" s="5"/>
      <c r="F717" s="5"/>
      <c r="G717" s="5"/>
      <c r="H717" s="5"/>
      <c r="I717" s="5"/>
      <c r="J717" s="5"/>
      <c r="K717" s="5"/>
    </row>
    <row r="718" spans="2:11" ht="12.75" customHeight="1" x14ac:dyDescent="0.25">
      <c r="B718" s="5"/>
      <c r="C718" s="32"/>
      <c r="D718" s="5"/>
      <c r="E718" s="5"/>
      <c r="F718" s="5"/>
      <c r="G718" s="5"/>
      <c r="H718" s="5"/>
      <c r="I718" s="5"/>
      <c r="J718" s="5"/>
      <c r="K718" s="5"/>
    </row>
    <row r="719" spans="2:11" ht="12.75" customHeight="1" x14ac:dyDescent="0.25">
      <c r="B719" s="5"/>
      <c r="C719" s="32"/>
      <c r="D719" s="5"/>
      <c r="E719" s="5"/>
      <c r="F719" s="5"/>
      <c r="G719" s="5"/>
      <c r="H719" s="5"/>
      <c r="I719" s="5"/>
      <c r="J719" s="5"/>
      <c r="K719" s="5"/>
    </row>
    <row r="720" spans="2:11" ht="12.75" customHeight="1" x14ac:dyDescent="0.25">
      <c r="B720" s="5"/>
      <c r="C720" s="32"/>
      <c r="D720" s="5"/>
      <c r="E720" s="5"/>
      <c r="F720" s="5"/>
      <c r="G720" s="5"/>
      <c r="H720" s="5"/>
      <c r="I720" s="5"/>
      <c r="J720" s="5"/>
      <c r="K720" s="5"/>
    </row>
    <row r="721" spans="2:11" ht="12.75" customHeight="1" x14ac:dyDescent="0.25">
      <c r="B721" s="5"/>
      <c r="C721" s="32"/>
      <c r="D721" s="5"/>
      <c r="E721" s="5"/>
      <c r="F721" s="5"/>
      <c r="G721" s="5"/>
      <c r="H721" s="5"/>
      <c r="I721" s="5"/>
      <c r="J721" s="5"/>
      <c r="K721" s="5"/>
    </row>
    <row r="722" spans="2:11" ht="12.75" customHeight="1" x14ac:dyDescent="0.25">
      <c r="B722" s="5"/>
      <c r="C722" s="32"/>
      <c r="D722" s="5"/>
      <c r="E722" s="5"/>
      <c r="F722" s="5"/>
      <c r="G722" s="5"/>
      <c r="H722" s="5"/>
      <c r="I722" s="5"/>
      <c r="J722" s="5"/>
      <c r="K722" s="5"/>
    </row>
    <row r="723" spans="2:11" ht="12.75" customHeight="1" x14ac:dyDescent="0.25">
      <c r="B723" s="5"/>
      <c r="C723" s="32"/>
      <c r="D723" s="5"/>
      <c r="E723" s="5"/>
      <c r="F723" s="5"/>
      <c r="G723" s="5"/>
      <c r="H723" s="5"/>
      <c r="I723" s="5"/>
      <c r="J723" s="5"/>
      <c r="K723" s="5"/>
    </row>
    <row r="724" spans="2:11" ht="12.75" customHeight="1" x14ac:dyDescent="0.25">
      <c r="B724" s="5"/>
      <c r="C724" s="32"/>
      <c r="D724" s="5"/>
      <c r="E724" s="5"/>
      <c r="F724" s="5"/>
      <c r="G724" s="5"/>
      <c r="H724" s="5"/>
      <c r="I724" s="5"/>
      <c r="J724" s="5"/>
      <c r="K724" s="5"/>
    </row>
    <row r="725" spans="2:11" ht="12.75" customHeight="1" x14ac:dyDescent="0.25">
      <c r="B725" s="5"/>
      <c r="C725" s="32"/>
      <c r="D725" s="5"/>
      <c r="E725" s="5"/>
      <c r="F725" s="5"/>
      <c r="G725" s="5"/>
      <c r="H725" s="5"/>
      <c r="I725" s="5"/>
      <c r="J725" s="5"/>
      <c r="K725" s="5"/>
    </row>
    <row r="726" spans="2:11" ht="12.75" customHeight="1" x14ac:dyDescent="0.25">
      <c r="B726" s="5"/>
      <c r="C726" s="32"/>
      <c r="D726" s="5"/>
      <c r="E726" s="5"/>
      <c r="F726" s="5"/>
      <c r="G726" s="5"/>
      <c r="H726" s="5"/>
      <c r="I726" s="5"/>
      <c r="J726" s="5"/>
      <c r="K726" s="5"/>
    </row>
    <row r="727" spans="2:11" ht="12.75" customHeight="1" x14ac:dyDescent="0.25">
      <c r="B727" s="5"/>
      <c r="C727" s="32"/>
      <c r="D727" s="5"/>
      <c r="E727" s="5"/>
      <c r="F727" s="5"/>
      <c r="G727" s="5"/>
      <c r="H727" s="5"/>
      <c r="I727" s="5"/>
      <c r="J727" s="5"/>
      <c r="K727" s="5"/>
    </row>
    <row r="728" spans="2:11" ht="12.75" customHeight="1" x14ac:dyDescent="0.25">
      <c r="B728" s="5"/>
      <c r="C728" s="32"/>
      <c r="D728" s="5"/>
      <c r="E728" s="5"/>
      <c r="F728" s="5"/>
      <c r="G728" s="5"/>
      <c r="H728" s="5"/>
      <c r="I728" s="5"/>
      <c r="J728" s="5"/>
      <c r="K728" s="5"/>
    </row>
    <row r="729" spans="2:11" ht="12.75" customHeight="1" x14ac:dyDescent="0.25">
      <c r="B729" s="5"/>
      <c r="C729" s="32"/>
      <c r="D729" s="5"/>
      <c r="E729" s="5"/>
      <c r="F729" s="5"/>
      <c r="G729" s="5"/>
      <c r="H729" s="5"/>
      <c r="I729" s="5"/>
      <c r="J729" s="5"/>
      <c r="K729" s="5"/>
    </row>
    <row r="730" spans="2:11" ht="12.75" customHeight="1" x14ac:dyDescent="0.25">
      <c r="B730" s="5"/>
      <c r="C730" s="32"/>
      <c r="D730" s="5"/>
      <c r="E730" s="5"/>
      <c r="F730" s="5"/>
      <c r="G730" s="5"/>
      <c r="H730" s="5"/>
      <c r="I730" s="5"/>
      <c r="J730" s="5"/>
      <c r="K730" s="5"/>
    </row>
    <row r="731" spans="2:11" ht="12.75" customHeight="1" x14ac:dyDescent="0.25">
      <c r="B731" s="5"/>
      <c r="C731" s="32"/>
      <c r="D731" s="5"/>
      <c r="E731" s="5"/>
      <c r="F731" s="5"/>
      <c r="G731" s="5"/>
      <c r="H731" s="5"/>
      <c r="I731" s="5"/>
      <c r="J731" s="5"/>
      <c r="K731" s="5"/>
    </row>
    <row r="732" spans="2:11" ht="12.75" customHeight="1" x14ac:dyDescent="0.25">
      <c r="B732" s="5"/>
      <c r="C732" s="32"/>
      <c r="D732" s="5"/>
      <c r="E732" s="5"/>
      <c r="F732" s="5"/>
      <c r="G732" s="5"/>
      <c r="H732" s="5"/>
      <c r="I732" s="5"/>
      <c r="J732" s="5"/>
      <c r="K732" s="5"/>
    </row>
    <row r="733" spans="2:11" ht="12.75" customHeight="1" x14ac:dyDescent="0.25">
      <c r="B733" s="5"/>
      <c r="C733" s="32"/>
      <c r="D733" s="5"/>
      <c r="E733" s="5"/>
      <c r="F733" s="5"/>
      <c r="G733" s="5"/>
      <c r="H733" s="5"/>
      <c r="I733" s="5"/>
      <c r="J733" s="5"/>
      <c r="K733" s="5"/>
    </row>
    <row r="734" spans="2:11" ht="12.75" customHeight="1" x14ac:dyDescent="0.25">
      <c r="B734" s="5"/>
      <c r="C734" s="32"/>
      <c r="D734" s="5"/>
      <c r="E734" s="5"/>
      <c r="F734" s="5"/>
      <c r="G734" s="5"/>
      <c r="H734" s="5"/>
      <c r="I734" s="5"/>
      <c r="J734" s="5"/>
      <c r="K734" s="5"/>
    </row>
    <row r="735" spans="2:11" ht="12.75" customHeight="1" x14ac:dyDescent="0.25">
      <c r="B735" s="5"/>
      <c r="C735" s="32"/>
      <c r="D735" s="5"/>
      <c r="E735" s="5"/>
      <c r="F735" s="5"/>
      <c r="G735" s="5"/>
      <c r="H735" s="5"/>
      <c r="I735" s="5"/>
      <c r="J735" s="5"/>
      <c r="K735" s="5"/>
    </row>
    <row r="736" spans="2:11" ht="12.75" customHeight="1" x14ac:dyDescent="0.25">
      <c r="B736" s="5"/>
      <c r="C736" s="32"/>
      <c r="D736" s="5"/>
      <c r="E736" s="5"/>
      <c r="F736" s="5"/>
      <c r="G736" s="5"/>
      <c r="H736" s="5"/>
      <c r="I736" s="5"/>
      <c r="J736" s="5"/>
      <c r="K736" s="5"/>
    </row>
    <row r="737" spans="2:11" ht="12.75" customHeight="1" x14ac:dyDescent="0.25">
      <c r="B737" s="5"/>
      <c r="C737" s="32"/>
      <c r="D737" s="5"/>
      <c r="E737" s="5"/>
      <c r="F737" s="5"/>
      <c r="G737" s="5"/>
      <c r="H737" s="5"/>
      <c r="I737" s="5"/>
      <c r="J737" s="5"/>
      <c r="K737" s="5"/>
    </row>
    <row r="738" spans="2:11" ht="12.75" customHeight="1" x14ac:dyDescent="0.25">
      <c r="B738" s="5"/>
      <c r="C738" s="32"/>
      <c r="D738" s="5"/>
      <c r="E738" s="5"/>
      <c r="F738" s="5"/>
      <c r="G738" s="5"/>
      <c r="H738" s="5"/>
      <c r="I738" s="5"/>
      <c r="J738" s="5"/>
      <c r="K738" s="5"/>
    </row>
    <row r="739" spans="2:11" ht="12.75" customHeight="1" x14ac:dyDescent="0.25">
      <c r="B739" s="5"/>
      <c r="C739" s="32"/>
      <c r="D739" s="5"/>
      <c r="E739" s="5"/>
      <c r="F739" s="5"/>
      <c r="G739" s="5"/>
      <c r="H739" s="5"/>
      <c r="I739" s="5"/>
      <c r="J739" s="5"/>
      <c r="K739" s="5"/>
    </row>
    <row r="740" spans="2:11" ht="12.75" customHeight="1" x14ac:dyDescent="0.25">
      <c r="B740" s="5"/>
      <c r="C740" s="32"/>
      <c r="D740" s="5"/>
      <c r="E740" s="5"/>
      <c r="F740" s="5"/>
      <c r="G740" s="5"/>
      <c r="H740" s="5"/>
      <c r="I740" s="5"/>
      <c r="J740" s="5"/>
      <c r="K740" s="5"/>
    </row>
    <row r="741" spans="2:11" ht="12.75" customHeight="1" x14ac:dyDescent="0.25">
      <c r="B741" s="5"/>
      <c r="C741" s="32"/>
      <c r="D741" s="5"/>
      <c r="E741" s="5"/>
      <c r="F741" s="5"/>
      <c r="G741" s="5"/>
      <c r="H741" s="5"/>
      <c r="I741" s="5"/>
      <c r="J741" s="5"/>
      <c r="K741" s="5"/>
    </row>
    <row r="742" spans="2:11" ht="12.75" customHeight="1" x14ac:dyDescent="0.25">
      <c r="B742" s="5"/>
      <c r="C742" s="32"/>
      <c r="D742" s="5"/>
      <c r="E742" s="5"/>
      <c r="F742" s="5"/>
      <c r="G742" s="5"/>
      <c r="H742" s="5"/>
      <c r="I742" s="5"/>
      <c r="J742" s="5"/>
      <c r="K742" s="5"/>
    </row>
    <row r="743" spans="2:11" ht="12.75" customHeight="1" x14ac:dyDescent="0.25">
      <c r="B743" s="5"/>
      <c r="C743" s="32"/>
      <c r="D743" s="5"/>
      <c r="E743" s="5"/>
      <c r="F743" s="5"/>
      <c r="G743" s="5"/>
      <c r="H743" s="5"/>
      <c r="I743" s="5"/>
      <c r="J743" s="5"/>
      <c r="K743" s="5"/>
    </row>
    <row r="744" spans="2:11" ht="12.75" customHeight="1" x14ac:dyDescent="0.25">
      <c r="B744" s="5"/>
      <c r="C744" s="32"/>
      <c r="D744" s="5"/>
      <c r="E744" s="5"/>
      <c r="F744" s="5"/>
      <c r="G744" s="5"/>
      <c r="H744" s="5"/>
      <c r="I744" s="5"/>
      <c r="J744" s="5"/>
      <c r="K744" s="5"/>
    </row>
    <row r="745" spans="2:11" ht="12.75" customHeight="1" x14ac:dyDescent="0.25">
      <c r="B745" s="5"/>
      <c r="C745" s="32"/>
      <c r="D745" s="5"/>
      <c r="E745" s="5"/>
      <c r="F745" s="5"/>
      <c r="G745" s="5"/>
      <c r="H745" s="5"/>
      <c r="I745" s="5"/>
      <c r="J745" s="5"/>
      <c r="K745" s="5"/>
    </row>
    <row r="746" spans="2:11" ht="12.75" customHeight="1" x14ac:dyDescent="0.25">
      <c r="B746" s="5"/>
      <c r="C746" s="32"/>
      <c r="D746" s="5"/>
      <c r="E746" s="5"/>
      <c r="F746" s="5"/>
      <c r="G746" s="5"/>
      <c r="H746" s="5"/>
      <c r="I746" s="5"/>
      <c r="J746" s="5"/>
      <c r="K746" s="5"/>
    </row>
    <row r="747" spans="2:11" ht="12.75" customHeight="1" x14ac:dyDescent="0.25">
      <c r="B747" s="5"/>
      <c r="C747" s="32"/>
      <c r="D747" s="5"/>
      <c r="E747" s="5"/>
      <c r="F747" s="5"/>
      <c r="G747" s="5"/>
      <c r="H747" s="5"/>
      <c r="I747" s="5"/>
      <c r="J747" s="5"/>
      <c r="K747" s="5"/>
    </row>
    <row r="748" spans="2:11" ht="12.75" customHeight="1" x14ac:dyDescent="0.25">
      <c r="B748" s="5"/>
      <c r="C748" s="32"/>
      <c r="D748" s="5"/>
      <c r="E748" s="5"/>
      <c r="F748" s="5"/>
      <c r="G748" s="5"/>
      <c r="H748" s="5"/>
      <c r="I748" s="5"/>
      <c r="J748" s="5"/>
      <c r="K748" s="5"/>
    </row>
    <row r="749" spans="2:11" ht="12.75" customHeight="1" x14ac:dyDescent="0.25">
      <c r="B749" s="5"/>
      <c r="C749" s="32"/>
      <c r="D749" s="5"/>
      <c r="E749" s="5"/>
      <c r="F749" s="5"/>
      <c r="G749" s="5"/>
      <c r="H749" s="5"/>
      <c r="I749" s="5"/>
      <c r="J749" s="5"/>
      <c r="K749" s="5"/>
    </row>
    <row r="750" spans="2:11" ht="12.75" customHeight="1" x14ac:dyDescent="0.25">
      <c r="B750" s="5"/>
      <c r="C750" s="32"/>
      <c r="D750" s="5"/>
      <c r="E750" s="5"/>
      <c r="F750" s="5"/>
      <c r="G750" s="5"/>
      <c r="H750" s="5"/>
      <c r="I750" s="5"/>
      <c r="J750" s="5"/>
      <c r="K750" s="5"/>
    </row>
    <row r="751" spans="2:11" ht="12.75" customHeight="1" x14ac:dyDescent="0.25">
      <c r="B751" s="5"/>
      <c r="C751" s="32"/>
      <c r="D751" s="5"/>
      <c r="E751" s="5"/>
      <c r="F751" s="5"/>
      <c r="G751" s="5"/>
      <c r="H751" s="5"/>
      <c r="I751" s="5"/>
      <c r="J751" s="5"/>
      <c r="K751" s="5"/>
    </row>
    <row r="752" spans="2:11" ht="12.75" customHeight="1" x14ac:dyDescent="0.25">
      <c r="B752" s="5"/>
      <c r="C752" s="32"/>
      <c r="D752" s="5"/>
      <c r="E752" s="5"/>
      <c r="F752" s="5"/>
      <c r="G752" s="5"/>
      <c r="H752" s="5"/>
      <c r="I752" s="5"/>
      <c r="J752" s="5"/>
      <c r="K752" s="5"/>
    </row>
    <row r="753" spans="2:11" ht="12.75" customHeight="1" x14ac:dyDescent="0.25">
      <c r="B753" s="5"/>
      <c r="C753" s="32"/>
      <c r="D753" s="5"/>
      <c r="E753" s="5"/>
      <c r="F753" s="5"/>
      <c r="G753" s="5"/>
      <c r="H753" s="5"/>
      <c r="I753" s="5"/>
      <c r="J753" s="5"/>
      <c r="K753" s="5"/>
    </row>
    <row r="754" spans="2:11" ht="12.75" customHeight="1" x14ac:dyDescent="0.25">
      <c r="B754" s="5"/>
      <c r="C754" s="32"/>
      <c r="D754" s="5"/>
      <c r="E754" s="5"/>
      <c r="F754" s="5"/>
      <c r="G754" s="5"/>
      <c r="H754" s="5"/>
      <c r="I754" s="5"/>
      <c r="J754" s="5"/>
      <c r="K754" s="5"/>
    </row>
    <row r="755" spans="2:11" ht="12.75" customHeight="1" x14ac:dyDescent="0.25">
      <c r="B755" s="5"/>
      <c r="C755" s="32"/>
      <c r="D755" s="5"/>
      <c r="E755" s="5"/>
      <c r="F755" s="5"/>
      <c r="G755" s="5"/>
      <c r="H755" s="5"/>
      <c r="I755" s="5"/>
      <c r="J755" s="5"/>
      <c r="K755" s="5"/>
    </row>
    <row r="756" spans="2:11" ht="12.75" customHeight="1" x14ac:dyDescent="0.25">
      <c r="B756" s="5"/>
      <c r="C756" s="32"/>
      <c r="D756" s="5"/>
      <c r="E756" s="5"/>
      <c r="F756" s="5"/>
      <c r="G756" s="5"/>
      <c r="H756" s="5"/>
      <c r="I756" s="5"/>
      <c r="J756" s="5"/>
      <c r="K756" s="5"/>
    </row>
    <row r="757" spans="2:11" ht="12.75" customHeight="1" x14ac:dyDescent="0.25">
      <c r="B757" s="5"/>
      <c r="C757" s="32"/>
      <c r="D757" s="5"/>
      <c r="E757" s="5"/>
      <c r="F757" s="5"/>
      <c r="G757" s="5"/>
      <c r="H757" s="5"/>
      <c r="I757" s="5"/>
      <c r="J757" s="5"/>
      <c r="K757" s="5"/>
    </row>
    <row r="758" spans="2:11" ht="12.75" customHeight="1" x14ac:dyDescent="0.25">
      <c r="B758" s="5"/>
      <c r="C758" s="32"/>
      <c r="D758" s="5"/>
      <c r="E758" s="5"/>
      <c r="F758" s="5"/>
      <c r="G758" s="5"/>
      <c r="H758" s="5"/>
      <c r="I758" s="5"/>
      <c r="J758" s="5"/>
      <c r="K758" s="5"/>
    </row>
    <row r="759" spans="2:11" ht="12.75" customHeight="1" x14ac:dyDescent="0.25">
      <c r="B759" s="5"/>
      <c r="C759" s="32"/>
      <c r="D759" s="5"/>
      <c r="E759" s="5"/>
      <c r="F759" s="5"/>
      <c r="G759" s="5"/>
      <c r="H759" s="5"/>
      <c r="I759" s="5"/>
      <c r="J759" s="5"/>
      <c r="K759" s="5"/>
    </row>
    <row r="760" spans="2:11" ht="12.75" customHeight="1" x14ac:dyDescent="0.25">
      <c r="B760" s="5"/>
      <c r="C760" s="32"/>
      <c r="D760" s="5"/>
      <c r="E760" s="5"/>
      <c r="F760" s="5"/>
      <c r="G760" s="5"/>
      <c r="H760" s="5"/>
      <c r="I760" s="5"/>
      <c r="J760" s="5"/>
      <c r="K760" s="5"/>
    </row>
    <row r="761" spans="2:11" ht="12.75" customHeight="1" x14ac:dyDescent="0.25">
      <c r="B761" s="5"/>
      <c r="C761" s="32"/>
      <c r="D761" s="5"/>
      <c r="E761" s="5"/>
      <c r="F761" s="5"/>
      <c r="G761" s="5"/>
      <c r="H761" s="5"/>
      <c r="I761" s="5"/>
      <c r="J761" s="5"/>
      <c r="K761" s="5"/>
    </row>
    <row r="762" spans="2:11" ht="12.75" customHeight="1" x14ac:dyDescent="0.25">
      <c r="B762" s="5"/>
      <c r="C762" s="32"/>
      <c r="D762" s="5"/>
      <c r="E762" s="5"/>
      <c r="F762" s="5"/>
      <c r="G762" s="5"/>
      <c r="H762" s="5"/>
      <c r="I762" s="5"/>
      <c r="J762" s="5"/>
      <c r="K762" s="5"/>
    </row>
    <row r="763" spans="2:11" ht="12.75" customHeight="1" x14ac:dyDescent="0.25">
      <c r="B763" s="5"/>
      <c r="C763" s="32"/>
      <c r="D763" s="5"/>
      <c r="E763" s="5"/>
      <c r="F763" s="5"/>
      <c r="G763" s="5"/>
      <c r="H763" s="5"/>
      <c r="I763" s="5"/>
      <c r="J763" s="5"/>
      <c r="K763" s="5"/>
    </row>
    <row r="764" spans="2:11" ht="12.75" customHeight="1" x14ac:dyDescent="0.25">
      <c r="B764" s="5"/>
      <c r="C764" s="32"/>
      <c r="D764" s="5"/>
      <c r="E764" s="5"/>
      <c r="F764" s="5"/>
      <c r="G764" s="5"/>
      <c r="H764" s="5"/>
      <c r="I764" s="5"/>
      <c r="J764" s="5"/>
      <c r="K764" s="5"/>
    </row>
    <row r="765" spans="2:11" ht="12.75" customHeight="1" x14ac:dyDescent="0.25">
      <c r="B765" s="5"/>
      <c r="C765" s="32"/>
      <c r="D765" s="5"/>
      <c r="E765" s="5"/>
      <c r="F765" s="5"/>
      <c r="G765" s="5"/>
      <c r="H765" s="5"/>
      <c r="I765" s="5"/>
      <c r="J765" s="5"/>
      <c r="K765" s="5"/>
    </row>
    <row r="766" spans="2:11" ht="12.75" customHeight="1" x14ac:dyDescent="0.25">
      <c r="B766" s="5"/>
      <c r="C766" s="32"/>
      <c r="D766" s="5"/>
      <c r="E766" s="5"/>
      <c r="F766" s="5"/>
      <c r="G766" s="5"/>
      <c r="H766" s="5"/>
      <c r="I766" s="5"/>
      <c r="J766" s="5"/>
      <c r="K766" s="5"/>
    </row>
    <row r="767" spans="2:11" ht="12.75" customHeight="1" x14ac:dyDescent="0.25">
      <c r="B767" s="5"/>
      <c r="C767" s="32"/>
      <c r="D767" s="5"/>
      <c r="E767" s="5"/>
      <c r="F767" s="5"/>
      <c r="G767" s="5"/>
      <c r="H767" s="5"/>
      <c r="I767" s="5"/>
      <c r="J767" s="5"/>
      <c r="K767" s="5"/>
    </row>
    <row r="768" spans="2:11" ht="12.75" customHeight="1" x14ac:dyDescent="0.25">
      <c r="B768" s="5"/>
      <c r="C768" s="32"/>
      <c r="D768" s="5"/>
      <c r="E768" s="5"/>
      <c r="F768" s="5"/>
      <c r="G768" s="5"/>
      <c r="H768" s="5"/>
      <c r="I768" s="5"/>
      <c r="J768" s="5"/>
      <c r="K768" s="5"/>
    </row>
    <row r="769" spans="2:11" ht="12.75" customHeight="1" x14ac:dyDescent="0.25">
      <c r="B769" s="5"/>
      <c r="C769" s="32"/>
      <c r="D769" s="5"/>
      <c r="E769" s="5"/>
      <c r="F769" s="5"/>
      <c r="G769" s="5"/>
      <c r="H769" s="5"/>
      <c r="I769" s="5"/>
      <c r="J769" s="5"/>
      <c r="K769" s="5"/>
    </row>
    <row r="770" spans="2:11" ht="12.75" customHeight="1" x14ac:dyDescent="0.25">
      <c r="B770" s="5"/>
      <c r="C770" s="32"/>
      <c r="D770" s="5"/>
      <c r="E770" s="5"/>
      <c r="F770" s="5"/>
      <c r="G770" s="5"/>
      <c r="H770" s="5"/>
      <c r="I770" s="5"/>
      <c r="J770" s="5"/>
      <c r="K770" s="5"/>
    </row>
    <row r="771" spans="2:11" ht="12.75" customHeight="1" x14ac:dyDescent="0.25">
      <c r="B771" s="5"/>
      <c r="C771" s="32"/>
      <c r="D771" s="5"/>
      <c r="E771" s="5"/>
      <c r="F771" s="5"/>
      <c r="G771" s="5"/>
      <c r="H771" s="5"/>
      <c r="I771" s="5"/>
      <c r="J771" s="5"/>
      <c r="K771" s="5"/>
    </row>
    <row r="772" spans="2:11" ht="12.75" customHeight="1" x14ac:dyDescent="0.25">
      <c r="B772" s="5"/>
      <c r="C772" s="32"/>
      <c r="D772" s="5"/>
      <c r="E772" s="5"/>
      <c r="F772" s="5"/>
      <c r="G772" s="5"/>
      <c r="H772" s="5"/>
      <c r="I772" s="5"/>
      <c r="J772" s="5"/>
      <c r="K772" s="5"/>
    </row>
    <row r="773" spans="2:11" ht="12.75" customHeight="1" x14ac:dyDescent="0.25">
      <c r="B773" s="5"/>
      <c r="C773" s="32"/>
      <c r="D773" s="5"/>
      <c r="E773" s="5"/>
      <c r="F773" s="5"/>
      <c r="G773" s="5"/>
      <c r="H773" s="5"/>
      <c r="I773" s="5"/>
      <c r="J773" s="5"/>
      <c r="K773" s="5"/>
    </row>
    <row r="774" spans="2:11" ht="12.75" customHeight="1" x14ac:dyDescent="0.25">
      <c r="B774" s="5"/>
      <c r="C774" s="32"/>
      <c r="D774" s="5"/>
      <c r="E774" s="5"/>
      <c r="F774" s="5"/>
      <c r="G774" s="5"/>
      <c r="H774" s="5"/>
      <c r="I774" s="5"/>
      <c r="J774" s="5"/>
      <c r="K774" s="5"/>
    </row>
    <row r="775" spans="2:11" ht="12.75" customHeight="1" x14ac:dyDescent="0.25">
      <c r="B775" s="5"/>
      <c r="C775" s="32"/>
      <c r="D775" s="5"/>
      <c r="E775" s="5"/>
      <c r="F775" s="5"/>
      <c r="G775" s="5"/>
      <c r="H775" s="5"/>
      <c r="I775" s="5"/>
      <c r="J775" s="5"/>
      <c r="K775" s="5"/>
    </row>
    <row r="776" spans="2:11" ht="12.75" customHeight="1" x14ac:dyDescent="0.25">
      <c r="B776" s="5"/>
      <c r="C776" s="32"/>
      <c r="D776" s="5"/>
      <c r="E776" s="5"/>
      <c r="F776" s="5"/>
      <c r="G776" s="5"/>
      <c r="H776" s="5"/>
      <c r="I776" s="5"/>
      <c r="J776" s="5"/>
      <c r="K776" s="5"/>
    </row>
    <row r="777" spans="2:11" ht="12.75" customHeight="1" x14ac:dyDescent="0.25">
      <c r="B777" s="5"/>
      <c r="C777" s="32"/>
      <c r="D777" s="5"/>
      <c r="E777" s="5"/>
      <c r="F777" s="5"/>
      <c r="G777" s="5"/>
      <c r="H777" s="5"/>
      <c r="I777" s="5"/>
      <c r="J777" s="5"/>
      <c r="K777" s="5"/>
    </row>
    <row r="778" spans="2:11" ht="12.75" customHeight="1" x14ac:dyDescent="0.25">
      <c r="B778" s="5"/>
      <c r="C778" s="32"/>
      <c r="D778" s="5"/>
      <c r="E778" s="5"/>
      <c r="F778" s="5"/>
      <c r="G778" s="5"/>
      <c r="H778" s="5"/>
      <c r="I778" s="5"/>
      <c r="J778" s="5"/>
      <c r="K778" s="5"/>
    </row>
    <row r="779" spans="2:11" ht="12.75" customHeight="1" x14ac:dyDescent="0.25">
      <c r="B779" s="5"/>
      <c r="C779" s="32"/>
      <c r="D779" s="5"/>
      <c r="E779" s="5"/>
      <c r="F779" s="5"/>
      <c r="G779" s="5"/>
      <c r="H779" s="5"/>
      <c r="I779" s="5"/>
      <c r="J779" s="5"/>
      <c r="K779" s="5"/>
    </row>
    <row r="780" spans="2:11" ht="12.75" customHeight="1" x14ac:dyDescent="0.25">
      <c r="B780" s="5"/>
      <c r="C780" s="32"/>
      <c r="D780" s="5"/>
      <c r="E780" s="5"/>
      <c r="F780" s="5"/>
      <c r="G780" s="5"/>
      <c r="H780" s="5"/>
      <c r="I780" s="5"/>
      <c r="J780" s="5"/>
      <c r="K780" s="5"/>
    </row>
    <row r="781" spans="2:11" ht="12.75" customHeight="1" x14ac:dyDescent="0.25">
      <c r="B781" s="5"/>
      <c r="C781" s="32"/>
      <c r="D781" s="5"/>
      <c r="E781" s="5"/>
      <c r="F781" s="5"/>
      <c r="G781" s="5"/>
      <c r="H781" s="5"/>
      <c r="I781" s="5"/>
      <c r="J781" s="5"/>
      <c r="K781" s="5"/>
    </row>
    <row r="782" spans="2:11" ht="12.75" customHeight="1" x14ac:dyDescent="0.25">
      <c r="B782" s="5"/>
      <c r="C782" s="32"/>
      <c r="D782" s="5"/>
      <c r="E782" s="5"/>
      <c r="F782" s="5"/>
      <c r="G782" s="5"/>
      <c r="H782" s="5"/>
      <c r="I782" s="5"/>
      <c r="J782" s="5"/>
      <c r="K782" s="5"/>
    </row>
    <row r="783" spans="2:11" ht="12.75" customHeight="1" x14ac:dyDescent="0.25">
      <c r="B783" s="5"/>
      <c r="C783" s="32"/>
      <c r="D783" s="5"/>
      <c r="E783" s="5"/>
      <c r="F783" s="5"/>
      <c r="G783" s="5"/>
      <c r="H783" s="5"/>
      <c r="I783" s="5"/>
      <c r="J783" s="5"/>
      <c r="K783" s="5"/>
    </row>
    <row r="784" spans="2:11" ht="12.75" customHeight="1" x14ac:dyDescent="0.25">
      <c r="B784" s="5"/>
      <c r="C784" s="32"/>
      <c r="D784" s="5"/>
      <c r="E784" s="5"/>
      <c r="F784" s="5"/>
      <c r="G784" s="5"/>
      <c r="H784" s="5"/>
      <c r="I784" s="5"/>
      <c r="J784" s="5"/>
      <c r="K784" s="5"/>
    </row>
    <row r="785" spans="2:11" ht="12.75" customHeight="1" x14ac:dyDescent="0.25">
      <c r="B785" s="5"/>
      <c r="C785" s="32"/>
      <c r="D785" s="5"/>
      <c r="E785" s="5"/>
      <c r="F785" s="5"/>
      <c r="G785" s="5"/>
      <c r="H785" s="5"/>
      <c r="I785" s="5"/>
      <c r="J785" s="5"/>
      <c r="K785" s="5"/>
    </row>
    <row r="786" spans="2:11" ht="12.75" customHeight="1" x14ac:dyDescent="0.25">
      <c r="B786" s="5"/>
      <c r="C786" s="32"/>
      <c r="D786" s="5"/>
      <c r="E786" s="5"/>
      <c r="F786" s="5"/>
      <c r="G786" s="5"/>
      <c r="H786" s="5"/>
      <c r="I786" s="5"/>
      <c r="J786" s="5"/>
      <c r="K786" s="5"/>
    </row>
    <row r="787" spans="2:11" ht="12.75" customHeight="1" x14ac:dyDescent="0.25">
      <c r="B787" s="5"/>
      <c r="C787" s="32"/>
      <c r="D787" s="5"/>
      <c r="E787" s="5"/>
      <c r="F787" s="5"/>
      <c r="G787" s="5"/>
      <c r="H787" s="5"/>
      <c r="I787" s="5"/>
      <c r="J787" s="5"/>
      <c r="K787" s="5"/>
    </row>
    <row r="788" spans="2:11" ht="12.75" customHeight="1" x14ac:dyDescent="0.25">
      <c r="B788" s="5"/>
      <c r="C788" s="32"/>
      <c r="D788" s="5"/>
      <c r="E788" s="5"/>
      <c r="F788" s="5"/>
      <c r="G788" s="5"/>
      <c r="H788" s="5"/>
      <c r="I788" s="5"/>
      <c r="J788" s="5"/>
      <c r="K788" s="5"/>
    </row>
    <row r="789" spans="2:11" ht="12.75" customHeight="1" x14ac:dyDescent="0.25">
      <c r="B789" s="5"/>
      <c r="C789" s="32"/>
      <c r="D789" s="5"/>
      <c r="E789" s="5"/>
      <c r="F789" s="5"/>
      <c r="G789" s="5"/>
      <c r="H789" s="5"/>
      <c r="I789" s="5"/>
      <c r="J789" s="5"/>
      <c r="K789" s="5"/>
    </row>
    <row r="790" spans="2:11" ht="12.75" customHeight="1" x14ac:dyDescent="0.25">
      <c r="B790" s="5"/>
      <c r="C790" s="32"/>
      <c r="D790" s="5"/>
      <c r="E790" s="5"/>
      <c r="F790" s="5"/>
      <c r="G790" s="5"/>
      <c r="H790" s="5"/>
      <c r="I790" s="5"/>
      <c r="J790" s="5"/>
      <c r="K790" s="5"/>
    </row>
    <row r="791" spans="2:11" ht="12.75" customHeight="1" x14ac:dyDescent="0.25">
      <c r="B791" s="5"/>
      <c r="C791" s="32"/>
      <c r="D791" s="5"/>
      <c r="E791" s="5"/>
      <c r="F791" s="5"/>
      <c r="G791" s="5"/>
      <c r="H791" s="5"/>
      <c r="I791" s="5"/>
      <c r="J791" s="5"/>
      <c r="K791" s="5"/>
    </row>
    <row r="792" spans="2:11" ht="12.75" customHeight="1" x14ac:dyDescent="0.25">
      <c r="B792" s="5"/>
      <c r="C792" s="32"/>
      <c r="D792" s="5"/>
      <c r="E792" s="5"/>
      <c r="F792" s="5"/>
      <c r="G792" s="5"/>
      <c r="H792" s="5"/>
      <c r="I792" s="5"/>
      <c r="J792" s="5"/>
      <c r="K792" s="5"/>
    </row>
    <row r="793" spans="2:11" ht="12.75" customHeight="1" x14ac:dyDescent="0.25">
      <c r="B793" s="5"/>
      <c r="C793" s="32"/>
      <c r="D793" s="5"/>
      <c r="E793" s="5"/>
      <c r="F793" s="5"/>
      <c r="G793" s="5"/>
      <c r="H793" s="5"/>
      <c r="I793" s="5"/>
      <c r="J793" s="5"/>
      <c r="K793" s="5"/>
    </row>
    <row r="794" spans="2:11" ht="12.75" customHeight="1" x14ac:dyDescent="0.25">
      <c r="B794" s="5"/>
      <c r="C794" s="32"/>
      <c r="D794" s="5"/>
      <c r="E794" s="5"/>
      <c r="F794" s="5"/>
      <c r="G794" s="5"/>
      <c r="H794" s="5"/>
      <c r="I794" s="5"/>
      <c r="J794" s="5"/>
      <c r="K794" s="5"/>
    </row>
    <row r="795" spans="2:11" ht="12.75" customHeight="1" x14ac:dyDescent="0.25">
      <c r="B795" s="5"/>
      <c r="C795" s="32"/>
      <c r="D795" s="5"/>
      <c r="E795" s="5"/>
      <c r="F795" s="5"/>
      <c r="G795" s="5"/>
      <c r="H795" s="5"/>
      <c r="I795" s="5"/>
      <c r="J795" s="5"/>
      <c r="K795" s="5"/>
    </row>
    <row r="796" spans="2:11" ht="12.75" customHeight="1" x14ac:dyDescent="0.25">
      <c r="B796" s="5"/>
      <c r="C796" s="32"/>
      <c r="D796" s="5"/>
      <c r="E796" s="5"/>
      <c r="F796" s="5"/>
      <c r="G796" s="5"/>
      <c r="H796" s="5"/>
      <c r="I796" s="5"/>
      <c r="J796" s="5"/>
      <c r="K796" s="5"/>
    </row>
    <row r="797" spans="2:11" ht="12.75" customHeight="1" x14ac:dyDescent="0.25">
      <c r="B797" s="5"/>
      <c r="C797" s="32"/>
      <c r="D797" s="5"/>
      <c r="E797" s="5"/>
      <c r="F797" s="5"/>
      <c r="G797" s="5"/>
      <c r="H797" s="5"/>
      <c r="I797" s="5"/>
      <c r="J797" s="5"/>
      <c r="K797" s="5"/>
    </row>
    <row r="798" spans="2:11" ht="12.75" customHeight="1" x14ac:dyDescent="0.25">
      <c r="B798" s="5"/>
      <c r="C798" s="32"/>
      <c r="D798" s="5"/>
      <c r="E798" s="5"/>
      <c r="F798" s="5"/>
      <c r="G798" s="5"/>
      <c r="H798" s="5"/>
      <c r="I798" s="5"/>
      <c r="J798" s="5"/>
      <c r="K798" s="5"/>
    </row>
    <row r="799" spans="2:11" ht="12.75" customHeight="1" x14ac:dyDescent="0.25">
      <c r="B799" s="5"/>
      <c r="C799" s="32"/>
      <c r="D799" s="5"/>
      <c r="E799" s="5"/>
      <c r="F799" s="5"/>
      <c r="G799" s="5"/>
      <c r="H799" s="5"/>
      <c r="I799" s="5"/>
      <c r="J799" s="5"/>
      <c r="K799" s="5"/>
    </row>
    <row r="800" spans="2:11" ht="12.75" customHeight="1" x14ac:dyDescent="0.25">
      <c r="B800" s="5"/>
      <c r="C800" s="32"/>
      <c r="D800" s="5"/>
      <c r="E800" s="5"/>
      <c r="F800" s="5"/>
      <c r="G800" s="5"/>
      <c r="H800" s="5"/>
      <c r="I800" s="5"/>
      <c r="J800" s="5"/>
      <c r="K800" s="5"/>
    </row>
    <row r="801" spans="2:11" ht="12.75" customHeight="1" x14ac:dyDescent="0.25">
      <c r="B801" s="5"/>
      <c r="C801" s="32"/>
      <c r="D801" s="5"/>
      <c r="E801" s="5"/>
      <c r="F801" s="5"/>
      <c r="G801" s="5"/>
      <c r="H801" s="5"/>
      <c r="I801" s="5"/>
      <c r="J801" s="5"/>
      <c r="K801" s="5"/>
    </row>
    <row r="802" spans="2:11" ht="12.75" customHeight="1" x14ac:dyDescent="0.25">
      <c r="B802" s="5"/>
      <c r="C802" s="32"/>
      <c r="D802" s="5"/>
      <c r="E802" s="5"/>
      <c r="F802" s="5"/>
      <c r="G802" s="5"/>
      <c r="H802" s="5"/>
      <c r="I802" s="5"/>
      <c r="J802" s="5"/>
      <c r="K802" s="5"/>
    </row>
    <row r="803" spans="2:11" ht="12.75" customHeight="1" x14ac:dyDescent="0.25">
      <c r="B803" s="5"/>
      <c r="C803" s="32"/>
      <c r="D803" s="5"/>
      <c r="E803" s="5"/>
      <c r="F803" s="5"/>
      <c r="G803" s="5"/>
      <c r="H803" s="5"/>
      <c r="I803" s="5"/>
      <c r="J803" s="5"/>
      <c r="K803" s="5"/>
    </row>
    <row r="804" spans="2:11" ht="12.75" customHeight="1" x14ac:dyDescent="0.25">
      <c r="B804" s="5"/>
      <c r="C804" s="32"/>
      <c r="D804" s="5"/>
      <c r="E804" s="5"/>
      <c r="F804" s="5"/>
      <c r="G804" s="5"/>
      <c r="H804" s="5"/>
      <c r="I804" s="5"/>
      <c r="J804" s="5"/>
      <c r="K804" s="5"/>
    </row>
    <row r="805" spans="2:11" ht="12.75" customHeight="1" x14ac:dyDescent="0.25">
      <c r="B805" s="5"/>
      <c r="C805" s="32"/>
      <c r="D805" s="5"/>
      <c r="E805" s="5"/>
      <c r="F805" s="5"/>
      <c r="G805" s="5"/>
      <c r="H805" s="5"/>
      <c r="I805" s="5"/>
      <c r="J805" s="5"/>
      <c r="K805" s="5"/>
    </row>
    <row r="806" spans="2:11" ht="12.75" customHeight="1" x14ac:dyDescent="0.25">
      <c r="B806" s="5"/>
      <c r="C806" s="32"/>
      <c r="D806" s="5"/>
      <c r="E806" s="5"/>
      <c r="F806" s="5"/>
      <c r="G806" s="5"/>
      <c r="H806" s="5"/>
      <c r="I806" s="5"/>
      <c r="J806" s="5"/>
      <c r="K806" s="5"/>
    </row>
    <row r="807" spans="2:11" ht="12.75" customHeight="1" x14ac:dyDescent="0.25">
      <c r="B807" s="5"/>
      <c r="C807" s="32"/>
      <c r="D807" s="5"/>
      <c r="E807" s="5"/>
      <c r="F807" s="5"/>
      <c r="G807" s="5"/>
      <c r="H807" s="5"/>
      <c r="I807" s="5"/>
      <c r="J807" s="5"/>
      <c r="K807" s="5"/>
    </row>
    <row r="808" spans="2:11" ht="12.75" customHeight="1" x14ac:dyDescent="0.25">
      <c r="B808" s="5"/>
      <c r="C808" s="32"/>
      <c r="D808" s="5"/>
      <c r="E808" s="5"/>
      <c r="F808" s="5"/>
      <c r="G808" s="5"/>
      <c r="H808" s="5"/>
      <c r="I808" s="5"/>
      <c r="J808" s="5"/>
      <c r="K808" s="5"/>
    </row>
    <row r="809" spans="2:11" ht="12.75" customHeight="1" x14ac:dyDescent="0.25">
      <c r="B809" s="5"/>
      <c r="C809" s="32"/>
      <c r="D809" s="5"/>
      <c r="E809" s="5"/>
      <c r="F809" s="5"/>
      <c r="G809" s="5"/>
      <c r="H809" s="5"/>
      <c r="I809" s="5"/>
      <c r="J809" s="5"/>
      <c r="K809" s="5"/>
    </row>
    <row r="810" spans="2:11" ht="12.75" customHeight="1" x14ac:dyDescent="0.25">
      <c r="B810" s="5"/>
      <c r="C810" s="32"/>
      <c r="D810" s="5"/>
      <c r="E810" s="5"/>
      <c r="F810" s="5"/>
      <c r="G810" s="5"/>
      <c r="H810" s="5"/>
      <c r="I810" s="5"/>
      <c r="J810" s="5"/>
      <c r="K810" s="5"/>
    </row>
    <row r="811" spans="2:11" ht="12.75" customHeight="1" x14ac:dyDescent="0.25">
      <c r="B811" s="5"/>
      <c r="C811" s="32"/>
      <c r="D811" s="5"/>
      <c r="E811" s="5"/>
      <c r="F811" s="5"/>
      <c r="G811" s="5"/>
      <c r="H811" s="5"/>
      <c r="I811" s="5"/>
      <c r="J811" s="5"/>
      <c r="K811" s="5"/>
    </row>
    <row r="812" spans="2:11" ht="12.75" customHeight="1" x14ac:dyDescent="0.25">
      <c r="B812" s="5"/>
      <c r="C812" s="32"/>
      <c r="D812" s="5"/>
      <c r="E812" s="5"/>
      <c r="F812" s="5"/>
      <c r="G812" s="5"/>
      <c r="H812" s="5"/>
      <c r="I812" s="5"/>
      <c r="J812" s="5"/>
      <c r="K812" s="5"/>
    </row>
    <row r="813" spans="2:11" ht="12.75" customHeight="1" x14ac:dyDescent="0.25">
      <c r="B813" s="5"/>
      <c r="C813" s="32"/>
      <c r="D813" s="5"/>
      <c r="E813" s="5"/>
      <c r="F813" s="5"/>
      <c r="G813" s="5"/>
      <c r="H813" s="5"/>
      <c r="I813" s="5"/>
      <c r="J813" s="5"/>
      <c r="K813" s="5"/>
    </row>
    <row r="814" spans="2:11" ht="12.75" customHeight="1" x14ac:dyDescent="0.25">
      <c r="B814" s="5"/>
      <c r="C814" s="32"/>
      <c r="D814" s="5"/>
      <c r="E814" s="5"/>
      <c r="F814" s="5"/>
      <c r="G814" s="5"/>
      <c r="H814" s="5"/>
      <c r="I814" s="5"/>
      <c r="J814" s="5"/>
      <c r="K814" s="5"/>
    </row>
    <row r="815" spans="2:11" ht="12.75" customHeight="1" x14ac:dyDescent="0.25">
      <c r="B815" s="5"/>
      <c r="C815" s="32"/>
      <c r="D815" s="5"/>
      <c r="E815" s="5"/>
      <c r="F815" s="5"/>
      <c r="G815" s="5"/>
      <c r="H815" s="5"/>
      <c r="I815" s="5"/>
      <c r="J815" s="5"/>
      <c r="K815" s="5"/>
    </row>
    <row r="816" spans="2:11" ht="12.75" customHeight="1" x14ac:dyDescent="0.25">
      <c r="B816" s="5"/>
      <c r="C816" s="32"/>
      <c r="D816" s="5"/>
      <c r="E816" s="5"/>
      <c r="F816" s="5"/>
      <c r="G816" s="5"/>
      <c r="H816" s="5"/>
      <c r="I816" s="5"/>
      <c r="J816" s="5"/>
      <c r="K816" s="5"/>
    </row>
    <row r="817" spans="2:11" ht="12.75" customHeight="1" x14ac:dyDescent="0.25">
      <c r="B817" s="5"/>
      <c r="C817" s="32"/>
      <c r="D817" s="5"/>
      <c r="E817" s="5"/>
      <c r="F817" s="5"/>
      <c r="G817" s="5"/>
      <c r="H817" s="5"/>
      <c r="I817" s="5"/>
      <c r="J817" s="5"/>
      <c r="K817" s="5"/>
    </row>
    <row r="818" spans="2:11" ht="12.75" customHeight="1" x14ac:dyDescent="0.25">
      <c r="B818" s="5"/>
      <c r="C818" s="32"/>
      <c r="D818" s="5"/>
      <c r="E818" s="5"/>
      <c r="F818" s="5"/>
      <c r="G818" s="5"/>
      <c r="H818" s="5"/>
      <c r="I818" s="5"/>
      <c r="J818" s="5"/>
      <c r="K818" s="5"/>
    </row>
    <row r="819" spans="2:11" ht="12.75" customHeight="1" x14ac:dyDescent="0.25">
      <c r="B819" s="5"/>
      <c r="C819" s="32"/>
      <c r="D819" s="5"/>
      <c r="E819" s="5"/>
      <c r="F819" s="5"/>
      <c r="G819" s="5"/>
      <c r="H819" s="5"/>
      <c r="I819" s="5"/>
      <c r="J819" s="5"/>
      <c r="K819" s="5"/>
    </row>
    <row r="820" spans="2:11" ht="12.75" customHeight="1" x14ac:dyDescent="0.25">
      <c r="B820" s="5"/>
      <c r="C820" s="32"/>
      <c r="D820" s="5"/>
      <c r="E820" s="5"/>
      <c r="F820" s="5"/>
      <c r="G820" s="5"/>
      <c r="H820" s="5"/>
      <c r="I820" s="5"/>
      <c r="J820" s="5"/>
      <c r="K820" s="5"/>
    </row>
    <row r="821" spans="2:11" ht="12.75" customHeight="1" x14ac:dyDescent="0.25">
      <c r="B821" s="5"/>
      <c r="C821" s="32"/>
      <c r="D821" s="5"/>
      <c r="E821" s="5"/>
      <c r="F821" s="5"/>
      <c r="G821" s="5"/>
      <c r="H821" s="5"/>
      <c r="I821" s="5"/>
      <c r="J821" s="5"/>
      <c r="K821" s="5"/>
    </row>
    <row r="822" spans="2:11" ht="12.75" customHeight="1" x14ac:dyDescent="0.25">
      <c r="B822" s="5"/>
      <c r="C822" s="32"/>
      <c r="D822" s="5"/>
      <c r="E822" s="5"/>
      <c r="F822" s="5"/>
      <c r="G822" s="5"/>
      <c r="H822" s="5"/>
      <c r="I822" s="5"/>
      <c r="J822" s="5"/>
      <c r="K822" s="5"/>
    </row>
    <row r="823" spans="2:11" ht="12.75" customHeight="1" x14ac:dyDescent="0.25">
      <c r="B823" s="5"/>
      <c r="C823" s="32"/>
      <c r="D823" s="5"/>
      <c r="E823" s="5"/>
      <c r="F823" s="5"/>
      <c r="G823" s="5"/>
      <c r="H823" s="5"/>
      <c r="I823" s="5"/>
      <c r="J823" s="5"/>
      <c r="K823" s="5"/>
    </row>
    <row r="824" spans="2:11" ht="12.75" customHeight="1" x14ac:dyDescent="0.25">
      <c r="B824" s="5"/>
      <c r="C824" s="32"/>
      <c r="D824" s="5"/>
      <c r="E824" s="5"/>
      <c r="F824" s="5"/>
      <c r="G824" s="5"/>
      <c r="H824" s="5"/>
      <c r="I824" s="5"/>
      <c r="J824" s="5"/>
      <c r="K824" s="5"/>
    </row>
    <row r="825" spans="2:11" ht="12.75" customHeight="1" x14ac:dyDescent="0.25">
      <c r="B825" s="5"/>
      <c r="C825" s="32"/>
      <c r="D825" s="5"/>
      <c r="E825" s="5"/>
      <c r="F825" s="5"/>
      <c r="G825" s="5"/>
      <c r="H825" s="5"/>
      <c r="I825" s="5"/>
      <c r="J825" s="5"/>
      <c r="K825" s="5"/>
    </row>
    <row r="826" spans="2:11" ht="12.75" customHeight="1" x14ac:dyDescent="0.25">
      <c r="B826" s="5"/>
      <c r="C826" s="32"/>
      <c r="D826" s="5"/>
      <c r="E826" s="5"/>
      <c r="F826" s="5"/>
      <c r="G826" s="5"/>
      <c r="H826" s="5"/>
      <c r="I826" s="5"/>
      <c r="J826" s="5"/>
      <c r="K826" s="5"/>
    </row>
    <row r="827" spans="2:11" ht="12.75" customHeight="1" x14ac:dyDescent="0.25">
      <c r="B827" s="5"/>
      <c r="C827" s="32"/>
      <c r="D827" s="5"/>
      <c r="E827" s="5"/>
      <c r="F827" s="5"/>
      <c r="G827" s="5"/>
      <c r="H827" s="5"/>
      <c r="I827" s="5"/>
      <c r="J827" s="5"/>
      <c r="K827" s="5"/>
    </row>
    <row r="828" spans="2:11" ht="12.75" customHeight="1" x14ac:dyDescent="0.25">
      <c r="B828" s="5"/>
      <c r="C828" s="32"/>
      <c r="D828" s="5"/>
      <c r="E828" s="5"/>
      <c r="F828" s="5"/>
      <c r="G828" s="5"/>
      <c r="H828" s="5"/>
      <c r="I828" s="5"/>
      <c r="J828" s="5"/>
      <c r="K828" s="5"/>
    </row>
    <row r="829" spans="2:11" ht="12.75" customHeight="1" x14ac:dyDescent="0.25">
      <c r="B829" s="5"/>
      <c r="C829" s="32"/>
      <c r="D829" s="5"/>
      <c r="E829" s="5"/>
      <c r="F829" s="5"/>
      <c r="G829" s="5"/>
      <c r="H829" s="5"/>
      <c r="I829" s="5"/>
      <c r="J829" s="5"/>
      <c r="K829" s="5"/>
    </row>
    <row r="830" spans="2:11" ht="12.75" customHeight="1" x14ac:dyDescent="0.25">
      <c r="B830" s="5"/>
      <c r="C830" s="32"/>
      <c r="D830" s="5"/>
      <c r="E830" s="5"/>
      <c r="F830" s="5"/>
      <c r="G830" s="5"/>
      <c r="H830" s="5"/>
      <c r="I830" s="5"/>
      <c r="J830" s="5"/>
      <c r="K830" s="5"/>
    </row>
    <row r="831" spans="2:11" ht="12.75" customHeight="1" x14ac:dyDescent="0.25">
      <c r="B831" s="5"/>
      <c r="C831" s="32"/>
      <c r="D831" s="5"/>
      <c r="E831" s="5"/>
      <c r="F831" s="5"/>
      <c r="G831" s="5"/>
      <c r="H831" s="5"/>
      <c r="I831" s="5"/>
      <c r="J831" s="5"/>
      <c r="K831" s="5"/>
    </row>
    <row r="832" spans="2:11" ht="12.75" customHeight="1" x14ac:dyDescent="0.25">
      <c r="B832" s="5"/>
      <c r="C832" s="32"/>
      <c r="D832" s="5"/>
      <c r="E832" s="5"/>
      <c r="F832" s="5"/>
      <c r="G832" s="5"/>
      <c r="H832" s="5"/>
      <c r="I832" s="5"/>
      <c r="J832" s="5"/>
      <c r="K832" s="5"/>
    </row>
    <row r="833" spans="2:11" ht="12.75" customHeight="1" x14ac:dyDescent="0.25">
      <c r="B833" s="5"/>
      <c r="C833" s="32"/>
      <c r="D833" s="5"/>
      <c r="E833" s="5"/>
      <c r="F833" s="5"/>
      <c r="G833" s="5"/>
      <c r="H833" s="5"/>
      <c r="I833" s="5"/>
      <c r="J833" s="5"/>
      <c r="K833" s="5"/>
    </row>
    <row r="834" spans="2:11" ht="12.75" customHeight="1" x14ac:dyDescent="0.25">
      <c r="B834" s="5"/>
      <c r="C834" s="32"/>
      <c r="D834" s="5"/>
      <c r="E834" s="5"/>
      <c r="F834" s="5"/>
      <c r="G834" s="5"/>
      <c r="H834" s="5"/>
      <c r="I834" s="5"/>
      <c r="J834" s="5"/>
      <c r="K834" s="5"/>
    </row>
    <row r="835" spans="2:11" ht="12.75" customHeight="1" x14ac:dyDescent="0.25">
      <c r="B835" s="5"/>
      <c r="C835" s="32"/>
      <c r="D835" s="5"/>
      <c r="E835" s="5"/>
      <c r="F835" s="5"/>
      <c r="G835" s="5"/>
      <c r="H835" s="5"/>
      <c r="I835" s="5"/>
      <c r="J835" s="5"/>
      <c r="K835" s="5"/>
    </row>
    <row r="836" spans="2:11" ht="12.75" customHeight="1" x14ac:dyDescent="0.25">
      <c r="B836" s="5"/>
      <c r="C836" s="32"/>
      <c r="D836" s="5"/>
      <c r="E836" s="5"/>
      <c r="F836" s="5"/>
      <c r="G836" s="5"/>
      <c r="H836" s="5"/>
      <c r="I836" s="5"/>
      <c r="J836" s="5"/>
      <c r="K836" s="5"/>
    </row>
    <row r="837" spans="2:11" ht="12.75" customHeight="1" x14ac:dyDescent="0.25">
      <c r="B837" s="5"/>
      <c r="C837" s="32"/>
      <c r="D837" s="5"/>
      <c r="E837" s="5"/>
      <c r="F837" s="5"/>
      <c r="G837" s="5"/>
      <c r="H837" s="5"/>
      <c r="I837" s="5"/>
      <c r="J837" s="5"/>
      <c r="K837" s="5"/>
    </row>
    <row r="838" spans="2:11" ht="12.75" customHeight="1" x14ac:dyDescent="0.25">
      <c r="B838" s="5"/>
      <c r="C838" s="32"/>
      <c r="D838" s="5"/>
      <c r="E838" s="5"/>
      <c r="F838" s="5"/>
      <c r="G838" s="5"/>
      <c r="H838" s="5"/>
      <c r="I838" s="5"/>
      <c r="J838" s="5"/>
      <c r="K838" s="5"/>
    </row>
    <row r="839" spans="2:11" ht="12.75" customHeight="1" x14ac:dyDescent="0.25">
      <c r="B839" s="5"/>
      <c r="C839" s="32"/>
      <c r="D839" s="5"/>
      <c r="E839" s="5"/>
      <c r="F839" s="5"/>
      <c r="G839" s="5"/>
      <c r="H839" s="5"/>
      <c r="I839" s="5"/>
      <c r="J839" s="5"/>
      <c r="K839" s="5"/>
    </row>
    <row r="840" spans="2:11" ht="12.75" customHeight="1" x14ac:dyDescent="0.25">
      <c r="B840" s="5"/>
      <c r="C840" s="32"/>
      <c r="D840" s="5"/>
      <c r="E840" s="5"/>
      <c r="F840" s="5"/>
      <c r="G840" s="5"/>
      <c r="H840" s="5"/>
      <c r="I840" s="5"/>
      <c r="J840" s="5"/>
      <c r="K840" s="5"/>
    </row>
    <row r="841" spans="2:11" ht="12.75" customHeight="1" x14ac:dyDescent="0.25">
      <c r="B841" s="5"/>
      <c r="C841" s="32"/>
      <c r="D841" s="5"/>
      <c r="E841" s="5"/>
      <c r="F841" s="5"/>
      <c r="G841" s="5"/>
      <c r="H841" s="5"/>
      <c r="I841" s="5"/>
      <c r="J841" s="5"/>
      <c r="K841" s="5"/>
    </row>
    <row r="842" spans="2:11" ht="12.75" customHeight="1" x14ac:dyDescent="0.25">
      <c r="B842" s="5"/>
      <c r="C842" s="32"/>
      <c r="D842" s="5"/>
      <c r="E842" s="5"/>
      <c r="F842" s="5"/>
      <c r="G842" s="5"/>
      <c r="H842" s="5"/>
      <c r="I842" s="5"/>
      <c r="J842" s="5"/>
      <c r="K842" s="5"/>
    </row>
    <row r="843" spans="2:11" ht="12.75" customHeight="1" x14ac:dyDescent="0.25">
      <c r="B843" s="5"/>
      <c r="C843" s="32"/>
      <c r="D843" s="5"/>
      <c r="E843" s="5"/>
      <c r="F843" s="5"/>
      <c r="G843" s="5"/>
      <c r="H843" s="5"/>
      <c r="I843" s="5"/>
      <c r="J843" s="5"/>
      <c r="K843" s="5"/>
    </row>
    <row r="844" spans="2:11" ht="12.75" customHeight="1" x14ac:dyDescent="0.25">
      <c r="B844" s="5"/>
      <c r="C844" s="32"/>
      <c r="D844" s="5"/>
      <c r="E844" s="5"/>
      <c r="F844" s="5"/>
      <c r="G844" s="5"/>
      <c r="H844" s="5"/>
      <c r="I844" s="5"/>
      <c r="J844" s="5"/>
      <c r="K844" s="5"/>
    </row>
    <row r="845" spans="2:11" ht="12.75" customHeight="1" x14ac:dyDescent="0.25">
      <c r="B845" s="5"/>
      <c r="C845" s="32"/>
      <c r="D845" s="5"/>
      <c r="E845" s="5"/>
      <c r="F845" s="5"/>
      <c r="G845" s="5"/>
      <c r="H845" s="5"/>
      <c r="I845" s="5"/>
      <c r="J845" s="5"/>
      <c r="K845" s="5"/>
    </row>
    <row r="846" spans="2:11" ht="12.75" customHeight="1" x14ac:dyDescent="0.25">
      <c r="B846" s="5"/>
      <c r="C846" s="32"/>
      <c r="D846" s="5"/>
      <c r="E846" s="5"/>
      <c r="F846" s="5"/>
      <c r="G846" s="5"/>
      <c r="H846" s="5"/>
      <c r="I846" s="5"/>
      <c r="J846" s="5"/>
      <c r="K846" s="5"/>
    </row>
    <row r="847" spans="2:11" ht="12.75" customHeight="1" x14ac:dyDescent="0.25">
      <c r="B847" s="5"/>
      <c r="C847" s="32"/>
      <c r="D847" s="5"/>
      <c r="E847" s="5"/>
      <c r="F847" s="5"/>
      <c r="G847" s="5"/>
      <c r="H847" s="5"/>
      <c r="I847" s="5"/>
      <c r="J847" s="5"/>
      <c r="K847" s="5"/>
    </row>
    <row r="848" spans="2:11" ht="12.75" customHeight="1" x14ac:dyDescent="0.25">
      <c r="B848" s="5"/>
      <c r="C848" s="32"/>
      <c r="D848" s="5"/>
      <c r="E848" s="5"/>
      <c r="F848" s="5"/>
      <c r="G848" s="5"/>
      <c r="H848" s="5"/>
      <c r="I848" s="5"/>
      <c r="J848" s="5"/>
      <c r="K848" s="5"/>
    </row>
    <row r="849" spans="2:11" ht="12.75" customHeight="1" x14ac:dyDescent="0.25">
      <c r="B849" s="5"/>
      <c r="C849" s="32"/>
      <c r="D849" s="5"/>
      <c r="E849" s="5"/>
      <c r="F849" s="5"/>
      <c r="G849" s="5"/>
      <c r="H849" s="5"/>
      <c r="I849" s="5"/>
      <c r="J849" s="5"/>
      <c r="K849" s="5"/>
    </row>
    <row r="850" spans="2:11" ht="12.75" customHeight="1" x14ac:dyDescent="0.25">
      <c r="B850" s="5"/>
      <c r="C850" s="32"/>
      <c r="D850" s="5"/>
      <c r="E850" s="5"/>
      <c r="F850" s="5"/>
      <c r="G850" s="5"/>
      <c r="H850" s="5"/>
      <c r="I850" s="5"/>
      <c r="J850" s="5"/>
      <c r="K850" s="5"/>
    </row>
    <row r="851" spans="2:11" ht="12.75" customHeight="1" x14ac:dyDescent="0.25">
      <c r="B851" s="5"/>
      <c r="C851" s="32"/>
      <c r="D851" s="5"/>
      <c r="E851" s="5"/>
      <c r="F851" s="5"/>
      <c r="G851" s="5"/>
      <c r="H851" s="5"/>
      <c r="I851" s="5"/>
      <c r="J851" s="5"/>
      <c r="K851" s="5"/>
    </row>
    <row r="852" spans="2:11" ht="12.75" customHeight="1" x14ac:dyDescent="0.25">
      <c r="B852" s="5"/>
      <c r="C852" s="32"/>
      <c r="D852" s="5"/>
      <c r="E852" s="5"/>
      <c r="F852" s="5"/>
      <c r="G852" s="5"/>
      <c r="H852" s="5"/>
      <c r="I852" s="5"/>
      <c r="J852" s="5"/>
      <c r="K852" s="5"/>
    </row>
    <row r="853" spans="2:11" ht="12.75" customHeight="1" x14ac:dyDescent="0.25">
      <c r="B853" s="5"/>
      <c r="C853" s="32"/>
      <c r="D853" s="5"/>
      <c r="E853" s="5"/>
      <c r="F853" s="5"/>
      <c r="G853" s="5"/>
      <c r="H853" s="5"/>
      <c r="I853" s="5"/>
      <c r="J853" s="5"/>
      <c r="K853" s="5"/>
    </row>
    <row r="854" spans="2:11" ht="12.75" customHeight="1" x14ac:dyDescent="0.25">
      <c r="B854" s="5"/>
      <c r="C854" s="32"/>
      <c r="D854" s="5"/>
      <c r="E854" s="5"/>
      <c r="F854" s="5"/>
      <c r="G854" s="5"/>
      <c r="H854" s="5"/>
      <c r="I854" s="5"/>
      <c r="J854" s="5"/>
      <c r="K854" s="5"/>
    </row>
    <row r="855" spans="2:11" ht="12.75" customHeight="1" x14ac:dyDescent="0.25">
      <c r="B855" s="5"/>
      <c r="C855" s="32"/>
      <c r="D855" s="5"/>
      <c r="E855" s="5"/>
      <c r="F855" s="5"/>
      <c r="G855" s="5"/>
      <c r="H855" s="5"/>
      <c r="I855" s="5"/>
      <c r="J855" s="5"/>
      <c r="K855" s="5"/>
    </row>
    <row r="856" spans="2:11" ht="12.75" customHeight="1" x14ac:dyDescent="0.25">
      <c r="B856" s="5"/>
      <c r="C856" s="32"/>
      <c r="D856" s="5"/>
      <c r="E856" s="5"/>
      <c r="F856" s="5"/>
      <c r="G856" s="5"/>
      <c r="H856" s="5"/>
      <c r="I856" s="5"/>
      <c r="J856" s="5"/>
      <c r="K856" s="5"/>
    </row>
    <row r="857" spans="2:11" ht="12.75" customHeight="1" x14ac:dyDescent="0.25">
      <c r="B857" s="5"/>
      <c r="C857" s="32"/>
      <c r="D857" s="5"/>
      <c r="E857" s="5"/>
      <c r="F857" s="5"/>
      <c r="G857" s="5"/>
      <c r="H857" s="5"/>
      <c r="I857" s="5"/>
      <c r="J857" s="5"/>
      <c r="K857" s="5"/>
    </row>
    <row r="858" spans="2:11" ht="12.75" customHeight="1" x14ac:dyDescent="0.25">
      <c r="B858" s="5"/>
      <c r="C858" s="32"/>
      <c r="D858" s="5"/>
      <c r="E858" s="5"/>
      <c r="F858" s="5"/>
      <c r="G858" s="5"/>
      <c r="H858" s="5"/>
      <c r="I858" s="5"/>
      <c r="J858" s="5"/>
      <c r="K858" s="5"/>
    </row>
    <row r="859" spans="2:11" ht="12.75" customHeight="1" x14ac:dyDescent="0.25">
      <c r="B859" s="5"/>
      <c r="C859" s="32"/>
      <c r="D859" s="5"/>
      <c r="E859" s="5"/>
      <c r="F859" s="5"/>
      <c r="G859" s="5"/>
      <c r="H859" s="5"/>
      <c r="I859" s="5"/>
      <c r="J859" s="5"/>
      <c r="K859" s="5"/>
    </row>
    <row r="860" spans="2:11" ht="12.75" customHeight="1" x14ac:dyDescent="0.25">
      <c r="B860" s="5"/>
      <c r="C860" s="32"/>
      <c r="D860" s="5"/>
      <c r="E860" s="5"/>
      <c r="F860" s="5"/>
      <c r="G860" s="5"/>
      <c r="H860" s="5"/>
      <c r="I860" s="5"/>
      <c r="J860" s="5"/>
      <c r="K860" s="5"/>
    </row>
    <row r="861" spans="2:11" ht="12.75" customHeight="1" x14ac:dyDescent="0.25">
      <c r="B861" s="5"/>
      <c r="C861" s="32"/>
      <c r="D861" s="5"/>
      <c r="E861" s="5"/>
      <c r="F861" s="5"/>
      <c r="G861" s="5"/>
      <c r="H861" s="5"/>
      <c r="I861" s="5"/>
      <c r="J861" s="5"/>
      <c r="K861" s="5"/>
    </row>
    <row r="862" spans="2:11" ht="12.75" customHeight="1" x14ac:dyDescent="0.25">
      <c r="B862" s="5"/>
      <c r="C862" s="32"/>
      <c r="D862" s="5"/>
      <c r="E862" s="5"/>
      <c r="F862" s="5"/>
      <c r="G862" s="5"/>
      <c r="H862" s="5"/>
      <c r="I862" s="5"/>
      <c r="J862" s="5"/>
      <c r="K862" s="5"/>
    </row>
    <row r="863" spans="2:11" ht="12.75" customHeight="1" x14ac:dyDescent="0.25">
      <c r="B863" s="5"/>
      <c r="C863" s="32"/>
      <c r="D863" s="5"/>
      <c r="E863" s="5"/>
      <c r="F863" s="5"/>
      <c r="G863" s="5"/>
      <c r="H863" s="5"/>
      <c r="I863" s="5"/>
      <c r="J863" s="5"/>
      <c r="K863" s="5"/>
    </row>
    <row r="864" spans="2:11" ht="12.75" customHeight="1" x14ac:dyDescent="0.25">
      <c r="B864" s="5"/>
      <c r="C864" s="32"/>
      <c r="D864" s="5"/>
      <c r="E864" s="5"/>
      <c r="F864" s="5"/>
      <c r="G864" s="5"/>
      <c r="H864" s="5"/>
      <c r="I864" s="5"/>
      <c r="J864" s="5"/>
      <c r="K864" s="5"/>
    </row>
    <row r="865" spans="2:11" ht="12.75" customHeight="1" x14ac:dyDescent="0.25">
      <c r="B865" s="5"/>
      <c r="C865" s="32"/>
      <c r="D865" s="5"/>
      <c r="E865" s="5"/>
      <c r="F865" s="5"/>
      <c r="G865" s="5"/>
      <c r="H865" s="5"/>
      <c r="I865" s="5"/>
      <c r="J865" s="5"/>
      <c r="K865" s="5"/>
    </row>
    <row r="866" spans="2:11" ht="12.75" customHeight="1" x14ac:dyDescent="0.25">
      <c r="B866" s="5"/>
      <c r="C866" s="32"/>
      <c r="D866" s="5"/>
      <c r="E866" s="5"/>
      <c r="F866" s="5"/>
      <c r="G866" s="5"/>
      <c r="H866" s="5"/>
      <c r="I866" s="5"/>
      <c r="J866" s="5"/>
      <c r="K866" s="5"/>
    </row>
    <row r="867" spans="2:11" ht="12.75" customHeight="1" x14ac:dyDescent="0.25">
      <c r="B867" s="5"/>
      <c r="C867" s="32"/>
      <c r="D867" s="5"/>
      <c r="E867" s="5"/>
      <c r="F867" s="5"/>
      <c r="G867" s="5"/>
      <c r="H867" s="5"/>
      <c r="I867" s="5"/>
      <c r="J867" s="5"/>
      <c r="K867" s="5"/>
    </row>
    <row r="868" spans="2:11" ht="12.75" customHeight="1" x14ac:dyDescent="0.25">
      <c r="B868" s="5"/>
      <c r="C868" s="32"/>
      <c r="D868" s="5"/>
      <c r="E868" s="5"/>
      <c r="F868" s="5"/>
      <c r="G868" s="5"/>
      <c r="H868" s="5"/>
      <c r="I868" s="5"/>
      <c r="J868" s="5"/>
      <c r="K868" s="5"/>
    </row>
    <row r="869" spans="2:11" ht="12.75" customHeight="1" x14ac:dyDescent="0.25">
      <c r="B869" s="5"/>
      <c r="C869" s="32"/>
      <c r="D869" s="5"/>
      <c r="E869" s="5"/>
      <c r="F869" s="5"/>
      <c r="G869" s="5"/>
      <c r="H869" s="5"/>
      <c r="I869" s="5"/>
      <c r="J869" s="5"/>
      <c r="K869" s="5"/>
    </row>
    <row r="870" spans="2:11" ht="12.75" customHeight="1" x14ac:dyDescent="0.25">
      <c r="B870" s="5"/>
      <c r="C870" s="32"/>
      <c r="D870" s="5"/>
      <c r="E870" s="5"/>
      <c r="F870" s="5"/>
      <c r="G870" s="5"/>
      <c r="H870" s="5"/>
      <c r="I870" s="5"/>
      <c r="J870" s="5"/>
      <c r="K870" s="5"/>
    </row>
    <row r="871" spans="2:11" ht="12.75" customHeight="1" x14ac:dyDescent="0.25">
      <c r="B871" s="5"/>
      <c r="C871" s="32"/>
      <c r="D871" s="5"/>
      <c r="E871" s="5"/>
      <c r="F871" s="5"/>
      <c r="G871" s="5"/>
      <c r="H871" s="5"/>
      <c r="I871" s="5"/>
      <c r="J871" s="5"/>
      <c r="K871" s="5"/>
    </row>
    <row r="872" spans="2:11" ht="12.75" customHeight="1" x14ac:dyDescent="0.25">
      <c r="B872" s="5"/>
      <c r="C872" s="32"/>
      <c r="D872" s="5"/>
      <c r="E872" s="5"/>
      <c r="F872" s="5"/>
      <c r="G872" s="5"/>
      <c r="H872" s="5"/>
      <c r="I872" s="5"/>
      <c r="J872" s="5"/>
      <c r="K872" s="5"/>
    </row>
    <row r="873" spans="2:11" ht="12.75" customHeight="1" x14ac:dyDescent="0.25">
      <c r="B873" s="5"/>
      <c r="C873" s="32"/>
      <c r="D873" s="5"/>
      <c r="E873" s="5"/>
      <c r="F873" s="5"/>
      <c r="G873" s="5"/>
      <c r="H873" s="5"/>
      <c r="I873" s="5"/>
      <c r="J873" s="5"/>
      <c r="K873" s="5"/>
    </row>
    <row r="874" spans="2:11" ht="12.75" customHeight="1" x14ac:dyDescent="0.25">
      <c r="B874" s="5"/>
      <c r="C874" s="32"/>
      <c r="D874" s="5"/>
      <c r="E874" s="5"/>
      <c r="F874" s="5"/>
      <c r="G874" s="5"/>
      <c r="H874" s="5"/>
      <c r="I874" s="5"/>
      <c r="J874" s="5"/>
      <c r="K874" s="5"/>
    </row>
    <row r="875" spans="2:11" ht="12.75" customHeight="1" x14ac:dyDescent="0.25">
      <c r="B875" s="5"/>
      <c r="C875" s="32"/>
      <c r="D875" s="5"/>
      <c r="E875" s="5"/>
      <c r="F875" s="5"/>
      <c r="G875" s="5"/>
      <c r="H875" s="5"/>
      <c r="I875" s="5"/>
      <c r="J875" s="5"/>
      <c r="K875" s="5"/>
    </row>
    <row r="876" spans="2:11" ht="12.75" customHeight="1" x14ac:dyDescent="0.25">
      <c r="B876" s="5"/>
      <c r="C876" s="32"/>
      <c r="D876" s="5"/>
      <c r="E876" s="5"/>
      <c r="F876" s="5"/>
      <c r="G876" s="5"/>
      <c r="H876" s="5"/>
      <c r="I876" s="5"/>
      <c r="J876" s="5"/>
      <c r="K876" s="5"/>
    </row>
    <row r="877" spans="2:11" ht="12.75" customHeight="1" x14ac:dyDescent="0.25">
      <c r="B877" s="5"/>
      <c r="C877" s="32"/>
      <c r="D877" s="5"/>
      <c r="E877" s="5"/>
      <c r="F877" s="5"/>
      <c r="G877" s="5"/>
      <c r="H877" s="5"/>
      <c r="I877" s="5"/>
      <c r="J877" s="5"/>
      <c r="K877" s="5"/>
    </row>
    <row r="878" spans="2:11" ht="12.75" customHeight="1" x14ac:dyDescent="0.25">
      <c r="B878" s="5"/>
      <c r="C878" s="32"/>
      <c r="D878" s="5"/>
      <c r="E878" s="5"/>
      <c r="F878" s="5"/>
      <c r="G878" s="5"/>
      <c r="H878" s="5"/>
      <c r="I878" s="5"/>
      <c r="J878" s="5"/>
      <c r="K878" s="5"/>
    </row>
    <row r="879" spans="2:11" ht="12.75" customHeight="1" x14ac:dyDescent="0.25">
      <c r="B879" s="5"/>
      <c r="C879" s="32"/>
      <c r="D879" s="5"/>
      <c r="E879" s="5"/>
      <c r="F879" s="5"/>
      <c r="G879" s="5"/>
      <c r="H879" s="5"/>
      <c r="I879" s="5"/>
      <c r="J879" s="5"/>
      <c r="K879" s="5"/>
    </row>
    <row r="880" spans="2:11" ht="12.75" customHeight="1" x14ac:dyDescent="0.25">
      <c r="B880" s="5"/>
      <c r="C880" s="32"/>
      <c r="D880" s="5"/>
      <c r="E880" s="5"/>
      <c r="F880" s="5"/>
      <c r="G880" s="5"/>
      <c r="H880" s="5"/>
      <c r="I880" s="5"/>
      <c r="J880" s="5"/>
      <c r="K880" s="5"/>
    </row>
    <row r="881" spans="2:11" ht="12.75" customHeight="1" x14ac:dyDescent="0.25">
      <c r="B881" s="5"/>
      <c r="C881" s="32"/>
      <c r="D881" s="5"/>
      <c r="E881" s="5"/>
      <c r="F881" s="5"/>
      <c r="G881" s="5"/>
      <c r="H881" s="5"/>
      <c r="I881" s="5"/>
      <c r="J881" s="5"/>
      <c r="K881" s="5"/>
    </row>
    <row r="882" spans="2:11" ht="12.75" customHeight="1" x14ac:dyDescent="0.25">
      <c r="B882" s="5"/>
      <c r="C882" s="32"/>
      <c r="D882" s="5"/>
      <c r="E882" s="5"/>
      <c r="F882" s="5"/>
      <c r="G882" s="5"/>
      <c r="H882" s="5"/>
      <c r="I882" s="5"/>
      <c r="J882" s="5"/>
      <c r="K882" s="5"/>
    </row>
    <row r="883" spans="2:11" ht="12.75" customHeight="1" x14ac:dyDescent="0.25">
      <c r="B883" s="5"/>
      <c r="C883" s="32"/>
      <c r="D883" s="5"/>
      <c r="E883" s="5"/>
      <c r="F883" s="5"/>
      <c r="G883" s="5"/>
      <c r="H883" s="5"/>
      <c r="I883" s="5"/>
      <c r="J883" s="5"/>
      <c r="K883" s="5"/>
    </row>
    <row r="884" spans="2:11" ht="12.75" customHeight="1" x14ac:dyDescent="0.25">
      <c r="B884" s="5"/>
      <c r="C884" s="32"/>
      <c r="D884" s="5"/>
      <c r="E884" s="5"/>
      <c r="F884" s="5"/>
      <c r="G884" s="5"/>
      <c r="H884" s="5"/>
      <c r="I884" s="5"/>
      <c r="J884" s="5"/>
      <c r="K884" s="5"/>
    </row>
    <row r="885" spans="2:11" ht="12.75" customHeight="1" x14ac:dyDescent="0.25">
      <c r="B885" s="5"/>
      <c r="C885" s="32"/>
      <c r="D885" s="5"/>
      <c r="E885" s="5"/>
      <c r="F885" s="5"/>
      <c r="G885" s="5"/>
      <c r="H885" s="5"/>
      <c r="I885" s="5"/>
      <c r="J885" s="5"/>
      <c r="K885" s="5"/>
    </row>
    <row r="886" spans="2:11" ht="12.75" customHeight="1" x14ac:dyDescent="0.25">
      <c r="B886" s="5"/>
      <c r="C886" s="32"/>
      <c r="D886" s="5"/>
      <c r="E886" s="5"/>
      <c r="F886" s="5"/>
      <c r="G886" s="5"/>
      <c r="H886" s="5"/>
      <c r="I886" s="5"/>
      <c r="J886" s="5"/>
      <c r="K886" s="5"/>
    </row>
    <row r="887" spans="2:11" ht="12.75" customHeight="1" x14ac:dyDescent="0.25">
      <c r="B887" s="5"/>
      <c r="C887" s="32"/>
      <c r="D887" s="5"/>
      <c r="E887" s="5"/>
      <c r="F887" s="5"/>
      <c r="G887" s="5"/>
      <c r="H887" s="5"/>
      <c r="I887" s="5"/>
      <c r="J887" s="5"/>
      <c r="K887" s="5"/>
    </row>
    <row r="888" spans="2:11" ht="12.75" customHeight="1" x14ac:dyDescent="0.25">
      <c r="B888" s="5"/>
      <c r="C888" s="32"/>
      <c r="D888" s="5"/>
      <c r="E888" s="5"/>
      <c r="F888" s="5"/>
      <c r="G888" s="5"/>
      <c r="H888" s="5"/>
      <c r="I888" s="5"/>
      <c r="J888" s="5"/>
      <c r="K888" s="5"/>
    </row>
    <row r="889" spans="2:11" ht="12.75" customHeight="1" x14ac:dyDescent="0.25">
      <c r="B889" s="5"/>
      <c r="C889" s="32"/>
      <c r="D889" s="5"/>
      <c r="E889" s="5"/>
      <c r="F889" s="5"/>
      <c r="G889" s="5"/>
      <c r="H889" s="5"/>
      <c r="I889" s="5"/>
      <c r="J889" s="5"/>
      <c r="K889" s="5"/>
    </row>
    <row r="890" spans="2:11" ht="12.75" customHeight="1" x14ac:dyDescent="0.25">
      <c r="B890" s="5"/>
      <c r="C890" s="32"/>
      <c r="D890" s="5"/>
      <c r="E890" s="5"/>
      <c r="F890" s="5"/>
      <c r="G890" s="5"/>
      <c r="H890" s="5"/>
      <c r="I890" s="5"/>
      <c r="J890" s="5"/>
      <c r="K890" s="5"/>
    </row>
    <row r="891" spans="2:11" ht="12.75" customHeight="1" x14ac:dyDescent="0.25">
      <c r="B891" s="5"/>
      <c r="C891" s="32"/>
      <c r="D891" s="5"/>
      <c r="E891" s="5"/>
      <c r="F891" s="5"/>
      <c r="G891" s="5"/>
      <c r="H891" s="5"/>
      <c r="I891" s="5"/>
      <c r="J891" s="5"/>
      <c r="K891" s="5"/>
    </row>
    <row r="892" spans="2:11" ht="12.75" customHeight="1" x14ac:dyDescent="0.25">
      <c r="B892" s="5"/>
      <c r="C892" s="32"/>
      <c r="D892" s="5"/>
      <c r="E892" s="5"/>
      <c r="F892" s="5"/>
      <c r="G892" s="5"/>
      <c r="H892" s="5"/>
      <c r="I892" s="5"/>
      <c r="J892" s="5"/>
      <c r="K892" s="5"/>
    </row>
    <row r="893" spans="2:11" ht="12.75" customHeight="1" x14ac:dyDescent="0.25">
      <c r="B893" s="5"/>
      <c r="C893" s="32"/>
      <c r="D893" s="5"/>
      <c r="E893" s="5"/>
      <c r="F893" s="5"/>
      <c r="G893" s="5"/>
      <c r="H893" s="5"/>
      <c r="I893" s="5"/>
      <c r="J893" s="5"/>
      <c r="K893" s="5"/>
    </row>
    <row r="894" spans="2:11" ht="12.75" customHeight="1" x14ac:dyDescent="0.25">
      <c r="B894" s="5"/>
      <c r="C894" s="32"/>
      <c r="D894" s="5"/>
      <c r="E894" s="5"/>
      <c r="F894" s="5"/>
      <c r="G894" s="5"/>
      <c r="H894" s="5"/>
      <c r="I894" s="5"/>
      <c r="J894" s="5"/>
      <c r="K894" s="5"/>
    </row>
    <row r="895" spans="2:11" ht="12.75" customHeight="1" x14ac:dyDescent="0.25">
      <c r="B895" s="5"/>
      <c r="C895" s="32"/>
      <c r="D895" s="5"/>
      <c r="E895" s="5"/>
      <c r="F895" s="5"/>
      <c r="G895" s="5"/>
      <c r="H895" s="5"/>
      <c r="I895" s="5"/>
      <c r="J895" s="5"/>
      <c r="K895" s="5"/>
    </row>
    <row r="896" spans="2:11" ht="12.75" customHeight="1" x14ac:dyDescent="0.25">
      <c r="B896" s="5"/>
      <c r="C896" s="32"/>
      <c r="D896" s="5"/>
      <c r="E896" s="5"/>
      <c r="F896" s="5"/>
      <c r="G896" s="5"/>
      <c r="H896" s="5"/>
      <c r="I896" s="5"/>
      <c r="J896" s="5"/>
      <c r="K896" s="5"/>
    </row>
    <row r="897" spans="2:11" ht="12.75" customHeight="1" x14ac:dyDescent="0.25">
      <c r="B897" s="5"/>
      <c r="C897" s="32"/>
      <c r="D897" s="5"/>
      <c r="E897" s="5"/>
      <c r="F897" s="5"/>
      <c r="G897" s="5"/>
      <c r="H897" s="5"/>
      <c r="I897" s="5"/>
      <c r="J897" s="5"/>
      <c r="K897" s="5"/>
    </row>
    <row r="898" spans="2:11" ht="12.75" customHeight="1" x14ac:dyDescent="0.25">
      <c r="B898" s="5"/>
      <c r="C898" s="32"/>
      <c r="D898" s="5"/>
      <c r="E898" s="5"/>
      <c r="F898" s="5"/>
      <c r="G898" s="5"/>
      <c r="H898" s="5"/>
      <c r="I898" s="5"/>
      <c r="J898" s="5"/>
      <c r="K898" s="5"/>
    </row>
    <row r="899" spans="2:11" ht="12.75" customHeight="1" x14ac:dyDescent="0.25">
      <c r="B899" s="5"/>
      <c r="C899" s="32"/>
      <c r="D899" s="5"/>
      <c r="E899" s="5"/>
      <c r="F899" s="5"/>
      <c r="G899" s="5"/>
      <c r="H899" s="5"/>
      <c r="I899" s="5"/>
      <c r="J899" s="5"/>
      <c r="K899" s="5"/>
    </row>
    <row r="900" spans="2:11" ht="12.75" customHeight="1" x14ac:dyDescent="0.25">
      <c r="B900" s="5"/>
      <c r="C900" s="32"/>
      <c r="D900" s="5"/>
      <c r="E900" s="5"/>
      <c r="F900" s="5"/>
      <c r="G900" s="5"/>
      <c r="H900" s="5"/>
      <c r="I900" s="5"/>
      <c r="J900" s="5"/>
      <c r="K900" s="5"/>
    </row>
    <row r="901" spans="2:11" ht="12.75" customHeight="1" x14ac:dyDescent="0.25">
      <c r="B901" s="5"/>
      <c r="C901" s="32"/>
      <c r="D901" s="5"/>
      <c r="E901" s="5"/>
      <c r="F901" s="5"/>
      <c r="G901" s="5"/>
      <c r="H901" s="5"/>
      <c r="I901" s="5"/>
      <c r="J901" s="5"/>
      <c r="K901" s="5"/>
    </row>
    <row r="902" spans="2:11" ht="12.75" customHeight="1" x14ac:dyDescent="0.25">
      <c r="B902" s="5"/>
      <c r="C902" s="32"/>
      <c r="D902" s="5"/>
      <c r="E902" s="5"/>
      <c r="F902" s="5"/>
      <c r="G902" s="5"/>
      <c r="H902" s="5"/>
      <c r="I902" s="5"/>
      <c r="J902" s="5"/>
      <c r="K902" s="5"/>
    </row>
    <row r="903" spans="2:11" ht="12.75" customHeight="1" x14ac:dyDescent="0.25">
      <c r="B903" s="5"/>
      <c r="C903" s="32"/>
      <c r="D903" s="5"/>
      <c r="E903" s="5"/>
      <c r="F903" s="5"/>
      <c r="G903" s="5"/>
      <c r="H903" s="5"/>
      <c r="I903" s="5"/>
      <c r="J903" s="5"/>
      <c r="K903" s="5"/>
    </row>
    <row r="904" spans="2:11" ht="12.75" customHeight="1" x14ac:dyDescent="0.25">
      <c r="B904" s="5"/>
      <c r="C904" s="32"/>
      <c r="D904" s="5"/>
      <c r="E904" s="5"/>
      <c r="F904" s="5"/>
      <c r="G904" s="5"/>
      <c r="H904" s="5"/>
      <c r="I904" s="5"/>
      <c r="J904" s="5"/>
      <c r="K904" s="5"/>
    </row>
    <row r="905" spans="2:11" ht="12.75" customHeight="1" x14ac:dyDescent="0.25">
      <c r="B905" s="5"/>
      <c r="C905" s="32"/>
      <c r="D905" s="5"/>
      <c r="E905" s="5"/>
      <c r="F905" s="5"/>
      <c r="G905" s="5"/>
      <c r="H905" s="5"/>
      <c r="I905" s="5"/>
      <c r="J905" s="5"/>
      <c r="K905" s="5"/>
    </row>
    <row r="906" spans="2:11" ht="12.75" customHeight="1" x14ac:dyDescent="0.25">
      <c r="B906" s="5"/>
      <c r="C906" s="32"/>
      <c r="D906" s="5"/>
      <c r="E906" s="5"/>
      <c r="F906" s="5"/>
      <c r="G906" s="5"/>
      <c r="H906" s="5"/>
      <c r="I906" s="5"/>
      <c r="J906" s="5"/>
      <c r="K906" s="5"/>
    </row>
    <row r="907" spans="2:11" ht="12.75" customHeight="1" x14ac:dyDescent="0.25">
      <c r="B907" s="5"/>
      <c r="C907" s="32"/>
      <c r="D907" s="5"/>
      <c r="E907" s="5"/>
      <c r="F907" s="5"/>
      <c r="G907" s="5"/>
      <c r="H907" s="5"/>
      <c r="I907" s="5"/>
      <c r="J907" s="5"/>
      <c r="K907" s="5"/>
    </row>
    <row r="908" spans="2:11" ht="12.75" customHeight="1" x14ac:dyDescent="0.25">
      <c r="B908" s="5"/>
      <c r="C908" s="32"/>
      <c r="D908" s="5"/>
      <c r="E908" s="5"/>
      <c r="F908" s="5"/>
      <c r="G908" s="5"/>
      <c r="H908" s="5"/>
      <c r="I908" s="5"/>
      <c r="J908" s="5"/>
      <c r="K908" s="5"/>
    </row>
    <row r="909" spans="2:11" ht="12.75" customHeight="1" x14ac:dyDescent="0.25">
      <c r="B909" s="5"/>
      <c r="C909" s="32"/>
      <c r="D909" s="5"/>
      <c r="E909" s="5"/>
      <c r="F909" s="5"/>
      <c r="G909" s="5"/>
      <c r="H909" s="5"/>
      <c r="I909" s="5"/>
      <c r="J909" s="5"/>
      <c r="K909" s="5"/>
    </row>
    <row r="910" spans="2:11" ht="12.75" customHeight="1" x14ac:dyDescent="0.25">
      <c r="B910" s="5"/>
      <c r="C910" s="32"/>
      <c r="D910" s="5"/>
      <c r="E910" s="5"/>
      <c r="F910" s="5"/>
      <c r="G910" s="5"/>
      <c r="H910" s="5"/>
      <c r="I910" s="5"/>
      <c r="J910" s="5"/>
      <c r="K910" s="5"/>
    </row>
    <row r="911" spans="2:11" ht="12.75" customHeight="1" x14ac:dyDescent="0.25">
      <c r="B911" s="5"/>
      <c r="C911" s="32"/>
      <c r="D911" s="5"/>
      <c r="E911" s="5"/>
      <c r="F911" s="5"/>
      <c r="G911" s="5"/>
      <c r="H911" s="5"/>
      <c r="I911" s="5"/>
      <c r="J911" s="5"/>
      <c r="K911" s="5"/>
    </row>
    <row r="912" spans="2:11" ht="12.75" customHeight="1" x14ac:dyDescent="0.25">
      <c r="B912" s="5"/>
      <c r="C912" s="32"/>
      <c r="D912" s="5"/>
      <c r="E912" s="5"/>
      <c r="F912" s="5"/>
      <c r="G912" s="5"/>
      <c r="H912" s="5"/>
      <c r="I912" s="5"/>
      <c r="J912" s="5"/>
      <c r="K912" s="5"/>
    </row>
    <row r="913" spans="2:11" ht="12.75" customHeight="1" x14ac:dyDescent="0.25">
      <c r="B913" s="5"/>
      <c r="C913" s="32"/>
      <c r="D913" s="5"/>
      <c r="E913" s="5"/>
      <c r="F913" s="5"/>
      <c r="G913" s="5"/>
      <c r="H913" s="5"/>
      <c r="I913" s="5"/>
      <c r="J913" s="5"/>
      <c r="K913" s="5"/>
    </row>
    <row r="914" spans="2:11" ht="12.75" customHeight="1" x14ac:dyDescent="0.25">
      <c r="B914" s="5"/>
      <c r="C914" s="32"/>
      <c r="D914" s="5"/>
      <c r="E914" s="5"/>
      <c r="F914" s="5"/>
      <c r="G914" s="5"/>
      <c r="H914" s="5"/>
      <c r="I914" s="5"/>
      <c r="J914" s="5"/>
      <c r="K914" s="5"/>
    </row>
    <row r="915" spans="2:11" ht="12.75" customHeight="1" x14ac:dyDescent="0.25">
      <c r="B915" s="5"/>
      <c r="C915" s="32"/>
      <c r="D915" s="5"/>
      <c r="E915" s="5"/>
      <c r="F915" s="5"/>
      <c r="G915" s="5"/>
      <c r="H915" s="5"/>
      <c r="I915" s="5"/>
      <c r="J915" s="5"/>
      <c r="K915" s="5"/>
    </row>
    <row r="916" spans="2:11" ht="12.75" customHeight="1" x14ac:dyDescent="0.25">
      <c r="B916" s="5"/>
      <c r="C916" s="32"/>
      <c r="D916" s="5"/>
      <c r="E916" s="5"/>
      <c r="F916" s="5"/>
      <c r="G916" s="5"/>
      <c r="H916" s="5"/>
      <c r="I916" s="5"/>
      <c r="J916" s="5"/>
      <c r="K916" s="5"/>
    </row>
    <row r="917" spans="2:11" ht="12.75" customHeight="1" x14ac:dyDescent="0.25">
      <c r="B917" s="5"/>
      <c r="C917" s="32"/>
      <c r="D917" s="5"/>
      <c r="E917" s="5"/>
      <c r="F917" s="5"/>
      <c r="G917" s="5"/>
      <c r="H917" s="5"/>
      <c r="I917" s="5"/>
      <c r="J917" s="5"/>
      <c r="K917" s="5"/>
    </row>
    <row r="918" spans="2:11" ht="12.75" customHeight="1" x14ac:dyDescent="0.25">
      <c r="B918" s="5"/>
      <c r="C918" s="32"/>
      <c r="D918" s="5"/>
      <c r="E918" s="5"/>
      <c r="F918" s="5"/>
      <c r="G918" s="5"/>
      <c r="H918" s="5"/>
      <c r="I918" s="5"/>
      <c r="J918" s="5"/>
      <c r="K918" s="5"/>
    </row>
    <row r="919" spans="2:11" ht="12.75" customHeight="1" x14ac:dyDescent="0.25">
      <c r="B919" s="5"/>
      <c r="C919" s="32"/>
      <c r="D919" s="5"/>
      <c r="E919" s="5"/>
      <c r="F919" s="5"/>
      <c r="G919" s="5"/>
      <c r="H919" s="5"/>
      <c r="I919" s="5"/>
      <c r="J919" s="5"/>
      <c r="K919" s="5"/>
    </row>
    <row r="920" spans="2:11" ht="12.75" customHeight="1" x14ac:dyDescent="0.25">
      <c r="B920" s="5"/>
      <c r="C920" s="32"/>
      <c r="D920" s="5"/>
      <c r="E920" s="5"/>
      <c r="F920" s="5"/>
      <c r="G920" s="5"/>
      <c r="H920" s="5"/>
      <c r="I920" s="5"/>
      <c r="J920" s="5"/>
      <c r="K920" s="5"/>
    </row>
    <row r="921" spans="2:11" ht="12.75" customHeight="1" x14ac:dyDescent="0.25">
      <c r="B921" s="5"/>
      <c r="C921" s="32"/>
      <c r="D921" s="5"/>
      <c r="E921" s="5"/>
      <c r="F921" s="5"/>
      <c r="G921" s="5"/>
      <c r="H921" s="5"/>
      <c r="I921" s="5"/>
      <c r="J921" s="5"/>
      <c r="K921" s="5"/>
    </row>
    <row r="922" spans="2:11" ht="12.75" customHeight="1" x14ac:dyDescent="0.25">
      <c r="B922" s="5"/>
      <c r="C922" s="32"/>
      <c r="D922" s="5"/>
      <c r="E922" s="5"/>
      <c r="F922" s="5"/>
      <c r="G922" s="5"/>
      <c r="H922" s="5"/>
      <c r="I922" s="5"/>
      <c r="J922" s="5"/>
      <c r="K922" s="5"/>
    </row>
    <row r="923" spans="2:11" ht="12.75" customHeight="1" x14ac:dyDescent="0.25">
      <c r="B923" s="5"/>
      <c r="C923" s="32"/>
      <c r="D923" s="5"/>
      <c r="E923" s="5"/>
      <c r="F923" s="5"/>
      <c r="G923" s="5"/>
      <c r="H923" s="5"/>
      <c r="I923" s="5"/>
      <c r="J923" s="5"/>
      <c r="K923" s="5"/>
    </row>
    <row r="924" spans="2:11" ht="12.75" customHeight="1" x14ac:dyDescent="0.25">
      <c r="B924" s="5"/>
      <c r="C924" s="32"/>
      <c r="D924" s="5"/>
      <c r="E924" s="5"/>
      <c r="F924" s="5"/>
      <c r="G924" s="5"/>
      <c r="H924" s="5"/>
      <c r="I924" s="5"/>
      <c r="J924" s="5"/>
      <c r="K924" s="5"/>
    </row>
    <row r="925" spans="2:11" ht="12.75" customHeight="1" x14ac:dyDescent="0.25">
      <c r="B925" s="5"/>
      <c r="C925" s="32"/>
      <c r="D925" s="5"/>
      <c r="E925" s="5"/>
      <c r="F925" s="5"/>
      <c r="G925" s="5"/>
      <c r="H925" s="5"/>
      <c r="I925" s="5"/>
      <c r="J925" s="5"/>
      <c r="K925" s="5"/>
    </row>
    <row r="926" spans="2:11" ht="12.75" customHeight="1" x14ac:dyDescent="0.25">
      <c r="B926" s="5"/>
      <c r="C926" s="32"/>
      <c r="D926" s="5"/>
      <c r="E926" s="5"/>
      <c r="F926" s="5"/>
      <c r="G926" s="5"/>
      <c r="H926" s="5"/>
      <c r="I926" s="5"/>
      <c r="J926" s="5"/>
      <c r="K926" s="5"/>
    </row>
    <row r="927" spans="2:11" ht="12.75" customHeight="1" x14ac:dyDescent="0.25">
      <c r="B927" s="5"/>
      <c r="C927" s="32"/>
      <c r="D927" s="5"/>
      <c r="E927" s="5"/>
      <c r="F927" s="5"/>
      <c r="G927" s="5"/>
      <c r="H927" s="5"/>
      <c r="I927" s="5"/>
      <c r="J927" s="5"/>
      <c r="K927" s="5"/>
    </row>
    <row r="928" spans="2:11" ht="12.75" customHeight="1" x14ac:dyDescent="0.25">
      <c r="B928" s="5"/>
      <c r="C928" s="32"/>
      <c r="D928" s="5"/>
      <c r="E928" s="5"/>
      <c r="F928" s="5"/>
      <c r="G928" s="5"/>
      <c r="H928" s="5"/>
      <c r="I928" s="5"/>
      <c r="J928" s="5"/>
      <c r="K928" s="5"/>
    </row>
    <row r="929" spans="2:11" ht="12.75" customHeight="1" x14ac:dyDescent="0.25">
      <c r="B929" s="5"/>
      <c r="C929" s="32"/>
      <c r="D929" s="5"/>
      <c r="E929" s="5"/>
      <c r="F929" s="5"/>
      <c r="G929" s="5"/>
      <c r="H929" s="5"/>
      <c r="I929" s="5"/>
      <c r="J929" s="5"/>
      <c r="K929" s="5"/>
    </row>
    <row r="930" spans="2:11" ht="12.75" customHeight="1" x14ac:dyDescent="0.25">
      <c r="B930" s="5"/>
      <c r="C930" s="32"/>
      <c r="D930" s="5"/>
      <c r="E930" s="5"/>
      <c r="F930" s="5"/>
      <c r="G930" s="5"/>
      <c r="H930" s="5"/>
      <c r="I930" s="5"/>
      <c r="J930" s="5"/>
      <c r="K930" s="5"/>
    </row>
    <row r="931" spans="2:11" ht="12.75" customHeight="1" x14ac:dyDescent="0.25">
      <c r="B931" s="5"/>
      <c r="C931" s="32"/>
      <c r="D931" s="5"/>
      <c r="E931" s="5"/>
      <c r="F931" s="5"/>
      <c r="G931" s="5"/>
      <c r="H931" s="5"/>
      <c r="I931" s="5"/>
      <c r="J931" s="5"/>
      <c r="K931" s="5"/>
    </row>
    <row r="932" spans="2:11" ht="12.75" customHeight="1" x14ac:dyDescent="0.25">
      <c r="B932" s="5"/>
      <c r="C932" s="32"/>
      <c r="D932" s="5"/>
      <c r="E932" s="5"/>
      <c r="F932" s="5"/>
      <c r="G932" s="5"/>
      <c r="H932" s="5"/>
      <c r="I932" s="5"/>
      <c r="J932" s="5"/>
      <c r="K932" s="5"/>
    </row>
    <row r="933" spans="2:11" ht="12.75" customHeight="1" x14ac:dyDescent="0.25">
      <c r="B933" s="5"/>
      <c r="C933" s="32"/>
      <c r="D933" s="5"/>
      <c r="E933" s="5"/>
      <c r="F933" s="5"/>
      <c r="G933" s="5"/>
      <c r="H933" s="5"/>
      <c r="I933" s="5"/>
      <c r="J933" s="5"/>
      <c r="K933" s="5"/>
    </row>
    <row r="934" spans="2:11" ht="12.75" customHeight="1" x14ac:dyDescent="0.25">
      <c r="B934" s="5"/>
      <c r="C934" s="32"/>
      <c r="D934" s="5"/>
      <c r="E934" s="5"/>
      <c r="F934" s="5"/>
      <c r="G934" s="5"/>
      <c r="H934" s="5"/>
      <c r="I934" s="5"/>
      <c r="J934" s="5"/>
      <c r="K934" s="5"/>
    </row>
    <row r="935" spans="2:11" ht="12.75" customHeight="1" x14ac:dyDescent="0.25">
      <c r="B935" s="5"/>
      <c r="C935" s="32"/>
      <c r="D935" s="5"/>
      <c r="E935" s="5"/>
      <c r="F935" s="5"/>
      <c r="G935" s="5"/>
      <c r="H935" s="5"/>
      <c r="I935" s="5"/>
      <c r="J935" s="5"/>
      <c r="K935" s="5"/>
    </row>
    <row r="936" spans="2:11" ht="12.75" customHeight="1" x14ac:dyDescent="0.25">
      <c r="B936" s="5"/>
      <c r="C936" s="32"/>
      <c r="D936" s="5"/>
      <c r="E936" s="5"/>
      <c r="F936" s="5"/>
      <c r="G936" s="5"/>
      <c r="H936" s="5"/>
      <c r="I936" s="5"/>
      <c r="J936" s="5"/>
      <c r="K936" s="5"/>
    </row>
    <row r="937" spans="2:11" ht="12.75" customHeight="1" x14ac:dyDescent="0.25">
      <c r="B937" s="5"/>
      <c r="C937" s="32"/>
      <c r="D937" s="5"/>
      <c r="E937" s="5"/>
      <c r="F937" s="5"/>
      <c r="G937" s="5"/>
      <c r="H937" s="5"/>
      <c r="I937" s="5"/>
      <c r="J937" s="5"/>
      <c r="K937" s="5"/>
    </row>
    <row r="938" spans="2:11" ht="12.75" customHeight="1" x14ac:dyDescent="0.25">
      <c r="B938" s="5"/>
      <c r="C938" s="32"/>
      <c r="D938" s="5"/>
      <c r="E938" s="5"/>
      <c r="F938" s="5"/>
      <c r="G938" s="5"/>
      <c r="H938" s="5"/>
      <c r="I938" s="5"/>
      <c r="J938" s="5"/>
      <c r="K938" s="5"/>
    </row>
    <row r="939" spans="2:11" ht="12.75" customHeight="1" x14ac:dyDescent="0.25">
      <c r="B939" s="5"/>
      <c r="C939" s="32"/>
      <c r="D939" s="5"/>
      <c r="E939" s="5"/>
      <c r="F939" s="5"/>
      <c r="G939" s="5"/>
      <c r="H939" s="5"/>
      <c r="I939" s="5"/>
      <c r="J939" s="5"/>
      <c r="K939" s="5"/>
    </row>
    <row r="940" spans="2:11" ht="12.75" customHeight="1" x14ac:dyDescent="0.25">
      <c r="B940" s="5"/>
      <c r="C940" s="32"/>
      <c r="D940" s="5"/>
      <c r="E940" s="5"/>
      <c r="F940" s="5"/>
      <c r="G940" s="5"/>
      <c r="H940" s="5"/>
      <c r="I940" s="5"/>
      <c r="J940" s="5"/>
      <c r="K940" s="5"/>
    </row>
    <row r="941" spans="2:11" ht="12.75" customHeight="1" x14ac:dyDescent="0.25">
      <c r="B941" s="5"/>
      <c r="C941" s="32"/>
      <c r="D941" s="5"/>
      <c r="E941" s="5"/>
      <c r="F941" s="5"/>
      <c r="G941" s="5"/>
      <c r="H941" s="5"/>
      <c r="I941" s="5"/>
      <c r="J941" s="5"/>
      <c r="K941" s="5"/>
    </row>
    <row r="942" spans="2:11" ht="12.75" customHeight="1" x14ac:dyDescent="0.25">
      <c r="B942" s="5"/>
      <c r="C942" s="32"/>
      <c r="D942" s="5"/>
      <c r="E942" s="5"/>
      <c r="F942" s="5"/>
      <c r="G942" s="5"/>
      <c r="H942" s="5"/>
      <c r="I942" s="5"/>
      <c r="J942" s="5"/>
      <c r="K942" s="5"/>
    </row>
    <row r="943" spans="2:11" ht="12.75" customHeight="1" x14ac:dyDescent="0.25">
      <c r="B943" s="5"/>
      <c r="C943" s="32"/>
      <c r="D943" s="5"/>
      <c r="E943" s="5"/>
      <c r="F943" s="5"/>
      <c r="G943" s="5"/>
      <c r="H943" s="5"/>
      <c r="I943" s="5"/>
      <c r="J943" s="5"/>
      <c r="K943" s="5"/>
    </row>
    <row r="944" spans="2:11" ht="12.75" customHeight="1" x14ac:dyDescent="0.25">
      <c r="B944" s="5"/>
      <c r="C944" s="32"/>
      <c r="D944" s="5"/>
      <c r="E944" s="5"/>
      <c r="F944" s="5"/>
      <c r="G944" s="5"/>
      <c r="H944" s="5"/>
      <c r="I944" s="5"/>
      <c r="J944" s="5"/>
      <c r="K944" s="5"/>
    </row>
    <row r="945" spans="2:11" ht="12.75" customHeight="1" x14ac:dyDescent="0.25">
      <c r="B945" s="5"/>
      <c r="C945" s="32"/>
      <c r="D945" s="5"/>
      <c r="E945" s="5"/>
      <c r="F945" s="5"/>
      <c r="G945" s="5"/>
      <c r="H945" s="5"/>
      <c r="I945" s="5"/>
      <c r="J945" s="5"/>
      <c r="K945" s="5"/>
    </row>
    <row r="946" spans="2:11" ht="12.75" customHeight="1" x14ac:dyDescent="0.25">
      <c r="B946" s="5"/>
      <c r="C946" s="32"/>
      <c r="D946" s="5"/>
      <c r="E946" s="5"/>
      <c r="F946" s="5"/>
      <c r="G946" s="5"/>
      <c r="H946" s="5"/>
      <c r="I946" s="5"/>
      <c r="J946" s="5"/>
      <c r="K946" s="5"/>
    </row>
    <row r="947" spans="2:11" ht="12.75" customHeight="1" x14ac:dyDescent="0.25">
      <c r="B947" s="5"/>
      <c r="C947" s="32"/>
      <c r="D947" s="5"/>
      <c r="E947" s="5"/>
      <c r="F947" s="5"/>
      <c r="G947" s="5"/>
      <c r="H947" s="5"/>
      <c r="I947" s="5"/>
      <c r="J947" s="5"/>
      <c r="K947" s="5"/>
    </row>
    <row r="948" spans="2:11" ht="12.75" customHeight="1" x14ac:dyDescent="0.25">
      <c r="B948" s="5"/>
      <c r="C948" s="32"/>
      <c r="D948" s="5"/>
      <c r="E948" s="5"/>
      <c r="F948" s="5"/>
      <c r="G948" s="5"/>
      <c r="H948" s="5"/>
      <c r="I948" s="5"/>
      <c r="J948" s="5"/>
      <c r="K948" s="5"/>
    </row>
    <row r="949" spans="2:11" ht="12.75" customHeight="1" x14ac:dyDescent="0.25">
      <c r="B949" s="5"/>
      <c r="C949" s="32"/>
      <c r="D949" s="5"/>
      <c r="E949" s="5"/>
      <c r="F949" s="5"/>
      <c r="G949" s="5"/>
      <c r="H949" s="5"/>
      <c r="I949" s="5"/>
      <c r="J949" s="5"/>
      <c r="K949" s="5"/>
    </row>
    <row r="950" spans="2:11" ht="12.75" customHeight="1" x14ac:dyDescent="0.25">
      <c r="B950" s="5"/>
      <c r="C950" s="32"/>
      <c r="D950" s="5"/>
      <c r="E950" s="5"/>
      <c r="F950" s="5"/>
      <c r="G950" s="5"/>
      <c r="H950" s="5"/>
      <c r="I950" s="5"/>
      <c r="J950" s="5"/>
      <c r="K950" s="5"/>
    </row>
    <row r="951" spans="2:11" ht="12.75" customHeight="1" x14ac:dyDescent="0.25">
      <c r="B951" s="5"/>
      <c r="C951" s="32"/>
      <c r="D951" s="5"/>
      <c r="E951" s="5"/>
      <c r="F951" s="5"/>
      <c r="G951" s="5"/>
      <c r="H951" s="5"/>
      <c r="I951" s="5"/>
      <c r="J951" s="5"/>
      <c r="K951" s="5"/>
    </row>
    <row r="952" spans="2:11" ht="12.75" customHeight="1" x14ac:dyDescent="0.25">
      <c r="B952" s="5"/>
      <c r="C952" s="32"/>
      <c r="D952" s="5"/>
      <c r="E952" s="5"/>
      <c r="F952" s="5"/>
      <c r="G952" s="5"/>
      <c r="H952" s="5"/>
      <c r="I952" s="5"/>
      <c r="J952" s="5"/>
      <c r="K952" s="5"/>
    </row>
    <row r="953" spans="2:11" ht="12.75" customHeight="1" x14ac:dyDescent="0.25">
      <c r="B953" s="5"/>
      <c r="C953" s="32"/>
      <c r="D953" s="5"/>
      <c r="E953" s="5"/>
      <c r="F953" s="5"/>
      <c r="G953" s="5"/>
      <c r="H953" s="5"/>
      <c r="I953" s="5"/>
      <c r="J953" s="5"/>
      <c r="K953" s="5"/>
    </row>
    <row r="954" spans="2:11" ht="12.75" customHeight="1" x14ac:dyDescent="0.25">
      <c r="B954" s="5"/>
      <c r="C954" s="32"/>
      <c r="D954" s="5"/>
      <c r="E954" s="5"/>
      <c r="F954" s="5"/>
      <c r="G954" s="5"/>
      <c r="H954" s="5"/>
      <c r="I954" s="5"/>
      <c r="J954" s="5"/>
      <c r="K954" s="5"/>
    </row>
    <row r="955" spans="2:11" ht="12.75" customHeight="1" x14ac:dyDescent="0.25">
      <c r="B955" s="5"/>
      <c r="C955" s="32"/>
      <c r="D955" s="5"/>
      <c r="E955" s="5"/>
      <c r="F955" s="5"/>
      <c r="G955" s="5"/>
      <c r="H955" s="5"/>
      <c r="I955" s="5"/>
      <c r="J955" s="5"/>
      <c r="K955" s="5"/>
    </row>
    <row r="956" spans="2:11" ht="12.75" customHeight="1" x14ac:dyDescent="0.25">
      <c r="B956" s="5"/>
      <c r="C956" s="32"/>
      <c r="D956" s="5"/>
      <c r="E956" s="5"/>
      <c r="F956" s="5"/>
      <c r="G956" s="5"/>
      <c r="H956" s="5"/>
      <c r="I956" s="5"/>
      <c r="J956" s="5"/>
      <c r="K956" s="5"/>
    </row>
    <row r="957" spans="2:11" ht="12.75" customHeight="1" x14ac:dyDescent="0.25">
      <c r="B957" s="5"/>
      <c r="C957" s="32"/>
      <c r="D957" s="5"/>
      <c r="E957" s="5"/>
      <c r="F957" s="5"/>
      <c r="G957" s="5"/>
      <c r="H957" s="5"/>
      <c r="I957" s="5"/>
      <c r="J957" s="5"/>
      <c r="K957" s="5"/>
    </row>
    <row r="958" spans="2:11" ht="12.75" customHeight="1" x14ac:dyDescent="0.25">
      <c r="B958" s="5"/>
      <c r="C958" s="32"/>
      <c r="D958" s="5"/>
      <c r="E958" s="5"/>
      <c r="F958" s="5"/>
      <c r="G958" s="5"/>
      <c r="H958" s="5"/>
      <c r="I958" s="5"/>
      <c r="J958" s="5"/>
      <c r="K958" s="5"/>
    </row>
    <row r="959" spans="2:11" ht="12.75" customHeight="1" x14ac:dyDescent="0.25">
      <c r="B959" s="5"/>
      <c r="C959" s="32"/>
      <c r="D959" s="5"/>
      <c r="E959" s="5"/>
      <c r="F959" s="5"/>
      <c r="G959" s="5"/>
      <c r="H959" s="5"/>
      <c r="I959" s="5"/>
      <c r="J959" s="5"/>
      <c r="K959" s="5"/>
    </row>
    <row r="960" spans="2:11" ht="12.75" customHeight="1" x14ac:dyDescent="0.25">
      <c r="B960" s="5"/>
      <c r="C960" s="32"/>
      <c r="D960" s="5"/>
      <c r="E960" s="5"/>
      <c r="F960" s="5"/>
      <c r="G960" s="5"/>
      <c r="H960" s="5"/>
      <c r="I960" s="5"/>
      <c r="J960" s="5"/>
      <c r="K960" s="5"/>
    </row>
    <row r="961" spans="2:11" ht="12.75" customHeight="1" x14ac:dyDescent="0.25">
      <c r="B961" s="5"/>
      <c r="C961" s="32"/>
      <c r="D961" s="5"/>
      <c r="E961" s="5"/>
      <c r="F961" s="5"/>
      <c r="G961" s="5"/>
      <c r="H961" s="5"/>
      <c r="I961" s="5"/>
      <c r="J961" s="5"/>
      <c r="K961" s="5"/>
    </row>
    <row r="962" spans="2:11" ht="12.75" customHeight="1" x14ac:dyDescent="0.25">
      <c r="B962" s="5"/>
      <c r="C962" s="32"/>
      <c r="D962" s="5"/>
      <c r="E962" s="5"/>
      <c r="F962" s="5"/>
      <c r="G962" s="5"/>
      <c r="H962" s="5"/>
      <c r="I962" s="5"/>
      <c r="J962" s="5"/>
      <c r="K962" s="5"/>
    </row>
    <row r="963" spans="2:11" ht="12.75" customHeight="1" x14ac:dyDescent="0.25">
      <c r="B963" s="5"/>
      <c r="C963" s="32"/>
      <c r="D963" s="5"/>
      <c r="E963" s="5"/>
      <c r="F963" s="5"/>
      <c r="G963" s="5"/>
      <c r="H963" s="5"/>
      <c r="I963" s="5"/>
      <c r="J963" s="5"/>
      <c r="K963" s="5"/>
    </row>
    <row r="964" spans="2:11" ht="12.75" customHeight="1" x14ac:dyDescent="0.25">
      <c r="B964" s="5"/>
      <c r="C964" s="32"/>
      <c r="D964" s="5"/>
      <c r="E964" s="5"/>
      <c r="F964" s="5"/>
      <c r="G964" s="5"/>
      <c r="H964" s="5"/>
      <c r="I964" s="5"/>
      <c r="J964" s="5"/>
      <c r="K964" s="5"/>
    </row>
    <row r="965" spans="2:11" ht="12.75" customHeight="1" x14ac:dyDescent="0.25">
      <c r="B965" s="5"/>
      <c r="C965" s="32"/>
      <c r="D965" s="5"/>
      <c r="E965" s="5"/>
      <c r="F965" s="5"/>
      <c r="G965" s="5"/>
      <c r="H965" s="5"/>
      <c r="I965" s="5"/>
      <c r="J965" s="5"/>
      <c r="K965" s="5"/>
    </row>
    <row r="966" spans="2:11" ht="12.75" customHeight="1" x14ac:dyDescent="0.25">
      <c r="B966" s="5"/>
      <c r="C966" s="32"/>
      <c r="D966" s="5"/>
      <c r="E966" s="5"/>
      <c r="F966" s="5"/>
      <c r="G966" s="5"/>
      <c r="H966" s="5"/>
      <c r="I966" s="5"/>
      <c r="J966" s="5"/>
      <c r="K966" s="5"/>
    </row>
    <row r="967" spans="2:11" ht="12.75" customHeight="1" x14ac:dyDescent="0.25">
      <c r="B967" s="5"/>
      <c r="C967" s="32"/>
      <c r="D967" s="5"/>
      <c r="E967" s="5"/>
      <c r="F967" s="5"/>
      <c r="G967" s="5"/>
      <c r="H967" s="5"/>
      <c r="I967" s="5"/>
      <c r="J967" s="5"/>
      <c r="K967" s="5"/>
    </row>
    <row r="968" spans="2:11" ht="12.75" customHeight="1" x14ac:dyDescent="0.25">
      <c r="B968" s="5"/>
      <c r="C968" s="32"/>
      <c r="D968" s="5"/>
      <c r="E968" s="5"/>
      <c r="F968" s="5"/>
      <c r="G968" s="5"/>
      <c r="H968" s="5"/>
      <c r="I968" s="5"/>
      <c r="J968" s="5"/>
      <c r="K968" s="5"/>
    </row>
    <row r="969" spans="2:11" ht="12.75" customHeight="1" x14ac:dyDescent="0.25">
      <c r="B969" s="5"/>
      <c r="C969" s="32"/>
      <c r="D969" s="5"/>
      <c r="E969" s="5"/>
      <c r="F969" s="5"/>
      <c r="G969" s="5"/>
      <c r="H969" s="5"/>
      <c r="I969" s="5"/>
      <c r="J969" s="5"/>
      <c r="K969" s="5"/>
    </row>
    <row r="970" spans="2:11" ht="12.75" customHeight="1" x14ac:dyDescent="0.25">
      <c r="B970" s="5"/>
      <c r="C970" s="32"/>
      <c r="D970" s="5"/>
      <c r="E970" s="5"/>
      <c r="F970" s="5"/>
      <c r="G970" s="5"/>
      <c r="H970" s="5"/>
      <c r="I970" s="5"/>
      <c r="J970" s="5"/>
      <c r="K970" s="5"/>
    </row>
    <row r="971" spans="2:11" ht="12.75" customHeight="1" x14ac:dyDescent="0.25">
      <c r="B971" s="5"/>
      <c r="C971" s="32"/>
      <c r="D971" s="5"/>
      <c r="E971" s="5"/>
      <c r="F971" s="5"/>
      <c r="G971" s="5"/>
      <c r="H971" s="5"/>
      <c r="I971" s="5"/>
      <c r="J971" s="5"/>
      <c r="K971" s="5"/>
    </row>
    <row r="972" spans="2:11" ht="12.75" customHeight="1" x14ac:dyDescent="0.25">
      <c r="B972" s="5"/>
      <c r="C972" s="32"/>
      <c r="D972" s="5"/>
      <c r="E972" s="5"/>
      <c r="F972" s="5"/>
      <c r="G972" s="5"/>
      <c r="H972" s="5"/>
      <c r="I972" s="5"/>
      <c r="J972" s="5"/>
      <c r="K972" s="5"/>
    </row>
    <row r="973" spans="2:11" ht="12.75" customHeight="1" x14ac:dyDescent="0.25">
      <c r="B973" s="5"/>
      <c r="C973" s="32"/>
      <c r="D973" s="5"/>
      <c r="E973" s="5"/>
      <c r="F973" s="5"/>
      <c r="G973" s="5"/>
      <c r="H973" s="5"/>
      <c r="I973" s="5"/>
      <c r="J973" s="5"/>
      <c r="K973" s="5"/>
    </row>
    <row r="974" spans="2:11" ht="12.75" customHeight="1" x14ac:dyDescent="0.25">
      <c r="B974" s="5"/>
      <c r="C974" s="32"/>
      <c r="D974" s="5"/>
      <c r="E974" s="5"/>
      <c r="F974" s="5"/>
      <c r="G974" s="5"/>
      <c r="H974" s="5"/>
      <c r="I974" s="5"/>
      <c r="J974" s="5"/>
      <c r="K974" s="5"/>
    </row>
    <row r="975" spans="2:11" ht="12.75" customHeight="1" x14ac:dyDescent="0.25">
      <c r="B975" s="5"/>
      <c r="C975" s="32"/>
      <c r="D975" s="5"/>
      <c r="E975" s="5"/>
      <c r="F975" s="5"/>
      <c r="G975" s="5"/>
      <c r="H975" s="5"/>
      <c r="I975" s="5"/>
      <c r="J975" s="5"/>
      <c r="K975" s="5"/>
    </row>
    <row r="976" spans="2:11" ht="12.75" customHeight="1" x14ac:dyDescent="0.25">
      <c r="B976" s="5"/>
      <c r="C976" s="32"/>
      <c r="D976" s="5"/>
      <c r="E976" s="5"/>
      <c r="F976" s="5"/>
      <c r="G976" s="5"/>
      <c r="H976" s="5"/>
      <c r="I976" s="5"/>
      <c r="J976" s="5"/>
      <c r="K976" s="5"/>
    </row>
    <row r="977" spans="2:11" ht="12.75" customHeight="1" x14ac:dyDescent="0.25">
      <c r="B977" s="5"/>
      <c r="C977" s="32"/>
      <c r="D977" s="5"/>
      <c r="E977" s="5"/>
      <c r="F977" s="5"/>
      <c r="G977" s="5"/>
      <c r="H977" s="5"/>
      <c r="I977" s="5"/>
      <c r="J977" s="5"/>
      <c r="K977" s="5"/>
    </row>
    <row r="978" spans="2:11" ht="12.75" customHeight="1" x14ac:dyDescent="0.25">
      <c r="B978" s="5"/>
      <c r="C978" s="32"/>
      <c r="D978" s="5"/>
      <c r="E978" s="5"/>
      <c r="F978" s="5"/>
      <c r="G978" s="5"/>
      <c r="H978" s="5"/>
      <c r="I978" s="5"/>
      <c r="J978" s="5"/>
      <c r="K978" s="5"/>
    </row>
    <row r="979" spans="2:11" ht="12.75" customHeight="1" x14ac:dyDescent="0.25">
      <c r="B979" s="5"/>
      <c r="C979" s="32"/>
      <c r="D979" s="5"/>
      <c r="E979" s="5"/>
      <c r="F979" s="5"/>
      <c r="G979" s="5"/>
      <c r="H979" s="5"/>
      <c r="I979" s="5"/>
      <c r="J979" s="5"/>
      <c r="K979" s="5"/>
    </row>
    <row r="980" spans="2:11" ht="12.75" customHeight="1" x14ac:dyDescent="0.25">
      <c r="B980" s="5"/>
      <c r="C980" s="32"/>
      <c r="D980" s="5"/>
      <c r="E980" s="5"/>
      <c r="F980" s="5"/>
      <c r="G980" s="5"/>
      <c r="H980" s="5"/>
      <c r="I980" s="5"/>
      <c r="J980" s="5"/>
      <c r="K980" s="5"/>
    </row>
    <row r="981" spans="2:11" ht="12.75" customHeight="1" x14ac:dyDescent="0.25">
      <c r="B981" s="5"/>
      <c r="C981" s="32"/>
      <c r="D981" s="5"/>
      <c r="E981" s="5"/>
      <c r="F981" s="5"/>
      <c r="G981" s="5"/>
      <c r="H981" s="5"/>
      <c r="I981" s="5"/>
      <c r="J981" s="5"/>
      <c r="K981" s="5"/>
    </row>
    <row r="982" spans="2:11" ht="12.75" customHeight="1" x14ac:dyDescent="0.25">
      <c r="B982" s="5"/>
      <c r="C982" s="32"/>
      <c r="D982" s="5"/>
      <c r="E982" s="5"/>
      <c r="F982" s="5"/>
      <c r="G982" s="5"/>
      <c r="H982" s="5"/>
      <c r="I982" s="5"/>
      <c r="J982" s="5"/>
      <c r="K982" s="5"/>
    </row>
    <row r="983" spans="2:11" ht="12.75" customHeight="1" x14ac:dyDescent="0.25">
      <c r="B983" s="5"/>
      <c r="C983" s="32"/>
      <c r="D983" s="5"/>
      <c r="E983" s="5"/>
      <c r="F983" s="5"/>
      <c r="G983" s="5"/>
      <c r="H983" s="5"/>
      <c r="I983" s="5"/>
      <c r="J983" s="5"/>
      <c r="K983" s="5"/>
    </row>
    <row r="984" spans="2:11" ht="12.75" customHeight="1" x14ac:dyDescent="0.25">
      <c r="B984" s="5"/>
      <c r="C984" s="32"/>
      <c r="D984" s="5"/>
      <c r="E984" s="5"/>
      <c r="F984" s="5"/>
      <c r="G984" s="5"/>
      <c r="H984" s="5"/>
      <c r="I984" s="5"/>
      <c r="J984" s="5"/>
      <c r="K984" s="5"/>
    </row>
    <row r="985" spans="2:11" ht="12.75" customHeight="1" x14ac:dyDescent="0.25">
      <c r="B985" s="5"/>
      <c r="C985" s="32"/>
      <c r="D985" s="5"/>
      <c r="E985" s="5"/>
      <c r="F985" s="5"/>
      <c r="G985" s="5"/>
      <c r="H985" s="5"/>
      <c r="I985" s="5"/>
      <c r="J985" s="5"/>
      <c r="K985" s="5"/>
    </row>
    <row r="986" spans="2:11" ht="12.75" customHeight="1" x14ac:dyDescent="0.25">
      <c r="B986" s="5"/>
      <c r="C986" s="32"/>
      <c r="D986" s="5"/>
      <c r="E986" s="5"/>
      <c r="F986" s="5"/>
      <c r="G986" s="5"/>
      <c r="H986" s="5"/>
      <c r="I986" s="5"/>
      <c r="J986" s="5"/>
      <c r="K986" s="5"/>
    </row>
    <row r="987" spans="2:11" ht="12.75" customHeight="1" x14ac:dyDescent="0.25">
      <c r="B987" s="5"/>
      <c r="C987" s="32"/>
      <c r="D987" s="5"/>
      <c r="E987" s="5"/>
      <c r="F987" s="5"/>
      <c r="G987" s="5"/>
      <c r="H987" s="5"/>
      <c r="I987" s="5"/>
      <c r="J987" s="5"/>
      <c r="K987" s="5"/>
    </row>
    <row r="988" spans="2:11" ht="12.75" customHeight="1" x14ac:dyDescent="0.25">
      <c r="B988" s="5"/>
      <c r="C988" s="32"/>
      <c r="D988" s="5"/>
      <c r="E988" s="5"/>
      <c r="F988" s="5"/>
      <c r="G988" s="5"/>
      <c r="H988" s="5"/>
      <c r="I988" s="5"/>
      <c r="J988" s="5"/>
      <c r="K988" s="5"/>
    </row>
    <row r="989" spans="2:11" ht="12.75" customHeight="1" x14ac:dyDescent="0.25">
      <c r="B989" s="5"/>
      <c r="C989" s="32"/>
      <c r="D989" s="5"/>
      <c r="E989" s="5"/>
      <c r="F989" s="5"/>
      <c r="G989" s="5"/>
      <c r="H989" s="5"/>
      <c r="I989" s="5"/>
      <c r="J989" s="5"/>
      <c r="K989" s="5"/>
    </row>
    <row r="990" spans="2:11" ht="12.75" customHeight="1" x14ac:dyDescent="0.25">
      <c r="B990" s="5"/>
      <c r="C990" s="32"/>
      <c r="D990" s="5"/>
      <c r="E990" s="5"/>
      <c r="F990" s="5"/>
      <c r="G990" s="5"/>
      <c r="H990" s="5"/>
      <c r="I990" s="5"/>
      <c r="J990" s="5"/>
      <c r="K990" s="5"/>
    </row>
    <row r="991" spans="2:11" ht="12.75" customHeight="1" x14ac:dyDescent="0.25">
      <c r="B991" s="5"/>
      <c r="C991" s="32"/>
      <c r="D991" s="5"/>
      <c r="E991" s="5"/>
      <c r="F991" s="5"/>
      <c r="G991" s="5"/>
      <c r="H991" s="5"/>
      <c r="I991" s="5"/>
      <c r="J991" s="5"/>
      <c r="K991" s="5"/>
    </row>
    <row r="992" spans="2:11" ht="12.75" customHeight="1" x14ac:dyDescent="0.25">
      <c r="B992" s="5"/>
      <c r="C992" s="32"/>
      <c r="D992" s="5"/>
      <c r="E992" s="5"/>
      <c r="F992" s="5"/>
      <c r="G992" s="5"/>
      <c r="H992" s="5"/>
      <c r="I992" s="5"/>
      <c r="J992" s="5"/>
      <c r="K992" s="5"/>
    </row>
    <row r="993" spans="2:11" ht="12.75" customHeight="1" x14ac:dyDescent="0.25">
      <c r="B993" s="5"/>
      <c r="C993" s="32"/>
      <c r="D993" s="5"/>
      <c r="E993" s="5"/>
      <c r="F993" s="5"/>
      <c r="G993" s="5"/>
      <c r="H993" s="5"/>
      <c r="I993" s="5"/>
      <c r="J993" s="5"/>
      <c r="K993" s="5"/>
    </row>
    <row r="994" spans="2:11" ht="12.75" customHeight="1" x14ac:dyDescent="0.25">
      <c r="B994" s="5"/>
      <c r="C994" s="32"/>
      <c r="D994" s="5"/>
      <c r="E994" s="5"/>
      <c r="F994" s="5"/>
      <c r="G994" s="5"/>
      <c r="H994" s="5"/>
      <c r="I994" s="5"/>
      <c r="J994" s="5"/>
      <c r="K994" s="5"/>
    </row>
    <row r="995" spans="2:11" ht="12.75" customHeight="1" x14ac:dyDescent="0.25">
      <c r="B995" s="5"/>
      <c r="C995" s="32"/>
      <c r="D995" s="5"/>
      <c r="E995" s="5"/>
      <c r="F995" s="5"/>
      <c r="G995" s="5"/>
      <c r="H995" s="5"/>
      <c r="I995" s="5"/>
      <c r="J995" s="5"/>
      <c r="K995" s="5"/>
    </row>
    <row r="996" spans="2:11" ht="12.75" customHeight="1" x14ac:dyDescent="0.25">
      <c r="B996" s="5"/>
      <c r="C996" s="32"/>
      <c r="D996" s="5"/>
      <c r="E996" s="5"/>
      <c r="F996" s="5"/>
      <c r="G996" s="5"/>
      <c r="H996" s="5"/>
      <c r="I996" s="5"/>
      <c r="J996" s="5"/>
      <c r="K996" s="5"/>
    </row>
    <row r="997" spans="2:11" ht="12.75" customHeight="1" x14ac:dyDescent="0.25">
      <c r="B997" s="5"/>
      <c r="C997" s="32"/>
      <c r="D997" s="5"/>
      <c r="E997" s="5"/>
      <c r="F997" s="5"/>
      <c r="G997" s="5"/>
      <c r="H997" s="5"/>
      <c r="I997" s="5"/>
      <c r="J997" s="5"/>
      <c r="K997" s="5"/>
    </row>
    <row r="998" spans="2:11" ht="12.75" customHeight="1" x14ac:dyDescent="0.25">
      <c r="B998" s="5"/>
      <c r="C998" s="32"/>
      <c r="D998" s="5"/>
      <c r="E998" s="5"/>
      <c r="F998" s="5"/>
      <c r="G998" s="5"/>
      <c r="H998" s="5"/>
      <c r="I998" s="5"/>
      <c r="J998" s="5"/>
      <c r="K998" s="5"/>
    </row>
    <row r="999" spans="2:11" ht="12.75" customHeight="1" x14ac:dyDescent="0.25">
      <c r="B999" s="5"/>
      <c r="C999" s="32"/>
      <c r="D999" s="5"/>
      <c r="E999" s="5"/>
      <c r="F999" s="5"/>
      <c r="G999" s="5"/>
      <c r="H999" s="5"/>
      <c r="I999" s="5"/>
      <c r="J999" s="5"/>
      <c r="K999" s="5"/>
    </row>
    <row r="1000" spans="2:11" ht="12.75" customHeight="1" x14ac:dyDescent="0.25">
      <c r="B1000" s="5"/>
      <c r="C1000" s="32"/>
      <c r="D1000" s="5"/>
      <c r="E1000" s="5"/>
      <c r="F1000" s="5"/>
      <c r="G1000" s="5"/>
      <c r="H1000" s="5"/>
      <c r="I1000" s="5"/>
      <c r="J1000" s="5"/>
      <c r="K1000" s="5"/>
    </row>
  </sheetData>
  <mergeCells count="73">
    <mergeCell ref="X13:AA13"/>
    <mergeCell ref="D14:G14"/>
    <mergeCell ref="X14:AA14"/>
    <mergeCell ref="D18:G18"/>
    <mergeCell ref="H18:K18"/>
    <mergeCell ref="L18:O18"/>
    <mergeCell ref="P18:S18"/>
    <mergeCell ref="T18:W18"/>
    <mergeCell ref="X18:AA18"/>
    <mergeCell ref="D16:G16"/>
    <mergeCell ref="D17:G17"/>
    <mergeCell ref="H17:K17"/>
    <mergeCell ref="L17:O17"/>
    <mergeCell ref="P17:S17"/>
    <mergeCell ref="T17:W17"/>
    <mergeCell ref="X17:AA17"/>
    <mergeCell ref="D13:G13"/>
    <mergeCell ref="H13:K13"/>
    <mergeCell ref="L13:O13"/>
    <mergeCell ref="P13:S13"/>
    <mergeCell ref="T13:W13"/>
    <mergeCell ref="X12:AA12"/>
    <mergeCell ref="H9:K9"/>
    <mergeCell ref="L9:O9"/>
    <mergeCell ref="D10:G10"/>
    <mergeCell ref="H10:K10"/>
    <mergeCell ref="L10:O10"/>
    <mergeCell ref="H11:K11"/>
    <mergeCell ref="L11:O11"/>
    <mergeCell ref="D12:G12"/>
    <mergeCell ref="H12:K12"/>
    <mergeCell ref="L12:O12"/>
    <mergeCell ref="P12:S12"/>
    <mergeCell ref="T12:W12"/>
    <mergeCell ref="P11:S11"/>
    <mergeCell ref="T11:W11"/>
    <mergeCell ref="X11:AA11"/>
    <mergeCell ref="X8:AA8"/>
    <mergeCell ref="D9:G9"/>
    <mergeCell ref="X9:AA9"/>
    <mergeCell ref="D11:G11"/>
    <mergeCell ref="P9:S9"/>
    <mergeCell ref="T9:W9"/>
    <mergeCell ref="P10:S10"/>
    <mergeCell ref="T10:W10"/>
    <mergeCell ref="X10:AA10"/>
    <mergeCell ref="D8:G8"/>
    <mergeCell ref="H8:K8"/>
    <mergeCell ref="L8:O8"/>
    <mergeCell ref="P8:S8"/>
    <mergeCell ref="T8:W8"/>
    <mergeCell ref="D5:X5"/>
    <mergeCell ref="D7:G7"/>
    <mergeCell ref="H7:K7"/>
    <mergeCell ref="L7:O7"/>
    <mergeCell ref="P7:S7"/>
    <mergeCell ref="T7:W7"/>
    <mergeCell ref="X7:AA7"/>
    <mergeCell ref="D15:G15"/>
    <mergeCell ref="H15:K15"/>
    <mergeCell ref="L15:O15"/>
    <mergeCell ref="H16:K16"/>
    <mergeCell ref="L16:O16"/>
    <mergeCell ref="P16:S16"/>
    <mergeCell ref="T16:W16"/>
    <mergeCell ref="X16:AA16"/>
    <mergeCell ref="H14:K14"/>
    <mergeCell ref="L14:O14"/>
    <mergeCell ref="P14:S14"/>
    <mergeCell ref="T14:W14"/>
    <mergeCell ref="P15:S15"/>
    <mergeCell ref="T15:W15"/>
    <mergeCell ref="X15:AA15"/>
  </mergeCells>
  <printOptions horizontalCentered="1"/>
  <pageMargins left="0.39370078740157483" right="0.19685039370078741" top="0.39370078740157483" bottom="0.19685039370078741"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14</vt:i4>
      </vt:variant>
      <vt:variant>
        <vt:lpstr>Intervalos Nomeados</vt:lpstr>
      </vt:variant>
      <vt:variant>
        <vt:i4>2</vt:i4>
      </vt:variant>
    </vt:vector>
  </HeadingPairs>
  <TitlesOfParts>
    <vt:vector size="16" baseType="lpstr">
      <vt:lpstr>Project Charter</vt:lpstr>
      <vt:lpstr>WBS-MACRO-ATIVIDADE</vt:lpstr>
      <vt:lpstr>WBS_Detalhado (ordem etapas)</vt:lpstr>
      <vt:lpstr>WBS_Detalhado (ordem depend)</vt:lpstr>
      <vt:lpstr>SAM SRM</vt:lpstr>
      <vt:lpstr>REDE DE PRECEDENCIA</vt:lpstr>
      <vt:lpstr>PREVISÃO DE ORÇAMENTO (CAPA) </vt:lpstr>
      <vt:lpstr>Orcado</vt:lpstr>
      <vt:lpstr>Realizado</vt:lpstr>
      <vt:lpstr>Status</vt:lpstr>
      <vt:lpstr>Parametros</vt:lpstr>
      <vt:lpstr>Gráfico de Gantt</vt:lpstr>
      <vt:lpstr>PV_dependência</vt:lpstr>
      <vt:lpstr>Cronograma_de_Custos (2)</vt:lpstr>
      <vt:lpstr>Início_do_projeto</vt:lpstr>
      <vt:lpstr>Semana_de_exibição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Moura</dc:creator>
  <cp:lastModifiedBy>Matheus Moura</cp:lastModifiedBy>
  <dcterms:created xsi:type="dcterms:W3CDTF">2025-03-11T12:30:08Z</dcterms:created>
  <dcterms:modified xsi:type="dcterms:W3CDTF">2025-04-15T18:54:49Z</dcterms:modified>
</cp:coreProperties>
</file>