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23025273\Documents\GitHub\Projeto2\documentos\Entrega 1\Gestão de Projetos\"/>
    </mc:Choice>
  </mc:AlternateContent>
  <xr:revisionPtr revIDLastSave="0" documentId="13_ncr:1_{3A0B95B2-5D76-4813-9769-F6B568DFABC3}" xr6:coauthVersionLast="36" xr6:coauthVersionMax="47" xr10:uidLastSave="{00000000-0000-0000-0000-000000000000}"/>
  <bookViews>
    <workbookView xWindow="0" yWindow="0" windowWidth="24000" windowHeight="9405" tabRatio="854" firstSheet="1" activeTab="1" xr2:uid="{00000000-000D-0000-FFFF-FFFF00000000}"/>
  </bookViews>
  <sheets>
    <sheet name="Gráfico de Gantt" sheetId="18" state="hidden" r:id="rId1"/>
    <sheet name="SAM SRM" sheetId="19" r:id="rId2"/>
    <sheet name="PV_dependência" sheetId="17" state="hidden" r:id="rId3"/>
    <sheet name="Cronograma_de_Custos (2)" sheetId="6" state="hidden" r:id="rId4"/>
  </sheets>
  <externalReferences>
    <externalReference r:id="rId5"/>
    <externalReference r:id="rId6"/>
    <externalReference r:id="rId7"/>
  </externalReferences>
  <definedNames>
    <definedName name="A" hidden="1">{"'TG'!$A$1:$L$37"}</definedName>
    <definedName name="_xlnm.Print_Area" localSheetId="3">'Cronograma_de_Custos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0">[2]CronogramaDeProjeto!$E1</definedName>
    <definedName name="Início_do_projeto">'Gráfico de Gantt'!$G$5</definedName>
    <definedName name="Periodicidade">[3]Param!$AB$5:$AB$9</definedName>
    <definedName name="progresso_da_tarefa" localSheetId="0">[2]CronogramaDeProjeto!$D1</definedName>
    <definedName name="Semana_de_exibição">'Gráfico de Gantt'!$G$6</definedName>
    <definedName name="Status">[1]Param!#REF!</definedName>
    <definedName name="t" hidden="1">{"'TG'!$A$1:$L$37"}</definedName>
    <definedName name="término_da_tarefa" localSheetId="0">[2]CronogramaDeProjeto!$F1</definedName>
    <definedName name="VersaoExcel">[3]Param!$D$15:$E$15</definedName>
    <definedName name="VersaoSR">[3]Param!$C$24:$C$26</definedName>
  </definedNames>
  <calcPr calcId="191029"/>
  <pivotCaches>
    <pivotCache cacheId="0" r:id="rId8"/>
  </pivotCaches>
</workbook>
</file>

<file path=xl/calcChain.xml><?xml version="1.0" encoding="utf-8"?>
<calcChain xmlns="http://schemas.openxmlformats.org/spreadsheetml/2006/main">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<sst xmlns="http://schemas.openxmlformats.org/spreadsheetml/2006/main" count="389" uniqueCount="290">
  <si>
    <t>Ref</t>
  </si>
  <si>
    <t>Etapas – Atividades - Marcos</t>
  </si>
  <si>
    <t>Dependência</t>
  </si>
  <si>
    <t>Responsável</t>
  </si>
  <si>
    <t>2.1</t>
  </si>
  <si>
    <t>2.2</t>
  </si>
  <si>
    <t>2.3</t>
  </si>
  <si>
    <t>4.1</t>
  </si>
  <si>
    <t>1.1</t>
  </si>
  <si>
    <t>Plano do Projeto</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</si>
  <si>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</si>
  <si>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</si>
  <si>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</si>
  <si>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</si>
  <si>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</si>
  <si>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</si>
  <si>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</si>
  <si>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</si>
  <si>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</si>
  <si>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</si>
  <si>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</si>
  <si>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</si>
  <si>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</si>
  <si>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</si>
  <si>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5.4</t>
  </si>
  <si>
    <t>Contratação de Designer de Interiores</t>
  </si>
  <si>
    <t>Equipamentos de Ginástica</t>
  </si>
  <si>
    <t>Equipamentos de Apoio e Administração</t>
  </si>
  <si>
    <t>4.2</t>
  </si>
  <si>
    <t>5.2. CRONOGRAMA DE CUSTOS</t>
  </si>
  <si>
    <t>Agosto</t>
  </si>
  <si>
    <t>Setembro</t>
  </si>
  <si>
    <t>Outubro</t>
  </si>
  <si>
    <t>Novembro</t>
  </si>
  <si>
    <t>Dezembro</t>
  </si>
  <si>
    <t>Janeiro</t>
  </si>
  <si>
    <t>2.2.1</t>
  </si>
  <si>
    <t>2.2.2</t>
  </si>
  <si>
    <t>4.2.1</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</si>
  <si>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</si>
  <si>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</si>
  <si>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</si>
  <si>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</si>
  <si>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</si>
  <si>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</si>
  <si>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</si>
  <si>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</si>
  <si>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</si>
  <si>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</si>
  <si>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</si>
  <si>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</si>
  <si>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</si>
  <si>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</si>
  <si>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</si>
  <si>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</si>
  <si>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</si>
  <si>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</si>
  <si>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</si>
  <si>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</si>
  <si>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</si>
  <si>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</si>
  <si>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</si>
  <si>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</si>
  <si>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</si>
  <si>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</si>
  <si>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</si>
  <si>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</si>
  <si>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</si>
  <si>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</si>
  <si>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</si>
  <si>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</si>
  <si>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</si>
  <si>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</si>
  <si>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</si>
  <si>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</si>
  <si>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</si>
  <si>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</si>
  <si>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</si>
  <si>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</si>
  <si>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</si>
  <si>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</si>
  <si>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</si>
  <si>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</si>
  <si>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</si>
  <si>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</si>
  <si>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</si>
  <si>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</si>
  <si>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</si>
  <si>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</si>
  <si>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</si>
  <si>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</si>
  <si>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</si>
  <si>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</si>
  <si>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</si>
  <si>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</si>
  <si>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</si>
  <si>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</si>
  <si>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</si>
  <si>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</si>
  <si>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</si>
  <si>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</si>
  <si>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</si>
  <si>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</si>
  <si>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</si>
  <si>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</si>
  <si>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</si>
  <si>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</si>
  <si>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</si>
  <si>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</si>
  <si>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</si>
  <si>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</si>
  <si>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</si>
  <si>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</si>
  <si>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</si>
  <si>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</si>
  <si>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</si>
  <si>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</si>
  <si>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</si>
  <si>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</si>
  <si>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</si>
  <si>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</si>
  <si>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</si>
  <si>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</si>
  <si>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</si>
  <si>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</si>
  <si>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</si>
  <si>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</si>
  <si>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</si>
  <si>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</si>
  <si>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</si>
  <si>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</si>
  <si>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</si>
  <si>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</si>
  <si>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</si>
  <si>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</si>
  <si>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</si>
  <si>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</si>
  <si>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</si>
  <si>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</si>
  <si>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</si>
  <si>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</si>
  <si>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</si>
  <si>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</si>
  <si>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</si>
  <si>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</si>
  <si>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</si>
  <si>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</si>
  <si>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</si>
  <si>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</si>
  <si>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</si>
  <si>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</si>
  <si>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</si>
  <si>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</si>
  <si>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</si>
  <si>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</si>
  <si>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</si>
  <si>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</si>
  <si>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</si>
  <si>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Saúde e bem-estar na palma da sua mão</t>
  </si>
  <si>
    <t>SAM</t>
  </si>
  <si>
    <t>Stakeholder</t>
  </si>
  <si>
    <t xml:space="preserve">Motivações e Interesses </t>
  </si>
  <si>
    <t>Poder e influência</t>
  </si>
  <si>
    <t>Importância e
Impacto</t>
  </si>
  <si>
    <t>Papéis &amp; Responsabilidades</t>
  </si>
  <si>
    <t>Cliente (Usuários Finais)</t>
  </si>
  <si>
    <t>Determina a direção e as prioridades do desenvolvimento.</t>
  </si>
  <si>
    <t>Definir a visão do produto, priorizar recursos, tomar decisões estratégicas.</t>
  </si>
  <si>
    <t>Alinhar o desenvolvimento com as necessidades dos clientes.</t>
  </si>
  <si>
    <t>Criar um aplicativo funcional e confiável.</t>
  </si>
  <si>
    <t>Implementar recursos, manter a estabilidade, otimizar o desempenho.</t>
  </si>
  <si>
    <t>Desenvolvimento de software, aprendizado contínuo.</t>
  </si>
  <si>
    <t>Impactam diretamente na qualidade técnica do aplicativo.</t>
  </si>
  <si>
    <t>Contribuem para a usabilidade e confiabilidade do aplicativo.</t>
  </si>
  <si>
    <t>Escrever código, realizar testes, resolver problemas técnicos.</t>
  </si>
  <si>
    <t>Desenvolvedores</t>
  </si>
  <si>
    <t>Crescimento do negócio, sucesso no mercado.</t>
  </si>
  <si>
    <t>Impactam nas estratégias de vendas e marketing.</t>
  </si>
  <si>
    <t>Contribuem para o crescimento e sucesso financeiro do aplicativo.</t>
  </si>
  <si>
    <t>Alinhamento com as estratégias de marketing e desenvolvimento.</t>
  </si>
  <si>
    <t>Marketing</t>
  </si>
  <si>
    <t>Sucesso das campanhas, crescimento da base de usuários.</t>
  </si>
  <si>
    <t>Planejar campanhas, criar conteúdo, monitorar métricas de marketing.</t>
  </si>
  <si>
    <t>UX (User Experience)</t>
  </si>
  <si>
    <t>Satisfação do usuário, inovação de design.</t>
  </si>
  <si>
    <t>Influenciam diretamente na usabilidade e na retenção de usuários.</t>
  </si>
  <si>
    <t>Contribuem para a experiência do usuário.</t>
  </si>
  <si>
    <t>Resolver problemas dos usuários e fornecer suporte.</t>
  </si>
  <si>
    <t>Resolução rápida de problemas, satisfação do cliente.</t>
  </si>
  <si>
    <t>Satisfação do cliente, melhoria contínua do suporte.</t>
  </si>
  <si>
    <t>Podem influenciar a satisfação do cliente.</t>
  </si>
  <si>
    <t>Mantêm os clientes satisfeitos e engajados.</t>
  </si>
  <si>
    <t>Responder a perguntas, resolver problemas, coletar feedback do cliente.</t>
  </si>
  <si>
    <t>Fornecer suporte eficaz para manter os clientes felizes.</t>
  </si>
  <si>
    <t>Gerência Executiva/Alta Administração</t>
  </si>
  <si>
    <t>Alinhar o aplicativo com a visão da empresa e garantir o sucesso financeiro e da marca no mercado.</t>
  </si>
  <si>
    <t>Crescimento do aplicativo, alinhamento estratégico, retorno sobre o investimento.</t>
  </si>
  <si>
    <t>Sucesso da empresa, crescimento financeiro.</t>
  </si>
  <si>
    <t>Definem a estratégia e os recursos disponíveis.</t>
  </si>
  <si>
    <t>Determinam o curso do aplicativo e seu impacto na empresa.</t>
  </si>
  <si>
    <t>Estabelecer metas estratégicas, alocar recursos, tomar decisões de alto nível.</t>
  </si>
  <si>
    <t>Manter o alinhamento estratégico e garantir que o aplicativo contribua para os objetivos da empresa.</t>
  </si>
  <si>
    <t>Objetivos</t>
  </si>
  <si>
    <t>Metas</t>
  </si>
  <si>
    <t>Sintonia "fina"</t>
  </si>
  <si>
    <t>Área de Interesse</t>
  </si>
  <si>
    <t>Nível de Detalhe</t>
  </si>
  <si>
    <t>Formato</t>
  </si>
  <si>
    <t>Frequência</t>
  </si>
  <si>
    <t>Mecanismo de Entrega</t>
  </si>
  <si>
    <t>Relatórios sobre atualizações de recursos, melhorias com base no feedback dos usuários, dicas de uso do aplicativo.</t>
  </si>
  <si>
    <t>Relatórios concisos e informativos, destacando as principais mudanças e benefícios para os usuários.</t>
  </si>
  <si>
    <t>Atualizações de prioridades de desenvolvimento, correções de bugs, novos recursos planejados.</t>
  </si>
  <si>
    <t>Comunicados claros e específicos sobre o que precisa ser desenvolvido.</t>
  </si>
  <si>
    <t>Informações sobre estratégias de venda, parcerias potenciais, métricas de aquisição de clientes.</t>
  </si>
  <si>
    <t>Resumos claros e acionáveis, com ênfase em oportunidades de negócios.</t>
  </si>
  <si>
    <t>Resultados de campanhas de marketing, análises de público-alvo, insights sobre concorrência.</t>
  </si>
  <si>
    <t>Mensal para análise de campanhas, atualizações conforme necessário.</t>
  </si>
  <si>
    <t>Feedback do usuário, testes de usabilidade, propostas de design.</t>
  </si>
  <si>
    <t>Relatórios detalhados de testes de usabilidade, propostas de melhorias de design.</t>
  </si>
  <si>
    <t>SRM</t>
  </si>
  <si>
    <t>Problemas recorrentes relatados pelos usuários, solicitações de recursos.</t>
  </si>
  <si>
    <t>Relatórios resumidos de problemas mais frequentes, respostas a solicitações de recursos.</t>
  </si>
  <si>
    <t>Mensal para revisão de suporte, atualizações conforme necessário.</t>
  </si>
  <si>
    <t>Resultados gerais do projeto, conformidade com os objetivos estratégicos, desempenho financeiro.</t>
  </si>
  <si>
    <t>Relatórios de alto nível com foco em métricas-chave e alinhamento estratégico.</t>
  </si>
  <si>
    <t>Reuniões presenciais ou virtuais, relatórios executivos enviados por e-mail.</t>
  </si>
  <si>
    <t>Mensal para revisão executiva, atualizações conforme necessário.</t>
  </si>
  <si>
    <t>Análise de Stakeholders</t>
  </si>
  <si>
    <t>Projeto</t>
  </si>
  <si>
    <t>Gerente do Projeto</t>
  </si>
  <si>
    <t>Entregas do Projeto</t>
  </si>
  <si>
    <t>Projeto N°</t>
  </si>
  <si>
    <t>Sponsor</t>
  </si>
  <si>
    <t>Atulizado Em</t>
  </si>
  <si>
    <t>SAÚDE E BEM-ESTAR</t>
  </si>
  <si>
    <t>Yasmin Renata</t>
  </si>
  <si>
    <t xml:space="preserve">A definir </t>
  </si>
  <si>
    <t>Hospital Sírio-Libanês</t>
  </si>
  <si>
    <t>6.20.23</t>
  </si>
  <si>
    <t>Reuniões trimestrais no teams de revisão executiva, relatórios executivos resumidos com dados do PBI via ppt.</t>
  </si>
  <si>
    <t>Reuniões mensais no teams de revisão de suporte, resumos enviados por e-mail.</t>
  </si>
  <si>
    <t>Reuniões remotas, relatórios enviados por e-mail.</t>
  </si>
  <si>
    <t>Reuniões  virtuais, e-mails informativos.</t>
  </si>
  <si>
    <t>Reuniões virtuais, e-mails informativos.</t>
  </si>
  <si>
    <t>Mensalmente ou imediatamente para correções críticas.</t>
  </si>
  <si>
    <t>Reuniões semanais durante as sprints e as demais reuniões do scrum.</t>
  </si>
  <si>
    <t>Reuniões virtuais, quadro de tarefas online no GitHub Projects.</t>
  </si>
  <si>
    <t>Colaboração eficaz com o Product Manager para implementar recursos com sucesso.</t>
  </si>
  <si>
    <t>Alinhamentos semanais de sprint com a equipe de desenvolvimento, UX e PM, utilizando metodologias ágeis.</t>
  </si>
  <si>
    <t>Product Maneger</t>
  </si>
  <si>
    <t>Aumentar a base de usuários e a receita.
Trabalhar junto ao time de Marketing na promoção dos produtos.</t>
  </si>
  <si>
    <t>Fechamento de vendas, expansão de parcerias, aumento da receita nova, Upsell e Crossell.
Diminuição do Downsell.</t>
  </si>
  <si>
    <t>Negociar parcerias, fechar vendas, atingir metas de receita e retenção de clientes.</t>
  </si>
  <si>
    <t>Reuniões mensais de revisão de estratégia, e-mails de atualização semanais.</t>
  </si>
  <si>
    <t>Mensal para revisão estratégica, semanal para atualizações de status.</t>
  </si>
  <si>
    <t>Equipe de Suporte ao Cliente / Customer Success</t>
  </si>
  <si>
    <t>Time Comercial (Sales)</t>
  </si>
  <si>
    <t>Promover o site e a marca  e atrair novos clientes e possiveis investidores</t>
  </si>
  <si>
    <t xml:space="preserve">Aumentar a conscientização, gerar feedback, criar campanhas eficazes para atrair novos clientes. </t>
  </si>
  <si>
    <t>Moldam a percepção da solução web e da marca no mercado, podendo atingir milhares de usuários no Brasil, podendo espandir para o mercado internacional</t>
  </si>
  <si>
    <t xml:space="preserve"> Afetam diretamente a aquisição de novos usuários e no resultado da empresa de conquistar um nome forte no mercado.</t>
  </si>
  <si>
    <t>Comunicar os benefícios do site aos clientes, coletar feedbaks para melhorias continuas</t>
  </si>
  <si>
    <t>Análises aprofundadas de desempenho de campanhas focadas nos usuários.</t>
  </si>
  <si>
    <t>Reuniões mensais de análise de marketing, dashboard detalhados em Power B.I e exposições de slides no PowerPoint para melhor compreensão dos resultados</t>
  </si>
  <si>
    <t>Criar designs intuitivos e otimizar a navegação.</t>
  </si>
  <si>
    <t>Melhorar a usabilidade e a experiência do usuário.
Construção de personas.
Pototipação de produtos.</t>
  </si>
  <si>
    <t>Design de interface, teste de usabilidade e feedback de design.</t>
  </si>
  <si>
    <t>Colaborar com os desenvolvedores para implementar designs eficazes, voltados para o usuário.</t>
  </si>
  <si>
    <t>Alinhamentos semanais de sprint com a equipe de desenvolvimento, UX utilizando metodologias ágeis.</t>
  </si>
  <si>
    <t>Semanais durante a sprint e as demais reuniões do scrum.</t>
  </si>
  <si>
    <t>Reuniões virtuais E relatórios enviados por e-mail</t>
  </si>
  <si>
    <t>Reuniões virtuais e dados no GitHub e Figma</t>
  </si>
  <si>
    <t xml:space="preserve"> Melhorar a experiencia do Usuário na busca pelo melhor custo em viagens por aplicativo. </t>
  </si>
  <si>
    <t>Ajudar o maior numero de pessoas de modo facil rapido e eficiente</t>
  </si>
  <si>
    <t>Influenciam o sucesso do site por meio do uso e feedback.</t>
  </si>
  <si>
    <t>Cruciais para a aceitação e popularidade do site.</t>
  </si>
  <si>
    <t>Usar o site, fornecer feedback, compartilhar experiências.</t>
  </si>
  <si>
    <t>Manter os usuários satisfeitos, garantir que o site atenda às suas pesquisas.</t>
  </si>
  <si>
    <t>Comunicar via e-mail, qualquer alteração ou novidade do produto e futuras ofertas</t>
  </si>
  <si>
    <t>Fundamental para o sucesso do site.</t>
  </si>
  <si>
    <t>Relatórios detalhados com métricas específicas e análise de tendências e escolhas.</t>
  </si>
  <si>
    <t>Weekly durante a sprint e as demais reuniões do scrum.</t>
  </si>
  <si>
    <t>O usuário visualizar e escolher o que melhor atende sua necessidade no momento de realizar uma corrida poraplicativo.</t>
  </si>
  <si>
    <t>E-mails de ativação, engajamento, recorrência, news e comunicados gerais.</t>
  </si>
  <si>
    <t>Desenvolver um site bem-sucedido que atenda às necessidades dos clientes.</t>
  </si>
  <si>
    <t>Lançamento bem-sucedido, aumento de usuários ativos, satisfação dos clientes.</t>
  </si>
  <si>
    <t>Sucesso do produto, inovação no mecado de comparadores de preços.</t>
  </si>
  <si>
    <t>Relatórios de desempenho do site, métricas-chave, feedback dos usuários, status do desenvolvimento.</t>
  </si>
  <si>
    <t>Reuniões semanais e mensais de revisão de desempenho.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</si>
</sst>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d/mm/yyyy"/>
    <numFmt numFmtId="165" formatCode="d\-mmm\-yyyy"/>
    <numFmt numFmtId="166" formatCode="d"/>
    <numFmt numFmtId="167" formatCode="d/m/yy;@"/>
  </numFmts>
  <fonts count="32" x14ac:knownFonts="1">
    <font>
      <sz val="10"/>
      <name val="Arial"/>
    </font>
    <font>
      <sz val="11"/>
      <color theme="1"/>
      <name val="Calibri"/>
      <family val="2"/>
      <scheme val="minor"/>
    </font>
    <font>
      <sz val="10"/>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0"/>
      <name val="Calibri"/>
      <family val="2"/>
      <scheme val="minor"/>
    </font>
    <font>
      <i/>
      <sz val="10"/>
      <name val="Calibri"/>
      <family val="2"/>
      <scheme val="minor"/>
    </font>
    <font>
      <u/>
      <sz val="11"/>
      <color theme="10"/>
      <name val="Calibri"/>
      <family val="2"/>
      <scheme val="minor"/>
    </font>
    <font>
      <sz val="11"/>
      <color theme="1"/>
      <name val="Calibri"/>
      <family val="2"/>
    </font>
    <font>
      <sz val="10"/>
      <name val="Arial"/>
      <family val="2"/>
    </font>
  </fonts>
  <fills count="25">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DCCAF6"/>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s>
  <cellStyleXfs count="20">
    <xf numFmtId="0" fontId="0" fillId="0" borderId="0"/>
    <xf numFmtId="167" fontId="11" fillId="0" borderId="37" applyFill="0">
      <alignment horizontal="center" vertical="center"/>
    </xf>
    <xf numFmtId="0" fontId="6" fillId="0" borderId="0" applyNumberFormat="0" applyFill="0" applyBorder="0" applyAlignment="0" applyProtection="0">
      <alignment vertical="top"/>
      <protection locked="0"/>
    </xf>
    <xf numFmtId="164" fontId="11" fillId="0" borderId="29">
      <alignment horizontal="center" vertical="center"/>
    </xf>
    <xf numFmtId="0" fontId="11" fillId="0" borderId="37" applyFill="0">
      <alignment horizontal="center" vertical="center"/>
    </xf>
    <xf numFmtId="9" fontId="2" fillId="0" borderId="0" applyFont="0" applyFill="0" applyBorder="0" applyAlignment="0" applyProtection="0"/>
    <xf numFmtId="0" fontId="11" fillId="0" borderId="37" applyFill="0">
      <alignment horizontal="left" vertical="center" indent="2"/>
    </xf>
    <xf numFmtId="0" fontId="13" fillId="0" borderId="0" applyNumberFormat="0" applyFill="0" applyBorder="0" applyAlignment="0" applyProtection="0"/>
    <xf numFmtId="0" fontId="14" fillId="0" borderId="19" applyNumberFormat="0" applyFill="0" applyAlignment="0" applyProtection="0"/>
    <xf numFmtId="0" fontId="15" fillId="0" borderId="20" applyNumberFormat="0" applyFill="0" applyAlignment="0" applyProtection="0"/>
    <xf numFmtId="0" fontId="12" fillId="0" borderId="0"/>
    <xf numFmtId="0" fontId="2" fillId="0" borderId="0"/>
    <xf numFmtId="0" fontId="13" fillId="0" borderId="0" applyNumberFormat="0" applyFill="0" applyBorder="0" applyAlignment="0" applyProtection="0"/>
    <xf numFmtId="0" fontId="29" fillId="0" borderId="0" applyNumberFormat="0" applyFill="0" applyBorder="0" applyAlignment="0" applyProtection="0"/>
    <xf numFmtId="0" fontId="12" fillId="22" borderId="0" applyNumberFormat="0" applyBorder="0" applyAlignment="0" applyProtection="0"/>
    <xf numFmtId="0" fontId="22" fillId="0" borderId="0"/>
    <xf numFmtId="0" fontId="12" fillId="23" borderId="0" applyNumberFormat="0" applyBorder="0" applyAlignment="0" applyProtection="0"/>
    <xf numFmtId="0" fontId="30" fillId="21" borderId="0" applyNumberFormat="0" applyBorder="0" applyAlignment="0" applyProtection="0"/>
    <xf numFmtId="0" fontId="1" fillId="0" borderId="0"/>
    <xf numFmtId="9" fontId="31" fillId="0" borderId="0" applyFont="0" applyFill="0" applyBorder="0" applyAlignment="0" applyProtection="0"/>
  </cellStyleXfs>
  <cellXfs count="130">
    <xf numFmtId="0" fontId="0" fillId="0" borderId="0" xfId="0"/>
    <xf numFmtId="0" fontId="0" fillId="0" borderId="0" xfId="0" applyAlignment="1">
      <alignment horizontal="center"/>
    </xf>
    <xf numFmtId="0" fontId="5" fillId="0" borderId="0" xfId="0" applyFont="1"/>
    <xf numFmtId="0" fontId="0" fillId="0" borderId="0" xfId="0" applyAlignment="1">
      <alignment horizontal="left"/>
    </xf>
    <xf numFmtId="0" fontId="7" fillId="0" borderId="0" xfId="0" applyFont="1"/>
    <xf numFmtId="0" fontId="3" fillId="0" borderId="1" xfId="0" applyFont="1" applyBorder="1" applyAlignment="1">
      <alignment horizontal="left" vertical="top" wrapText="1"/>
    </xf>
    <xf numFmtId="0" fontId="3" fillId="0" borderId="2" xfId="0" applyFont="1" applyBorder="1" applyAlignment="1">
      <alignment horizontal="left" vertical="top" wrapText="1" indent="2"/>
    </xf>
    <xf numFmtId="0" fontId="8" fillId="0" borderId="0" xfId="0" applyFont="1"/>
    <xf numFmtId="0" fontId="4" fillId="0" borderId="0" xfId="0" applyFont="1" applyAlignment="1">
      <alignment vertical="center"/>
    </xf>
    <xf numFmtId="0" fontId="3" fillId="0" borderId="1" xfId="0" applyFont="1" applyBorder="1" applyAlignment="1">
      <alignment horizontal="left" vertical="center" wrapText="1"/>
    </xf>
    <xf numFmtId="0" fontId="8" fillId="0" borderId="0" xfId="0" applyFont="1" applyAlignment="1">
      <alignment vertical="center"/>
    </xf>
    <xf numFmtId="0" fontId="3" fillId="0" borderId="2" xfId="0" applyFont="1" applyBorder="1" applyAlignment="1">
      <alignment horizontal="left" vertical="center" wrapText="1" indent="2"/>
    </xf>
    <xf numFmtId="0" fontId="9" fillId="2" borderId="3" xfId="0" applyFont="1" applyFill="1" applyBorder="1" applyAlignment="1">
      <alignment horizontal="left" vertical="center" wrapText="1" indent="2"/>
    </xf>
    <xf numFmtId="0" fontId="9" fillId="2" borderId="4" xfId="0" applyFont="1" applyFill="1" applyBorder="1" applyAlignment="1">
      <alignment horizontal="left" vertical="center" wrapText="1"/>
    </xf>
    <xf numFmtId="0" fontId="0" fillId="0" borderId="0" xfId="0" applyAlignment="1">
      <alignment vertical="center"/>
    </xf>
    <xf numFmtId="0" fontId="5" fillId="0" borderId="5" xfId="0" applyFont="1" applyBorder="1"/>
    <xf numFmtId="0" fontId="5" fillId="0" borderId="6" xfId="0" applyFont="1" applyBorder="1"/>
    <xf numFmtId="0" fontId="9" fillId="3" borderId="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0" fillId="0" borderId="5" xfId="0" applyBorder="1"/>
    <xf numFmtId="0" fontId="0" fillId="0" borderId="21" xfId="0" applyBorder="1"/>
    <xf numFmtId="0" fontId="0" fillId="0" borderId="22" xfId="0" applyBorder="1"/>
    <xf numFmtId="0" fontId="0" fillId="0" borderId="21" xfId="0" pivotButton="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12" fillId="0" borderId="0" xfId="10" applyAlignment="1">
      <alignment wrapText="1"/>
    </xf>
    <xf numFmtId="0" fontId="13" fillId="0" borderId="0" xfId="7" applyAlignment="1">
      <alignment horizontal="left"/>
    </xf>
    <xf numFmtId="0" fontId="17" fillId="0" borderId="0" xfId="0" applyFont="1" applyAlignment="1">
      <alignment horizontal="left"/>
    </xf>
    <xf numFmtId="0" fontId="18" fillId="0" borderId="0" xfId="0" applyFont="1"/>
    <xf numFmtId="0" fontId="18" fillId="0" borderId="0" xfId="0" applyFont="1" applyAlignment="1">
      <alignment horizontal="center"/>
    </xf>
    <xf numFmtId="0" fontId="12" fillId="0" borderId="0" xfId="10"/>
    <xf numFmtId="0" fontId="0" fillId="0" borderId="29" xfId="0" applyBorder="1" applyAlignment="1">
      <alignment horizontal="center" vertical="center"/>
    </xf>
    <xf numFmtId="0" fontId="0" fillId="0" borderId="33" xfId="0" applyBorder="1"/>
    <xf numFmtId="166" fontId="19" fillId="6" borderId="34"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9" fillId="6" borderId="28" xfId="0" applyNumberFormat="1" applyFont="1" applyFill="1" applyBorder="1" applyAlignment="1">
      <alignment horizontal="center" vertical="center"/>
    </xf>
    <xf numFmtId="0" fontId="20" fillId="7" borderId="31" xfId="0" applyFont="1" applyFill="1" applyBorder="1" applyAlignment="1">
      <alignment horizontal="left" vertical="center" indent="1"/>
    </xf>
    <xf numFmtId="0" fontId="20" fillId="7" borderId="31" xfId="0" applyFont="1" applyFill="1" applyBorder="1" applyAlignment="1">
      <alignment horizontal="center" vertical="center" wrapText="1"/>
    </xf>
    <xf numFmtId="0" fontId="21" fillId="8" borderId="35" xfId="0" applyFont="1" applyFill="1" applyBorder="1" applyAlignment="1">
      <alignment horizontal="center" vertical="center" shrinkToFit="1"/>
    </xf>
    <xf numFmtId="0" fontId="0" fillId="0" borderId="0" xfId="0" applyAlignment="1">
      <alignment wrapText="1"/>
    </xf>
    <xf numFmtId="0" fontId="0" fillId="0" borderId="36" xfId="0" applyBorder="1" applyAlignment="1">
      <alignment vertical="center"/>
    </xf>
    <xf numFmtId="0" fontId="16" fillId="9" borderId="37" xfId="0" applyFont="1" applyFill="1" applyBorder="1" applyAlignment="1">
      <alignment horizontal="left" vertical="center" indent="1"/>
    </xf>
    <xf numFmtId="0" fontId="11" fillId="9" borderId="37" xfId="4" applyFill="1">
      <alignment horizontal="center" vertical="center"/>
    </xf>
    <xf numFmtId="9" fontId="22" fillId="9" borderId="37" xfId="5" applyFont="1" applyFill="1" applyBorder="1" applyAlignment="1">
      <alignment horizontal="center" vertical="center"/>
    </xf>
    <xf numFmtId="167" fontId="0" fillId="9" borderId="37" xfId="0" applyNumberFormat="1" applyFill="1" applyBorder="1" applyAlignment="1">
      <alignment horizontal="center" vertical="center"/>
    </xf>
    <xf numFmtId="167" fontId="22" fillId="9" borderId="37" xfId="0" applyNumberFormat="1" applyFont="1" applyFill="1" applyBorder="1" applyAlignment="1">
      <alignment horizontal="center" vertical="center"/>
    </xf>
    <xf numFmtId="0" fontId="22" fillId="0" borderId="37" xfId="0" applyFont="1" applyBorder="1" applyAlignment="1">
      <alignment horizontal="center" vertical="center"/>
    </xf>
    <xf numFmtId="0" fontId="11" fillId="10" borderId="37" xfId="6" applyFill="1">
      <alignment horizontal="left" vertical="center" indent="2"/>
    </xf>
    <xf numFmtId="0" fontId="11" fillId="10" borderId="37" xfId="4" applyFill="1">
      <alignment horizontal="center" vertical="center"/>
    </xf>
    <xf numFmtId="9" fontId="22" fillId="10" borderId="37" xfId="5" applyFont="1" applyFill="1" applyBorder="1" applyAlignment="1">
      <alignment horizontal="center" vertical="center"/>
    </xf>
    <xf numFmtId="167" fontId="11" fillId="10" borderId="37" xfId="1" applyFill="1">
      <alignment horizontal="center" vertical="center"/>
    </xf>
    <xf numFmtId="0" fontId="0" fillId="0" borderId="36" xfId="0" applyBorder="1" applyAlignment="1">
      <alignment horizontal="right" vertical="center"/>
    </xf>
    <xf numFmtId="0" fontId="16" fillId="11" borderId="37" xfId="0" applyFont="1" applyFill="1" applyBorder="1" applyAlignment="1">
      <alignment horizontal="left" vertical="center" indent="1"/>
    </xf>
    <xf numFmtId="0" fontId="11" fillId="11" borderId="37" xfId="4" applyFill="1">
      <alignment horizontal="center" vertical="center"/>
    </xf>
    <xf numFmtId="9" fontId="22" fillId="11" borderId="37" xfId="5" applyFont="1" applyFill="1" applyBorder="1" applyAlignment="1">
      <alignment horizontal="center" vertical="center"/>
    </xf>
    <xf numFmtId="167" fontId="0" fillId="11" borderId="37" xfId="0" applyNumberFormat="1" applyFill="1" applyBorder="1" applyAlignment="1">
      <alignment horizontal="center" vertical="center"/>
    </xf>
    <xf numFmtId="167" fontId="22" fillId="11" borderId="37" xfId="0" applyNumberFormat="1" applyFont="1" applyFill="1" applyBorder="1" applyAlignment="1">
      <alignment horizontal="center" vertical="center"/>
    </xf>
    <xf numFmtId="0" fontId="11" fillId="12" borderId="37" xfId="6" applyFill="1">
      <alignment horizontal="left" vertical="center" indent="2"/>
    </xf>
    <xf numFmtId="0" fontId="11" fillId="12" borderId="37" xfId="4" applyFill="1">
      <alignment horizontal="center" vertical="center"/>
    </xf>
    <xf numFmtId="9" fontId="22" fillId="12" borderId="37" xfId="5" applyFont="1" applyFill="1" applyBorder="1" applyAlignment="1">
      <alignment horizontal="center" vertical="center"/>
    </xf>
    <xf numFmtId="167" fontId="11" fillId="12" borderId="37" xfId="1" applyFill="1">
      <alignment horizontal="center" vertical="center"/>
    </xf>
    <xf numFmtId="0" fontId="16" fillId="13" borderId="37" xfId="0" applyFont="1" applyFill="1" applyBorder="1" applyAlignment="1">
      <alignment horizontal="left" vertical="center" indent="1"/>
    </xf>
    <xf numFmtId="0" fontId="11" fillId="13" borderId="37" xfId="4" applyFill="1">
      <alignment horizontal="center" vertical="center"/>
    </xf>
    <xf numFmtId="9" fontId="22" fillId="13" borderId="37" xfId="5" applyFont="1" applyFill="1" applyBorder="1" applyAlignment="1">
      <alignment horizontal="center" vertical="center"/>
    </xf>
    <xf numFmtId="167" fontId="0" fillId="13" borderId="37" xfId="0" applyNumberFormat="1" applyFill="1" applyBorder="1" applyAlignment="1">
      <alignment horizontal="center" vertical="center"/>
    </xf>
    <xf numFmtId="167" fontId="22" fillId="13" borderId="37" xfId="0" applyNumberFormat="1" applyFont="1" applyFill="1" applyBorder="1" applyAlignment="1">
      <alignment horizontal="center" vertical="center"/>
    </xf>
    <xf numFmtId="0" fontId="11" fillId="14" borderId="37" xfId="6" applyFill="1">
      <alignment horizontal="left" vertical="center" indent="2"/>
    </xf>
    <xf numFmtId="0" fontId="11" fillId="14" borderId="37" xfId="4" applyFill="1">
      <alignment horizontal="center" vertical="center"/>
    </xf>
    <xf numFmtId="9" fontId="22" fillId="14" borderId="37" xfId="5" applyFont="1" applyFill="1" applyBorder="1" applyAlignment="1">
      <alignment horizontal="center" vertical="center"/>
    </xf>
    <xf numFmtId="167" fontId="11" fillId="14" borderId="37" xfId="1" applyFill="1">
      <alignment horizontal="center" vertical="center"/>
    </xf>
    <xf numFmtId="0" fontId="16" fillId="15" borderId="37" xfId="0" applyFont="1" applyFill="1" applyBorder="1" applyAlignment="1">
      <alignment horizontal="left" vertical="center" indent="1"/>
    </xf>
    <xf numFmtId="0" fontId="11" fillId="15" borderId="37" xfId="4" applyFill="1">
      <alignment horizontal="center" vertical="center"/>
    </xf>
    <xf numFmtId="9" fontId="22" fillId="15" borderId="37" xfId="5" applyFont="1" applyFill="1" applyBorder="1" applyAlignment="1">
      <alignment horizontal="center" vertical="center"/>
    </xf>
    <xf numFmtId="167" fontId="0" fillId="15" borderId="37" xfId="0" applyNumberFormat="1" applyFill="1" applyBorder="1" applyAlignment="1">
      <alignment horizontal="center" vertical="center"/>
    </xf>
    <xf numFmtId="167" fontId="22" fillId="15" borderId="37" xfId="0" applyNumberFormat="1" applyFont="1" applyFill="1" applyBorder="1" applyAlignment="1">
      <alignment horizontal="center" vertical="center"/>
    </xf>
    <xf numFmtId="0" fontId="11" fillId="16" borderId="37" xfId="6" applyFill="1">
      <alignment horizontal="left" vertical="center" indent="2"/>
    </xf>
    <xf numFmtId="0" fontId="11" fillId="16" borderId="37" xfId="4" applyFill="1">
      <alignment horizontal="center" vertical="center"/>
    </xf>
    <xf numFmtId="9" fontId="22" fillId="16" borderId="37" xfId="5" applyFont="1" applyFill="1" applyBorder="1" applyAlignment="1">
      <alignment horizontal="center" vertical="center"/>
    </xf>
    <xf numFmtId="167" fontId="11" fillId="16" borderId="37" xfId="1" applyFill="1">
      <alignment horizontal="center" vertical="center"/>
    </xf>
    <xf numFmtId="0" fontId="11" fillId="0" borderId="37" xfId="6">
      <alignment horizontal="left" vertical="center" indent="2"/>
    </xf>
    <xf numFmtId="0" fontId="11" fillId="0" borderId="37" xfId="4">
      <alignment horizontal="center" vertical="center"/>
    </xf>
    <xf numFmtId="9" fontId="22" fillId="0" borderId="37" xfId="5" applyFont="1" applyBorder="1" applyAlignment="1">
      <alignment horizontal="center" vertical="center"/>
    </xf>
    <xf numFmtId="167" fontId="11" fillId="0" borderId="37" xfId="1">
      <alignment horizontal="center" vertical="center"/>
    </xf>
    <xf numFmtId="0" fontId="23" fillId="17" borderId="37" xfId="0" applyFont="1" applyFill="1" applyBorder="1" applyAlignment="1">
      <alignment horizontal="left" vertical="center" indent="1"/>
    </xf>
    <xf numFmtId="0" fontId="23" fillId="17" borderId="37" xfId="0" applyFont="1" applyFill="1" applyBorder="1" applyAlignment="1">
      <alignment horizontal="center" vertical="center"/>
    </xf>
    <xf numFmtId="9" fontId="22" fillId="17" borderId="37" xfId="5" applyFont="1" applyFill="1" applyBorder="1" applyAlignment="1">
      <alignment horizontal="center" vertical="center"/>
    </xf>
    <xf numFmtId="167" fontId="24" fillId="17" borderId="37" xfId="0" applyNumberFormat="1" applyFont="1" applyFill="1" applyBorder="1" applyAlignment="1">
      <alignment horizontal="left" vertical="center"/>
    </xf>
    <xf numFmtId="167" fontId="22" fillId="17" borderId="37" xfId="0" applyNumberFormat="1" applyFont="1" applyFill="1" applyBorder="1" applyAlignment="1">
      <alignment horizontal="center" vertical="center"/>
    </xf>
    <xf numFmtId="0" fontId="22" fillId="17" borderId="37" xfId="0" applyFont="1" applyFill="1" applyBorder="1" applyAlignment="1">
      <alignment horizontal="center" vertical="center"/>
    </xf>
    <xf numFmtId="0" fontId="0" fillId="17" borderId="36" xfId="0" applyFill="1" applyBorder="1" applyAlignment="1">
      <alignment vertical="center"/>
    </xf>
    <xf numFmtId="0" fontId="0" fillId="0" borderId="0" xfId="0" applyAlignment="1">
      <alignment horizontal="right" vertical="center"/>
    </xf>
    <xf numFmtId="0" fontId="25" fillId="0" borderId="0" xfId="0" applyFont="1"/>
    <xf numFmtId="0" fontId="12" fillId="0" borderId="0" xfId="0" applyFont="1" applyAlignment="1">
      <alignment horizontal="center"/>
    </xf>
    <xf numFmtId="0" fontId="26" fillId="0" borderId="0" xfId="2" applyFont="1" applyAlignment="1" applyProtection="1"/>
    <xf numFmtId="0" fontId="14" fillId="0" borderId="19" xfId="8" applyAlignment="1">
      <alignment vertical="top" wrapText="1"/>
    </xf>
    <xf numFmtId="0" fontId="18" fillId="5" borderId="0" xfId="0" applyFont="1" applyFill="1" applyAlignment="1">
      <alignment horizontal="center" vertical="center" wrapText="1"/>
    </xf>
    <xf numFmtId="0" fontId="18" fillId="5" borderId="39" xfId="0" applyFont="1" applyFill="1" applyBorder="1" applyAlignment="1">
      <alignment horizontal="center" vertical="center" wrapText="1"/>
    </xf>
    <xf numFmtId="0" fontId="28" fillId="5" borderId="39" xfId="0" applyFont="1" applyFill="1" applyBorder="1" applyAlignment="1">
      <alignment horizontal="center" vertical="center" wrapText="1"/>
    </xf>
    <xf numFmtId="0" fontId="27" fillId="5" borderId="0" xfId="0" applyFont="1" applyFill="1" applyAlignment="1">
      <alignment horizontal="center" vertical="center" wrapText="1"/>
    </xf>
    <xf numFmtId="14" fontId="18" fillId="5" borderId="0" xfId="0" applyNumberFormat="1" applyFont="1" applyFill="1" applyAlignment="1">
      <alignment horizontal="center" vertical="center" wrapText="1"/>
    </xf>
    <xf numFmtId="0" fontId="27" fillId="20" borderId="41" xfId="0" applyFont="1" applyFill="1" applyBorder="1" applyAlignment="1">
      <alignment horizontal="center" vertical="center"/>
    </xf>
    <xf numFmtId="0" fontId="27" fillId="20" borderId="41" xfId="0" applyFont="1" applyFill="1" applyBorder="1" applyAlignment="1">
      <alignment horizontal="center" vertical="center" wrapText="1"/>
    </xf>
    <xf numFmtId="165" fontId="0" fillId="6" borderId="30" xfId="0" applyNumberFormat="1" applyFill="1" applyBorder="1" applyAlignment="1">
      <alignment horizontal="left" vertical="center" wrapText="1" indent="1"/>
    </xf>
    <xf numFmtId="165" fontId="0" fillId="6" borderId="31" xfId="0" applyNumberFormat="1" applyFill="1" applyBorder="1" applyAlignment="1">
      <alignment horizontal="left" vertical="center" wrapText="1" indent="1"/>
    </xf>
    <xf numFmtId="165" fontId="0" fillId="6" borderId="32" xfId="0" applyNumberFormat="1" applyFill="1" applyBorder="1" applyAlignment="1">
      <alignment horizontal="left" vertical="center" wrapText="1" indent="1"/>
    </xf>
    <xf numFmtId="0" fontId="15" fillId="0" borderId="20" xfId="9" applyAlignment="1">
      <alignment horizontal="right" indent="1"/>
    </xf>
    <xf numFmtId="0" fontId="15" fillId="0" borderId="28" xfId="9" applyBorder="1" applyAlignment="1">
      <alignment horizontal="right" indent="1"/>
    </xf>
    <xf numFmtId="164" fontId="11" fillId="0" borderId="29" xfId="3">
      <alignment horizontal="center" vertical="center"/>
    </xf>
    <xf numFmtId="0" fontId="27" fillId="24" borderId="38" xfId="0" applyFont="1" applyFill="1" applyBorder="1" applyAlignment="1">
      <alignment horizontal="center"/>
    </xf>
    <xf numFmtId="0" fontId="27" fillId="24" borderId="14" xfId="0" applyFont="1" applyFill="1" applyBorder="1" applyAlignment="1">
      <alignment horizontal="center"/>
    </xf>
    <xf numFmtId="0" fontId="27" fillId="24" borderId="8" xfId="0" applyFont="1" applyFill="1" applyBorder="1" applyAlignment="1">
      <alignment horizontal="center"/>
    </xf>
    <xf numFmtId="0" fontId="18" fillId="18" borderId="38" xfId="0" applyFont="1" applyFill="1" applyBorder="1" applyAlignment="1">
      <alignment horizontal="center"/>
    </xf>
    <xf numFmtId="0" fontId="18" fillId="18" borderId="14" xfId="0" applyFont="1" applyFill="1" applyBorder="1" applyAlignment="1">
      <alignment horizontal="center"/>
    </xf>
    <xf numFmtId="0" fontId="18" fillId="18" borderId="8" xfId="0" applyFont="1" applyFill="1" applyBorder="1" applyAlignment="1">
      <alignment horizontal="center"/>
    </xf>
    <xf numFmtId="0" fontId="27" fillId="19" borderId="4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0" fillId="0" borderId="12" xfId="0" applyBorder="1"/>
    <xf numFmtId="0" fontId="0" fillId="0" borderId="13" xfId="0" applyBorder="1"/>
    <xf numFmtId="0" fontId="9" fillId="3" borderId="14" xfId="0" applyFont="1" applyFill="1" applyBorder="1" applyAlignment="1">
      <alignment horizontal="center" vertical="center" wrapText="1"/>
    </xf>
    <xf numFmtId="0" fontId="9" fillId="3" borderId="15" xfId="0" applyFont="1" applyFill="1" applyBorder="1" applyAlignment="1">
      <alignment horizontal="center" vertical="center" wrapText="1"/>
    </xf>
    <xf numFmtId="0" fontId="5" fillId="0" borderId="16" xfId="0" applyFont="1" applyBorder="1" applyAlignment="1">
      <alignment horizontal="center" wrapText="1"/>
    </xf>
    <xf numFmtId="0" fontId="0" fillId="0" borderId="17" xfId="0" applyBorder="1"/>
    <xf numFmtId="0" fontId="0" fillId="0" borderId="18" xfId="0" applyBorder="1"/>
    <xf numFmtId="0" fontId="5" fillId="0" borderId="16" xfId="0" applyFont="1" applyBorder="1" applyAlignment="1">
      <alignment horizontal="center"/>
    </xf>
    <xf numFmtId="0" fontId="3" fillId="4" borderId="11" xfId="0" quotePrefix="1" applyFont="1" applyFill="1" applyBorder="1" applyAlignment="1">
      <alignment horizontal="center" vertical="center" wrapText="1"/>
    </xf>
  </cellXfs>
  <cellStyles count="20">
    <cellStyle name="40% - Ênfase3 2" xfId="17" xr:uid="{2E1732D0-21A5-4FD5-A0FA-58950CD24079}"/>
    <cellStyle name="Data" xfId="1" xr:uid="{00000000-0005-0000-0000-000000000000}"/>
    <cellStyle name="Ênfase1 2" xfId="14" xr:uid="{BCDBC982-B276-447C-AA36-7BFFA994747A}"/>
    <cellStyle name="Ênfase2 2" xfId="16" xr:uid="{1F3BBD3C-EEE0-4C82-92A8-17D876527163}"/>
    <cellStyle name="Hiperlink" xfId="2" builtinId="8"/>
    <cellStyle name="Hiperlink 2" xfId="13" xr:uid="{0B5709AF-CB5E-4D1F-89FF-80FDEDCEA8EB}"/>
    <cellStyle name="Início do Projeto" xfId="3" xr:uid="{00000000-0005-0000-0000-000002000000}"/>
    <cellStyle name="Nome" xfId="4" xr:uid="{00000000-0005-0000-0000-000004000000}"/>
    <cellStyle name="Normal" xfId="0" builtinId="0"/>
    <cellStyle name="Normal 2" xfId="11" xr:uid="{4868D47C-44C3-4B12-8527-CC5A29EA757E}"/>
    <cellStyle name="Normal 3" xfId="15" xr:uid="{90DC9492-8557-4F8B-B218-614291E57F6F}"/>
    <cellStyle name="Normal 3 2 2" xfId="18" xr:uid="{76EDCE1B-A641-485D-ADEB-4C3E0F37A32E}"/>
    <cellStyle name="Porcentagem" xfId="5" builtinId="5"/>
    <cellStyle name="Porcentagem 2" xfId="19" xr:uid="{DD4485E6-46B2-4568-8B1E-DB364132CBAA}"/>
    <cellStyle name="Sheet Title" xfId="12" xr:uid="{389373B7-6F72-40BB-880D-F1BB75AD7E2F}"/>
    <cellStyle name="Tarefa" xfId="6" xr:uid="{00000000-0005-0000-0000-000007000000}"/>
    <cellStyle name="Título" xfId="7" builtinId="15"/>
    <cellStyle name="Título 2" xfId="8" builtinId="17"/>
    <cellStyle name="Título 3" xfId="9" builtinId="18"/>
    <cellStyle name="zTextoOculto" xfId="10"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188285</xdr:colOff>
      <xdr:row>4</xdr:row>
      <xdr:rowOff>55379</xdr:rowOff>
    </xdr:from>
    <xdr:to>
      <xdr:col>2</xdr:col>
      <xdr:colOff>1779485</xdr:colOff>
      <xdr:row>11</xdr:row>
      <xdr:rowOff>120043</xdr:rowOff>
    </xdr:to>
    <xdr:pic>
      <xdr:nvPicPr>
        <xdr:cNvPr id="3" name="Imagem 2">
          <a:extLst>
            <a:ext uri="{FF2B5EF4-FFF2-40B4-BE49-F238E27FC236}">
              <a16:creationId xmlns:a16="http://schemas.microsoft.com/office/drawing/2014/main" id="{683F41BD-69D2-424F-B865-6EE4C8F6FE0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43547" y="719914"/>
          <a:ext cx="1591200" cy="1227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I60"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35"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1" t="s">
        <v>158</v>
      </c>
      <c r="F3" s="32"/>
      <c r="G3" s="33"/>
      <c r="H3" s="34"/>
    </row>
    <row r="5" spans="1:66" ht="34.5" customHeight="1" thickBot="1" x14ac:dyDescent="0.3">
      <c r="A5" s="35" t="s">
        <v>127</v>
      </c>
      <c r="D5" s="99" t="s">
        <v>157</v>
      </c>
      <c r="E5" s="110" t="s">
        <v>128</v>
      </c>
      <c r="F5" s="111"/>
      <c r="G5" s="112">
        <v>45160</v>
      </c>
      <c r="H5" s="112"/>
    </row>
    <row r="6" spans="1:66" ht="30" customHeight="1" thickTop="1" thickBot="1" x14ac:dyDescent="0.3">
      <c r="A6" s="30" t="s">
        <v>129</v>
      </c>
      <c r="B6" s="30"/>
      <c r="C6" s="30"/>
      <c r="E6" s="110" t="s">
        <v>130</v>
      </c>
      <c r="F6" s="111"/>
      <c r="G6" s="36">
        <v>1</v>
      </c>
      <c r="K6" s="107">
        <f>K7</f>
        <v>45159</v>
      </c>
      <c r="L6" s="108"/>
      <c r="M6" s="108"/>
      <c r="N6" s="108"/>
      <c r="O6" s="108"/>
      <c r="P6" s="108"/>
      <c r="Q6" s="109"/>
      <c r="R6" s="107">
        <f>R7</f>
        <v>45166</v>
      </c>
      <c r="S6" s="108"/>
      <c r="T6" s="108"/>
      <c r="U6" s="108"/>
      <c r="V6" s="108"/>
      <c r="W6" s="108"/>
      <c r="X6" s="109"/>
      <c r="Y6" s="107">
        <f>Y7</f>
        <v>45173</v>
      </c>
      <c r="Z6" s="108"/>
      <c r="AA6" s="108"/>
      <c r="AB6" s="108"/>
      <c r="AC6" s="108"/>
      <c r="AD6" s="108"/>
      <c r="AE6" s="109"/>
      <c r="AF6" s="107">
        <f>AF7</f>
        <v>45180</v>
      </c>
      <c r="AG6" s="108"/>
      <c r="AH6" s="108"/>
      <c r="AI6" s="108"/>
      <c r="AJ6" s="108"/>
      <c r="AK6" s="108"/>
      <c r="AL6" s="109"/>
      <c r="AM6" s="107">
        <f>AM7</f>
        <v>45187</v>
      </c>
      <c r="AN6" s="108"/>
      <c r="AO6" s="108"/>
      <c r="AP6" s="108"/>
      <c r="AQ6" s="108"/>
      <c r="AR6" s="108"/>
      <c r="AS6" s="109"/>
      <c r="AT6" s="107">
        <f>AT7</f>
        <v>45194</v>
      </c>
      <c r="AU6" s="108"/>
      <c r="AV6" s="108"/>
      <c r="AW6" s="108"/>
      <c r="AX6" s="108"/>
      <c r="AY6" s="108"/>
      <c r="AZ6" s="109"/>
      <c r="BA6" s="107">
        <f>BA7</f>
        <v>45201</v>
      </c>
      <c r="BB6" s="108"/>
      <c r="BC6" s="108"/>
      <c r="BD6" s="108"/>
      <c r="BE6" s="108"/>
      <c r="BF6" s="108"/>
      <c r="BG6" s="109"/>
      <c r="BH6" s="107">
        <f>BH7</f>
        <v>45208</v>
      </c>
      <c r="BI6" s="108"/>
      <c r="BJ6" s="108"/>
      <c r="BK6" s="108"/>
      <c r="BL6" s="108"/>
      <c r="BM6" s="108"/>
      <c r="BN6" s="109"/>
    </row>
    <row r="7" spans="1:66" ht="15" customHeight="1" x14ac:dyDescent="0.25">
      <c r="A7" s="30" t="s">
        <v>131</v>
      </c>
      <c r="B7" s="30"/>
      <c r="C7" s="30"/>
      <c r="D7" s="37"/>
      <c r="E7" s="37"/>
      <c r="F7" s="37"/>
      <c r="G7" s="37"/>
      <c r="H7" s="37"/>
      <c r="I7" s="37"/>
      <c r="K7" s="38">
        <f>Início_do_projeto-WEEKDAY(Início_do_projeto,1)+2+7*(Semana_de_exibição-1)</f>
        <v>45159</v>
      </c>
      <c r="L7" s="39">
        <f>K7+1</f>
        <v>45160</v>
      </c>
      <c r="M7" s="39">
        <f t="shared" ref="M7:AZ7" si="0">L7+1</f>
        <v>45161</v>
      </c>
      <c r="N7" s="39">
        <f t="shared" si="0"/>
        <v>45162</v>
      </c>
      <c r="O7" s="39">
        <f t="shared" si="0"/>
        <v>45163</v>
      </c>
      <c r="P7" s="39">
        <f t="shared" si="0"/>
        <v>45164</v>
      </c>
      <c r="Q7" s="40">
        <f t="shared" si="0"/>
        <v>45165</v>
      </c>
      <c r="R7" s="38">
        <f>Q7+1</f>
        <v>45166</v>
      </c>
      <c r="S7" s="39">
        <f>R7+1</f>
        <v>45167</v>
      </c>
      <c r="T7" s="39">
        <f t="shared" si="0"/>
        <v>45168</v>
      </c>
      <c r="U7" s="39">
        <f t="shared" si="0"/>
        <v>45169</v>
      </c>
      <c r="V7" s="39">
        <f t="shared" si="0"/>
        <v>45170</v>
      </c>
      <c r="W7" s="39">
        <f t="shared" si="0"/>
        <v>45171</v>
      </c>
      <c r="X7" s="40">
        <f t="shared" si="0"/>
        <v>45172</v>
      </c>
      <c r="Y7" s="38">
        <f>X7+1</f>
        <v>45173</v>
      </c>
      <c r="Z7" s="39">
        <f>Y7+1</f>
        <v>45174</v>
      </c>
      <c r="AA7" s="39">
        <f t="shared" si="0"/>
        <v>45175</v>
      </c>
      <c r="AB7" s="39">
        <f t="shared" si="0"/>
        <v>45176</v>
      </c>
      <c r="AC7" s="39">
        <f t="shared" si="0"/>
        <v>45177</v>
      </c>
      <c r="AD7" s="39">
        <f t="shared" si="0"/>
        <v>45178</v>
      </c>
      <c r="AE7" s="40">
        <f t="shared" si="0"/>
        <v>45179</v>
      </c>
      <c r="AF7" s="38">
        <f>AE7+1</f>
        <v>45180</v>
      </c>
      <c r="AG7" s="39">
        <f>AF7+1</f>
        <v>45181</v>
      </c>
      <c r="AH7" s="39">
        <f t="shared" si="0"/>
        <v>45182</v>
      </c>
      <c r="AI7" s="39">
        <f t="shared" si="0"/>
        <v>45183</v>
      </c>
      <c r="AJ7" s="39">
        <f t="shared" si="0"/>
        <v>45184</v>
      </c>
      <c r="AK7" s="39">
        <f t="shared" si="0"/>
        <v>45185</v>
      </c>
      <c r="AL7" s="40">
        <f t="shared" si="0"/>
        <v>45186</v>
      </c>
      <c r="AM7" s="38">
        <f>AL7+1</f>
        <v>45187</v>
      </c>
      <c r="AN7" s="39">
        <f>AM7+1</f>
        <v>45188</v>
      </c>
      <c r="AO7" s="39">
        <f t="shared" si="0"/>
        <v>45189</v>
      </c>
      <c r="AP7" s="39">
        <f t="shared" si="0"/>
        <v>45190</v>
      </c>
      <c r="AQ7" s="39">
        <f t="shared" si="0"/>
        <v>45191</v>
      </c>
      <c r="AR7" s="39">
        <f t="shared" si="0"/>
        <v>45192</v>
      </c>
      <c r="AS7" s="40">
        <f t="shared" si="0"/>
        <v>45193</v>
      </c>
      <c r="AT7" s="38">
        <f>AS7+1</f>
        <v>45194</v>
      </c>
      <c r="AU7" s="39">
        <f>AT7+1</f>
        <v>45195</v>
      </c>
      <c r="AV7" s="39">
        <f t="shared" si="0"/>
        <v>45196</v>
      </c>
      <c r="AW7" s="39">
        <f t="shared" si="0"/>
        <v>45197</v>
      </c>
      <c r="AX7" s="39">
        <f t="shared" si="0"/>
        <v>45198</v>
      </c>
      <c r="AY7" s="39">
        <f t="shared" si="0"/>
        <v>45199</v>
      </c>
      <c r="AZ7" s="40">
        <f t="shared" si="0"/>
        <v>45200</v>
      </c>
      <c r="BA7" s="38">
        <f t="shared" ref="BA7:BN7" si="1">AZ7+1</f>
        <v>45201</v>
      </c>
      <c r="BB7" s="39">
        <f t="shared" si="1"/>
        <v>45202</v>
      </c>
      <c r="BC7" s="39">
        <f t="shared" si="1"/>
        <v>45203</v>
      </c>
      <c r="BD7" s="39">
        <f t="shared" si="1"/>
        <v>45204</v>
      </c>
      <c r="BE7" s="39">
        <f t="shared" si="1"/>
        <v>45205</v>
      </c>
      <c r="BF7" s="39">
        <f t="shared" si="1"/>
        <v>45206</v>
      </c>
      <c r="BG7" s="40">
        <f t="shared" si="1"/>
        <v>45207</v>
      </c>
      <c r="BH7" s="38">
        <f t="shared" si="1"/>
        <v>45208</v>
      </c>
      <c r="BI7" s="39">
        <f t="shared" si="1"/>
        <v>45209</v>
      </c>
      <c r="BJ7" s="39">
        <f t="shared" si="1"/>
        <v>45210</v>
      </c>
      <c r="BK7" s="39">
        <f t="shared" si="1"/>
        <v>45211</v>
      </c>
      <c r="BL7" s="39">
        <f t="shared" si="1"/>
        <v>45212</v>
      </c>
      <c r="BM7" s="39">
        <f t="shared" si="1"/>
        <v>45213</v>
      </c>
      <c r="BN7" s="40">
        <f t="shared" si="1"/>
        <v>45214</v>
      </c>
    </row>
    <row r="8" spans="1:66" ht="30" customHeight="1" thickBot="1" x14ac:dyDescent="0.3">
      <c r="A8" s="30" t="s">
        <v>132</v>
      </c>
      <c r="B8" s="30"/>
      <c r="C8" s="30"/>
      <c r="D8" s="41" t="s">
        <v>133</v>
      </c>
      <c r="E8" s="42" t="s">
        <v>134</v>
      </c>
      <c r="F8" s="42" t="s">
        <v>135</v>
      </c>
      <c r="G8" s="42" t="s">
        <v>136</v>
      </c>
      <c r="H8" s="42" t="s">
        <v>137</v>
      </c>
      <c r="I8" s="42"/>
      <c r="J8" s="42" t="s">
        <v>138</v>
      </c>
      <c r="K8" s="43" t="str">
        <f t="shared" ref="K8:BN8" si="2">LEFT(TEXT(K7,"ddd"),1)</f>
        <v>s</v>
      </c>
      <c r="L8" s="43" t="str">
        <f t="shared" si="2"/>
        <v>t</v>
      </c>
      <c r="M8" s="43" t="str">
        <f t="shared" si="2"/>
        <v>q</v>
      </c>
      <c r="N8" s="43" t="str">
        <f t="shared" si="2"/>
        <v>q</v>
      </c>
      <c r="O8" s="43" t="str">
        <f t="shared" si="2"/>
        <v>s</v>
      </c>
      <c r="P8" s="43" t="str">
        <f t="shared" si="2"/>
        <v>s</v>
      </c>
      <c r="Q8" s="43" t="str">
        <f t="shared" si="2"/>
        <v>d</v>
      </c>
      <c r="R8" s="43" t="str">
        <f t="shared" si="2"/>
        <v>s</v>
      </c>
      <c r="S8" s="43" t="str">
        <f t="shared" si="2"/>
        <v>t</v>
      </c>
      <c r="T8" s="43" t="str">
        <f t="shared" si="2"/>
        <v>q</v>
      </c>
      <c r="U8" s="43" t="str">
        <f t="shared" si="2"/>
        <v>q</v>
      </c>
      <c r="V8" s="43" t="str">
        <f t="shared" si="2"/>
        <v>s</v>
      </c>
      <c r="W8" s="43" t="str">
        <f t="shared" si="2"/>
        <v>s</v>
      </c>
      <c r="X8" s="43" t="str">
        <f t="shared" si="2"/>
        <v>d</v>
      </c>
      <c r="Y8" s="43" t="str">
        <f t="shared" si="2"/>
        <v>s</v>
      </c>
      <c r="Z8" s="43" t="str">
        <f t="shared" si="2"/>
        <v>t</v>
      </c>
      <c r="AA8" s="43" t="str">
        <f t="shared" si="2"/>
        <v>q</v>
      </c>
      <c r="AB8" s="43" t="str">
        <f t="shared" si="2"/>
        <v>q</v>
      </c>
      <c r="AC8" s="43" t="str">
        <f t="shared" si="2"/>
        <v>s</v>
      </c>
      <c r="AD8" s="43" t="str">
        <f t="shared" si="2"/>
        <v>s</v>
      </c>
      <c r="AE8" s="43" t="str">
        <f t="shared" si="2"/>
        <v>d</v>
      </c>
      <c r="AF8" s="43" t="str">
        <f t="shared" si="2"/>
        <v>s</v>
      </c>
      <c r="AG8" s="43" t="str">
        <f t="shared" si="2"/>
        <v>t</v>
      </c>
      <c r="AH8" s="43" t="str">
        <f t="shared" si="2"/>
        <v>q</v>
      </c>
      <c r="AI8" s="43" t="str">
        <f t="shared" si="2"/>
        <v>q</v>
      </c>
      <c r="AJ8" s="43" t="str">
        <f t="shared" si="2"/>
        <v>s</v>
      </c>
      <c r="AK8" s="43" t="str">
        <f t="shared" si="2"/>
        <v>s</v>
      </c>
      <c r="AL8" s="43" t="str">
        <f t="shared" si="2"/>
        <v>d</v>
      </c>
      <c r="AM8" s="43" t="str">
        <f t="shared" si="2"/>
        <v>s</v>
      </c>
      <c r="AN8" s="43" t="str">
        <f t="shared" si="2"/>
        <v>t</v>
      </c>
      <c r="AO8" s="43" t="str">
        <f t="shared" si="2"/>
        <v>q</v>
      </c>
      <c r="AP8" s="43" t="str">
        <f t="shared" si="2"/>
        <v>q</v>
      </c>
      <c r="AQ8" s="43" t="str">
        <f t="shared" si="2"/>
        <v>s</v>
      </c>
      <c r="AR8" s="43" t="str">
        <f t="shared" si="2"/>
        <v>s</v>
      </c>
      <c r="AS8" s="43" t="str">
        <f t="shared" si="2"/>
        <v>d</v>
      </c>
      <c r="AT8" s="43" t="str">
        <f t="shared" si="2"/>
        <v>s</v>
      </c>
      <c r="AU8" s="43" t="str">
        <f t="shared" si="2"/>
        <v>t</v>
      </c>
      <c r="AV8" s="43" t="str">
        <f t="shared" si="2"/>
        <v>q</v>
      </c>
      <c r="AW8" s="43" t="str">
        <f t="shared" si="2"/>
        <v>q</v>
      </c>
      <c r="AX8" s="43" t="str">
        <f t="shared" si="2"/>
        <v>s</v>
      </c>
      <c r="AY8" s="43" t="str">
        <f t="shared" si="2"/>
        <v>s</v>
      </c>
      <c r="AZ8" s="43" t="str">
        <f t="shared" si="2"/>
        <v>d</v>
      </c>
      <c r="BA8" s="43" t="str">
        <f t="shared" si="2"/>
        <v>s</v>
      </c>
      <c r="BB8" s="43" t="str">
        <f t="shared" si="2"/>
        <v>t</v>
      </c>
      <c r="BC8" s="43" t="str">
        <f t="shared" si="2"/>
        <v>q</v>
      </c>
      <c r="BD8" s="43" t="str">
        <f t="shared" si="2"/>
        <v>q</v>
      </c>
      <c r="BE8" s="43" t="str">
        <f t="shared" si="2"/>
        <v>s</v>
      </c>
      <c r="BF8" s="43" t="str">
        <f t="shared" si="2"/>
        <v>s</v>
      </c>
      <c r="BG8" s="43" t="str">
        <f t="shared" si="2"/>
        <v>d</v>
      </c>
      <c r="BH8" s="43" t="str">
        <f t="shared" si="2"/>
        <v>s</v>
      </c>
      <c r="BI8" s="43" t="str">
        <f t="shared" si="2"/>
        <v>t</v>
      </c>
      <c r="BJ8" s="43" t="str">
        <f t="shared" si="2"/>
        <v>q</v>
      </c>
      <c r="BK8" s="43" t="str">
        <f t="shared" si="2"/>
        <v>q</v>
      </c>
      <c r="BL8" s="43" t="str">
        <f t="shared" si="2"/>
        <v>s</v>
      </c>
      <c r="BM8" s="43" t="str">
        <f t="shared" si="2"/>
        <v>s</v>
      </c>
      <c r="BN8" s="43" t="str">
        <f t="shared" si="2"/>
        <v>d</v>
      </c>
    </row>
    <row r="9" spans="1:66" ht="30" hidden="1" customHeight="1" x14ac:dyDescent="0.25">
      <c r="A9" s="35" t="s">
        <v>139</v>
      </c>
      <c r="E9" s="44"/>
      <c r="G9"/>
      <c r="J9">
        <f>IF(OR(ISBLANK(início_da_tarefa),ISBLANK(término_da_tarefa)),"",término_da_tarefa-início_da_tarefa+1)</f>
        <v>4</v>
      </c>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row>
    <row r="10" spans="1:66" s="14" customFormat="1" ht="30" customHeight="1" thickBot="1" x14ac:dyDescent="0.3">
      <c r="A10" s="30" t="s">
        <v>140</v>
      </c>
      <c r="B10" s="30"/>
      <c r="C10" s="30"/>
      <c r="D10" s="46" t="s">
        <v>43</v>
      </c>
      <c r="E10" s="47"/>
      <c r="F10" s="48"/>
      <c r="G10" s="49"/>
      <c r="H10" s="50"/>
      <c r="I10" s="51"/>
      <c r="J10" s="51">
        <f t="shared" ref="J10:J35" si="3">IF(OR(ISBLANK(início_da_tarefa),ISBLANK(término_da_tarefa)),"",término_da_tarefa-início_da_tarefa+1)</f>
        <v>3</v>
      </c>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row>
    <row r="11" spans="1:66" s="14" customFormat="1" ht="30" customHeight="1" thickBot="1" x14ac:dyDescent="0.3">
      <c r="A11" s="30" t="s">
        <v>141</v>
      </c>
      <c r="B11" s="30"/>
      <c r="C11" s="30"/>
      <c r="D11" s="52" t="s">
        <v>41</v>
      </c>
      <c r="E11" s="53"/>
      <c r="F11" s="54"/>
      <c r="G11" s="55">
        <f>Início_do_projeto</f>
        <v>45160</v>
      </c>
      <c r="H11" s="55">
        <f>G11+3</f>
        <v>45163</v>
      </c>
      <c r="I11" s="51"/>
      <c r="J11" s="51">
        <f t="shared" si="3"/>
        <v>5</v>
      </c>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row>
    <row r="12" spans="1:66" s="14" customFormat="1" ht="30" customHeight="1" thickBot="1" x14ac:dyDescent="0.3">
      <c r="A12" s="30" t="s">
        <v>143</v>
      </c>
      <c r="B12" s="30"/>
      <c r="C12" s="30"/>
      <c r="D12" s="52" t="s">
        <v>144</v>
      </c>
      <c r="E12" s="53"/>
      <c r="F12" s="54"/>
      <c r="G12" s="55"/>
      <c r="H12" s="55"/>
      <c r="I12" s="51"/>
      <c r="J12" s="51">
        <f t="shared" si="3"/>
        <v>6</v>
      </c>
      <c r="K12" s="45"/>
      <c r="L12" s="45"/>
      <c r="M12" s="45"/>
      <c r="N12" s="45"/>
      <c r="O12" s="45"/>
      <c r="P12" s="45"/>
      <c r="Q12" s="45"/>
      <c r="R12" s="45"/>
      <c r="S12" s="45"/>
      <c r="T12" s="45"/>
      <c r="U12" s="45"/>
      <c r="V12" s="45"/>
      <c r="W12" s="56"/>
      <c r="X12" s="56"/>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row>
    <row r="13" spans="1:66" s="14" customFormat="1" ht="30" customHeight="1" thickBot="1" x14ac:dyDescent="0.3">
      <c r="A13" s="35"/>
      <c r="B13" s="35"/>
      <c r="C13" s="35"/>
      <c r="D13" s="52" t="s">
        <v>145</v>
      </c>
      <c r="E13" s="53"/>
      <c r="F13" s="54"/>
      <c r="G13" s="55"/>
      <c r="H13" s="55"/>
      <c r="I13" s="51"/>
      <c r="J13" s="51">
        <f t="shared" si="3"/>
        <v>3</v>
      </c>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row>
    <row r="14" spans="1:66" s="14" customFormat="1" ht="30" customHeight="1" thickBot="1" x14ac:dyDescent="0.3">
      <c r="A14" s="35"/>
      <c r="B14" s="35"/>
      <c r="C14" s="35"/>
      <c r="D14" s="52" t="s">
        <v>146</v>
      </c>
      <c r="E14" s="53"/>
      <c r="F14" s="54"/>
      <c r="G14" s="55"/>
      <c r="H14" s="55"/>
      <c r="I14" s="51"/>
      <c r="J14" s="51" t="str">
        <f t="shared" si="3"/>
        <v/>
      </c>
      <c r="K14" s="45"/>
      <c r="L14" s="45"/>
      <c r="M14" s="45"/>
      <c r="N14" s="45"/>
      <c r="O14" s="45"/>
      <c r="P14" s="45"/>
      <c r="Q14" s="45"/>
      <c r="R14" s="45"/>
      <c r="S14" s="45"/>
      <c r="T14" s="45"/>
      <c r="U14" s="45"/>
      <c r="V14" s="45"/>
      <c r="W14" s="45"/>
      <c r="X14" s="45"/>
      <c r="Y14" s="45"/>
      <c r="Z14" s="45"/>
      <c r="AA14" s="56"/>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row>
    <row r="15" spans="1:66" s="14" customFormat="1" ht="30" customHeight="1" thickBot="1" x14ac:dyDescent="0.3">
      <c r="A15" s="35"/>
      <c r="B15" s="35"/>
      <c r="C15" s="35"/>
      <c r="D15" s="52" t="s">
        <v>147</v>
      </c>
      <c r="E15" s="53"/>
      <c r="F15" s="54"/>
      <c r="G15" s="55"/>
      <c r="H15" s="55"/>
      <c r="I15" s="51"/>
      <c r="J15" s="51">
        <f t="shared" si="3"/>
        <v>5</v>
      </c>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row>
    <row r="16" spans="1:66" s="14" customFormat="1" ht="30" customHeight="1" thickBot="1" x14ac:dyDescent="0.3">
      <c r="A16" s="30" t="s">
        <v>148</v>
      </c>
      <c r="B16" s="30"/>
      <c r="C16" s="30"/>
      <c r="D16" s="57" t="s">
        <v>149</v>
      </c>
      <c r="E16" s="58"/>
      <c r="F16" s="59"/>
      <c r="G16" s="60"/>
      <c r="H16" s="61"/>
      <c r="I16" s="51"/>
      <c r="J16" s="51">
        <f t="shared" si="3"/>
        <v>6</v>
      </c>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row>
    <row r="17" spans="1:66" s="14" customFormat="1" ht="30" customHeight="1" thickBot="1" x14ac:dyDescent="0.3">
      <c r="A17" s="30"/>
      <c r="B17" s="30"/>
      <c r="C17" s="30"/>
      <c r="D17" s="62" t="s">
        <v>142</v>
      </c>
      <c r="E17" s="63"/>
      <c r="F17" s="64"/>
      <c r="G17" s="65"/>
      <c r="H17" s="65"/>
      <c r="I17" s="51"/>
      <c r="J17" s="51">
        <f t="shared" si="3"/>
        <v>4</v>
      </c>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row>
    <row r="18" spans="1:66" s="14" customFormat="1" ht="30" customHeight="1" thickBot="1" x14ac:dyDescent="0.3">
      <c r="A18" s="35"/>
      <c r="B18" s="35"/>
      <c r="C18" s="35"/>
      <c r="D18" s="62" t="s">
        <v>144</v>
      </c>
      <c r="E18" s="63"/>
      <c r="F18" s="64"/>
      <c r="G18" s="65"/>
      <c r="H18" s="65"/>
      <c r="I18" s="51"/>
      <c r="J18" s="51">
        <f t="shared" si="3"/>
        <v>3</v>
      </c>
      <c r="K18" s="45"/>
      <c r="L18" s="45"/>
      <c r="M18" s="45"/>
      <c r="N18" s="45"/>
      <c r="O18" s="45"/>
      <c r="P18" s="45"/>
      <c r="Q18" s="45"/>
      <c r="R18" s="45"/>
      <c r="S18" s="45"/>
      <c r="T18" s="45"/>
      <c r="U18" s="45"/>
      <c r="V18" s="45"/>
      <c r="W18" s="56"/>
      <c r="X18" s="56"/>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row>
    <row r="19" spans="1:66" s="14" customFormat="1" ht="30" customHeight="1" thickBot="1" x14ac:dyDescent="0.3">
      <c r="A19" s="35"/>
      <c r="B19" s="35"/>
      <c r="C19" s="35"/>
      <c r="D19" s="62" t="s">
        <v>145</v>
      </c>
      <c r="E19" s="63"/>
      <c r="F19" s="64"/>
      <c r="G19" s="65"/>
      <c r="H19" s="65"/>
      <c r="I19" s="51"/>
      <c r="J19" s="51">
        <f t="shared" si="3"/>
        <v>4</v>
      </c>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row>
    <row r="20" spans="1:66" s="14" customFormat="1" ht="30" customHeight="1" thickBot="1" x14ac:dyDescent="0.3">
      <c r="A20" s="35"/>
      <c r="B20" s="35"/>
      <c r="C20" s="35"/>
      <c r="D20" s="62" t="s">
        <v>146</v>
      </c>
      <c r="E20" s="63"/>
      <c r="F20" s="64"/>
      <c r="G20" s="65"/>
      <c r="H20" s="65"/>
      <c r="I20" s="51"/>
      <c r="J20" s="51" t="str">
        <f t="shared" si="3"/>
        <v/>
      </c>
      <c r="K20" s="45"/>
      <c r="L20" s="45"/>
      <c r="M20" s="45"/>
      <c r="N20" s="45"/>
      <c r="O20" s="45"/>
      <c r="P20" s="45"/>
      <c r="Q20" s="45"/>
      <c r="R20" s="45"/>
      <c r="S20" s="45"/>
      <c r="T20" s="45"/>
      <c r="U20" s="45"/>
      <c r="V20" s="45"/>
      <c r="W20" s="45"/>
      <c r="X20" s="45"/>
      <c r="Y20" s="45"/>
      <c r="Z20" s="45"/>
      <c r="AA20" s="56"/>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row>
    <row r="21" spans="1:66" s="14" customFormat="1" ht="30" customHeight="1" thickBot="1" x14ac:dyDescent="0.3">
      <c r="A21" s="35"/>
      <c r="B21" s="35"/>
      <c r="C21" s="35"/>
      <c r="D21" s="62" t="s">
        <v>147</v>
      </c>
      <c r="E21" s="63"/>
      <c r="F21" s="64"/>
      <c r="G21" s="65"/>
      <c r="H21" s="65"/>
      <c r="I21" s="51"/>
      <c r="J21" s="51">
        <f t="shared" si="3"/>
        <v>6</v>
      </c>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row>
    <row r="22" spans="1:66" s="14" customFormat="1" ht="30" customHeight="1" thickBot="1" x14ac:dyDescent="0.3">
      <c r="A22" s="35" t="s">
        <v>150</v>
      </c>
      <c r="B22" s="35"/>
      <c r="C22" s="35"/>
      <c r="D22" s="66" t="s">
        <v>151</v>
      </c>
      <c r="E22" s="67"/>
      <c r="F22" s="68"/>
      <c r="G22" s="69"/>
      <c r="H22" s="70"/>
      <c r="I22" s="51"/>
      <c r="J22" s="51">
        <f t="shared" si="3"/>
        <v>5</v>
      </c>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row>
    <row r="23" spans="1:66" s="14" customFormat="1" ht="30" customHeight="1" thickBot="1" x14ac:dyDescent="0.3">
      <c r="A23" s="35"/>
      <c r="B23" s="35"/>
      <c r="C23" s="35"/>
      <c r="D23" s="71" t="s">
        <v>142</v>
      </c>
      <c r="E23" s="72"/>
      <c r="F23" s="73"/>
      <c r="G23" s="74"/>
      <c r="H23" s="74"/>
      <c r="I23" s="51"/>
      <c r="J23" s="51">
        <f t="shared" si="3"/>
        <v>6</v>
      </c>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row>
    <row r="24" spans="1:66" s="14" customFormat="1" ht="30" customHeight="1" thickBot="1" x14ac:dyDescent="0.3">
      <c r="A24" s="35"/>
      <c r="B24" s="35"/>
      <c r="C24" s="35"/>
      <c r="D24" s="71" t="s">
        <v>144</v>
      </c>
      <c r="E24" s="72"/>
      <c r="F24" s="73"/>
      <c r="G24" s="74"/>
      <c r="H24" s="74"/>
      <c r="I24" s="51"/>
      <c r="J24" s="51">
        <f t="shared" si="3"/>
        <v>5</v>
      </c>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row>
    <row r="25" spans="1:66" s="14" customFormat="1" ht="30" customHeight="1" thickBot="1" x14ac:dyDescent="0.3">
      <c r="A25" s="35"/>
      <c r="B25" s="35"/>
      <c r="C25" s="35"/>
      <c r="D25" s="71" t="s">
        <v>145</v>
      </c>
      <c r="E25" s="72"/>
      <c r="F25" s="73"/>
      <c r="G25" s="74"/>
      <c r="H25" s="74"/>
      <c r="I25" s="51"/>
      <c r="J25" s="51">
        <f t="shared" si="3"/>
        <v>5</v>
      </c>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row>
    <row r="26" spans="1:66" s="14" customFormat="1" ht="30" customHeight="1" thickBot="1" x14ac:dyDescent="0.3">
      <c r="A26" s="35"/>
      <c r="B26" s="35"/>
      <c r="C26" s="35"/>
      <c r="D26" s="71" t="s">
        <v>146</v>
      </c>
      <c r="E26" s="72"/>
      <c r="F26" s="73"/>
      <c r="G26" s="74"/>
      <c r="H26" s="74"/>
      <c r="I26" s="51"/>
      <c r="J26" s="51" t="str">
        <f t="shared" si="3"/>
        <v/>
      </c>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row>
    <row r="27" spans="1:66" s="14" customFormat="1" ht="30" customHeight="1" thickBot="1" x14ac:dyDescent="0.3">
      <c r="A27" s="35"/>
      <c r="B27" s="35"/>
      <c r="C27" s="35"/>
      <c r="D27" s="71" t="s">
        <v>147</v>
      </c>
      <c r="E27" s="72"/>
      <c r="F27" s="73"/>
      <c r="G27" s="74"/>
      <c r="H27" s="74"/>
      <c r="I27" s="51"/>
      <c r="J27" s="51" t="e">
        <f t="shared" si="3"/>
        <v>#VALUE!</v>
      </c>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row>
    <row r="28" spans="1:66" s="14" customFormat="1" ht="30" customHeight="1" thickBot="1" x14ac:dyDescent="0.3">
      <c r="A28" s="35" t="s">
        <v>150</v>
      </c>
      <c r="B28" s="35"/>
      <c r="C28" s="35"/>
      <c r="D28" s="75" t="s">
        <v>152</v>
      </c>
      <c r="E28" s="76"/>
      <c r="F28" s="77"/>
      <c r="G28" s="78"/>
      <c r="H28" s="79"/>
      <c r="I28" s="51"/>
      <c r="J28" s="51" t="e">
        <f t="shared" si="3"/>
        <v>#VALUE!</v>
      </c>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row>
    <row r="29" spans="1:66" s="14" customFormat="1" ht="30" customHeight="1" thickBot="1" x14ac:dyDescent="0.3">
      <c r="A29" s="35"/>
      <c r="B29" s="35"/>
      <c r="C29" s="35"/>
      <c r="D29" s="80" t="s">
        <v>142</v>
      </c>
      <c r="E29" s="81"/>
      <c r="F29" s="82"/>
      <c r="G29" s="83" t="s">
        <v>153</v>
      </c>
      <c r="H29" s="83" t="s">
        <v>153</v>
      </c>
      <c r="I29" s="51"/>
      <c r="J29" s="51" t="e">
        <f t="shared" si="3"/>
        <v>#VALUE!</v>
      </c>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row>
    <row r="30" spans="1:66" s="14" customFormat="1" ht="30" customHeight="1" thickBot="1" x14ac:dyDescent="0.3">
      <c r="A30" s="35"/>
      <c r="B30" s="35"/>
      <c r="C30" s="35"/>
      <c r="D30" s="80" t="s">
        <v>144</v>
      </c>
      <c r="E30" s="81"/>
      <c r="F30" s="82"/>
      <c r="G30" s="83" t="s">
        <v>153</v>
      </c>
      <c r="H30" s="83" t="s">
        <v>153</v>
      </c>
      <c r="I30" s="51"/>
      <c r="J30" s="51" t="e">
        <f t="shared" si="3"/>
        <v>#VALUE!</v>
      </c>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row>
    <row r="31" spans="1:66" s="14" customFormat="1" ht="30" customHeight="1" thickBot="1" x14ac:dyDescent="0.3">
      <c r="A31" s="35"/>
      <c r="B31" s="35"/>
      <c r="C31" s="35"/>
      <c r="D31" s="80" t="s">
        <v>145</v>
      </c>
      <c r="E31" s="81"/>
      <c r="F31" s="82"/>
      <c r="G31" s="83" t="s">
        <v>153</v>
      </c>
      <c r="H31" s="83" t="s">
        <v>153</v>
      </c>
      <c r="I31" s="51"/>
      <c r="J31" s="51" t="e">
        <f t="shared" si="3"/>
        <v>#VALUE!</v>
      </c>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row>
    <row r="32" spans="1:66" s="14" customFormat="1" ht="30" customHeight="1" thickBot="1" x14ac:dyDescent="0.3">
      <c r="A32" s="35"/>
      <c r="B32" s="35"/>
      <c r="C32" s="35"/>
      <c r="D32" s="80" t="s">
        <v>146</v>
      </c>
      <c r="E32" s="81"/>
      <c r="F32" s="82"/>
      <c r="G32" s="83" t="s">
        <v>153</v>
      </c>
      <c r="H32" s="83" t="s">
        <v>153</v>
      </c>
      <c r="I32" s="51"/>
      <c r="J32" s="51" t="str">
        <f t="shared" si="3"/>
        <v/>
      </c>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row>
    <row r="33" spans="1:66" s="14" customFormat="1" ht="30" customHeight="1" thickBot="1" x14ac:dyDescent="0.3">
      <c r="A33" s="35"/>
      <c r="B33" s="35"/>
      <c r="C33" s="35"/>
      <c r="D33" s="80" t="s">
        <v>147</v>
      </c>
      <c r="E33" s="81"/>
      <c r="F33" s="82"/>
      <c r="G33" s="83" t="s">
        <v>153</v>
      </c>
      <c r="H33" s="83" t="s">
        <v>153</v>
      </c>
      <c r="I33" s="51"/>
      <c r="J33" s="51" t="str">
        <f t="shared" si="3"/>
        <v/>
      </c>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row>
    <row r="34" spans="1:66" s="14" customFormat="1" ht="30" customHeight="1" thickBot="1" x14ac:dyDescent="0.3">
      <c r="A34" s="35" t="s">
        <v>154</v>
      </c>
      <c r="B34" s="35"/>
      <c r="C34" s="35"/>
      <c r="D34" s="84"/>
      <c r="E34" s="85"/>
      <c r="F34" s="86"/>
      <c r="G34" s="87"/>
      <c r="H34" s="87"/>
      <c r="I34" s="51"/>
      <c r="J34" s="51" t="str">
        <f t="shared" si="3"/>
        <v/>
      </c>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row>
    <row r="35" spans="1:66" s="14" customFormat="1" ht="30" customHeight="1" thickBot="1" x14ac:dyDescent="0.3">
      <c r="A35" s="30" t="s">
        <v>155</v>
      </c>
      <c r="B35" s="30"/>
      <c r="C35" s="30"/>
      <c r="D35" s="88" t="s">
        <v>156</v>
      </c>
      <c r="E35" s="89"/>
      <c r="F35" s="90"/>
      <c r="G35" s="91"/>
      <c r="H35" s="92"/>
      <c r="I35" s="93"/>
      <c r="J35" s="93" t="str">
        <f t="shared" si="3"/>
        <v/>
      </c>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94"/>
      <c r="AT35" s="94"/>
      <c r="AU35" s="94"/>
      <c r="AV35" s="94"/>
      <c r="AW35" s="94"/>
      <c r="AX35" s="94"/>
      <c r="AY35" s="94"/>
      <c r="AZ35" s="94"/>
      <c r="BA35" s="94"/>
      <c r="BB35" s="94"/>
      <c r="BC35" s="94"/>
      <c r="BD35" s="94"/>
      <c r="BE35" s="94"/>
      <c r="BF35" s="94"/>
      <c r="BG35" s="94"/>
      <c r="BH35" s="94"/>
      <c r="BI35" s="94"/>
      <c r="BJ35" s="94"/>
      <c r="BK35" s="94"/>
      <c r="BL35" s="94"/>
      <c r="BM35" s="94"/>
      <c r="BN35" s="94"/>
    </row>
    <row r="36" spans="1:66" ht="30" customHeight="1" x14ac:dyDescent="0.25">
      <c r="I36" s="95"/>
    </row>
    <row r="37" spans="1:66" ht="30" customHeight="1" x14ac:dyDescent="0.25">
      <c r="E37" s="96"/>
      <c r="H37" s="97"/>
    </row>
    <row r="38" spans="1:66" ht="30" customHeight="1" x14ac:dyDescent="0.25">
      <c r="E38" s="98"/>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CCAF6"/>
  </sheetPr>
  <dimension ref="A1:M39"/>
  <sheetViews>
    <sheetView showGridLines="0" tabSelected="1" topLeftCell="A4" zoomScale="85" zoomScaleNormal="85" workbookViewId="0">
      <pane xSplit="1" ySplit="14" topLeftCell="B24" activePane="bottomRight" state="frozen"/>
      <selection activeCell="A4" sqref="A4"/>
      <selection pane="topRight" activeCell="B4" sqref="B4"/>
      <selection pane="bottomLeft" activeCell="A8" sqref="A8"/>
      <selection pane="bottomRight" activeCell="C24" sqref="C24"/>
    </sheetView>
  </sheetViews>
  <sheetFormatPr defaultColWidth="9.140625" defaultRowHeight="12.75" x14ac:dyDescent="0.2"/>
  <cols>
    <col min="1" max="1" width="22.28515625" style="33" bestFit="1" customWidth="1"/>
    <col min="2" max="2" width="31" style="33" customWidth="1"/>
    <col min="3" max="3" width="32.5703125" style="33" bestFit="1" customWidth="1"/>
    <col min="4" max="4" width="26.42578125" style="33" customWidth="1"/>
    <col min="5" max="6" width="31" style="33" customWidth="1"/>
    <col min="7" max="7" width="26.28515625" style="33" bestFit="1" customWidth="1"/>
    <col min="8" max="8" width="29.28515625" style="33" bestFit="1" customWidth="1"/>
    <col min="9" max="9" width="34.85546875" style="33" customWidth="1"/>
    <col min="10" max="10" width="31.7109375" style="33" customWidth="1"/>
    <col min="11" max="11" width="27" style="33" customWidth="1"/>
    <col min="12" max="12" width="34.7109375" style="33" customWidth="1"/>
    <col min="13" max="13" width="29" style="33" customWidth="1"/>
    <col min="14" max="16384" width="9.140625" style="33"/>
  </cols>
  <sheetData>
    <row r="1" spans="1:13" x14ac:dyDescent="0.2">
      <c r="A1" s="119" t="s">
        <v>228</v>
      </c>
      <c r="B1" s="119"/>
      <c r="C1" s="119"/>
      <c r="D1" s="119"/>
      <c r="E1" s="100"/>
      <c r="F1" s="100"/>
      <c r="G1" s="100"/>
      <c r="H1" s="100"/>
    </row>
    <row r="2" spans="1:13" x14ac:dyDescent="0.2">
      <c r="A2" s="103" t="s">
        <v>229</v>
      </c>
      <c r="B2" s="100" t="s">
        <v>235</v>
      </c>
      <c r="C2" s="103" t="s">
        <v>232</v>
      </c>
      <c r="D2" s="100" t="s">
        <v>239</v>
      </c>
      <c r="E2" s="100"/>
      <c r="F2" s="100"/>
      <c r="G2" s="100"/>
      <c r="H2" s="100"/>
    </row>
    <row r="3" spans="1:13" x14ac:dyDescent="0.2">
      <c r="A3" s="103" t="s">
        <v>230</v>
      </c>
      <c r="B3" s="100" t="s">
        <v>236</v>
      </c>
      <c r="C3" s="103" t="s">
        <v>233</v>
      </c>
      <c r="D3" s="100" t="s">
        <v>238</v>
      </c>
      <c r="E3" s="100"/>
      <c r="F3" s="100"/>
      <c r="G3" s="100"/>
      <c r="H3" s="100"/>
    </row>
    <row r="4" spans="1:13" x14ac:dyDescent="0.2">
      <c r="A4" s="103"/>
      <c r="B4" s="100"/>
      <c r="C4" s="103"/>
      <c r="D4" s="100"/>
      <c r="E4" s="100"/>
      <c r="F4" s="100"/>
      <c r="G4" s="100"/>
      <c r="H4" s="100"/>
    </row>
    <row r="5" spans="1:13" x14ac:dyDescent="0.2">
      <c r="A5" s="103"/>
      <c r="B5" s="100"/>
      <c r="C5" s="103"/>
      <c r="D5" s="100"/>
      <c r="E5" s="100"/>
      <c r="F5" s="100"/>
      <c r="G5" s="100"/>
      <c r="H5" s="100"/>
    </row>
    <row r="6" spans="1:13" x14ac:dyDescent="0.2">
      <c r="A6" s="103"/>
      <c r="B6" s="100"/>
      <c r="C6" s="103"/>
      <c r="D6" s="100"/>
      <c r="E6" s="100"/>
      <c r="F6" s="100"/>
      <c r="G6" s="100"/>
      <c r="H6" s="100"/>
    </row>
    <row r="7" spans="1:13" x14ac:dyDescent="0.2">
      <c r="A7" s="103"/>
      <c r="B7" s="100"/>
      <c r="C7" s="103"/>
      <c r="D7" s="100"/>
      <c r="E7" s="100"/>
      <c r="F7" s="100"/>
      <c r="G7" s="100"/>
      <c r="H7" s="100"/>
    </row>
    <row r="8" spans="1:13" x14ac:dyDescent="0.2">
      <c r="A8" s="103"/>
      <c r="B8" s="100"/>
      <c r="C8" s="103"/>
      <c r="D8" s="100"/>
      <c r="E8" s="100"/>
      <c r="F8" s="100"/>
      <c r="G8" s="100"/>
      <c r="H8" s="100"/>
    </row>
    <row r="9" spans="1:13" x14ac:dyDescent="0.2">
      <c r="A9" s="103"/>
      <c r="B9" s="100"/>
      <c r="C9" s="103"/>
      <c r="D9" s="100"/>
      <c r="E9" s="100"/>
      <c r="F9" s="100"/>
      <c r="G9" s="100"/>
      <c r="H9" s="100"/>
    </row>
    <row r="10" spans="1:13" x14ac:dyDescent="0.2">
      <c r="A10" s="103"/>
      <c r="B10" s="100"/>
      <c r="C10" s="103"/>
      <c r="D10" s="100"/>
      <c r="E10" s="100"/>
      <c r="F10" s="100"/>
      <c r="G10" s="100"/>
      <c r="H10" s="100"/>
    </row>
    <row r="11" spans="1:13" x14ac:dyDescent="0.2">
      <c r="A11" s="103"/>
      <c r="B11" s="100"/>
      <c r="C11" s="103"/>
      <c r="D11" s="103"/>
      <c r="E11" s="100"/>
      <c r="F11" s="100"/>
      <c r="G11" s="100"/>
      <c r="H11" s="100"/>
    </row>
    <row r="12" spans="1:13" x14ac:dyDescent="0.2">
      <c r="A12" s="103"/>
      <c r="B12" s="100"/>
      <c r="C12" s="103"/>
      <c r="D12" s="100"/>
      <c r="E12" s="100"/>
      <c r="F12" s="100"/>
      <c r="G12" s="100"/>
      <c r="H12" s="100"/>
    </row>
    <row r="13" spans="1:13" x14ac:dyDescent="0.2">
      <c r="A13" s="103"/>
      <c r="B13" s="100"/>
      <c r="C13" s="103"/>
      <c r="D13" s="100"/>
      <c r="E13" s="100"/>
      <c r="F13" s="100"/>
      <c r="G13" s="100"/>
      <c r="H13" s="100"/>
    </row>
    <row r="14" spans="1:13" x14ac:dyDescent="0.2">
      <c r="A14" s="103" t="s">
        <v>231</v>
      </c>
      <c r="B14" s="100" t="s">
        <v>237</v>
      </c>
      <c r="C14" s="103" t="s">
        <v>234</v>
      </c>
      <c r="D14" s="104">
        <v>45361</v>
      </c>
      <c r="E14" s="100"/>
      <c r="F14" s="100"/>
      <c r="G14" s="100"/>
      <c r="H14" s="100"/>
    </row>
    <row r="15" spans="1:13" ht="13.5" thickBot="1" x14ac:dyDescent="0.25">
      <c r="A15" s="100"/>
      <c r="B15" s="100"/>
      <c r="C15" s="100"/>
      <c r="D15" s="100"/>
      <c r="E15" s="100"/>
      <c r="F15" s="100"/>
      <c r="G15" s="100"/>
      <c r="H15" s="100"/>
    </row>
    <row r="16" spans="1:13" ht="13.5" thickBot="1" x14ac:dyDescent="0.25">
      <c r="A16" s="113" t="s">
        <v>159</v>
      </c>
      <c r="B16" s="114"/>
      <c r="C16" s="114"/>
      <c r="D16" s="114"/>
      <c r="E16" s="114"/>
      <c r="F16" s="114"/>
      <c r="G16" s="114"/>
      <c r="H16" s="115"/>
      <c r="I16" s="116" t="s">
        <v>220</v>
      </c>
      <c r="J16" s="117"/>
      <c r="K16" s="117"/>
      <c r="L16" s="117"/>
      <c r="M16" s="118"/>
    </row>
    <row r="17" spans="1:13" ht="25.5" x14ac:dyDescent="0.2">
      <c r="A17" s="105" t="s">
        <v>160</v>
      </c>
      <c r="B17" s="105" t="s">
        <v>202</v>
      </c>
      <c r="C17" s="105" t="s">
        <v>203</v>
      </c>
      <c r="D17" s="106" t="s">
        <v>161</v>
      </c>
      <c r="E17" s="106" t="s">
        <v>162</v>
      </c>
      <c r="F17" s="106" t="s">
        <v>163</v>
      </c>
      <c r="G17" s="106" t="s">
        <v>164</v>
      </c>
      <c r="H17" s="106" t="s">
        <v>204</v>
      </c>
      <c r="I17" s="106" t="s">
        <v>205</v>
      </c>
      <c r="J17" s="106" t="s">
        <v>206</v>
      </c>
      <c r="K17" s="106" t="s">
        <v>207</v>
      </c>
      <c r="L17" s="106" t="s">
        <v>208</v>
      </c>
      <c r="M17" s="106" t="s">
        <v>209</v>
      </c>
    </row>
    <row r="18" spans="1:13" ht="60" customHeight="1" x14ac:dyDescent="0.2">
      <c r="A18" s="102" t="s">
        <v>165</v>
      </c>
      <c r="B18" s="101" t="s">
        <v>273</v>
      </c>
      <c r="C18" s="101" t="s">
        <v>283</v>
      </c>
      <c r="D18" s="101" t="s">
        <v>274</v>
      </c>
      <c r="E18" s="101" t="s">
        <v>275</v>
      </c>
      <c r="F18" s="101" t="s">
        <v>276</v>
      </c>
      <c r="G18" s="101" t="s">
        <v>277</v>
      </c>
      <c r="H18" s="101" t="s">
        <v>278</v>
      </c>
      <c r="I18" s="101" t="s">
        <v>210</v>
      </c>
      <c r="J18" s="101" t="s">
        <v>211</v>
      </c>
      <c r="K18" s="101" t="s">
        <v>279</v>
      </c>
      <c r="L18" s="101" t="s">
        <v>245</v>
      </c>
      <c r="M18" s="101" t="s">
        <v>284</v>
      </c>
    </row>
    <row r="19" spans="1:13" ht="60" customHeight="1" x14ac:dyDescent="0.2">
      <c r="A19" s="102" t="s">
        <v>250</v>
      </c>
      <c r="B19" s="101" t="s">
        <v>285</v>
      </c>
      <c r="C19" s="101" t="s">
        <v>286</v>
      </c>
      <c r="D19" s="101" t="s">
        <v>287</v>
      </c>
      <c r="E19" s="101" t="s">
        <v>166</v>
      </c>
      <c r="F19" s="101" t="s">
        <v>280</v>
      </c>
      <c r="G19" s="101" t="s">
        <v>167</v>
      </c>
      <c r="H19" s="101" t="s">
        <v>168</v>
      </c>
      <c r="I19" s="101" t="s">
        <v>288</v>
      </c>
      <c r="J19" s="101" t="s">
        <v>281</v>
      </c>
      <c r="K19" s="101" t="s">
        <v>289</v>
      </c>
      <c r="L19" s="101" t="s">
        <v>282</v>
      </c>
      <c r="M19" s="101" t="s">
        <v>242</v>
      </c>
    </row>
    <row r="20" spans="1:13" ht="60" customHeight="1" x14ac:dyDescent="0.2">
      <c r="A20" s="102" t="s">
        <v>175</v>
      </c>
      <c r="B20" s="101" t="s">
        <v>169</v>
      </c>
      <c r="C20" s="101" t="s">
        <v>170</v>
      </c>
      <c r="D20" s="101" t="s">
        <v>171</v>
      </c>
      <c r="E20" s="101" t="s">
        <v>172</v>
      </c>
      <c r="F20" s="101" t="s">
        <v>173</v>
      </c>
      <c r="G20" s="101" t="s">
        <v>174</v>
      </c>
      <c r="H20" s="101" t="s">
        <v>248</v>
      </c>
      <c r="I20" s="101" t="s">
        <v>212</v>
      </c>
      <c r="J20" s="101" t="s">
        <v>213</v>
      </c>
      <c r="K20" s="101" t="s">
        <v>249</v>
      </c>
      <c r="L20" s="101" t="s">
        <v>246</v>
      </c>
      <c r="M20" s="101" t="s">
        <v>247</v>
      </c>
    </row>
    <row r="21" spans="1:13" ht="60" customHeight="1" x14ac:dyDescent="0.2">
      <c r="A21" s="102" t="s">
        <v>257</v>
      </c>
      <c r="B21" s="101" t="s">
        <v>251</v>
      </c>
      <c r="C21" s="101" t="s">
        <v>252</v>
      </c>
      <c r="D21" s="101" t="s">
        <v>176</v>
      </c>
      <c r="E21" s="101" t="s">
        <v>177</v>
      </c>
      <c r="F21" s="101" t="s">
        <v>178</v>
      </c>
      <c r="G21" s="101" t="s">
        <v>253</v>
      </c>
      <c r="H21" s="101" t="s">
        <v>179</v>
      </c>
      <c r="I21" s="101" t="s">
        <v>214</v>
      </c>
      <c r="J21" s="101" t="s">
        <v>215</v>
      </c>
      <c r="K21" s="101" t="s">
        <v>254</v>
      </c>
      <c r="L21" s="101" t="s">
        <v>255</v>
      </c>
      <c r="M21" s="101" t="s">
        <v>243</v>
      </c>
    </row>
    <row r="22" spans="1:13" ht="90" customHeight="1" x14ac:dyDescent="0.2">
      <c r="A22" s="102" t="s">
        <v>180</v>
      </c>
      <c r="B22" s="101" t="s">
        <v>258</v>
      </c>
      <c r="C22" s="101" t="s">
        <v>259</v>
      </c>
      <c r="D22" s="101" t="s">
        <v>181</v>
      </c>
      <c r="E22" s="101" t="s">
        <v>260</v>
      </c>
      <c r="F22" s="101" t="s">
        <v>261</v>
      </c>
      <c r="G22" s="101" t="s">
        <v>182</v>
      </c>
      <c r="H22" s="101" t="s">
        <v>262</v>
      </c>
      <c r="I22" s="101" t="s">
        <v>216</v>
      </c>
      <c r="J22" s="101" t="s">
        <v>263</v>
      </c>
      <c r="K22" s="101" t="s">
        <v>264</v>
      </c>
      <c r="L22" s="101" t="s">
        <v>217</v>
      </c>
      <c r="M22" s="101" t="s">
        <v>271</v>
      </c>
    </row>
    <row r="23" spans="1:13" ht="60" customHeight="1" x14ac:dyDescent="0.2">
      <c r="A23" s="102" t="s">
        <v>183</v>
      </c>
      <c r="B23" s="101" t="s">
        <v>266</v>
      </c>
      <c r="C23" s="101" t="s">
        <v>265</v>
      </c>
      <c r="D23" s="101" t="s">
        <v>184</v>
      </c>
      <c r="E23" s="101" t="s">
        <v>185</v>
      </c>
      <c r="F23" s="101" t="s">
        <v>186</v>
      </c>
      <c r="G23" s="101" t="s">
        <v>267</v>
      </c>
      <c r="H23" s="101" t="s">
        <v>268</v>
      </c>
      <c r="I23" s="101" t="s">
        <v>218</v>
      </c>
      <c r="J23" s="101" t="s">
        <v>219</v>
      </c>
      <c r="K23" s="101" t="s">
        <v>269</v>
      </c>
      <c r="L23" s="101" t="s">
        <v>270</v>
      </c>
      <c r="M23" s="101" t="s">
        <v>272</v>
      </c>
    </row>
    <row r="24" spans="1:13" ht="60" customHeight="1" x14ac:dyDescent="0.2">
      <c r="A24" s="102" t="s">
        <v>256</v>
      </c>
      <c r="B24" s="101" t="s">
        <v>187</v>
      </c>
      <c r="C24" s="101" t="s">
        <v>188</v>
      </c>
      <c r="D24" s="101" t="s">
        <v>189</v>
      </c>
      <c r="E24" s="101" t="s">
        <v>190</v>
      </c>
      <c r="F24" s="101" t="s">
        <v>191</v>
      </c>
      <c r="G24" s="101" t="s">
        <v>192</v>
      </c>
      <c r="H24" s="101" t="s">
        <v>193</v>
      </c>
      <c r="I24" s="101" t="s">
        <v>221</v>
      </c>
      <c r="J24" s="101" t="s">
        <v>222</v>
      </c>
      <c r="K24" s="101" t="s">
        <v>241</v>
      </c>
      <c r="L24" s="101" t="s">
        <v>223</v>
      </c>
      <c r="M24" s="101" t="s">
        <v>244</v>
      </c>
    </row>
    <row r="25" spans="1:13" ht="60" customHeight="1" x14ac:dyDescent="0.2">
      <c r="A25" s="102" t="s">
        <v>194</v>
      </c>
      <c r="B25" s="101" t="s">
        <v>195</v>
      </c>
      <c r="C25" s="101" t="s">
        <v>196</v>
      </c>
      <c r="D25" s="101" t="s">
        <v>197</v>
      </c>
      <c r="E25" s="101" t="s">
        <v>198</v>
      </c>
      <c r="F25" s="101" t="s">
        <v>199</v>
      </c>
      <c r="G25" s="101" t="s">
        <v>200</v>
      </c>
      <c r="H25" s="101" t="s">
        <v>201</v>
      </c>
      <c r="I25" s="101" t="s">
        <v>224</v>
      </c>
      <c r="J25" s="101" t="s">
        <v>225</v>
      </c>
      <c r="K25" s="101" t="s">
        <v>240</v>
      </c>
      <c r="L25" s="101" t="s">
        <v>227</v>
      </c>
      <c r="M25" s="101" t="s">
        <v>226</v>
      </c>
    </row>
    <row r="26" spans="1:13" x14ac:dyDescent="0.2">
      <c r="A26" s="100"/>
      <c r="B26" s="100"/>
      <c r="C26" s="100"/>
      <c r="D26" s="100"/>
      <c r="E26" s="100"/>
      <c r="F26" s="100"/>
      <c r="G26" s="100"/>
      <c r="H26" s="100"/>
    </row>
    <row r="27" spans="1:13" x14ac:dyDescent="0.2">
      <c r="A27" s="100"/>
      <c r="B27" s="100"/>
      <c r="C27" s="100"/>
      <c r="D27" s="100"/>
      <c r="E27" s="100"/>
      <c r="F27" s="100"/>
      <c r="G27" s="100"/>
      <c r="H27" s="100"/>
    </row>
    <row r="28" spans="1:13" customFormat="1" x14ac:dyDescent="0.2"/>
    <row r="29" spans="1:13" customFormat="1" x14ac:dyDescent="0.2"/>
    <row r="30" spans="1:13" customFormat="1" x14ac:dyDescent="0.2"/>
    <row r="31" spans="1:13" x14ac:dyDescent="0.2">
      <c r="A31" s="100"/>
      <c r="B31" s="100"/>
      <c r="C31" s="100"/>
      <c r="D31" s="100"/>
      <c r="E31" s="100"/>
      <c r="F31" s="100"/>
      <c r="G31" s="100"/>
      <c r="H31" s="100"/>
    </row>
    <row r="32" spans="1:13" x14ac:dyDescent="0.2">
      <c r="A32" s="100"/>
      <c r="B32" s="100"/>
      <c r="C32" s="100"/>
      <c r="D32" s="100"/>
      <c r="E32" s="100"/>
      <c r="F32" s="100"/>
      <c r="G32" s="100"/>
      <c r="H32" s="100"/>
    </row>
    <row r="33" spans="1:8" x14ac:dyDescent="0.2">
      <c r="A33" s="100"/>
      <c r="B33" s="100"/>
      <c r="C33" s="100"/>
      <c r="D33" s="100"/>
      <c r="E33" s="100"/>
      <c r="F33" s="100"/>
      <c r="G33" s="100"/>
      <c r="H33" s="100"/>
    </row>
    <row r="34" spans="1:8" x14ac:dyDescent="0.2">
      <c r="A34" s="100"/>
      <c r="B34" s="100"/>
      <c r="C34" s="100"/>
      <c r="D34" s="100"/>
      <c r="E34" s="100"/>
      <c r="F34" s="100"/>
      <c r="G34" s="100"/>
      <c r="H34" s="100"/>
    </row>
    <row r="35" spans="1:8" x14ac:dyDescent="0.2">
      <c r="A35" s="100"/>
      <c r="B35" s="100"/>
      <c r="C35" s="100"/>
      <c r="D35" s="100"/>
      <c r="E35" s="100"/>
      <c r="F35" s="100"/>
      <c r="G35" s="100"/>
      <c r="H35" s="100"/>
    </row>
    <row r="36" spans="1:8" x14ac:dyDescent="0.2">
      <c r="A36" s="100"/>
      <c r="B36" s="100"/>
      <c r="C36" s="100"/>
      <c r="D36" s="100"/>
      <c r="E36" s="100"/>
      <c r="F36" s="100"/>
      <c r="G36" s="100"/>
      <c r="H36" s="100"/>
    </row>
    <row r="37" spans="1:8" x14ac:dyDescent="0.2">
      <c r="A37" s="100"/>
      <c r="B37" s="100"/>
      <c r="C37" s="100"/>
      <c r="D37" s="100"/>
      <c r="E37" s="100"/>
      <c r="F37" s="100"/>
      <c r="G37" s="100"/>
      <c r="H37" s="100"/>
    </row>
    <row r="38" spans="1:8" x14ac:dyDescent="0.2">
      <c r="A38" s="100"/>
      <c r="B38" s="100"/>
      <c r="C38" s="100"/>
      <c r="D38" s="100"/>
      <c r="E38" s="100"/>
      <c r="F38" s="100"/>
      <c r="G38" s="100"/>
      <c r="H38" s="100"/>
    </row>
    <row r="39" spans="1:8" x14ac:dyDescent="0.2">
      <c r="A39" s="100"/>
      <c r="B39" s="100"/>
      <c r="C39" s="100"/>
      <c r="D39" s="100"/>
      <c r="E39" s="100"/>
      <c r="F39" s="100"/>
      <c r="G39" s="100"/>
      <c r="H39" s="100"/>
    </row>
  </sheetData>
  <mergeCells count="3">
    <mergeCell ref="A16:H16"/>
    <mergeCell ref="I16:M16"/>
    <mergeCell ref="A1:D1"/>
  </mergeCells>
  <pageMargins left="0.511811024" right="0.511811024" top="0.78740157499999996" bottom="0.78740157499999996" header="0.31496062000000002" footer="0.31496062000000002"/>
  <pageSetup paperSize="9" scale="6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24" t="s">
        <v>124</v>
      </c>
      <c r="B3" s="23"/>
      <c r="C3" s="23"/>
      <c r="D3" s="23"/>
      <c r="E3" s="26"/>
    </row>
    <row r="4" spans="1:5" x14ac:dyDescent="0.2">
      <c r="A4" s="24" t="s">
        <v>2</v>
      </c>
      <c r="B4" s="24" t="s">
        <v>3</v>
      </c>
      <c r="C4" s="24" t="s">
        <v>39</v>
      </c>
      <c r="D4" s="24" t="s">
        <v>0</v>
      </c>
      <c r="E4" s="26" t="s">
        <v>121</v>
      </c>
    </row>
    <row r="5" spans="1:5" x14ac:dyDescent="0.2">
      <c r="A5" s="22" t="s">
        <v>8</v>
      </c>
      <c r="B5" s="22" t="s">
        <v>44</v>
      </c>
      <c r="C5" s="22" t="s">
        <v>41</v>
      </c>
      <c r="D5" s="22" t="s">
        <v>8</v>
      </c>
      <c r="E5" s="26">
        <v>1000</v>
      </c>
    </row>
    <row r="6" spans="1:5" x14ac:dyDescent="0.2">
      <c r="A6" s="28"/>
      <c r="B6" s="28"/>
      <c r="C6" s="22" t="s">
        <v>40</v>
      </c>
      <c r="D6" s="22" t="s">
        <v>11</v>
      </c>
      <c r="E6" s="26">
        <v>1000</v>
      </c>
    </row>
    <row r="7" spans="1:5" x14ac:dyDescent="0.2">
      <c r="A7" s="28"/>
      <c r="B7" s="28"/>
      <c r="C7" s="22" t="s">
        <v>42</v>
      </c>
      <c r="D7" s="22" t="s">
        <v>10</v>
      </c>
      <c r="E7" s="26">
        <v>2000</v>
      </c>
    </row>
    <row r="8" spans="1:5" x14ac:dyDescent="0.2">
      <c r="A8" s="22" t="s">
        <v>11</v>
      </c>
      <c r="B8" s="22" t="s">
        <v>55</v>
      </c>
      <c r="C8" s="22" t="s">
        <v>119</v>
      </c>
      <c r="D8" s="22" t="s">
        <v>12</v>
      </c>
      <c r="E8" s="26">
        <v>2000</v>
      </c>
    </row>
    <row r="9" spans="1:5" x14ac:dyDescent="0.2">
      <c r="A9" s="28"/>
      <c r="B9" s="22" t="s">
        <v>44</v>
      </c>
      <c r="C9" s="22" t="s">
        <v>116</v>
      </c>
      <c r="D9" s="22" t="s">
        <v>5</v>
      </c>
      <c r="E9" s="26">
        <v>700</v>
      </c>
    </row>
    <row r="10" spans="1:5" x14ac:dyDescent="0.2">
      <c r="A10" s="28"/>
      <c r="B10" s="22" t="s">
        <v>122</v>
      </c>
      <c r="C10" s="22" t="s">
        <v>45</v>
      </c>
      <c r="D10" s="22">
        <v>2</v>
      </c>
      <c r="E10" s="26"/>
    </row>
    <row r="11" spans="1:5" x14ac:dyDescent="0.2">
      <c r="A11" s="22" t="s">
        <v>105</v>
      </c>
      <c r="B11" s="22" t="s">
        <v>114</v>
      </c>
      <c r="C11" s="22" t="s">
        <v>103</v>
      </c>
      <c r="D11" s="22" t="s">
        <v>105</v>
      </c>
      <c r="E11" s="26">
        <v>4000</v>
      </c>
    </row>
    <row r="12" spans="1:5" x14ac:dyDescent="0.2">
      <c r="A12" s="22" t="s">
        <v>106</v>
      </c>
      <c r="B12" s="22" t="s">
        <v>113</v>
      </c>
      <c r="C12" s="22" t="s">
        <v>104</v>
      </c>
      <c r="D12" s="22" t="s">
        <v>106</v>
      </c>
      <c r="E12" s="26">
        <v>1000</v>
      </c>
    </row>
    <row r="13" spans="1:5" x14ac:dyDescent="0.2">
      <c r="A13" s="22" t="s">
        <v>107</v>
      </c>
      <c r="B13" s="22" t="s">
        <v>113</v>
      </c>
      <c r="C13" s="22" t="s">
        <v>108</v>
      </c>
      <c r="D13" s="22" t="s">
        <v>107</v>
      </c>
      <c r="E13" s="26">
        <v>1000</v>
      </c>
    </row>
    <row r="14" spans="1:5" x14ac:dyDescent="0.2">
      <c r="A14" s="22" t="s">
        <v>4</v>
      </c>
      <c r="B14" s="22" t="s">
        <v>44</v>
      </c>
      <c r="C14" s="22" t="s">
        <v>46</v>
      </c>
      <c r="D14" s="22" t="s">
        <v>4</v>
      </c>
      <c r="E14" s="26">
        <v>2000</v>
      </c>
    </row>
    <row r="15" spans="1:5" x14ac:dyDescent="0.2">
      <c r="A15" s="22" t="s">
        <v>5</v>
      </c>
      <c r="B15" s="22" t="s">
        <v>44</v>
      </c>
      <c r="C15" s="22" t="s">
        <v>51</v>
      </c>
      <c r="D15" s="22" t="s">
        <v>6</v>
      </c>
      <c r="E15" s="26">
        <v>400</v>
      </c>
    </row>
    <row r="16" spans="1:5" x14ac:dyDescent="0.2">
      <c r="A16" s="28"/>
      <c r="B16" s="28"/>
      <c r="C16" s="22" t="s">
        <v>47</v>
      </c>
      <c r="D16" s="22" t="s">
        <v>36</v>
      </c>
      <c r="E16" s="26">
        <v>500</v>
      </c>
    </row>
    <row r="17" spans="1:5" x14ac:dyDescent="0.2">
      <c r="A17" s="28"/>
      <c r="B17" s="28"/>
      <c r="C17" s="22" t="s">
        <v>50</v>
      </c>
      <c r="D17" s="22" t="s">
        <v>54</v>
      </c>
      <c r="E17" s="26">
        <v>200</v>
      </c>
    </row>
    <row r="18" spans="1:5" x14ac:dyDescent="0.2">
      <c r="A18" s="28"/>
      <c r="B18" s="28"/>
      <c r="C18" s="22" t="s">
        <v>49</v>
      </c>
      <c r="D18" s="22" t="s">
        <v>53</v>
      </c>
      <c r="E18" s="26">
        <v>800</v>
      </c>
    </row>
    <row r="19" spans="1:5" x14ac:dyDescent="0.2">
      <c r="A19" s="28"/>
      <c r="B19" s="28"/>
      <c r="C19" s="22" t="s">
        <v>48</v>
      </c>
      <c r="D19" s="22" t="s">
        <v>37</v>
      </c>
      <c r="E19" s="26">
        <v>1000</v>
      </c>
    </row>
    <row r="20" spans="1:5" x14ac:dyDescent="0.2">
      <c r="A20" s="22" t="s">
        <v>6</v>
      </c>
      <c r="B20" s="22" t="s">
        <v>122</v>
      </c>
      <c r="C20" s="22" t="s">
        <v>52</v>
      </c>
      <c r="D20" s="22">
        <v>3</v>
      </c>
      <c r="E20" s="26"/>
    </row>
    <row r="21" spans="1:5" x14ac:dyDescent="0.2">
      <c r="A21" s="22" t="s">
        <v>12</v>
      </c>
      <c r="B21" s="22" t="s">
        <v>55</v>
      </c>
      <c r="C21" s="22" t="s">
        <v>57</v>
      </c>
      <c r="D21" s="22" t="s">
        <v>117</v>
      </c>
      <c r="E21" s="26">
        <v>500</v>
      </c>
    </row>
    <row r="22" spans="1:5" x14ac:dyDescent="0.2">
      <c r="A22" s="22" t="s">
        <v>117</v>
      </c>
      <c r="B22" s="22" t="s">
        <v>55</v>
      </c>
      <c r="C22" s="22" t="s">
        <v>58</v>
      </c>
      <c r="D22" s="22" t="s">
        <v>59</v>
      </c>
      <c r="E22" s="26">
        <v>500</v>
      </c>
    </row>
    <row r="23" spans="1:5" x14ac:dyDescent="0.2">
      <c r="A23" s="22" t="s">
        <v>59</v>
      </c>
      <c r="B23" s="22" t="s">
        <v>55</v>
      </c>
      <c r="C23" s="22" t="s">
        <v>120</v>
      </c>
      <c r="D23" s="22" t="s">
        <v>13</v>
      </c>
      <c r="E23" s="26">
        <v>1000</v>
      </c>
    </row>
    <row r="24" spans="1:5" x14ac:dyDescent="0.2">
      <c r="A24" s="22" t="s">
        <v>13</v>
      </c>
      <c r="B24" s="22" t="s">
        <v>55</v>
      </c>
      <c r="C24" s="22" t="s">
        <v>56</v>
      </c>
      <c r="D24" s="22" t="s">
        <v>118</v>
      </c>
      <c r="E24" s="26">
        <v>500</v>
      </c>
    </row>
    <row r="25" spans="1:5" x14ac:dyDescent="0.2">
      <c r="A25" s="22" t="s">
        <v>118</v>
      </c>
      <c r="B25" s="22" t="s">
        <v>122</v>
      </c>
      <c r="C25" s="22" t="s">
        <v>60</v>
      </c>
      <c r="D25" s="22">
        <v>4</v>
      </c>
      <c r="E25" s="26"/>
    </row>
    <row r="26" spans="1:5" x14ac:dyDescent="0.2">
      <c r="A26" s="22" t="s">
        <v>126</v>
      </c>
      <c r="B26" s="22" t="s">
        <v>55</v>
      </c>
      <c r="C26" s="22" t="s">
        <v>125</v>
      </c>
      <c r="D26" s="22" t="s">
        <v>126</v>
      </c>
      <c r="E26" s="26">
        <v>700</v>
      </c>
    </row>
    <row r="27" spans="1:5" x14ac:dyDescent="0.2">
      <c r="A27" s="22" t="s">
        <v>7</v>
      </c>
      <c r="B27" s="22" t="s">
        <v>62</v>
      </c>
      <c r="C27" s="22" t="s">
        <v>61</v>
      </c>
      <c r="D27" s="22" t="s">
        <v>7</v>
      </c>
      <c r="E27" s="26">
        <v>500</v>
      </c>
    </row>
    <row r="28" spans="1:5" x14ac:dyDescent="0.2">
      <c r="A28" s="22" t="s">
        <v>64</v>
      </c>
      <c r="B28" s="22" t="s">
        <v>62</v>
      </c>
      <c r="C28" s="22" t="s">
        <v>63</v>
      </c>
      <c r="D28" s="22" t="s">
        <v>64</v>
      </c>
      <c r="E28" s="26">
        <v>5000</v>
      </c>
    </row>
    <row r="29" spans="1:5" x14ac:dyDescent="0.2">
      <c r="A29" s="22" t="s">
        <v>28</v>
      </c>
      <c r="B29" s="22" t="s">
        <v>62</v>
      </c>
      <c r="C29" s="22" t="s">
        <v>65</v>
      </c>
      <c r="D29" s="22" t="s">
        <v>28</v>
      </c>
      <c r="E29" s="26">
        <v>700</v>
      </c>
    </row>
    <row r="30" spans="1:5" x14ac:dyDescent="0.2">
      <c r="A30" s="22" t="s">
        <v>38</v>
      </c>
      <c r="B30" s="22" t="s">
        <v>62</v>
      </c>
      <c r="C30" s="22" t="s">
        <v>68</v>
      </c>
      <c r="D30" s="22" t="s">
        <v>38</v>
      </c>
      <c r="E30" s="26">
        <v>500</v>
      </c>
    </row>
    <row r="31" spans="1:5" x14ac:dyDescent="0.2">
      <c r="A31" s="22" t="s">
        <v>66</v>
      </c>
      <c r="B31" s="22" t="s">
        <v>62</v>
      </c>
      <c r="C31" s="22" t="s">
        <v>69</v>
      </c>
      <c r="D31" s="22" t="s">
        <v>66</v>
      </c>
      <c r="E31" s="26">
        <v>300</v>
      </c>
    </row>
    <row r="32" spans="1:5" x14ac:dyDescent="0.2">
      <c r="A32" s="22" t="s">
        <v>67</v>
      </c>
      <c r="B32" s="22" t="s">
        <v>62</v>
      </c>
      <c r="C32" s="22" t="s">
        <v>70</v>
      </c>
      <c r="D32" s="22" t="s">
        <v>67</v>
      </c>
      <c r="E32" s="26">
        <v>1000</v>
      </c>
    </row>
    <row r="33" spans="1:5" x14ac:dyDescent="0.2">
      <c r="A33" s="22" t="s">
        <v>14</v>
      </c>
      <c r="B33" s="22" t="s">
        <v>109</v>
      </c>
      <c r="C33" s="22" t="s">
        <v>71</v>
      </c>
      <c r="D33" s="22" t="s">
        <v>14</v>
      </c>
      <c r="E33" s="26">
        <v>3000</v>
      </c>
    </row>
    <row r="34" spans="1:5" x14ac:dyDescent="0.2">
      <c r="A34" s="22" t="s">
        <v>15</v>
      </c>
      <c r="B34" s="22" t="s">
        <v>109</v>
      </c>
      <c r="C34" s="22" t="s">
        <v>72</v>
      </c>
      <c r="D34" s="22" t="s">
        <v>15</v>
      </c>
      <c r="E34" s="26">
        <v>1000</v>
      </c>
    </row>
    <row r="35" spans="1:5" x14ac:dyDescent="0.2">
      <c r="A35" s="22" t="s">
        <v>16</v>
      </c>
      <c r="B35" s="22" t="s">
        <v>109</v>
      </c>
      <c r="C35" s="22" t="s">
        <v>73</v>
      </c>
      <c r="D35" s="22" t="s">
        <v>16</v>
      </c>
      <c r="E35" s="26">
        <v>1000</v>
      </c>
    </row>
    <row r="36" spans="1:5" x14ac:dyDescent="0.2">
      <c r="A36" s="22" t="s">
        <v>78</v>
      </c>
      <c r="B36" s="22" t="s">
        <v>110</v>
      </c>
      <c r="C36" s="22" t="s">
        <v>75</v>
      </c>
      <c r="D36" s="22" t="s">
        <v>78</v>
      </c>
      <c r="E36" s="26">
        <v>30000</v>
      </c>
    </row>
    <row r="37" spans="1:5" x14ac:dyDescent="0.2">
      <c r="A37" s="22" t="s">
        <v>79</v>
      </c>
      <c r="B37" s="22" t="s">
        <v>111</v>
      </c>
      <c r="C37" s="22" t="s">
        <v>76</v>
      </c>
      <c r="D37" s="22" t="s">
        <v>79</v>
      </c>
      <c r="E37" s="26">
        <v>700</v>
      </c>
    </row>
    <row r="38" spans="1:5" x14ac:dyDescent="0.2">
      <c r="A38" s="22" t="s">
        <v>80</v>
      </c>
      <c r="B38" s="22" t="s">
        <v>109</v>
      </c>
      <c r="C38" s="22" t="s">
        <v>77</v>
      </c>
      <c r="D38" s="22" t="s">
        <v>80</v>
      </c>
      <c r="E38" s="26">
        <v>500</v>
      </c>
    </row>
    <row r="39" spans="1:5" x14ac:dyDescent="0.2">
      <c r="A39" s="22" t="s">
        <v>85</v>
      </c>
      <c r="B39" s="22" t="s">
        <v>112</v>
      </c>
      <c r="C39" s="22" t="s">
        <v>82</v>
      </c>
      <c r="D39" s="22" t="s">
        <v>85</v>
      </c>
      <c r="E39" s="26">
        <v>15000</v>
      </c>
    </row>
    <row r="40" spans="1:5" x14ac:dyDescent="0.2">
      <c r="A40" s="22" t="s">
        <v>86</v>
      </c>
      <c r="B40" s="22" t="s">
        <v>113</v>
      </c>
      <c r="C40" s="22" t="s">
        <v>83</v>
      </c>
      <c r="D40" s="22" t="s">
        <v>86</v>
      </c>
      <c r="E40" s="26">
        <v>10000</v>
      </c>
    </row>
    <row r="41" spans="1:5" x14ac:dyDescent="0.2">
      <c r="A41" s="22" t="s">
        <v>87</v>
      </c>
      <c r="B41" s="22" t="s">
        <v>113</v>
      </c>
      <c r="C41" s="22" t="s">
        <v>84</v>
      </c>
      <c r="D41" s="22" t="s">
        <v>87</v>
      </c>
      <c r="E41" s="26">
        <v>10000</v>
      </c>
    </row>
    <row r="42" spans="1:5" x14ac:dyDescent="0.2">
      <c r="A42" s="22" t="s">
        <v>92</v>
      </c>
      <c r="B42" s="22" t="s">
        <v>115</v>
      </c>
      <c r="C42" s="22" t="s">
        <v>89</v>
      </c>
      <c r="D42" s="22" t="s">
        <v>92</v>
      </c>
      <c r="E42" s="26">
        <v>5000</v>
      </c>
    </row>
    <row r="43" spans="1:5" x14ac:dyDescent="0.2">
      <c r="A43" s="22" t="s">
        <v>93</v>
      </c>
      <c r="B43" s="22" t="s">
        <v>115</v>
      </c>
      <c r="C43" s="22" t="s">
        <v>90</v>
      </c>
      <c r="D43" s="22" t="s">
        <v>93</v>
      </c>
      <c r="E43" s="26">
        <v>4000</v>
      </c>
    </row>
    <row r="44" spans="1:5" x14ac:dyDescent="0.2">
      <c r="A44" s="22" t="s">
        <v>94</v>
      </c>
      <c r="B44" s="22" t="s">
        <v>115</v>
      </c>
      <c r="C44" s="22" t="s">
        <v>91</v>
      </c>
      <c r="D44" s="22" t="s">
        <v>94</v>
      </c>
      <c r="E44" s="26">
        <v>1000</v>
      </c>
    </row>
    <row r="45" spans="1:5" x14ac:dyDescent="0.2">
      <c r="A45" s="22" t="s">
        <v>99</v>
      </c>
      <c r="B45" s="22" t="s">
        <v>115</v>
      </c>
      <c r="C45" s="22" t="s">
        <v>96</v>
      </c>
      <c r="D45" s="22" t="s">
        <v>99</v>
      </c>
      <c r="E45" s="26">
        <v>10000</v>
      </c>
    </row>
    <row r="46" spans="1:5" x14ac:dyDescent="0.2">
      <c r="A46" s="22" t="s">
        <v>100</v>
      </c>
      <c r="B46" s="22" t="s">
        <v>115</v>
      </c>
      <c r="C46" s="22" t="s">
        <v>97</v>
      </c>
      <c r="D46" s="22" t="s">
        <v>100</v>
      </c>
      <c r="E46" s="26">
        <v>20000</v>
      </c>
    </row>
    <row r="47" spans="1:5" x14ac:dyDescent="0.2">
      <c r="A47" s="22" t="s">
        <v>101</v>
      </c>
      <c r="B47" s="22" t="s">
        <v>115</v>
      </c>
      <c r="C47" s="22" t="s">
        <v>98</v>
      </c>
      <c r="D47" s="22" t="s">
        <v>101</v>
      </c>
      <c r="E47" s="26">
        <v>10000</v>
      </c>
    </row>
    <row r="48" spans="1:5" x14ac:dyDescent="0.2">
      <c r="A48" s="22" t="s">
        <v>122</v>
      </c>
      <c r="B48" s="22" t="s">
        <v>122</v>
      </c>
      <c r="C48" s="22" t="s">
        <v>102</v>
      </c>
      <c r="D48" s="22">
        <v>10</v>
      </c>
      <c r="E48" s="26"/>
    </row>
    <row r="49" spans="1:5" x14ac:dyDescent="0.2">
      <c r="A49" s="28"/>
      <c r="B49" s="28"/>
      <c r="C49" s="22" t="s">
        <v>43</v>
      </c>
      <c r="D49" s="22">
        <v>1</v>
      </c>
      <c r="E49" s="26"/>
    </row>
    <row r="50" spans="1:5" x14ac:dyDescent="0.2">
      <c r="A50" s="28"/>
      <c r="B50" s="28"/>
      <c r="C50" s="22" t="s">
        <v>50</v>
      </c>
      <c r="D50" s="22">
        <v>5</v>
      </c>
      <c r="E50" s="26"/>
    </row>
    <row r="51" spans="1:5" x14ac:dyDescent="0.2">
      <c r="A51" s="28"/>
      <c r="B51" s="28"/>
      <c r="C51" s="22" t="s">
        <v>81</v>
      </c>
      <c r="D51" s="22">
        <v>7</v>
      </c>
      <c r="E51" s="26"/>
    </row>
    <row r="52" spans="1:5" x14ac:dyDescent="0.2">
      <c r="A52" s="28"/>
      <c r="B52" s="28"/>
      <c r="C52" s="22" t="s">
        <v>95</v>
      </c>
      <c r="D52" s="22">
        <v>9</v>
      </c>
      <c r="E52" s="26"/>
    </row>
    <row r="53" spans="1:5" x14ac:dyDescent="0.2">
      <c r="A53" s="28"/>
      <c r="B53" s="28"/>
      <c r="C53" s="22" t="s">
        <v>88</v>
      </c>
      <c r="D53" s="22">
        <v>8</v>
      </c>
      <c r="E53" s="26"/>
    </row>
    <row r="54" spans="1:5" x14ac:dyDescent="0.2">
      <c r="A54" s="28"/>
      <c r="B54" s="28"/>
      <c r="C54" s="22" t="s">
        <v>74</v>
      </c>
      <c r="D54" s="22">
        <v>6</v>
      </c>
      <c r="E54" s="26"/>
    </row>
    <row r="55" spans="1:5" x14ac:dyDescent="0.2">
      <c r="A55" s="25" t="s">
        <v>123</v>
      </c>
      <c r="B55" s="29"/>
      <c r="C55" s="29"/>
      <c r="D55" s="29"/>
      <c r="E55" s="27">
        <v>150000</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29</v>
      </c>
    </row>
    <row r="4" spans="2:27" ht="13.5" thickBot="1" x14ac:dyDescent="0.25"/>
    <row r="5" spans="2:27" s="14" customFormat="1" ht="16.5" thickBot="1" x14ac:dyDescent="0.25">
      <c r="B5" s="17" t="s">
        <v>0</v>
      </c>
      <c r="C5" s="18" t="s">
        <v>1</v>
      </c>
      <c r="D5" s="123"/>
      <c r="E5" s="123"/>
      <c r="F5" s="123"/>
      <c r="G5" s="123"/>
      <c r="H5" s="123"/>
      <c r="I5" s="123"/>
      <c r="J5" s="123"/>
      <c r="K5" s="123"/>
      <c r="L5" s="123"/>
      <c r="M5" s="123"/>
      <c r="N5" s="123"/>
      <c r="O5" s="123"/>
      <c r="P5" s="123"/>
      <c r="Q5" s="123"/>
      <c r="R5" s="123"/>
      <c r="S5" s="123"/>
      <c r="T5" s="123"/>
      <c r="U5" s="123"/>
      <c r="V5" s="123"/>
      <c r="W5" s="123"/>
      <c r="X5" s="124"/>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125" t="s">
        <v>30</v>
      </c>
      <c r="E7" s="126"/>
      <c r="F7" s="126"/>
      <c r="G7" s="127"/>
      <c r="H7" s="128" t="s">
        <v>31</v>
      </c>
      <c r="I7" s="126"/>
      <c r="J7" s="126"/>
      <c r="K7" s="127"/>
      <c r="L7" s="128" t="s">
        <v>32</v>
      </c>
      <c r="M7" s="126"/>
      <c r="N7" s="126"/>
      <c r="O7" s="127"/>
      <c r="P7" s="128" t="s">
        <v>33</v>
      </c>
      <c r="Q7" s="126"/>
      <c r="R7" s="126"/>
      <c r="S7" s="127"/>
      <c r="T7" s="128" t="s">
        <v>34</v>
      </c>
      <c r="U7" s="126"/>
      <c r="V7" s="126"/>
      <c r="W7" s="127"/>
      <c r="X7" s="128" t="s">
        <v>35</v>
      </c>
      <c r="Y7" s="126"/>
      <c r="Z7" s="126"/>
      <c r="AA7" s="127"/>
    </row>
    <row r="8" spans="2:27" s="10" customFormat="1" ht="15.75" x14ac:dyDescent="0.2">
      <c r="B8" s="11" t="s">
        <v>8</v>
      </c>
      <c r="C8" s="9" t="s">
        <v>9</v>
      </c>
      <c r="D8" s="120">
        <v>30000</v>
      </c>
      <c r="E8" s="121"/>
      <c r="F8" s="121"/>
      <c r="G8" s="122"/>
      <c r="H8" s="120"/>
      <c r="I8" s="121"/>
      <c r="J8" s="121"/>
      <c r="K8" s="122"/>
      <c r="L8" s="120"/>
      <c r="M8" s="121"/>
      <c r="N8" s="121"/>
      <c r="O8" s="122"/>
      <c r="P8" s="120"/>
      <c r="Q8" s="121"/>
      <c r="R8" s="121"/>
      <c r="S8" s="122"/>
      <c r="T8" s="120"/>
      <c r="U8" s="121"/>
      <c r="V8" s="121"/>
      <c r="W8" s="122"/>
      <c r="X8" s="120"/>
      <c r="Y8" s="121"/>
      <c r="Z8" s="121"/>
      <c r="AA8" s="122"/>
    </row>
    <row r="9" spans="2:27" s="10" customFormat="1" ht="15.75" x14ac:dyDescent="0.2">
      <c r="B9" s="11" t="s">
        <v>10</v>
      </c>
      <c r="C9" s="9" t="s">
        <v>17</v>
      </c>
      <c r="D9" s="120"/>
      <c r="E9" s="121"/>
      <c r="F9" s="121"/>
      <c r="G9" s="122"/>
      <c r="H9" s="120">
        <v>5000</v>
      </c>
      <c r="I9" s="121"/>
      <c r="J9" s="121"/>
      <c r="K9" s="122"/>
      <c r="L9" s="120">
        <v>5000</v>
      </c>
      <c r="M9" s="121"/>
      <c r="N9" s="121"/>
      <c r="O9" s="122"/>
      <c r="P9" s="120">
        <v>5000</v>
      </c>
      <c r="Q9" s="121"/>
      <c r="R9" s="121"/>
      <c r="S9" s="122"/>
      <c r="T9" s="120">
        <v>5000</v>
      </c>
      <c r="U9" s="121"/>
      <c r="V9" s="121"/>
      <c r="W9" s="122"/>
      <c r="X9" s="120"/>
      <c r="Y9" s="121"/>
      <c r="Z9" s="121"/>
      <c r="AA9" s="122"/>
    </row>
    <row r="10" spans="2:27" s="10" customFormat="1" ht="16.5" thickBot="1" x14ac:dyDescent="0.25">
      <c r="B10" s="11" t="s">
        <v>11</v>
      </c>
      <c r="C10" s="9" t="s">
        <v>18</v>
      </c>
      <c r="D10" s="120"/>
      <c r="E10" s="121"/>
      <c r="F10" s="121"/>
      <c r="G10" s="122"/>
      <c r="H10" s="120"/>
      <c r="I10" s="121"/>
      <c r="J10" s="121"/>
      <c r="K10" s="122"/>
      <c r="L10" s="120"/>
      <c r="M10" s="121"/>
      <c r="N10" s="121"/>
      <c r="O10" s="122"/>
      <c r="P10" s="120"/>
      <c r="Q10" s="121"/>
      <c r="R10" s="121"/>
      <c r="S10" s="122"/>
      <c r="T10" s="120"/>
      <c r="U10" s="121"/>
      <c r="V10" s="121"/>
      <c r="W10" s="122"/>
      <c r="X10" s="120">
        <v>10000</v>
      </c>
      <c r="Y10" s="121"/>
      <c r="Z10" s="121"/>
      <c r="AA10" s="122"/>
    </row>
    <row r="11" spans="2:27" ht="15.75" x14ac:dyDescent="0.2">
      <c r="B11" s="12">
        <v>2</v>
      </c>
      <c r="C11" s="13" t="s">
        <v>22</v>
      </c>
      <c r="D11" s="120"/>
      <c r="E11" s="121"/>
      <c r="F11" s="121"/>
      <c r="G11" s="122"/>
      <c r="H11" s="120"/>
      <c r="I11" s="121"/>
      <c r="J11" s="121"/>
      <c r="K11" s="122"/>
      <c r="L11" s="120">
        <v>20000</v>
      </c>
      <c r="M11" s="121"/>
      <c r="N11" s="121"/>
      <c r="O11" s="122"/>
      <c r="P11" s="120">
        <v>40000</v>
      </c>
      <c r="Q11" s="121"/>
      <c r="R11" s="121"/>
      <c r="S11" s="122"/>
      <c r="T11" s="120">
        <v>10000</v>
      </c>
      <c r="U11" s="121"/>
      <c r="V11" s="121"/>
      <c r="W11" s="122"/>
      <c r="X11" s="120">
        <v>10000</v>
      </c>
      <c r="Y11" s="121"/>
      <c r="Z11" s="121"/>
      <c r="AA11" s="122"/>
    </row>
    <row r="12" spans="2:27" ht="15.75" x14ac:dyDescent="0.2">
      <c r="B12" s="6" t="s">
        <v>12</v>
      </c>
      <c r="C12" s="5" t="s">
        <v>26</v>
      </c>
      <c r="D12" s="120"/>
      <c r="E12" s="121"/>
      <c r="F12" s="121"/>
      <c r="G12" s="122"/>
      <c r="H12" s="129">
        <v>10000</v>
      </c>
      <c r="I12" s="121"/>
      <c r="J12" s="121"/>
      <c r="K12" s="122"/>
      <c r="L12" s="120">
        <v>25000</v>
      </c>
      <c r="M12" s="121"/>
      <c r="N12" s="121"/>
      <c r="O12" s="122"/>
      <c r="P12" s="120">
        <v>25000</v>
      </c>
      <c r="Q12" s="121"/>
      <c r="R12" s="121"/>
      <c r="S12" s="122"/>
      <c r="T12" s="120">
        <v>25000</v>
      </c>
      <c r="U12" s="121"/>
      <c r="V12" s="121"/>
      <c r="W12" s="122"/>
      <c r="X12" s="120">
        <v>5000</v>
      </c>
      <c r="Y12" s="121"/>
      <c r="Z12" s="121"/>
      <c r="AA12" s="122"/>
    </row>
    <row r="13" spans="2:27" s="8" customFormat="1" ht="16.5" thickBot="1" x14ac:dyDescent="0.25">
      <c r="B13" s="6" t="s">
        <v>13</v>
      </c>
      <c r="C13" s="5" t="s">
        <v>27</v>
      </c>
      <c r="D13" s="120"/>
      <c r="E13" s="121"/>
      <c r="F13" s="121"/>
      <c r="G13" s="122"/>
      <c r="H13" s="120"/>
      <c r="I13" s="121"/>
      <c r="J13" s="121"/>
      <c r="K13" s="122"/>
      <c r="L13" s="120">
        <v>15000</v>
      </c>
      <c r="M13" s="121"/>
      <c r="N13" s="121"/>
      <c r="O13" s="122"/>
      <c r="P13" s="120">
        <v>15000</v>
      </c>
      <c r="Q13" s="121"/>
      <c r="R13" s="121"/>
      <c r="S13" s="122"/>
      <c r="T13" s="120">
        <v>20000</v>
      </c>
      <c r="U13" s="121"/>
      <c r="V13" s="121"/>
      <c r="W13" s="122"/>
      <c r="X13" s="120">
        <v>10000</v>
      </c>
      <c r="Y13" s="121"/>
      <c r="Z13" s="121"/>
      <c r="AA13" s="122"/>
    </row>
    <row r="14" spans="2:27" s="7" customFormat="1" ht="15.75" x14ac:dyDescent="0.2">
      <c r="B14" s="12">
        <v>4</v>
      </c>
      <c r="C14" s="13" t="s">
        <v>23</v>
      </c>
      <c r="D14" s="120"/>
      <c r="E14" s="121"/>
      <c r="F14" s="121"/>
      <c r="G14" s="122"/>
      <c r="H14" s="120"/>
      <c r="I14" s="121"/>
      <c r="J14" s="121"/>
      <c r="K14" s="122"/>
      <c r="L14" s="120"/>
      <c r="M14" s="121"/>
      <c r="N14" s="121"/>
      <c r="O14" s="122"/>
      <c r="P14" s="120"/>
      <c r="Q14" s="121"/>
      <c r="R14" s="121"/>
      <c r="S14" s="122"/>
      <c r="T14" s="120"/>
      <c r="U14" s="121"/>
      <c r="V14" s="121"/>
      <c r="W14" s="122"/>
      <c r="X14" s="120">
        <v>7000</v>
      </c>
      <c r="Y14" s="121"/>
      <c r="Z14" s="121"/>
      <c r="AA14" s="122"/>
    </row>
    <row r="15" spans="2:27" s="7" customFormat="1" ht="15.75" x14ac:dyDescent="0.2">
      <c r="B15" s="6" t="s">
        <v>14</v>
      </c>
      <c r="C15" s="5" t="s">
        <v>19</v>
      </c>
      <c r="D15" s="120"/>
      <c r="E15" s="121"/>
      <c r="F15" s="121"/>
      <c r="G15" s="122"/>
      <c r="H15" s="120"/>
      <c r="I15" s="121"/>
      <c r="J15" s="121"/>
      <c r="K15" s="122"/>
      <c r="L15" s="120"/>
      <c r="M15" s="121"/>
      <c r="N15" s="121"/>
      <c r="O15" s="122"/>
      <c r="P15" s="120"/>
      <c r="Q15" s="121"/>
      <c r="R15" s="121"/>
      <c r="S15" s="122"/>
      <c r="T15" s="120">
        <v>4000</v>
      </c>
      <c r="U15" s="121"/>
      <c r="V15" s="121"/>
      <c r="W15" s="122"/>
      <c r="X15" s="120">
        <v>4000</v>
      </c>
      <c r="Y15" s="121"/>
      <c r="Z15" s="121"/>
      <c r="AA15" s="122"/>
    </row>
    <row r="16" spans="2:27" ht="15.75" x14ac:dyDescent="0.2">
      <c r="B16" s="6" t="s">
        <v>15</v>
      </c>
      <c r="C16" s="5" t="s">
        <v>20</v>
      </c>
      <c r="D16" s="120"/>
      <c r="E16" s="121"/>
      <c r="F16" s="121"/>
      <c r="G16" s="122"/>
      <c r="H16" s="120"/>
      <c r="I16" s="121"/>
      <c r="J16" s="121"/>
      <c r="K16" s="122"/>
      <c r="L16" s="120"/>
      <c r="M16" s="121"/>
      <c r="N16" s="121"/>
      <c r="O16" s="122"/>
      <c r="P16" s="120"/>
      <c r="Q16" s="121"/>
      <c r="R16" s="121"/>
      <c r="S16" s="122"/>
      <c r="T16" s="120">
        <v>2500</v>
      </c>
      <c r="U16" s="121"/>
      <c r="V16" s="121"/>
      <c r="W16" s="122"/>
      <c r="X16" s="120">
        <v>2500</v>
      </c>
      <c r="Y16" s="121"/>
      <c r="Z16" s="121"/>
      <c r="AA16" s="122"/>
    </row>
    <row r="17" spans="2:27" s="8" customFormat="1" ht="15.75" x14ac:dyDescent="0.2">
      <c r="B17" s="6" t="s">
        <v>16</v>
      </c>
      <c r="C17" s="5" t="s">
        <v>21</v>
      </c>
      <c r="D17" s="120"/>
      <c r="E17" s="121"/>
      <c r="F17" s="121"/>
      <c r="G17" s="122"/>
      <c r="H17" s="120"/>
      <c r="I17" s="121"/>
      <c r="J17" s="121"/>
      <c r="K17" s="122"/>
      <c r="L17" s="120"/>
      <c r="M17" s="121"/>
      <c r="N17" s="121"/>
      <c r="O17" s="122"/>
      <c r="P17" s="120"/>
      <c r="Q17" s="121"/>
      <c r="R17" s="121"/>
      <c r="S17" s="122"/>
      <c r="T17" s="120"/>
      <c r="U17" s="121"/>
      <c r="V17" s="121"/>
      <c r="W17" s="122"/>
      <c r="X17" s="120">
        <v>0</v>
      </c>
      <c r="Y17" s="121"/>
      <c r="Z17" s="121"/>
      <c r="AA17" s="122"/>
    </row>
    <row r="18" spans="2:27" s="7" customFormat="1" ht="15.75" x14ac:dyDescent="0.2">
      <c r="B18" s="6" t="s">
        <v>24</v>
      </c>
      <c r="C18" s="5" t="s">
        <v>25</v>
      </c>
      <c r="D18" s="120"/>
      <c r="E18" s="121"/>
      <c r="F18" s="121"/>
      <c r="G18" s="122"/>
      <c r="H18" s="120">
        <f>20000*35%</f>
        <v>7000</v>
      </c>
      <c r="I18" s="121"/>
      <c r="J18" s="121"/>
      <c r="K18" s="122"/>
      <c r="L18" s="120">
        <f>13000/4</f>
        <v>3250</v>
      </c>
      <c r="M18" s="121"/>
      <c r="N18" s="121"/>
      <c r="O18" s="122"/>
      <c r="P18" s="120">
        <f>13000/4</f>
        <v>3250</v>
      </c>
      <c r="Q18" s="121"/>
      <c r="R18" s="121"/>
      <c r="S18" s="122"/>
      <c r="T18" s="120">
        <f>13000/4</f>
        <v>3250</v>
      </c>
      <c r="U18" s="121"/>
      <c r="V18" s="121"/>
      <c r="W18" s="122"/>
      <c r="X18" s="120">
        <f>13000/4</f>
        <v>3250</v>
      </c>
      <c r="Y18" s="121"/>
      <c r="Z18" s="121"/>
      <c r="AA18" s="122"/>
    </row>
  </sheetData>
  <mergeCells count="73">
    <mergeCell ref="T18:W18"/>
    <mergeCell ref="X18:AA18"/>
    <mergeCell ref="D18:G18"/>
    <mergeCell ref="H18:K18"/>
    <mergeCell ref="L18:O18"/>
    <mergeCell ref="P18:S18"/>
    <mergeCell ref="X16:AA16"/>
    <mergeCell ref="D17:G17"/>
    <mergeCell ref="H17:K17"/>
    <mergeCell ref="L17:O17"/>
    <mergeCell ref="P17:S17"/>
    <mergeCell ref="T17:W17"/>
    <mergeCell ref="X17:AA17"/>
    <mergeCell ref="D16:G16"/>
    <mergeCell ref="H16:K16"/>
    <mergeCell ref="L16:O16"/>
    <mergeCell ref="P16:S16"/>
    <mergeCell ref="T16:W16"/>
    <mergeCell ref="X15:AA15"/>
    <mergeCell ref="D14:G14"/>
    <mergeCell ref="H14:K14"/>
    <mergeCell ref="L14:O14"/>
    <mergeCell ref="P14:S14"/>
    <mergeCell ref="T14:W14"/>
    <mergeCell ref="D15:G15"/>
    <mergeCell ref="H15:K15"/>
    <mergeCell ref="L15:O15"/>
    <mergeCell ref="P15:S15"/>
    <mergeCell ref="T15:W15"/>
    <mergeCell ref="D13:G13"/>
    <mergeCell ref="H13:K13"/>
    <mergeCell ref="L13:O13"/>
    <mergeCell ref="P13:S13"/>
    <mergeCell ref="X14:AA14"/>
    <mergeCell ref="T13:W13"/>
    <mergeCell ref="X13:AA13"/>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L10:O10"/>
    <mergeCell ref="L9:O9"/>
    <mergeCell ref="T8:W8"/>
    <mergeCell ref="X8:AA8"/>
    <mergeCell ref="L8:O8"/>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s>
  <phoneticPr fontId="10"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3</vt:i4>
      </vt:variant>
    </vt:vector>
  </HeadingPairs>
  <TitlesOfParts>
    <vt:vector size="7" baseType="lpstr">
      <vt:lpstr>Gráfico de Gantt</vt:lpstr>
      <vt:lpstr>SAM SRM</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Fabricio Candido do Nascimento</cp:lastModifiedBy>
  <cp:lastPrinted>2023-11-01T00:41:33Z</cp:lastPrinted>
  <dcterms:created xsi:type="dcterms:W3CDTF">2009-09-10T00:53:44Z</dcterms:created>
  <dcterms:modified xsi:type="dcterms:W3CDTF">2025-03-10T23:09:51Z</dcterms:modified>
</cp:coreProperties>
</file>