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fabri\Documents\GitHub\Projeto2\documentos\Entrega 1\Gestão de Projetos\"/>
    </mc:Choice>
  </mc:AlternateContent>
  <xr:revisionPtr revIDLastSave="0" documentId="13_ncr:1_{D4342863-AC80-477F-B2FF-CA92AED3DA9D}" xr6:coauthVersionLast="47" xr6:coauthVersionMax="47" xr10:uidLastSave="{00000000-0000-0000-0000-000000000000}"/>
  <bookViews>
    <workbookView xWindow="-108" yWindow="-108" windowWidth="23256" windowHeight="12456" tabRatio="854" xr2:uid="{00000000-000D-0000-FFFF-FFFF00000000}"/>
  </bookViews>
  <sheets>
    <sheet name="Project Charter" sheetId="16" r:id="rId1"/>
    <sheet name="WBS-MACRO-ATIVIDADE" sheetId="14" r:id="rId2"/>
    <sheet name="WBS_Detalhado (ordem etapas)" sheetId="1" r:id="rId3"/>
    <sheet name="WBS_Detalhado (ordem depend)" sheetId="13" r:id="rId4"/>
    <sheet name="Gráfico de Gantt" sheetId="18" state="hidden" r:id="rId5"/>
    <sheet name="PV_dependência" sheetId="17" state="hidden" r:id="rId6"/>
    <sheet name="Cronograma_de_Custos (2)" sheetId="6" state="hidden" r:id="rId7"/>
  </sheets>
  <externalReferences>
    <externalReference r:id="rId8"/>
  </externalReferences>
  <definedNames>
    <definedName name="_xlnm._FilterDatabase" localSheetId="3" hidden="1">'WBS_Detalhado (ordem depend)'!$B$11:$I$11</definedName>
    <definedName name="_xlnm._FilterDatabase" localSheetId="2" hidden="1">'WBS_Detalhado (ordem etapas)'!$A$12:$K$64</definedName>
    <definedName name="A" hidden="1">{"'TG'!$A$1:$L$37"}</definedName>
    <definedName name="_xlnm.Print_Area" localSheetId="6">'Cronograma_de_Custos (2)'!$B$2:$X$18</definedName>
    <definedName name="Comprar">#REF!</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4">[1]CronogramaDeProjeto!$E1</definedName>
    <definedName name="Início_do_projeto">'Gráfico de Gantt'!$G$5</definedName>
    <definedName name="Periodicidade">#REF!</definedName>
    <definedName name="progresso_da_tarefa" localSheetId="4">[1]CronogramaDeProjeto!$D1</definedName>
    <definedName name="Semana_de_exibição">'Gráfico de Gantt'!$G$6</definedName>
    <definedName name="Status">#REF!</definedName>
    <definedName name="t" hidden="1">{"'TG'!$A$1:$L$37"}</definedName>
    <definedName name="término_da_tarefa" localSheetId="4">[1]CronogramaDeProjeto!$F1</definedName>
    <definedName name="VersaoExcel">#REF!</definedName>
    <definedName name="VersaoSR">#REF!</definedName>
  </definedNames>
  <calcPr calcId="191029"/>
  <pivotCaches>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1" l="1"/>
  <c r="J42" i="1"/>
  <c r="J28" i="1"/>
  <c r="J23" i="1"/>
  <c r="J17" i="1"/>
  <c r="J63" i="1"/>
  <c r="J60" i="1"/>
  <c r="J57" i="1"/>
  <c r="J54" i="1"/>
  <c r="J51" i="1"/>
  <c r="J64" i="1" l="1"/>
  <c r="J35" i="18"/>
  <c r="J34" i="18"/>
  <c r="J33" i="18"/>
  <c r="J32" i="18"/>
  <c r="J31" i="18"/>
  <c r="J30" i="18"/>
  <c r="J29" i="18"/>
  <c r="J28" i="18"/>
  <c r="J22" i="18"/>
  <c r="J16" i="18"/>
  <c r="J10" i="18"/>
  <c r="G11" i="18"/>
  <c r="H11" i="18" s="1"/>
  <c r="H18" i="6"/>
  <c r="L18" i="6"/>
  <c r="P18" i="6"/>
  <c r="T18" i="6"/>
  <c r="X18" i="6"/>
  <c r="K7" i="18"/>
  <c r="K8" i="18" s="1"/>
  <c r="J11" i="18"/>
  <c r="J23" i="18"/>
  <c r="J12" i="18"/>
  <c r="J24" i="18"/>
  <c r="J15" i="18"/>
  <c r="J13" i="18"/>
  <c r="J25" i="18"/>
  <c r="J17" i="18"/>
  <c r="J14" i="18"/>
  <c r="J18" i="18"/>
  <c r="J27" i="18"/>
  <c r="J26" i="18"/>
  <c r="J19" i="18"/>
  <c r="J20" i="18"/>
  <c r="J21" i="18"/>
  <c r="K6" i="18" l="1"/>
  <c r="L7" i="18"/>
  <c r="M7" i="18" l="1"/>
  <c r="L8" i="18"/>
  <c r="M8" i="18" l="1"/>
  <c r="N7" i="18"/>
  <c r="N8" i="18" l="1"/>
  <c r="O7" i="18"/>
  <c r="O8" i="18" l="1"/>
  <c r="P7" i="18"/>
  <c r="Q7" i="18" l="1"/>
  <c r="P8" i="18"/>
  <c r="Q8" i="18" l="1"/>
  <c r="R7" i="18"/>
  <c r="R6" i="18" l="1"/>
  <c r="S7" i="18"/>
  <c r="R8" i="18"/>
  <c r="S8" i="18" l="1"/>
  <c r="T7" i="18"/>
  <c r="U7" i="18" l="1"/>
  <c r="T8" i="18"/>
  <c r="U8" i="18" l="1"/>
  <c r="V7" i="18"/>
  <c r="W7" i="18" l="1"/>
  <c r="V8" i="18"/>
  <c r="W8" i="18" l="1"/>
  <c r="X7" i="18"/>
  <c r="X8" i="18" l="1"/>
  <c r="Y7" i="18"/>
  <c r="Z7" i="18" l="1"/>
  <c r="Y8" i="18"/>
  <c r="Y6" i="18"/>
  <c r="Z8" i="18" l="1"/>
  <c r="AA7" i="18"/>
  <c r="AB7" i="18" l="1"/>
  <c r="AA8" i="18"/>
  <c r="AC7" i="18" l="1"/>
  <c r="AB8" i="18"/>
  <c r="AC8" i="18" l="1"/>
  <c r="AD7" i="18"/>
  <c r="AE7" i="18" l="1"/>
  <c r="AD8" i="18"/>
  <c r="AE8" i="18" l="1"/>
  <c r="AF7" i="18"/>
  <c r="AF6" i="18" l="1"/>
  <c r="AG7" i="18"/>
  <c r="AF8" i="18"/>
  <c r="AH7" i="18" l="1"/>
  <c r="AG8" i="18"/>
  <c r="AI7" i="18" l="1"/>
  <c r="AH8" i="18"/>
  <c r="AI8" i="18" l="1"/>
  <c r="AJ7" i="18"/>
  <c r="AK7" i="18" l="1"/>
  <c r="AJ8" i="18"/>
  <c r="AK8" i="18" l="1"/>
  <c r="AL7" i="18"/>
  <c r="AL8" i="18" l="1"/>
  <c r="AM7" i="18"/>
  <c r="AM6" i="18" l="1"/>
  <c r="AM8" i="18"/>
  <c r="AN7" i="18"/>
  <c r="AN8" i="18" l="1"/>
  <c r="AO7" i="18"/>
  <c r="AP7" i="18" l="1"/>
  <c r="AO8" i="18"/>
  <c r="AP8" i="18" l="1"/>
  <c r="AQ7" i="18"/>
  <c r="AR7" i="18" l="1"/>
  <c r="AQ8" i="18"/>
  <c r="AR8" i="18" l="1"/>
  <c r="AS7" i="18"/>
  <c r="AT7" i="18" l="1"/>
  <c r="AS8" i="18"/>
  <c r="AT6" i="18" l="1"/>
  <c r="AT8" i="18"/>
  <c r="AU7" i="18"/>
  <c r="AU8" i="18" l="1"/>
  <c r="AV7" i="18"/>
  <c r="AV8" i="18" l="1"/>
  <c r="AW7" i="18"/>
  <c r="AW8" i="18" l="1"/>
  <c r="AX7" i="18"/>
  <c r="AX8" i="18" l="1"/>
  <c r="AY7" i="18"/>
  <c r="AZ7" i="18" l="1"/>
  <c r="AY8" i="18"/>
  <c r="BA7" i="18" l="1"/>
  <c r="AZ8" i="18"/>
  <c r="BA6" i="18" l="1"/>
  <c r="BA8" i="18"/>
  <c r="BB7" i="18"/>
  <c r="BB8" i="18" l="1"/>
  <c r="BC7" i="18"/>
  <c r="BC8" i="18" l="1"/>
  <c r="BD7" i="18"/>
  <c r="BE7" i="18" l="1"/>
  <c r="BD8" i="18"/>
  <c r="BE8" i="18" l="1"/>
  <c r="BF7" i="18"/>
  <c r="BG7" i="18" l="1"/>
  <c r="BF8" i="18"/>
  <c r="BH7" i="18" l="1"/>
  <c r="BG8"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<sst xmlns="http://schemas.openxmlformats.org/spreadsheetml/2006/main" count="682" uniqueCount="242">
  <si>
    <t>Ref</t>
  </si>
  <si>
    <t>Etapas – Atividades - Marcos</t>
  </si>
  <si>
    <t>Dependência</t>
  </si>
  <si>
    <t>Conclusão</t>
  </si>
  <si>
    <t>Responsável</t>
  </si>
  <si>
    <t xml:space="preserve">Recursos                                    </t>
  </si>
  <si>
    <t>Obs</t>
  </si>
  <si>
    <t>2.1</t>
  </si>
  <si>
    <t>2.2</t>
  </si>
  <si>
    <t>2.3</t>
  </si>
  <si>
    <t>4.1</t>
  </si>
  <si>
    <t>1.1</t>
  </si>
  <si>
    <t>Plano do Projeto</t>
  </si>
  <si>
    <t>1.2</t>
  </si>
  <si>
    <t>1.3</t>
  </si>
  <si>
    <t>3.1</t>
  </si>
  <si>
    <t>3.2</t>
  </si>
  <si>
    <t>5.1</t>
  </si>
  <si>
    <t>5.2</t>
  </si>
  <si>
    <t>5.3</t>
  </si>
  <si>
    <t>Controle</t>
  </si>
  <si>
    <t>Fechamento</t>
  </si>
  <si>
    <t>Contratar empresa para informatização da academia</t>
  </si>
  <si>
    <t>Adquirir Sistemas de Segurança</t>
  </si>
  <si>
    <t>Fechar Convênio com Estacionamento próximo ao local</t>
  </si>
  <si>
    <t>Adequar o Espaço Físico</t>
  </si>
  <si>
    <t>Contratar Mão de Obra</t>
  </si>
  <si>
    <t>Duração em semanas</t>
  </si>
  <si>
    <t>5.4</t>
  </si>
  <si>
    <t>Contratação de Designer de Interiores</t>
  </si>
  <si>
    <t>Custos</t>
  </si>
  <si>
    <t>Equipamentos de Ginástica</t>
  </si>
  <si>
    <t>Equipamentos de Apoio e Administração</t>
  </si>
  <si>
    <t>4.2</t>
  </si>
  <si>
    <t>TOTAL</t>
  </si>
  <si>
    <t>5.2. CRONOGRAMA DE CUSTOS</t>
  </si>
  <si>
    <t>Agosto</t>
  </si>
  <si>
    <t>Setembro</t>
  </si>
  <si>
    <t>Outubro</t>
  </si>
  <si>
    <t>Novembro</t>
  </si>
  <si>
    <t>Dezembro</t>
  </si>
  <si>
    <t>Janeiro</t>
  </si>
  <si>
    <t>2.2.1</t>
  </si>
  <si>
    <t>2.2.2</t>
  </si>
  <si>
    <t xml:space="preserve"> </t>
  </si>
  <si>
    <t>4.2.1</t>
  </si>
  <si>
    <t>1ª</t>
  </si>
  <si>
    <t>4.1 Plano de ação detalhado da WBS (com dependência, tempo e recurso)</t>
  </si>
  <si>
    <t>4.2 Plano de ação detalhado da WBS (com dependência, tempo e recurso)</t>
  </si>
  <si>
    <t xml:space="preserve">Etapas – Atividades - </t>
  </si>
  <si>
    <t>Formar uma equipe de desenvolvimento e design</t>
  </si>
  <si>
    <t>Definir os objetivos do aplicativo e sua proposta de valor</t>
  </si>
  <si>
    <t>Identificar as principais funcionalidades e recursos a serem incluídos</t>
  </si>
  <si>
    <t>Iniciação</t>
  </si>
  <si>
    <t>GERENTE DE PROJETO</t>
  </si>
  <si>
    <t>Planejamento</t>
  </si>
  <si>
    <t>Realizar uma análise de mercado para entender concorrentes e demandas</t>
  </si>
  <si>
    <t>Dicas de saúde e bem-estar</t>
  </si>
  <si>
    <t>Planos de exercícios físicos personalizados</t>
  </si>
  <si>
    <t>Mapas com locais de academias e parques</t>
  </si>
  <si>
    <t>Integração com sistemas de monitoramento de saúde</t>
  </si>
  <si>
    <t>Criar um cronograma detalhado com marcos e prazos</t>
  </si>
  <si>
    <t>Design e Prototipagem</t>
  </si>
  <si>
    <t>2.2.3</t>
  </si>
  <si>
    <t>2.2.4</t>
  </si>
  <si>
    <t>DESIGN</t>
  </si>
  <si>
    <t>Interface limpa e intuitiva</t>
  </si>
  <si>
    <t>Navegação simples entre as funcionalidades</t>
  </si>
  <si>
    <t>Criar protótipos interativos para validar o fluxo de usuário</t>
  </si>
  <si>
    <t>3.1.2</t>
  </si>
  <si>
    <t>Desenvolvimento</t>
  </si>
  <si>
    <t>Desenvolver a estrutura do aplicativo</t>
  </si>
  <si>
    <t>DESENVOLVIMENTO</t>
  </si>
  <si>
    <t>Front-end: Interface do usuário e interações</t>
  </si>
  <si>
    <t>4.1.2</t>
  </si>
  <si>
    <t>Implementar as funcionalidades principais</t>
  </si>
  <si>
    <t>4.2.2</t>
  </si>
  <si>
    <t>4.2.3</t>
  </si>
  <si>
    <t>Módulo de dicas de saúde</t>
  </si>
  <si>
    <t>Gerador de planos de exercícios</t>
  </si>
  <si>
    <t>Integração com APIs de mapas para localização de academias e parques</t>
  </si>
  <si>
    <t>Integrar o aplicativo com sistemas de monitoramento de saúde, como dispositivos wearable ou aplicativos de rastreamento</t>
  </si>
  <si>
    <t>Garantir a segurança e privacidade dos dados do usuário</t>
  </si>
  <si>
    <t>Testar a integração para assegurar que os dados são sincronizados corretamente</t>
  </si>
  <si>
    <t>Testes</t>
  </si>
  <si>
    <t>Realizar testes de qualidade e desempenho em diversas plataformas (iOS, Android)</t>
  </si>
  <si>
    <t>Testar a usabilidade do aplicativo com usuários reais</t>
  </si>
  <si>
    <t>Identificar e corrigir bugs e problemas de interface</t>
  </si>
  <si>
    <t>6.1</t>
  </si>
  <si>
    <t>6.1.2</t>
  </si>
  <si>
    <t>6.1.3</t>
  </si>
  <si>
    <t>Lançamento</t>
  </si>
  <si>
    <t>Preparar a infraestrutura para o lançamento nas lojas de aplicativos (App Store, Google Play)</t>
  </si>
  <si>
    <t>Criar materiais de marketing, como vídeos promocionais e descrições claras</t>
  </si>
  <si>
    <t>Submeter o aplicativo para revisão nas lojas de aplicativos</t>
  </si>
  <si>
    <t>7.1.1</t>
  </si>
  <si>
    <t>7.1.2</t>
  </si>
  <si>
    <t>7.1.3</t>
  </si>
  <si>
    <t>Pós-lançamento</t>
  </si>
  <si>
    <t>Monitorar o feedback dos usuários e analisar métricas de uso</t>
  </si>
  <si>
    <t>Realizar atualizações periódicas para adicionar novas funcionalidades e melhorias</t>
  </si>
  <si>
    <t>Oferecer suporte ao cliente para solucionar problemas e responder dúvidas</t>
  </si>
  <si>
    <t>8.1.1</t>
  </si>
  <si>
    <t>8.1.2</t>
  </si>
  <si>
    <t>8.1.3</t>
  </si>
  <si>
    <t>Marketing e Divulgação</t>
  </si>
  <si>
    <t>Criar estratégias de marketing digital para aumentar a visibilidade do aplicativo</t>
  </si>
  <si>
    <t>Colaborar com influenciadores de saúde e bem-estar para promoção</t>
  </si>
  <si>
    <t>Realizar campanhas de mídia social e anúncios online</t>
  </si>
  <si>
    <t>9.1.1</t>
  </si>
  <si>
    <t>9.1.2</t>
  </si>
  <si>
    <t>9.1.3</t>
  </si>
  <si>
    <t>Avaliação e Aperfeiçoamento</t>
  </si>
  <si>
    <t>Realizar análises regulares sobre o desempenho do aplicativo</t>
  </si>
  <si>
    <t>Explorar parcerias com empresas relacionadas à saúde e bem-estar</t>
  </si>
  <si>
    <t>10.1.1</t>
  </si>
  <si>
    <t>10.1.2</t>
  </si>
  <si>
    <t>10.1.3</t>
  </si>
  <si>
    <t>Avaliar a possibilidade de oferecer versões premium ou modelos de assinatura</t>
  </si>
  <si>
    <t>SEGURANÇA</t>
  </si>
  <si>
    <t>QUALIDADE</t>
  </si>
  <si>
    <t>UX</t>
  </si>
  <si>
    <t>REDES</t>
  </si>
  <si>
    <t>COMERCIAL</t>
  </si>
  <si>
    <t>DESEMPENHO</t>
  </si>
  <si>
    <t>EQUIPE TÉCNICA</t>
  </si>
  <si>
    <t>Definir os requisitos detalhados do aplicativo (escopo)</t>
  </si>
  <si>
    <t>3.1.1</t>
  </si>
  <si>
    <t>3.2.1</t>
  </si>
  <si>
    <t>Realizar o design da interface do usuário (UI)</t>
  </si>
  <si>
    <t xml:space="preserve"> Experiência do usuário (UX)</t>
  </si>
  <si>
    <t>Total</t>
  </si>
  <si>
    <t>(vazio)</t>
  </si>
  <si>
    <t>Total Geral</t>
  </si>
  <si>
    <t>Soma de Custos</t>
  </si>
  <si>
    <t>Teste de UI / UX</t>
  </si>
  <si>
    <t>3.2.2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</si>
  <si>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</si>
  <si>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</si>
  <si>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</si>
  <si>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</si>
  <si>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</si>
  <si>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</si>
  <si>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</si>
  <si>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</si>
  <si>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</si>
  <si>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</si>
  <si>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</si>
  <si>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</si>
  <si>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</si>
  <si>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</si>
  <si>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</si>
  <si>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Tarefa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</si>
  <si>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</si>
  <si>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</si>
  <si>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</si>
  <si>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</si>
  <si>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</si>
  <si>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</si>
  <si>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</si>
  <si>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</si>
  <si>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</si>
  <si>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</si>
  <si>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</si>
  <si>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</si>
  <si>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</si>
  <si>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</si>
  <si>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Líder do projeto:
Gerente de Projeto</t>
  </si>
  <si>
    <t>Expansão</t>
  </si>
  <si>
    <t>2ª</t>
  </si>
  <si>
    <t>Saúde e bem-estar na palma da sua mão</t>
  </si>
  <si>
    <t>Pós-lançamento (Stakeholders internos)</t>
  </si>
  <si>
    <t>Lançamento (Stakeholders internos)</t>
  </si>
  <si>
    <t xml:space="preserve">Marketing e Divulgação - para o Mercado </t>
  </si>
  <si>
    <t>Data Início</t>
  </si>
  <si>
    <t>Data Final</t>
  </si>
  <si>
    <t xml:space="preserve">Desenvolvimento </t>
  </si>
  <si>
    <t>DEFINIÇÃO DE OBJETIVOS DO SITE</t>
  </si>
  <si>
    <t>FORMAÇÃO DA EQUIPE DE DESIGN E DESENVOLVIMENTO</t>
  </si>
  <si>
    <t>IDENTIFICAÇÃO DE FUNCIONALIDADES E RECURSOS</t>
  </si>
  <si>
    <t>ANÁLISE DE MERCADO (PRECIFICAÇÃO DAS CORRIDAS)</t>
  </si>
  <si>
    <t>DEFINIR OS REQUISITOS DETALHADOS</t>
  </si>
  <si>
    <t>DEFINIÇÃO DO BANCO DE DADOS</t>
  </si>
  <si>
    <t>INTEGRAÇÕES</t>
  </si>
  <si>
    <t>CRIAÇÃO DE CRONOGRAMAS E METAS</t>
  </si>
  <si>
    <t xml:space="preserve">DESIGN </t>
  </si>
  <si>
    <t>NAVEGAÇÃO E FUNCIONALIDADES</t>
  </si>
  <si>
    <t>PROTÓTIPOS INTERATIVOS</t>
  </si>
  <si>
    <t>TESTAR A UI/UX</t>
  </si>
  <si>
    <t>DEFINIR A ESTRUTURA DO SITE</t>
  </si>
  <si>
    <t>CÓDIGO FRONT-END</t>
  </si>
  <si>
    <t>ESTILIZAR PÁGINAS</t>
  </si>
  <si>
    <t>CÓDIGO BACK-END</t>
  </si>
  <si>
    <t>CRIAÇÃO DO BANCO DE DADOS</t>
  </si>
  <si>
    <t>DESENVOLVIMENTO DAS API'S</t>
  </si>
  <si>
    <t>IMPLEMENTAR IA</t>
  </si>
  <si>
    <t>CRIAÇÃO DO SERVIDOR</t>
  </si>
  <si>
    <t>CRIAÇÃO DE CRIPTOGRAFIA</t>
  </si>
  <si>
    <t>DESENVOLVER PRINCIPAIS PÁGINAS</t>
  </si>
  <si>
    <t>SOBRE O PROJETO</t>
  </si>
  <si>
    <t>SOBRE NÓS</t>
  </si>
  <si>
    <t>CALCULADORA DE CORRIDAS</t>
  </si>
  <si>
    <t>TESTES DE QUALIDADE E DESEMPENHO</t>
  </si>
  <si>
    <t>TESTES DE USABILIDADE</t>
  </si>
  <si>
    <t>IDENTIFICAÇÃO E CORREÇÃO DE BUGS</t>
  </si>
  <si>
    <t>TESTES DE VULNERABILIDADES</t>
  </si>
  <si>
    <t>TESTES DE INTEGRAÇÃO</t>
  </si>
  <si>
    <t>TESTES UNITÁRIOS</t>
  </si>
  <si>
    <t>CRIAR MATERIAS DE MARKETING</t>
  </si>
  <si>
    <t>MONITORAÇÃO DE MÉTRICAS E FEEDBACK</t>
  </si>
  <si>
    <t>REALIZAÇÃO DE ATUALIZAÇÕES E MELHORIAS CONTÍNUAS</t>
  </si>
  <si>
    <t>ESTRATÉGIAS DE MARKETING</t>
  </si>
  <si>
    <t>CAMPANHAS EM MÍDIAS SOCIAIS E ANÚNCIOS ONLINE</t>
  </si>
  <si>
    <t>ANÁLISE DE DESEMPENHO</t>
  </si>
  <si>
    <t>COLETAR FEEDBACK E IMPLEMENTAÇÃO DE MELHORIAS</t>
  </si>
  <si>
    <t>ANÁLISE DE EXPANSÃO DE MERCADO</t>
  </si>
  <si>
    <t>DESENVOLVER PARCERIAS</t>
  </si>
  <si>
    <t>MARKETING</t>
  </si>
  <si>
    <t>2.1 / 2.2.1 / 2.2.2</t>
  </si>
  <si>
    <t>3.1.3</t>
  </si>
  <si>
    <t>4.1.1</t>
  </si>
  <si>
    <t>4.1.1.1</t>
  </si>
  <si>
    <t>4.1.2.1</t>
  </si>
  <si>
    <t>4.1.2.2</t>
  </si>
  <si>
    <t>4.1.2.3</t>
  </si>
  <si>
    <t>4.1.2.4</t>
  </si>
  <si>
    <t>4.1.2.5</t>
  </si>
  <si>
    <t>PESSOAS</t>
  </si>
  <si>
    <t/>
  </si>
  <si>
    <t>PESSOAS / SOFTWARES</t>
  </si>
  <si>
    <t>PESSOAS / SOFTWARES / INFRAESTRUTURA</t>
  </si>
  <si>
    <t>5.5</t>
  </si>
  <si>
    <t>5.6</t>
  </si>
  <si>
    <t>7.1</t>
  </si>
  <si>
    <t>7.2</t>
  </si>
  <si>
    <t>8.1</t>
  </si>
  <si>
    <t>8.2</t>
  </si>
  <si>
    <t>9.1</t>
  </si>
  <si>
    <t>9.2</t>
  </si>
  <si>
    <t>10.01</t>
  </si>
  <si>
    <t>10.02</t>
  </si>
  <si>
    <t>3ª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</si>
</sst>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38" x14ac:knownFonts="1">
    <font>
      <sz val="10"/>
      <name val="Arial"/>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sz val="12"/>
      <color rgb="FF374151"/>
      <name val="Arial"/>
      <family val="2"/>
    </font>
    <font>
      <u/>
      <sz val="11"/>
      <color theme="10"/>
      <name val="Calibri"/>
      <family val="2"/>
      <scheme val="minor"/>
    </font>
    <font>
      <sz val="11"/>
      <color theme="1"/>
      <name val="Calibri"/>
      <family val="2"/>
    </font>
    <font>
      <sz val="10"/>
      <name val="Arial"/>
      <family val="2"/>
    </font>
  </fonts>
  <fills count="25">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theme="3"/>
      </right>
      <top/>
      <bottom style="thin">
        <color theme="3"/>
      </bottom>
      <diagonal/>
    </border>
    <border>
      <left style="thin">
        <color indexed="64"/>
      </left>
      <right style="thin">
        <color indexed="64"/>
      </right>
      <top style="thin">
        <color indexed="64"/>
      </top>
      <bottom/>
      <diagonal/>
    </border>
    <border>
      <left style="thin">
        <color theme="3"/>
      </left>
      <right style="medium">
        <color indexed="64"/>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bottom style="thin">
        <color theme="3"/>
      </bottom>
      <diagonal/>
    </border>
    <border>
      <left style="medium">
        <color indexed="64"/>
      </left>
      <right style="medium">
        <color indexed="64"/>
      </right>
      <top style="thin">
        <color theme="3"/>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thin">
        <color theme="3"/>
      </top>
      <bottom style="thin">
        <color theme="3"/>
      </bottom>
      <diagonal/>
    </border>
    <border>
      <left style="medium">
        <color indexed="64"/>
      </left>
      <right/>
      <top style="thin">
        <color theme="3"/>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thin">
        <color theme="3"/>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theme="3"/>
      </left>
      <right style="medium">
        <color indexed="64"/>
      </right>
      <top style="medium">
        <color indexed="64"/>
      </top>
      <bottom style="medium">
        <color indexed="64"/>
      </bottom>
      <diagonal/>
    </border>
    <border>
      <left style="medium">
        <color indexed="64"/>
      </left>
      <right/>
      <top/>
      <bottom style="thin">
        <color theme="3"/>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thin">
        <color indexed="64"/>
      </left>
      <right/>
      <top/>
      <bottom style="medium">
        <color indexed="64"/>
      </bottom>
      <diagonal/>
    </border>
    <border>
      <left/>
      <right style="thin">
        <color theme="3"/>
      </right>
      <top/>
      <bottom style="medium">
        <color indexed="64"/>
      </bottom>
      <diagonal/>
    </border>
  </borders>
  <cellStyleXfs count="21">
    <xf numFmtId="0" fontId="0" fillId="0" borderId="0"/>
    <xf numFmtId="168" fontId="14" fillId="0" borderId="43" applyFill="0">
      <alignment horizontal="center" vertical="center"/>
    </xf>
    <xf numFmtId="0" fontId="7" fillId="0" borderId="0" applyNumberFormat="0" applyFill="0" applyBorder="0" applyAlignment="0" applyProtection="0">
      <alignment vertical="top"/>
      <protection locked="0"/>
    </xf>
    <xf numFmtId="165" fontId="14" fillId="0" borderId="35">
      <alignment horizontal="center" vertical="center"/>
    </xf>
    <xf numFmtId="164" fontId="2" fillId="0" borderId="0" applyFont="0" applyFill="0" applyBorder="0" applyAlignment="0" applyProtection="0"/>
    <xf numFmtId="0" fontId="14" fillId="0" borderId="43" applyFill="0">
      <alignment horizontal="center" vertical="center"/>
    </xf>
    <xf numFmtId="9" fontId="2" fillId="0" borderId="0" applyFont="0" applyFill="0" applyBorder="0" applyAlignment="0" applyProtection="0"/>
    <xf numFmtId="0" fontId="14" fillId="0" borderId="43" applyFill="0">
      <alignment horizontal="left" vertical="center" indent="2"/>
    </xf>
    <xf numFmtId="0" fontId="16" fillId="0" borderId="0" applyNumberFormat="0" applyFill="0" applyBorder="0" applyAlignment="0" applyProtection="0"/>
    <xf numFmtId="0" fontId="17" fillId="0" borderId="21" applyNumberFormat="0" applyFill="0" applyAlignment="0" applyProtection="0"/>
    <xf numFmtId="0" fontId="18" fillId="0" borderId="22" applyNumberFormat="0" applyFill="0" applyAlignment="0" applyProtection="0"/>
    <xf numFmtId="0" fontId="15" fillId="0" borderId="0"/>
    <xf numFmtId="0" fontId="2" fillId="0" borderId="0"/>
    <xf numFmtId="0" fontId="16" fillId="0" borderId="0" applyNumberFormat="0" applyFill="0" applyBorder="0" applyAlignment="0" applyProtection="0"/>
    <xf numFmtId="0" fontId="35" fillId="0" borderId="0" applyNumberFormat="0" applyFill="0" applyBorder="0" applyAlignment="0" applyProtection="0"/>
    <xf numFmtId="0" fontId="15" fillId="23" borderId="0" applyNumberFormat="0" applyBorder="0" applyAlignment="0" applyProtection="0"/>
    <xf numFmtId="0" fontId="27" fillId="0" borderId="0"/>
    <xf numFmtId="0" fontId="15" fillId="24" borderId="0" applyNumberFormat="0" applyBorder="0" applyAlignment="0" applyProtection="0"/>
    <xf numFmtId="0" fontId="36" fillId="22" borderId="0" applyNumberFormat="0" applyBorder="0" applyAlignment="0" applyProtection="0"/>
    <xf numFmtId="0" fontId="1" fillId="0" borderId="0"/>
    <xf numFmtId="9" fontId="37" fillId="0" borderId="0" applyFont="0" applyFill="0" applyBorder="0" applyAlignment="0" applyProtection="0"/>
  </cellStyleXfs>
  <cellXfs count="234">
    <xf numFmtId="0" fontId="0" fillId="0" borderId="0" xfId="0"/>
    <xf numFmtId="0" fontId="0" fillId="0" borderId="0" xfId="0" applyAlignment="1">
      <alignment horizontal="center"/>
    </xf>
    <xf numFmtId="0" fontId="6" fillId="0" borderId="0" xfId="0" applyFont="1"/>
    <xf numFmtId="0" fontId="0" fillId="0" borderId="0" xfId="0" applyAlignment="1">
      <alignment horizontal="left"/>
    </xf>
    <xf numFmtId="0" fontId="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indent="2"/>
    </xf>
    <xf numFmtId="0" fontId="9" fillId="0" borderId="0" xfId="0" applyFont="1"/>
    <xf numFmtId="0" fontId="5" fillId="0" borderId="0" xfId="0" applyFont="1" applyAlignment="1">
      <alignment vertical="center"/>
    </xf>
    <xf numFmtId="0" fontId="4" fillId="0" borderId="1" xfId="0" applyFont="1" applyBorder="1" applyAlignment="1">
      <alignment horizontal="left" vertical="center" wrapText="1"/>
    </xf>
    <xf numFmtId="0" fontId="9" fillId="0" borderId="0" xfId="0" applyFont="1" applyAlignment="1">
      <alignment vertical="center"/>
    </xf>
    <xf numFmtId="0" fontId="4" fillId="0" borderId="2" xfId="0" applyFont="1" applyBorder="1" applyAlignment="1">
      <alignment horizontal="left" vertical="center" wrapText="1" indent="2"/>
    </xf>
    <xf numFmtId="0" fontId="10" fillId="2" borderId="3" xfId="0" applyFont="1" applyFill="1" applyBorder="1" applyAlignment="1">
      <alignment horizontal="left" vertical="center" wrapText="1" indent="2"/>
    </xf>
    <xf numFmtId="0" fontId="10" fillId="2" borderId="4" xfId="0" applyFont="1" applyFill="1" applyBorder="1" applyAlignment="1">
      <alignment horizontal="left" vertical="center" wrapText="1"/>
    </xf>
    <xf numFmtId="0" fontId="0" fillId="0" borderId="0" xfId="0" applyAlignment="1">
      <alignment vertical="center"/>
    </xf>
    <xf numFmtId="0" fontId="6" fillId="0" borderId="5" xfId="0" applyFont="1" applyBorder="1"/>
    <xf numFmtId="0" fontId="6" fillId="0" borderId="6" xfId="0" applyFont="1" applyBorder="1"/>
    <xf numFmtId="0" fontId="10" fillId="3" borderId="7" xfId="0" applyFont="1" applyFill="1" applyBorder="1" applyAlignment="1">
      <alignment horizontal="center" vertical="center" wrapText="1"/>
    </xf>
    <xf numFmtId="0" fontId="10" fillId="3" borderId="8" xfId="0" applyFont="1" applyFill="1" applyBorder="1" applyAlignment="1">
      <alignment horizontal="center" vertical="center" wrapText="1"/>
    </xf>
    <xf numFmtId="0" fontId="10" fillId="3" borderId="9" xfId="0" applyFont="1" applyFill="1" applyBorder="1" applyAlignment="1">
      <alignment horizontal="center" vertical="center" wrapText="1"/>
    </xf>
    <xf numFmtId="0" fontId="10" fillId="3" borderId="10" xfId="0" applyFont="1" applyFill="1" applyBorder="1" applyAlignment="1">
      <alignment horizontal="center" vertical="center" wrapText="1"/>
    </xf>
    <xf numFmtId="0" fontId="0" fillId="0" borderId="5" xfId="0" applyBorder="1"/>
    <xf numFmtId="0" fontId="5" fillId="0" borderId="0" xfId="0" applyFont="1"/>
    <xf numFmtId="0" fontId="12" fillId="0" borderId="0" xfId="0" applyFont="1"/>
    <xf numFmtId="0" fontId="20" fillId="0" borderId="0" xfId="0" applyFont="1" applyAlignment="1">
      <alignment horizontal="center" vertical="center"/>
    </xf>
    <xf numFmtId="0" fontId="21" fillId="0" borderId="0" xfId="0" applyFont="1" applyAlignment="1">
      <alignment horizontal="center"/>
    </xf>
    <xf numFmtId="0" fontId="21" fillId="0" borderId="0" xfId="0" applyFont="1"/>
    <xf numFmtId="0" fontId="13" fillId="0" borderId="0" xfId="0" applyFont="1"/>
    <xf numFmtId="0" fontId="0" fillId="0" borderId="27" xfId="0" applyBorder="1"/>
    <xf numFmtId="0" fontId="0" fillId="0" borderId="28" xfId="0" applyBorder="1"/>
    <xf numFmtId="0" fontId="0" fillId="0" borderId="27" xfId="0" pivotButton="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5" fillId="0" borderId="0" xfId="11" applyAlignment="1">
      <alignment wrapText="1"/>
    </xf>
    <xf numFmtId="0" fontId="16" fillId="0" borderId="0" xfId="8" applyAlignment="1">
      <alignment horizontal="left"/>
    </xf>
    <xf numFmtId="0" fontId="22" fillId="0" borderId="0" xfId="0" applyFont="1" applyAlignment="1">
      <alignment horizontal="left"/>
    </xf>
    <xf numFmtId="0" fontId="23" fillId="0" borderId="0" xfId="0" applyFont="1"/>
    <xf numFmtId="0" fontId="23" fillId="0" borderId="0" xfId="0" applyFont="1" applyAlignment="1">
      <alignment horizontal="center"/>
    </xf>
    <xf numFmtId="0" fontId="15" fillId="0" borderId="0" xfId="11"/>
    <xf numFmtId="0" fontId="0" fillId="0" borderId="35" xfId="0" applyBorder="1" applyAlignment="1">
      <alignment horizontal="center" vertical="center"/>
    </xf>
    <xf numFmtId="0" fontId="0" fillId="0" borderId="39" xfId="0" applyBorder="1"/>
    <xf numFmtId="167" fontId="24" fillId="8" borderId="40" xfId="0" applyNumberFormat="1" applyFont="1" applyFill="1" applyBorder="1" applyAlignment="1">
      <alignment horizontal="center" vertical="center"/>
    </xf>
    <xf numFmtId="167" fontId="24" fillId="8" borderId="0" xfId="0" applyNumberFormat="1" applyFont="1" applyFill="1" applyAlignment="1">
      <alignment horizontal="center" vertical="center"/>
    </xf>
    <xf numFmtId="167" fontId="24" fillId="8" borderId="34" xfId="0" applyNumberFormat="1" applyFont="1" applyFill="1" applyBorder="1" applyAlignment="1">
      <alignment horizontal="center" vertical="center"/>
    </xf>
    <xf numFmtId="0" fontId="25" fillId="9" borderId="37" xfId="0" applyFont="1" applyFill="1" applyBorder="1" applyAlignment="1">
      <alignment horizontal="left" vertical="center" indent="1"/>
    </xf>
    <xf numFmtId="0" fontId="25" fillId="9" borderId="37" xfId="0" applyFont="1" applyFill="1" applyBorder="1" applyAlignment="1">
      <alignment horizontal="center" vertical="center" wrapText="1"/>
    </xf>
    <xf numFmtId="0" fontId="26" fillId="10" borderId="41" xfId="0" applyFont="1" applyFill="1" applyBorder="1" applyAlignment="1">
      <alignment horizontal="center" vertical="center" shrinkToFit="1"/>
    </xf>
    <xf numFmtId="0" fontId="0" fillId="0" borderId="0" xfId="0" applyAlignment="1">
      <alignment wrapText="1"/>
    </xf>
    <xf numFmtId="0" fontId="0" fillId="0" borderId="42" xfId="0" applyBorder="1" applyAlignment="1">
      <alignment vertical="center"/>
    </xf>
    <xf numFmtId="0" fontId="19" fillId="11" borderId="43" xfId="0" applyFont="1" applyFill="1" applyBorder="1" applyAlignment="1">
      <alignment horizontal="left" vertical="center" indent="1"/>
    </xf>
    <xf numFmtId="0" fontId="14" fillId="11" borderId="43" xfId="5" applyFill="1">
      <alignment horizontal="center" vertical="center"/>
    </xf>
    <xf numFmtId="9" fontId="27" fillId="11" borderId="43" xfId="6" applyFont="1" applyFill="1" applyBorder="1" applyAlignment="1">
      <alignment horizontal="center" vertical="center"/>
    </xf>
    <xf numFmtId="168" fontId="0" fillId="11" borderId="43" xfId="0" applyNumberFormat="1" applyFill="1" applyBorder="1" applyAlignment="1">
      <alignment horizontal="center" vertical="center"/>
    </xf>
    <xf numFmtId="168" fontId="27" fillId="11" borderId="43" xfId="0" applyNumberFormat="1" applyFont="1" applyFill="1" applyBorder="1" applyAlignment="1">
      <alignment horizontal="center" vertical="center"/>
    </xf>
    <xf numFmtId="0" fontId="27" fillId="0" borderId="43" xfId="0" applyFont="1" applyBorder="1" applyAlignment="1">
      <alignment horizontal="center" vertical="center"/>
    </xf>
    <xf numFmtId="0" fontId="14" fillId="12" borderId="43" xfId="7" applyFill="1">
      <alignment horizontal="left" vertical="center" indent="2"/>
    </xf>
    <xf numFmtId="0" fontId="14" fillId="12" borderId="43" xfId="5" applyFill="1">
      <alignment horizontal="center" vertical="center"/>
    </xf>
    <xf numFmtId="9" fontId="27" fillId="12" borderId="43" xfId="6" applyFont="1" applyFill="1" applyBorder="1" applyAlignment="1">
      <alignment horizontal="center" vertical="center"/>
    </xf>
    <xf numFmtId="168" fontId="14" fillId="12" borderId="43" xfId="1" applyFill="1">
      <alignment horizontal="center" vertical="center"/>
    </xf>
    <xf numFmtId="0" fontId="0" fillId="0" borderId="42" xfId="0" applyBorder="1" applyAlignment="1">
      <alignment horizontal="right" vertical="center"/>
    </xf>
    <xf numFmtId="0" fontId="19" fillId="13" borderId="43" xfId="0" applyFont="1" applyFill="1" applyBorder="1" applyAlignment="1">
      <alignment horizontal="left" vertical="center" indent="1"/>
    </xf>
    <xf numFmtId="0" fontId="14" fillId="13" borderId="43" xfId="5" applyFill="1">
      <alignment horizontal="center" vertical="center"/>
    </xf>
    <xf numFmtId="9" fontId="27" fillId="13" borderId="43" xfId="6" applyFont="1" applyFill="1" applyBorder="1" applyAlignment="1">
      <alignment horizontal="center" vertical="center"/>
    </xf>
    <xf numFmtId="168" fontId="0" fillId="13" borderId="43" xfId="0" applyNumberFormat="1" applyFill="1" applyBorder="1" applyAlignment="1">
      <alignment horizontal="center" vertical="center"/>
    </xf>
    <xf numFmtId="168" fontId="27" fillId="13" borderId="43" xfId="0" applyNumberFormat="1" applyFont="1" applyFill="1" applyBorder="1" applyAlignment="1">
      <alignment horizontal="center" vertical="center"/>
    </xf>
    <xf numFmtId="0" fontId="14" fillId="14" borderId="43" xfId="7" applyFill="1">
      <alignment horizontal="left" vertical="center" indent="2"/>
    </xf>
    <xf numFmtId="0" fontId="14" fillId="14" borderId="43" xfId="5" applyFill="1">
      <alignment horizontal="center" vertical="center"/>
    </xf>
    <xf numFmtId="9" fontId="27" fillId="14" borderId="43" xfId="6" applyFont="1" applyFill="1" applyBorder="1" applyAlignment="1">
      <alignment horizontal="center" vertical="center"/>
    </xf>
    <xf numFmtId="168" fontId="14" fillId="14" borderId="43" xfId="1" applyFill="1">
      <alignment horizontal="center" vertical="center"/>
    </xf>
    <xf numFmtId="0" fontId="19" fillId="15" borderId="43" xfId="0" applyFont="1" applyFill="1" applyBorder="1" applyAlignment="1">
      <alignment horizontal="left" vertical="center" indent="1"/>
    </xf>
    <xf numFmtId="0" fontId="14" fillId="15" borderId="43" xfId="5" applyFill="1">
      <alignment horizontal="center" vertical="center"/>
    </xf>
    <xf numFmtId="9" fontId="27" fillId="15" borderId="43" xfId="6" applyFont="1" applyFill="1" applyBorder="1" applyAlignment="1">
      <alignment horizontal="center" vertical="center"/>
    </xf>
    <xf numFmtId="168" fontId="0" fillId="15" borderId="43" xfId="0" applyNumberFormat="1" applyFill="1" applyBorder="1" applyAlignment="1">
      <alignment horizontal="center" vertical="center"/>
    </xf>
    <xf numFmtId="168" fontId="27" fillId="15" borderId="43" xfId="0" applyNumberFormat="1" applyFont="1" applyFill="1" applyBorder="1" applyAlignment="1">
      <alignment horizontal="center" vertical="center"/>
    </xf>
    <xf numFmtId="0" fontId="14" fillId="16" borderId="43" xfId="7" applyFill="1">
      <alignment horizontal="left" vertical="center" indent="2"/>
    </xf>
    <xf numFmtId="0" fontId="14" fillId="16" borderId="43" xfId="5" applyFill="1">
      <alignment horizontal="center" vertical="center"/>
    </xf>
    <xf numFmtId="9" fontId="27" fillId="16" borderId="43" xfId="6" applyFont="1" applyFill="1" applyBorder="1" applyAlignment="1">
      <alignment horizontal="center" vertical="center"/>
    </xf>
    <xf numFmtId="168" fontId="14" fillId="16" borderId="43" xfId="1" applyFill="1">
      <alignment horizontal="center" vertical="center"/>
    </xf>
    <xf numFmtId="0" fontId="19" fillId="17" borderId="43" xfId="0" applyFont="1" applyFill="1" applyBorder="1" applyAlignment="1">
      <alignment horizontal="left" vertical="center" indent="1"/>
    </xf>
    <xf numFmtId="0" fontId="14" fillId="17" borderId="43" xfId="5" applyFill="1">
      <alignment horizontal="center" vertical="center"/>
    </xf>
    <xf numFmtId="9" fontId="27" fillId="17" borderId="43" xfId="6" applyFont="1" applyFill="1" applyBorder="1" applyAlignment="1">
      <alignment horizontal="center" vertical="center"/>
    </xf>
    <xf numFmtId="168" fontId="0" fillId="17" borderId="43" xfId="0" applyNumberFormat="1" applyFill="1" applyBorder="1" applyAlignment="1">
      <alignment horizontal="center" vertical="center"/>
    </xf>
    <xf numFmtId="168" fontId="27" fillId="17" borderId="43" xfId="0" applyNumberFormat="1" applyFont="1" applyFill="1" applyBorder="1" applyAlignment="1">
      <alignment horizontal="center" vertical="center"/>
    </xf>
    <xf numFmtId="0" fontId="14" fillId="18" borderId="43" xfId="7" applyFill="1">
      <alignment horizontal="left" vertical="center" indent="2"/>
    </xf>
    <xf numFmtId="0" fontId="14" fillId="18" borderId="43" xfId="5" applyFill="1">
      <alignment horizontal="center" vertical="center"/>
    </xf>
    <xf numFmtId="9" fontId="27" fillId="18" borderId="43" xfId="6" applyFont="1" applyFill="1" applyBorder="1" applyAlignment="1">
      <alignment horizontal="center" vertical="center"/>
    </xf>
    <xf numFmtId="168" fontId="14" fillId="18" borderId="43" xfId="1" applyFill="1">
      <alignment horizontal="center" vertical="center"/>
    </xf>
    <xf numFmtId="0" fontId="14" fillId="0" borderId="43" xfId="7">
      <alignment horizontal="left" vertical="center" indent="2"/>
    </xf>
    <xf numFmtId="0" fontId="14" fillId="0" borderId="43" xfId="5">
      <alignment horizontal="center" vertical="center"/>
    </xf>
    <xf numFmtId="9" fontId="27" fillId="0" borderId="43" xfId="6" applyFont="1" applyBorder="1" applyAlignment="1">
      <alignment horizontal="center" vertical="center"/>
    </xf>
    <xf numFmtId="168" fontId="14" fillId="0" borderId="43" xfId="1">
      <alignment horizontal="center" vertical="center"/>
    </xf>
    <xf numFmtId="0" fontId="28" fillId="19" borderId="43" xfId="0" applyFont="1" applyFill="1" applyBorder="1" applyAlignment="1">
      <alignment horizontal="left" vertical="center" indent="1"/>
    </xf>
    <xf numFmtId="0" fontId="28" fillId="19" borderId="43" xfId="0" applyFont="1" applyFill="1" applyBorder="1" applyAlignment="1">
      <alignment horizontal="center" vertical="center"/>
    </xf>
    <xf numFmtId="9" fontId="27" fillId="19" borderId="43" xfId="6" applyFont="1" applyFill="1" applyBorder="1" applyAlignment="1">
      <alignment horizontal="center" vertical="center"/>
    </xf>
    <xf numFmtId="168" fontId="29" fillId="19" borderId="43" xfId="0" applyNumberFormat="1" applyFont="1" applyFill="1" applyBorder="1" applyAlignment="1">
      <alignment horizontal="left" vertical="center"/>
    </xf>
    <xf numFmtId="168" fontId="27" fillId="19" borderId="43" xfId="0" applyNumberFormat="1" applyFont="1" applyFill="1" applyBorder="1" applyAlignment="1">
      <alignment horizontal="center" vertical="center"/>
    </xf>
    <xf numFmtId="0" fontId="27" fillId="19" borderId="43" xfId="0" applyFont="1" applyFill="1" applyBorder="1" applyAlignment="1">
      <alignment horizontal="center" vertical="center"/>
    </xf>
    <xf numFmtId="0" fontId="0" fillId="19" borderId="42" xfId="0" applyFill="1" applyBorder="1" applyAlignment="1">
      <alignment vertical="center"/>
    </xf>
    <xf numFmtId="0" fontId="0" fillId="0" borderId="0" xfId="0" applyAlignment="1">
      <alignment horizontal="right" vertical="center"/>
    </xf>
    <xf numFmtId="0" fontId="30" fillId="0" borderId="0" xfId="0" applyFont="1"/>
    <xf numFmtId="0" fontId="15" fillId="0" borderId="0" xfId="0" applyFont="1" applyAlignment="1">
      <alignment horizontal="center"/>
    </xf>
    <xf numFmtId="0" fontId="31" fillId="0" borderId="0" xfId="2" applyFont="1" applyAlignment="1" applyProtection="1"/>
    <xf numFmtId="0" fontId="17" fillId="0" borderId="21" xfId="9" applyAlignment="1">
      <alignment vertical="top" wrapText="1"/>
    </xf>
    <xf numFmtId="0" fontId="12" fillId="0" borderId="23" xfId="0" applyFont="1" applyBorder="1" applyAlignment="1">
      <alignment horizontal="center" vertical="center" wrapText="1"/>
    </xf>
    <xf numFmtId="0" fontId="12" fillId="0" borderId="1" xfId="0" applyFont="1" applyBorder="1" applyAlignment="1">
      <alignment horizontal="center" vertical="center" wrapText="1"/>
    </xf>
    <xf numFmtId="164" fontId="12" fillId="0" borderId="23" xfId="4" applyFont="1" applyFill="1" applyBorder="1" applyAlignment="1">
      <alignment vertical="center" wrapText="1"/>
    </xf>
    <xf numFmtId="0" fontId="12" fillId="0" borderId="44" xfId="0" applyFont="1" applyBorder="1" applyAlignment="1">
      <alignment horizontal="center" vertical="center" wrapText="1"/>
    </xf>
    <xf numFmtId="0" fontId="12" fillId="0" borderId="49"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4" xfId="0" applyFont="1" applyBorder="1" applyAlignment="1">
      <alignment horizontal="center" vertical="center" wrapText="1"/>
    </xf>
    <xf numFmtId="164" fontId="12" fillId="0" borderId="24" xfId="4" applyFont="1" applyFill="1" applyBorder="1" applyAlignment="1">
      <alignment vertical="center" wrapText="1"/>
    </xf>
    <xf numFmtId="0" fontId="12" fillId="0" borderId="50" xfId="0" applyFont="1" applyBorder="1" applyAlignment="1">
      <alignment horizontal="center" vertical="center" wrapText="1"/>
    </xf>
    <xf numFmtId="0" fontId="12" fillId="0" borderId="57" xfId="0" applyFont="1" applyBorder="1" applyAlignment="1">
      <alignment horizontal="center" vertical="center" wrapText="1"/>
    </xf>
    <xf numFmtId="164" fontId="12" fillId="0" borderId="26" xfId="4" applyFont="1" applyFill="1" applyBorder="1" applyAlignment="1">
      <alignment vertical="center" wrapText="1"/>
    </xf>
    <xf numFmtId="0" fontId="33" fillId="0" borderId="46" xfId="0" applyFont="1" applyBorder="1" applyAlignment="1">
      <alignment horizontal="left" vertical="center" wrapText="1"/>
    </xf>
    <xf numFmtId="0" fontId="33" fillId="0" borderId="45" xfId="0" applyFont="1" applyBorder="1" applyAlignment="1">
      <alignment horizontal="left" vertical="center" wrapText="1"/>
    </xf>
    <xf numFmtId="0" fontId="12" fillId="0" borderId="45" xfId="0" applyFont="1" applyBorder="1" applyAlignment="1">
      <alignment horizontal="left" vertical="top" wrapText="1"/>
    </xf>
    <xf numFmtId="0" fontId="34" fillId="0" borderId="59" xfId="0" applyFont="1" applyBorder="1" applyAlignment="1">
      <alignment vertical="center"/>
    </xf>
    <xf numFmtId="0" fontId="12" fillId="0" borderId="64" xfId="0" applyFont="1" applyBorder="1" applyAlignment="1">
      <alignment horizontal="center" vertical="center" wrapText="1"/>
    </xf>
    <xf numFmtId="164" fontId="12" fillId="0" borderId="50" xfId="4" applyFont="1" applyFill="1" applyBorder="1" applyAlignment="1">
      <alignment vertical="center" wrapText="1"/>
    </xf>
    <xf numFmtId="0" fontId="32" fillId="5" borderId="7" xfId="0" applyFont="1" applyFill="1" applyBorder="1" applyAlignment="1">
      <alignment horizontal="center" vertical="center" wrapText="1"/>
    </xf>
    <xf numFmtId="0" fontId="32" fillId="5" borderId="16" xfId="0" applyFont="1" applyFill="1" applyBorder="1" applyAlignment="1">
      <alignment horizontal="center" vertical="center" wrapText="1"/>
    </xf>
    <xf numFmtId="0" fontId="32" fillId="5" borderId="53" xfId="0" applyFont="1" applyFill="1" applyBorder="1" applyAlignment="1">
      <alignment horizontal="center" vertical="center" wrapText="1"/>
    </xf>
    <xf numFmtId="0" fontId="32" fillId="5" borderId="67" xfId="0" applyFont="1" applyFill="1" applyBorder="1" applyAlignment="1">
      <alignment horizontal="center" vertical="center" wrapText="1"/>
    </xf>
    <xf numFmtId="0" fontId="32" fillId="5" borderId="68" xfId="0" applyFont="1" applyFill="1" applyBorder="1" applyAlignment="1">
      <alignment horizontal="center" vertical="center" wrapText="1"/>
    </xf>
    <xf numFmtId="0" fontId="32" fillId="5" borderId="69" xfId="0" applyFont="1" applyFill="1" applyBorder="1" applyAlignment="1">
      <alignment horizontal="center" vertical="center" wrapText="1"/>
    </xf>
    <xf numFmtId="0" fontId="32" fillId="5" borderId="16" xfId="0" applyFont="1" applyFill="1" applyBorder="1" applyAlignment="1">
      <alignment horizontal="left" vertical="center" wrapText="1"/>
    </xf>
    <xf numFmtId="0" fontId="32" fillId="5" borderId="69" xfId="0" applyFont="1" applyFill="1" applyBorder="1" applyAlignment="1">
      <alignment horizontal="left" vertical="center" wrapText="1"/>
    </xf>
    <xf numFmtId="0" fontId="12" fillId="0" borderId="51" xfId="0" applyFont="1" applyBorder="1" applyAlignment="1">
      <alignment horizontal="left" vertical="top" wrapText="1"/>
    </xf>
    <xf numFmtId="0" fontId="12" fillId="0" borderId="46" xfId="0" applyFont="1" applyBorder="1" applyAlignment="1">
      <alignment horizontal="left" vertical="top" wrapText="1"/>
    </xf>
    <xf numFmtId="0" fontId="33" fillId="5" borderId="7" xfId="0" applyFont="1" applyFill="1" applyBorder="1" applyAlignment="1">
      <alignment horizontal="center" vertical="center" wrapText="1"/>
    </xf>
    <xf numFmtId="0" fontId="33" fillId="5" borderId="66" xfId="0" applyFont="1" applyFill="1" applyBorder="1" applyAlignment="1">
      <alignment horizontal="left" vertical="center" wrapText="1"/>
    </xf>
    <xf numFmtId="0" fontId="33" fillId="5" borderId="53" xfId="0" applyFont="1" applyFill="1" applyBorder="1" applyAlignment="1">
      <alignment horizontal="center" vertical="center" wrapText="1"/>
    </xf>
    <xf numFmtId="0" fontId="33" fillId="5" borderId="67" xfId="0" applyFont="1" applyFill="1" applyBorder="1" applyAlignment="1">
      <alignment horizontal="center" vertical="center" wrapText="1"/>
    </xf>
    <xf numFmtId="0" fontId="33" fillId="5" borderId="68" xfId="0" applyFont="1" applyFill="1" applyBorder="1" applyAlignment="1">
      <alignment horizontal="center" vertical="center" wrapText="1"/>
    </xf>
    <xf numFmtId="0" fontId="33" fillId="5" borderId="69" xfId="0" applyFont="1" applyFill="1" applyBorder="1" applyAlignment="1">
      <alignment horizontal="left" vertical="center" wrapText="1"/>
    </xf>
    <xf numFmtId="0" fontId="33" fillId="0" borderId="51" xfId="0" applyFont="1" applyBorder="1" applyAlignment="1">
      <alignment horizontal="left" vertical="center" wrapText="1"/>
    </xf>
    <xf numFmtId="0" fontId="33" fillId="5" borderId="71" xfId="0" applyFont="1" applyFill="1" applyBorder="1" applyAlignment="1">
      <alignment horizontal="center" vertical="center" wrapText="1"/>
    </xf>
    <xf numFmtId="0" fontId="33" fillId="5" borderId="72" xfId="0" applyFont="1" applyFill="1" applyBorder="1" applyAlignment="1">
      <alignment horizontal="center" vertical="center" wrapText="1"/>
    </xf>
    <xf numFmtId="0" fontId="33" fillId="5" borderId="73" xfId="0" applyFont="1" applyFill="1" applyBorder="1" applyAlignment="1">
      <alignment horizontal="left" vertical="center" wrapText="1"/>
    </xf>
    <xf numFmtId="0" fontId="12" fillId="5" borderId="67" xfId="0" applyFont="1" applyFill="1" applyBorder="1" applyAlignment="1">
      <alignment horizontal="center" vertical="center" wrapText="1"/>
    </xf>
    <xf numFmtId="0" fontId="12" fillId="0" borderId="76" xfId="0" applyFont="1" applyBorder="1" applyAlignment="1">
      <alignment horizontal="center" vertical="center" wrapText="1"/>
    </xf>
    <xf numFmtId="164" fontId="12" fillId="0" borderId="57" xfId="4" applyFont="1" applyFill="1" applyBorder="1" applyAlignment="1">
      <alignment vertical="center" wrapText="1"/>
    </xf>
    <xf numFmtId="0" fontId="12" fillId="5" borderId="78" xfId="0" applyFont="1" applyFill="1" applyBorder="1" applyAlignment="1">
      <alignment horizontal="center" vertical="center" wrapText="1"/>
    </xf>
    <xf numFmtId="0" fontId="34" fillId="0" borderId="70" xfId="0" applyFont="1" applyBorder="1" applyAlignment="1">
      <alignment vertical="center"/>
    </xf>
    <xf numFmtId="0" fontId="34" fillId="0" borderId="60" xfId="0" applyFont="1" applyBorder="1" applyAlignment="1">
      <alignment vertical="center"/>
    </xf>
    <xf numFmtId="0" fontId="12" fillId="0" borderId="55"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56" xfId="0" applyFont="1" applyBorder="1" applyAlignment="1">
      <alignment horizontal="center" vertical="center" wrapText="1"/>
    </xf>
    <xf numFmtId="164" fontId="32" fillId="20" borderId="72" xfId="0" applyNumberFormat="1" applyFont="1" applyFill="1" applyBorder="1" applyAlignment="1">
      <alignment horizontal="center" vertical="center" wrapText="1"/>
    </xf>
    <xf numFmtId="164" fontId="33" fillId="20" borderId="68" xfId="4" applyFont="1" applyFill="1" applyBorder="1" applyAlignment="1">
      <alignment horizontal="center" vertical="center" wrapText="1"/>
    </xf>
    <xf numFmtId="164" fontId="33" fillId="20" borderId="72" xfId="4" applyFont="1" applyFill="1" applyBorder="1" applyAlignment="1">
      <alignment horizontal="center" vertical="center" wrapText="1"/>
    </xf>
    <xf numFmtId="164" fontId="33" fillId="5" borderId="12" xfId="4" applyFont="1" applyFill="1" applyBorder="1" applyAlignment="1">
      <alignment vertical="center" wrapText="1"/>
    </xf>
    <xf numFmtId="0" fontId="33" fillId="0" borderId="0" xfId="0" applyFont="1" applyAlignment="1">
      <alignment horizontal="left" vertical="center"/>
    </xf>
    <xf numFmtId="0" fontId="2" fillId="0" borderId="0" xfId="0" applyFont="1"/>
    <xf numFmtId="169" fontId="33" fillId="7" borderId="11" xfId="4" applyNumberFormat="1" applyFont="1" applyFill="1" applyBorder="1" applyAlignment="1">
      <alignment vertical="center" wrapText="1"/>
    </xf>
    <xf numFmtId="0" fontId="34" fillId="0" borderId="59" xfId="0" applyFont="1" applyBorder="1" applyAlignment="1">
      <alignment horizontal="left" vertical="center"/>
    </xf>
    <xf numFmtId="0" fontId="34" fillId="0" borderId="60" xfId="0" applyFont="1" applyBorder="1" applyAlignment="1">
      <alignment horizontal="left" vertical="center"/>
    </xf>
    <xf numFmtId="0" fontId="34" fillId="0" borderId="70" xfId="0" applyFont="1" applyBorder="1" applyAlignment="1">
      <alignment horizontal="left" vertical="center"/>
    </xf>
    <xf numFmtId="0" fontId="34" fillId="0" borderId="70" xfId="0" applyFont="1" applyBorder="1" applyAlignment="1">
      <alignment horizontal="left" vertical="center" wrapText="1"/>
    </xf>
    <xf numFmtId="0" fontId="33" fillId="5" borderId="66" xfId="0" applyFont="1" applyFill="1" applyBorder="1" applyAlignment="1">
      <alignment horizontal="left" vertical="center"/>
    </xf>
    <xf numFmtId="0" fontId="34" fillId="0" borderId="75" xfId="0" applyFont="1" applyBorder="1" applyAlignment="1">
      <alignment horizontal="left" vertical="center"/>
    </xf>
    <xf numFmtId="0" fontId="34" fillId="0" borderId="63" xfId="0" applyFont="1" applyBorder="1" applyAlignment="1">
      <alignment horizontal="left" vertical="center"/>
    </xf>
    <xf numFmtId="0" fontId="12" fillId="6" borderId="1" xfId="0" applyFont="1" applyFill="1" applyBorder="1" applyAlignment="1">
      <alignment horizontal="center" vertical="center" wrapText="1"/>
    </xf>
    <xf numFmtId="0" fontId="33" fillId="5" borderId="16" xfId="0" applyFont="1" applyFill="1" applyBorder="1" applyAlignment="1">
      <alignment horizontal="center" vertical="center" wrapText="1"/>
    </xf>
    <xf numFmtId="0" fontId="12" fillId="0" borderId="25" xfId="0" applyFont="1" applyBorder="1" applyAlignment="1">
      <alignment horizontal="center" vertical="center" wrapText="1"/>
    </xf>
    <xf numFmtId="0" fontId="12" fillId="0" borderId="0" xfId="0" applyFont="1" applyAlignment="1">
      <alignment horizontal="center" vertical="center"/>
    </xf>
    <xf numFmtId="0" fontId="12" fillId="0" borderId="0" xfId="0" applyFont="1" applyAlignment="1">
      <alignment horizontal="left" vertical="center" wrapText="1"/>
    </xf>
    <xf numFmtId="0" fontId="12" fillId="0" borderId="0" xfId="0" applyFont="1" applyAlignment="1">
      <alignment horizontal="center"/>
    </xf>
    <xf numFmtId="0" fontId="12" fillId="0" borderId="0" xfId="0" applyFont="1" applyAlignment="1">
      <alignment horizontal="left" vertical="center"/>
    </xf>
    <xf numFmtId="0" fontId="12" fillId="0" borderId="0" xfId="0" applyFont="1" applyAlignment="1">
      <alignment vertical="center"/>
    </xf>
    <xf numFmtId="0" fontId="33" fillId="5" borderId="68" xfId="0" applyFont="1" applyFill="1" applyBorder="1" applyAlignment="1">
      <alignment vertical="center"/>
    </xf>
    <xf numFmtId="0" fontId="33" fillId="0" borderId="0" xfId="0" applyFont="1" applyAlignment="1">
      <alignment vertical="center"/>
    </xf>
    <xf numFmtId="0" fontId="12" fillId="5" borderId="79" xfId="0" applyFont="1" applyFill="1" applyBorder="1"/>
    <xf numFmtId="0" fontId="12" fillId="0" borderId="74" xfId="0" applyFont="1" applyBorder="1" applyAlignment="1">
      <alignment horizontal="center" vertical="center"/>
    </xf>
    <xf numFmtId="0" fontId="12" fillId="0" borderId="57" xfId="0" applyFont="1" applyBorder="1" applyAlignment="1">
      <alignment horizontal="center" vertical="center"/>
    </xf>
    <xf numFmtId="0" fontId="12" fillId="0" borderId="77" xfId="0" applyFont="1" applyBorder="1"/>
    <xf numFmtId="0" fontId="12" fillId="0" borderId="62" xfId="0" applyFont="1" applyBorder="1" applyAlignment="1">
      <alignment horizontal="center" vertical="center"/>
    </xf>
    <xf numFmtId="0" fontId="12" fillId="0" borderId="50" xfId="0" applyFont="1" applyBorder="1" applyAlignment="1">
      <alignment horizontal="center" vertical="center"/>
    </xf>
    <xf numFmtId="0" fontId="12" fillId="0" borderId="58" xfId="0" applyFont="1" applyBorder="1" applyAlignment="1">
      <alignment horizontal="center" vertical="center"/>
    </xf>
    <xf numFmtId="0" fontId="12" fillId="0" borderId="65" xfId="0" applyFont="1" applyBorder="1"/>
    <xf numFmtId="0" fontId="33" fillId="5" borderId="66" xfId="0" applyFont="1" applyFill="1" applyBorder="1" applyAlignment="1">
      <alignment vertical="center"/>
    </xf>
    <xf numFmtId="0" fontId="33" fillId="5" borderId="16" xfId="0" applyFont="1" applyFill="1" applyBorder="1" applyAlignment="1">
      <alignment vertical="center"/>
    </xf>
    <xf numFmtId="14" fontId="12" fillId="0" borderId="57" xfId="0" applyNumberFormat="1" applyFont="1" applyBorder="1" applyAlignment="1">
      <alignment horizontal="center" vertical="center" wrapText="1"/>
    </xf>
    <xf numFmtId="14" fontId="33" fillId="5" borderId="16" xfId="0" applyNumberFormat="1" applyFont="1" applyFill="1" applyBorder="1" applyAlignment="1">
      <alignment horizontal="center" vertical="center" wrapText="1"/>
    </xf>
    <xf numFmtId="164" fontId="33" fillId="20" borderId="53" xfId="4" applyFont="1" applyFill="1" applyBorder="1" applyAlignment="1">
      <alignment vertical="center" wrapText="1"/>
    </xf>
    <xf numFmtId="1" fontId="12" fillId="0" borderId="49" xfId="0" applyNumberFormat="1" applyFont="1" applyBorder="1" applyAlignment="1">
      <alignment horizontal="center" vertical="center" wrapText="1"/>
    </xf>
    <xf numFmtId="0" fontId="33" fillId="5" borderId="66" xfId="0" applyFont="1" applyFill="1" applyBorder="1" applyAlignment="1">
      <alignment horizontal="center" vertical="center"/>
    </xf>
    <xf numFmtId="0" fontId="33" fillId="5" borderId="16" xfId="0" applyFont="1" applyFill="1" applyBorder="1" applyAlignment="1">
      <alignment horizontal="left" vertical="center"/>
    </xf>
    <xf numFmtId="0" fontId="33" fillId="5" borderId="16" xfId="0" applyFont="1" applyFill="1" applyBorder="1" applyAlignment="1">
      <alignment horizontal="center" vertical="center"/>
    </xf>
    <xf numFmtId="0" fontId="12" fillId="5" borderId="16" xfId="0" applyFont="1" applyFill="1" applyBorder="1" applyAlignment="1">
      <alignment horizontal="center" vertical="center" wrapText="1"/>
    </xf>
    <xf numFmtId="0" fontId="12" fillId="5" borderId="16" xfId="0" applyFont="1" applyFill="1" applyBorder="1" applyAlignment="1">
      <alignment horizontal="center" vertical="center"/>
    </xf>
    <xf numFmtId="0" fontId="20" fillId="0" borderId="0" xfId="0" applyFont="1" applyAlignment="1">
      <alignment horizontal="center" vertical="center"/>
    </xf>
    <xf numFmtId="0" fontId="33" fillId="5" borderId="16" xfId="0" applyFont="1" applyFill="1" applyBorder="1" applyAlignment="1">
      <alignment horizontal="right" vertical="center" wrapText="1"/>
    </xf>
    <xf numFmtId="166" fontId="0" fillId="8" borderId="36" xfId="0" applyNumberFormat="1" applyFill="1" applyBorder="1" applyAlignment="1">
      <alignment horizontal="left" vertical="center" wrapText="1" indent="1"/>
    </xf>
    <xf numFmtId="166" fontId="0" fillId="8" borderId="37" xfId="0" applyNumberFormat="1" applyFill="1" applyBorder="1" applyAlignment="1">
      <alignment horizontal="left" vertical="center" wrapText="1" indent="1"/>
    </xf>
    <xf numFmtId="166" fontId="0" fillId="8" borderId="38" xfId="0" applyNumberFormat="1" applyFill="1" applyBorder="1" applyAlignment="1">
      <alignment horizontal="left" vertical="center" wrapText="1" indent="1"/>
    </xf>
    <xf numFmtId="0" fontId="18" fillId="0" borderId="22" xfId="10" applyAlignment="1">
      <alignment horizontal="right" indent="1"/>
    </xf>
    <xf numFmtId="0" fontId="18" fillId="0" borderId="34" xfId="10" applyBorder="1" applyAlignment="1">
      <alignment horizontal="right" indent="1"/>
    </xf>
    <xf numFmtId="165" fontId="14" fillId="0" borderId="35" xfId="3">
      <alignment horizontal="center" vertical="center"/>
    </xf>
    <xf numFmtId="0" fontId="4" fillId="4" borderId="13" xfId="0" applyFont="1" applyFill="1" applyBorder="1" applyAlignment="1">
      <alignment horizontal="center" vertical="center" wrapText="1"/>
    </xf>
    <xf numFmtId="0" fontId="0" fillId="0" borderId="14" xfId="0" applyBorder="1"/>
    <xf numFmtId="0" fontId="0" fillId="0" borderId="15" xfId="0" applyBorder="1"/>
    <xf numFmtId="0" fontId="10" fillId="3" borderId="16" xfId="0" applyFont="1" applyFill="1" applyBorder="1" applyAlignment="1">
      <alignment horizontal="center" vertical="center" wrapText="1"/>
    </xf>
    <xf numFmtId="0" fontId="10" fillId="3" borderId="17" xfId="0" applyFont="1" applyFill="1" applyBorder="1" applyAlignment="1">
      <alignment horizontal="center" vertical="center" wrapText="1"/>
    </xf>
    <xf numFmtId="0" fontId="6" fillId="0" borderId="18" xfId="0" applyFont="1" applyBorder="1" applyAlignment="1">
      <alignment horizontal="center" wrapText="1"/>
    </xf>
    <xf numFmtId="0" fontId="0" fillId="0" borderId="19" xfId="0" applyBorder="1"/>
    <xf numFmtId="0" fontId="0" fillId="0" borderId="20" xfId="0" applyBorder="1"/>
    <xf numFmtId="0" fontId="6" fillId="0" borderId="18" xfId="0" applyFont="1" applyBorder="1" applyAlignment="1">
      <alignment horizontal="center"/>
    </xf>
    <xf numFmtId="0" fontId="4" fillId="4" borderId="13" xfId="0" quotePrefix="1" applyFont="1" applyFill="1" applyBorder="1" applyAlignment="1">
      <alignment horizontal="center" vertical="center" wrapText="1"/>
    </xf>
    <xf numFmtId="0" fontId="33" fillId="21" borderId="52" xfId="0" applyFont="1" applyFill="1" applyBorder="1" applyAlignment="1">
      <alignment horizontal="center" vertical="center" wrapText="1"/>
    </xf>
    <xf numFmtId="0" fontId="33" fillId="21" borderId="53" xfId="0" applyFont="1" applyFill="1" applyBorder="1" applyAlignment="1">
      <alignment horizontal="center" vertical="center" wrapText="1"/>
    </xf>
    <xf numFmtId="0" fontId="33" fillId="21" borderId="8" xfId="0" applyFont="1" applyFill="1" applyBorder="1" applyAlignment="1">
      <alignment horizontal="center" vertical="center" wrapText="1"/>
    </xf>
    <xf numFmtId="0" fontId="12" fillId="0" borderId="2" xfId="0" applyFont="1" applyBorder="1" applyAlignment="1">
      <alignment horizontal="center" vertical="center" wrapText="1"/>
    </xf>
    <xf numFmtId="0" fontId="34" fillId="0" borderId="1" xfId="0" applyFont="1" applyBorder="1" applyAlignment="1">
      <alignment vertical="center"/>
    </xf>
    <xf numFmtId="1" fontId="12" fillId="0" borderId="49" xfId="0" applyNumberFormat="1" applyFont="1" applyBorder="1" applyAlignment="1">
      <alignment horizontal="center" vertical="top" wrapText="1"/>
    </xf>
    <xf numFmtId="14" fontId="12" fillId="0" borderId="82" xfId="0" applyNumberFormat="1" applyFont="1" applyBorder="1" applyAlignment="1">
      <alignment horizontal="center" vertical="center" wrapText="1"/>
    </xf>
    <xf numFmtId="0" fontId="12" fillId="0" borderId="47" xfId="0" applyFont="1" applyBorder="1" applyAlignment="1">
      <alignment horizontal="center" vertical="center" wrapText="1"/>
    </xf>
    <xf numFmtId="0" fontId="34" fillId="0" borderId="48" xfId="0" applyFont="1" applyBorder="1" applyAlignment="1">
      <alignment vertical="center"/>
    </xf>
    <xf numFmtId="0" fontId="12" fillId="0" borderId="48" xfId="0" applyFont="1" applyBorder="1" applyAlignment="1">
      <alignment horizontal="center" vertical="center" wrapText="1"/>
    </xf>
    <xf numFmtId="1" fontId="12" fillId="0" borderId="84" xfId="0" applyNumberFormat="1" applyFont="1" applyBorder="1" applyAlignment="1">
      <alignment horizontal="center" vertical="top" wrapText="1"/>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vertical="center"/>
    </xf>
    <xf numFmtId="14" fontId="12" fillId="0" borderId="80" xfId="0" applyNumberFormat="1" applyFont="1" applyBorder="1" applyAlignment="1">
      <alignment horizontal="center" vertical="center" wrapText="1"/>
    </xf>
    <xf numFmtId="0" fontId="12" fillId="0" borderId="1" xfId="0" applyFont="1" applyBorder="1" applyAlignment="1">
      <alignment horizontal="center" vertical="top" wrapText="1"/>
    </xf>
    <xf numFmtId="164" fontId="12" fillId="6" borderId="61" xfId="4" applyFont="1" applyFill="1" applyBorder="1" applyAlignment="1">
      <alignment horizontal="center" vertical="center" wrapText="1"/>
    </xf>
    <xf numFmtId="14" fontId="12" fillId="0" borderId="83" xfId="0" applyNumberFormat="1" applyFont="1" applyBorder="1" applyAlignment="1">
      <alignment horizontal="center" vertical="center" wrapText="1"/>
    </xf>
    <xf numFmtId="0" fontId="12" fillId="0" borderId="48" xfId="0" applyFont="1" applyBorder="1" applyAlignment="1">
      <alignment horizontal="center" vertical="top" wrapText="1"/>
    </xf>
    <xf numFmtId="164" fontId="12" fillId="6" borderId="81" xfId="4" applyFont="1" applyFill="1" applyBorder="1" applyAlignment="1">
      <alignment horizontal="center" vertical="center" wrapText="1"/>
    </xf>
  </cellXfs>
  <cellStyles count="21">
    <cellStyle name="40% - Ênfase3 2" xfId="18" xr:uid="{2E1732D0-21A5-4FD5-A0FA-58950CD24079}"/>
    <cellStyle name="Data" xfId="1" xr:uid="{00000000-0005-0000-0000-000000000000}"/>
    <cellStyle name="Ênfase1 2" xfId="15" xr:uid="{BCDBC982-B276-447C-AA36-7BFFA994747A}"/>
    <cellStyle name="Ênfase2 2" xfId="17" xr:uid="{1F3BBD3C-EEE0-4C82-92A8-17D876527163}"/>
    <cellStyle name="Hiperlink" xfId="2" builtinId="8"/>
    <cellStyle name="Hiperlink 2" xfId="14" xr:uid="{0B5709AF-CB5E-4D1F-89FF-80FDEDCEA8EB}"/>
    <cellStyle name="Início do Projeto" xfId="3" xr:uid="{00000000-0005-0000-0000-000002000000}"/>
    <cellStyle name="Moeda" xfId="4" builtinId="4"/>
    <cellStyle name="Nome" xfId="5" xr:uid="{00000000-0005-0000-0000-000004000000}"/>
    <cellStyle name="Normal" xfId="0" builtinId="0"/>
    <cellStyle name="Normal 2" xfId="12" xr:uid="{4868D47C-44C3-4B12-8527-CC5A29EA757E}"/>
    <cellStyle name="Normal 3" xfId="16" xr:uid="{90DC9492-8557-4F8B-B218-614291E57F6F}"/>
    <cellStyle name="Normal 3 2 2" xfId="19" xr:uid="{76EDCE1B-A641-485D-ADEB-4C3E0F37A32E}"/>
    <cellStyle name="Porcentagem" xfId="6" builtinId="5"/>
    <cellStyle name="Porcentagem 2" xfId="20" xr:uid="{DD4485E6-46B2-4568-8B1E-DB364132CBAA}"/>
    <cellStyle name="Sheet Title" xfId="13" xr:uid="{389373B7-6F72-40BB-880D-F1BB75AD7E2F}"/>
    <cellStyle name="Tarefa" xfId="7" xr:uid="{00000000-0005-0000-0000-000007000000}"/>
    <cellStyle name="Título" xfId="8" builtinId="15"/>
    <cellStyle name="Título 2" xfId="9" builtinId="17"/>
    <cellStyle name="Título 3" xfId="10" builtinId="18"/>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dgm:spPr>
      <dgm:t>
        <a:bodyPr/>
        <a:lstStyle/>
        <a:p>
          <a:r>
            <a:rPr lang="pt-BR" sz="1200" b="1"/>
            <a:t>PICK YOUR DRIVER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905ED552-0ABB-46DE-A60F-9DB1B7EBD348}">
      <dgm:prSet/>
      <dgm:spPr>
        <a:solidFill>
          <a:schemeClr val="accent6">
            <a:lumMod val="75000"/>
          </a:schemeClr>
        </a:solidFill>
      </dgm:spPr>
      <dgm:t>
        <a:bodyPr/>
        <a:lstStyle/>
        <a:p>
          <a:r>
            <a:rPr lang="pt-BR" b="1"/>
            <a:t>AVALIAÇÃO</a:t>
          </a:r>
        </a:p>
        <a:p>
          <a:r>
            <a:rPr lang="pt-BR" b="1"/>
            <a:t>E APERFEICOAMENTO</a:t>
          </a:r>
        </a:p>
      </dgm:t>
    </dgm:pt>
    <dgm:pt modelId="{C0EE7375-36E6-4281-9237-5F5EEB6505C0}" type="parTrans" cxnId="{81FD159E-5A59-47E9-B060-7B6EB6770B16}">
      <dgm:prSet/>
      <dgm:spPr/>
      <dgm:t>
        <a:bodyPr/>
        <a:lstStyle/>
        <a:p>
          <a:endParaRPr lang="pt-BR"/>
        </a:p>
      </dgm:t>
    </dgm:pt>
    <dgm:pt modelId="{CB9B60C3-837E-4475-B99D-FCE33FAFF27C}" type="sibTrans" cxnId="{81FD159E-5A59-47E9-B060-7B6EB6770B16}">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SITE</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 (PRECIFICAÇÃO DAS CORRIDAS)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SITE</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MONITORAÇÃO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FA075ABC-5CA4-4216-8E88-E8C82245409F}">
      <dgm:prSet/>
      <dgm:spPr/>
      <dgm:t>
        <a:bodyPr/>
        <a:lstStyle/>
        <a:p>
          <a:r>
            <a:rPr lang="pt-BR"/>
            <a:t>ANÁLISE DE DESEMPENHO</a:t>
          </a:r>
        </a:p>
      </dgm:t>
    </dgm:pt>
    <dgm:pt modelId="{164BE56B-4369-439C-BDA1-AC866650347E}" type="parTrans" cxnId="{1A5C29E5-0B3D-496A-BA37-3EE497555743}">
      <dgm:prSet/>
      <dgm:spPr/>
      <dgm:t>
        <a:bodyPr/>
        <a:lstStyle/>
        <a:p>
          <a:endParaRPr lang="pt-BR"/>
        </a:p>
      </dgm:t>
    </dgm:pt>
    <dgm:pt modelId="{EA0AF616-A340-440B-B802-02F18855477B}" type="sibTrans" cxnId="{1A5C29E5-0B3D-496A-BA37-3EE497555743}">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95643014-9364-4ED7-A23C-11FF87634454}">
      <dgm:prSet/>
      <dgm:spPr/>
      <dgm:t>
        <a:bodyPr/>
        <a:lstStyle/>
        <a:p>
          <a:r>
            <a:rPr lang="pt-BR"/>
            <a:t>DEFINIÇÃO DO BANCO DE DADOS</a:t>
          </a:r>
        </a:p>
      </dgm:t>
    </dgm:pt>
    <dgm:pt modelId="{E0114C20-3A39-4242-9BD4-7E3A42C0079E}" type="parTrans" cxnId="{56F4D0BE-0ED8-4594-B6D7-DCDE4C6272FE}">
      <dgm:prSet/>
      <dgm:spPr/>
      <dgm:t>
        <a:bodyPr/>
        <a:lstStyle/>
        <a:p>
          <a:endParaRPr lang="pt-BR"/>
        </a:p>
      </dgm:t>
    </dgm:pt>
    <dgm:pt modelId="{17FCF78A-6A89-4118-8006-45387E9866DB}" type="sibTrans" cxnId="{56F4D0BE-0ED8-4594-B6D7-DCDE4C6272FE}">
      <dgm:prSet/>
      <dgm:spPr/>
      <dgm:t>
        <a:bodyPr/>
        <a:lstStyle/>
        <a:p>
          <a:endParaRPr lang="pt-BR"/>
        </a:p>
      </dgm:t>
    </dgm:pt>
    <dgm:pt modelId="{0B7A893D-34B0-412E-AAF0-3244FF37E62F}">
      <dgm:prSet/>
      <dgm:spPr/>
      <dgm:t>
        <a:bodyPr/>
        <a:lstStyle/>
        <a:p>
          <a:r>
            <a:rPr lang="pt-BR"/>
            <a:t>INTEGRAÇÕES</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CRIAÇÃO DE CRONOGRAMAS E METAS</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E DESENVOLVIMENTO</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CÓDIGO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CÓDIGO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PÁGINAS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SOBRE O PROJETO</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SOBRE NÓS</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CALCULADORA DE CORRIDAS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52322AC1-C0CA-41C2-AF77-D47B568609DC}">
      <dgm:prSet/>
      <dgm:spPr/>
      <dgm:t>
        <a:bodyPr/>
        <a:lstStyle/>
        <a:p>
          <a:r>
            <a:rPr lang="pt-BR"/>
            <a:t>COLETAR FEEDBACK E IMPLEMENTAÇÃO DE MELHORIAS</a:t>
          </a:r>
        </a:p>
      </dgm:t>
    </dgm:pt>
    <dgm:pt modelId="{3BEC5FAA-E4C7-4310-8BF8-FD6D6CD14D5D}" type="parTrans" cxnId="{E81CE985-107C-46B1-8E6F-793372A7C67F}">
      <dgm:prSet/>
      <dgm:spPr/>
      <dgm:t>
        <a:bodyPr/>
        <a:lstStyle/>
        <a:p>
          <a:endParaRPr lang="pt-BR"/>
        </a:p>
      </dgm:t>
    </dgm:pt>
    <dgm:pt modelId="{4588D817-B422-419C-9BBD-93DD8ABBE6F3}" type="sibTrans" cxnId="{E81CE985-107C-46B1-8E6F-793372A7C67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E632BE82-12AE-4EA8-9B11-924053682562}">
      <dgm:prSet/>
      <dgm:spPr/>
      <dgm:t>
        <a:bodyPr/>
        <a:lstStyle/>
        <a:p>
          <a:r>
            <a:rPr lang="pt-BR"/>
            <a:t>TESTAR A UI/UX</a:t>
          </a:r>
        </a:p>
      </dgm:t>
    </dgm:pt>
    <dgm:pt modelId="{A15E924C-5621-4A99-9FE1-7B2472F94389}" type="parTrans" cxnId="{A53AED54-CFFF-4FD8-98AE-921856413440}">
      <dgm:prSet/>
      <dgm:spPr/>
      <dgm:t>
        <a:bodyPr/>
        <a:lstStyle/>
        <a:p>
          <a:endParaRPr lang="pt-BR"/>
        </a:p>
      </dgm:t>
    </dgm:pt>
    <dgm:pt modelId="{AFF7DC22-F410-4E66-9915-B31BBE475F1F}" type="sibTrans" cxnId="{A53AED54-CFFF-4FD8-98AE-921856413440}">
      <dgm:prSet/>
      <dgm:spPr/>
      <dgm:t>
        <a:bodyPr/>
        <a:lstStyle/>
        <a:p>
          <a:endParaRPr lang="pt-BR"/>
        </a:p>
      </dgm:t>
    </dgm:pt>
    <dgm:pt modelId="{C58823CB-3B95-4ECB-8BC8-F0E27060F241}">
      <dgm:prSet/>
      <dgm:spPr/>
      <dgm:t>
        <a:bodyPr/>
        <a:lstStyle/>
        <a:p>
          <a:r>
            <a:rPr lang="pt-BR"/>
            <a:t>CRIAÇÃO DO BANCO DE DADOS</a:t>
          </a:r>
        </a:p>
      </dgm:t>
    </dgm:pt>
    <dgm:pt modelId="{EBEEB6E8-5227-406B-9A3E-312F44CAF5F8}" type="parTrans" cxnId="{7EC07F4F-D917-4148-B437-BE29C85AFA61}">
      <dgm:prSet/>
      <dgm:spPr/>
      <dgm:t>
        <a:bodyPr/>
        <a:lstStyle/>
        <a:p>
          <a:endParaRPr lang="pt-BR"/>
        </a:p>
      </dgm:t>
    </dgm:pt>
    <dgm:pt modelId="{4A797103-0AE9-4AF1-AA84-9122C35AAD5A}" type="sibTrans" cxnId="{7EC07F4F-D917-4148-B437-BE29C85AFA61}">
      <dgm:prSet/>
      <dgm:spPr/>
      <dgm:t>
        <a:bodyPr/>
        <a:lstStyle/>
        <a:p>
          <a:endParaRPr lang="pt-BR"/>
        </a:p>
      </dgm:t>
    </dgm:pt>
    <dgm:pt modelId="{47F24E61-CB8B-4536-A833-F95DEECE1504}">
      <dgm:prSet/>
      <dgm:spPr/>
      <dgm:t>
        <a:bodyPr/>
        <a:lstStyle/>
        <a:p>
          <a:r>
            <a:rPr lang="pt-BR"/>
            <a:t>DESENVOLVIMENTO DAS API'S</a:t>
          </a:r>
        </a:p>
      </dgm:t>
    </dgm:pt>
    <dgm:pt modelId="{CEC55DE9-CA19-4812-BB18-6CA1DBEE6C1F}" type="parTrans" cxnId="{B79D9208-640F-4FBC-B740-8A33D1107FCA}">
      <dgm:prSet/>
      <dgm:spPr/>
      <dgm:t>
        <a:bodyPr/>
        <a:lstStyle/>
        <a:p>
          <a:endParaRPr lang="pt-BR"/>
        </a:p>
      </dgm:t>
    </dgm:pt>
    <dgm:pt modelId="{CA483277-564A-4EC5-BB72-45B98FBE96F0}" type="sibTrans" cxnId="{B79D9208-640F-4FBC-B740-8A33D1107FCA}">
      <dgm:prSet/>
      <dgm:spPr/>
      <dgm:t>
        <a:bodyPr/>
        <a:lstStyle/>
        <a:p>
          <a:endParaRPr lang="pt-BR"/>
        </a:p>
      </dgm:t>
    </dgm:pt>
    <dgm:pt modelId="{D7A0EB35-E8A5-4C8F-95EF-851E9EC8B8E3}">
      <dgm:prSet/>
      <dgm:spPr/>
      <dgm:t>
        <a:bodyPr/>
        <a:lstStyle/>
        <a:p>
          <a:r>
            <a:rPr lang="pt-BR"/>
            <a:t>IMPLEMENTAR IA</a:t>
          </a:r>
        </a:p>
      </dgm:t>
    </dgm:pt>
    <dgm:pt modelId="{C6A45FCE-97A4-4B31-878B-C5252F842B30}" type="parTrans" cxnId="{574993A6-A771-4BCB-ADBA-D6D1C0A86DAA}">
      <dgm:prSet/>
      <dgm:spPr/>
      <dgm:t>
        <a:bodyPr/>
        <a:lstStyle/>
        <a:p>
          <a:endParaRPr lang="pt-BR"/>
        </a:p>
      </dgm:t>
    </dgm:pt>
    <dgm:pt modelId="{179AB799-1178-4524-B9FB-520CCEAF16AE}" type="sibTrans" cxnId="{574993A6-A771-4BCB-ADBA-D6D1C0A86DAA}">
      <dgm:prSet/>
      <dgm:spPr/>
      <dgm:t>
        <a:bodyPr/>
        <a:lstStyle/>
        <a:p>
          <a:endParaRPr lang="pt-BR"/>
        </a:p>
      </dgm:t>
    </dgm:pt>
    <dgm:pt modelId="{1074358C-D7EC-497E-8A79-228B01C24390}">
      <dgm:prSet/>
      <dgm:spPr/>
      <dgm:t>
        <a:bodyPr/>
        <a:lstStyle/>
        <a:p>
          <a:r>
            <a:rPr lang="pt-BR"/>
            <a:t>CRIAÇÃO DO SERVIDOR</a:t>
          </a:r>
        </a:p>
      </dgm:t>
    </dgm:pt>
    <dgm:pt modelId="{29E747C2-4E74-46D2-BDE2-CE09F853E2AD}" type="parTrans" cxnId="{81277CAA-9F4C-4650-935D-CDBA23270B47}">
      <dgm:prSet/>
      <dgm:spPr/>
      <dgm:t>
        <a:bodyPr/>
        <a:lstStyle/>
        <a:p>
          <a:endParaRPr lang="pt-BR"/>
        </a:p>
      </dgm:t>
    </dgm:pt>
    <dgm:pt modelId="{6D9B0683-DBEC-4AA1-A6BE-C4042F16D5EF}" type="sibTrans" cxnId="{81277CAA-9F4C-4650-935D-CDBA23270B47}">
      <dgm:prSet/>
      <dgm:spPr/>
      <dgm:t>
        <a:bodyPr/>
        <a:lstStyle/>
        <a:p>
          <a:endParaRPr lang="pt-BR"/>
        </a:p>
      </dgm:t>
    </dgm:pt>
    <dgm:pt modelId="{46E357A4-0284-4BE1-9A9E-6902B02DC6CC}">
      <dgm:prSet/>
      <dgm:spPr/>
      <dgm:t>
        <a:bodyPr/>
        <a:lstStyle/>
        <a:p>
          <a:r>
            <a:rPr lang="pt-BR"/>
            <a:t>ESTILIZAR PÁGINAS</a:t>
          </a:r>
        </a:p>
      </dgm:t>
    </dgm:pt>
    <dgm:pt modelId="{8CC409DE-D71E-4F9A-975B-6E0B43349A74}" type="parTrans" cxnId="{3F277B1B-9B06-4FEA-A390-7A852BE4800A}">
      <dgm:prSet/>
      <dgm:spPr/>
      <dgm:t>
        <a:bodyPr/>
        <a:lstStyle/>
        <a:p>
          <a:endParaRPr lang="pt-BR"/>
        </a:p>
      </dgm:t>
    </dgm:pt>
    <dgm:pt modelId="{77D3067B-87F9-49C3-BB24-44A401A5AE4C}" type="sibTrans" cxnId="{3F277B1B-9B06-4FEA-A390-7A852BE4800A}">
      <dgm:prSet/>
      <dgm:spPr/>
      <dgm:t>
        <a:bodyPr/>
        <a:lstStyle/>
        <a:p>
          <a:endParaRPr lang="pt-BR"/>
        </a:p>
      </dgm:t>
    </dgm:pt>
    <dgm:pt modelId="{C1D6D2B6-BDA2-42F7-88E6-646763F96BB6}">
      <dgm:prSet/>
      <dgm:spPr/>
      <dgm:t>
        <a:bodyPr/>
        <a:lstStyle/>
        <a:p>
          <a:r>
            <a:rPr lang="pt-BR"/>
            <a:t>TESTES DE VULNERABILIDADES</a:t>
          </a:r>
        </a:p>
      </dgm:t>
    </dgm:pt>
    <dgm:pt modelId="{DEC2965C-6285-4C9B-87B1-9D8088E6A23A}" type="parTrans" cxnId="{BBE83C0F-07A4-418E-AB4F-07C162359ABC}">
      <dgm:prSet/>
      <dgm:spPr/>
      <dgm:t>
        <a:bodyPr/>
        <a:lstStyle/>
        <a:p>
          <a:endParaRPr lang="pt-BR"/>
        </a:p>
      </dgm:t>
    </dgm:pt>
    <dgm:pt modelId="{ADAF3710-8138-48BC-A13D-22724A13C061}" type="sibTrans" cxnId="{BBE83C0F-07A4-418E-AB4F-07C162359ABC}">
      <dgm:prSet/>
      <dgm:spPr/>
      <dgm:t>
        <a:bodyPr/>
        <a:lstStyle/>
        <a:p>
          <a:endParaRPr lang="pt-BR"/>
        </a:p>
      </dgm:t>
    </dgm:pt>
    <dgm:pt modelId="{FF48D854-A6EB-4180-B3C8-A92AD1913FB8}">
      <dgm:prSet/>
      <dgm:spPr/>
      <dgm:t>
        <a:bodyPr/>
        <a:lstStyle/>
        <a:p>
          <a:r>
            <a:rPr lang="pt-BR"/>
            <a:t>TESTES DE INTEGRAÇÃO</a:t>
          </a:r>
        </a:p>
      </dgm:t>
    </dgm:pt>
    <dgm:pt modelId="{6B041918-39D0-4B10-99C9-C420D939F881}" type="parTrans" cxnId="{BD4F875E-53FA-490B-9373-1E124F92B34F}">
      <dgm:prSet/>
      <dgm:spPr/>
      <dgm:t>
        <a:bodyPr/>
        <a:lstStyle/>
        <a:p>
          <a:endParaRPr lang="pt-BR"/>
        </a:p>
      </dgm:t>
    </dgm:pt>
    <dgm:pt modelId="{23268B42-672B-459C-83DD-B742F77F78BB}" type="sibTrans" cxnId="{BD4F875E-53FA-490B-9373-1E124F92B34F}">
      <dgm:prSet/>
      <dgm:spPr/>
      <dgm:t>
        <a:bodyPr/>
        <a:lstStyle/>
        <a:p>
          <a:endParaRPr lang="pt-BR"/>
        </a:p>
      </dgm:t>
    </dgm:pt>
    <dgm:pt modelId="{FFC0753A-C3E9-4306-8FCF-BC7CD8CBB498}">
      <dgm:prSet/>
      <dgm:spPr/>
      <dgm:t>
        <a:bodyPr/>
        <a:lstStyle/>
        <a:p>
          <a:r>
            <a:rPr lang="pt-BR"/>
            <a:t>CRIAÇÃO DE CRIPTOGRAFIA</a:t>
          </a:r>
        </a:p>
      </dgm:t>
    </dgm:pt>
    <dgm:pt modelId="{9EF39CC3-BBFF-4D20-95F9-7988E1E48A27}" type="parTrans" cxnId="{B806B88A-E0AD-4557-89C9-E6690E0DF7D3}">
      <dgm:prSet/>
      <dgm:spPr/>
      <dgm:t>
        <a:bodyPr/>
        <a:lstStyle/>
        <a:p>
          <a:endParaRPr lang="pt-BR"/>
        </a:p>
      </dgm:t>
    </dgm:pt>
    <dgm:pt modelId="{8DB89BD6-B3E0-4D91-BDD1-D5C0BC623CB8}" type="sibTrans" cxnId="{B806B88A-E0AD-4557-89C9-E6690E0DF7D3}">
      <dgm:prSet/>
      <dgm:spPr/>
      <dgm:t>
        <a:bodyPr/>
        <a:lstStyle/>
        <a:p>
          <a:endParaRPr lang="pt-BR"/>
        </a:p>
      </dgm:t>
    </dgm:pt>
    <dgm:pt modelId="{1E651702-DC71-47E4-A552-F7654117C0C9}">
      <dgm:prSet/>
      <dgm:spPr/>
      <dgm:t>
        <a:bodyPr/>
        <a:lstStyle/>
        <a:p>
          <a:r>
            <a:rPr lang="pt-BR"/>
            <a:t>TESTES UNITÁRIOS</a:t>
          </a:r>
        </a:p>
      </dgm:t>
    </dgm:pt>
    <dgm:pt modelId="{CE2A1D5D-C923-4BF8-84E3-C9DF06EDBF96}" type="parTrans" cxnId="{21E65F3F-A3F5-497A-AB83-72DFC18DE872}">
      <dgm:prSet/>
      <dgm:spPr/>
      <dgm:t>
        <a:bodyPr/>
        <a:lstStyle/>
        <a:p>
          <a:endParaRPr lang="pt-BR"/>
        </a:p>
      </dgm:t>
    </dgm:pt>
    <dgm:pt modelId="{22907F59-B4CF-44BD-A8B7-A5BE27C347D1}" type="sibTrans" cxnId="{21E65F3F-A3F5-497A-AB83-72DFC18DE872}">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2"/>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2">
        <dgm:presLayoutVars>
          <dgm:chPref val="3"/>
        </dgm:presLayoutVars>
      </dgm:prSet>
      <dgm:spPr/>
    </dgm:pt>
    <dgm:pt modelId="{45896F72-DCDE-404C-8364-99656B71FFED}" type="pres">
      <dgm:prSet presAssocID="{B6389D6D-8AE5-4B3C-9BF6-CF7D2B974EDD}" presName="rootConnector" presStyleLbl="node3" presStyleIdx="0" presStyleCnt="22"/>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2"/>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2">
        <dgm:presLayoutVars>
          <dgm:chPref val="3"/>
        </dgm:presLayoutVars>
      </dgm:prSet>
      <dgm:spPr/>
    </dgm:pt>
    <dgm:pt modelId="{E332D8F5-24D1-438A-A88D-967661A9895B}" type="pres">
      <dgm:prSet presAssocID="{939AE253-A7E2-4EBA-B997-5913C2301F5A}" presName="rootConnector" presStyleLbl="node3" presStyleIdx="1" presStyleCnt="22"/>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2"/>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2">
        <dgm:presLayoutVars>
          <dgm:chPref val="3"/>
        </dgm:presLayoutVars>
      </dgm:prSet>
      <dgm:spPr/>
    </dgm:pt>
    <dgm:pt modelId="{D3BF38C4-1821-483A-AF26-C595ECE3E4B8}" type="pres">
      <dgm:prSet presAssocID="{6ED531EE-0BC7-4118-B43F-7D8D436633A8}" presName="rootConnector" presStyleLbl="node3" presStyleIdx="2" presStyleCnt="22"/>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2"/>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2">
        <dgm:presLayoutVars>
          <dgm:chPref val="3"/>
        </dgm:presLayoutVars>
      </dgm:prSet>
      <dgm:spPr/>
    </dgm:pt>
    <dgm:pt modelId="{CAC4091A-492F-459B-840C-5F8135FD499F}" type="pres">
      <dgm:prSet presAssocID="{97F38E1B-8B0A-4C1C-BB0E-8DC2824BBDEE}" presName="rootConnector" presStyleLbl="node3" presStyleIdx="3" presStyleCnt="22"/>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18"/>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18">
        <dgm:presLayoutVars>
          <dgm:chPref val="3"/>
        </dgm:presLayoutVars>
      </dgm:prSet>
      <dgm:spPr/>
    </dgm:pt>
    <dgm:pt modelId="{61BD3AC5-6CF6-4CA9-B7DA-7A4EF7D20243}" type="pres">
      <dgm:prSet presAssocID="{86AF350A-A785-4BDD-9C13-1E90196942B4}" presName="rootConnector" presStyleLbl="node4" presStyleIdx="0" presStyleCnt="18"/>
      <dgm:spPr/>
    </dgm:pt>
    <dgm:pt modelId="{417D4C16-6F47-45C2-BFA4-54B9F621B68C}" type="pres">
      <dgm:prSet presAssocID="{86AF350A-A785-4BDD-9C13-1E90196942B4}" presName="hierChild4" presStyleCnt="0"/>
      <dgm:spPr/>
    </dgm:pt>
    <dgm:pt modelId="{6E904246-481F-4578-AD91-764D29E6D564}" type="pres">
      <dgm:prSet presAssocID="{E0114C20-3A39-4242-9BD4-7E3A42C0079E}" presName="Name37" presStyleLbl="parChTrans1D4" presStyleIdx="1" presStyleCnt="18"/>
      <dgm:spPr/>
    </dgm:pt>
    <dgm:pt modelId="{3F7226FF-427D-42A9-8B80-A751CA140B09}" type="pres">
      <dgm:prSet presAssocID="{95643014-9364-4ED7-A23C-11FF87634454}" presName="hierRoot2" presStyleCnt="0">
        <dgm:presLayoutVars>
          <dgm:hierBranch val="init"/>
        </dgm:presLayoutVars>
      </dgm:prSet>
      <dgm:spPr/>
    </dgm:pt>
    <dgm:pt modelId="{0A246336-23C1-4668-9722-4DF692D3DE4E}" type="pres">
      <dgm:prSet presAssocID="{95643014-9364-4ED7-A23C-11FF87634454}" presName="rootComposite" presStyleCnt="0"/>
      <dgm:spPr/>
    </dgm:pt>
    <dgm:pt modelId="{3C105CD6-BA5F-4296-9ADF-C21FEB294665}" type="pres">
      <dgm:prSet presAssocID="{95643014-9364-4ED7-A23C-11FF87634454}" presName="rootText" presStyleLbl="node4" presStyleIdx="1" presStyleCnt="18">
        <dgm:presLayoutVars>
          <dgm:chPref val="3"/>
        </dgm:presLayoutVars>
      </dgm:prSet>
      <dgm:spPr/>
    </dgm:pt>
    <dgm:pt modelId="{385FC982-988E-4302-98BB-D7460D5505EC}" type="pres">
      <dgm:prSet presAssocID="{95643014-9364-4ED7-A23C-11FF87634454}" presName="rootConnector" presStyleLbl="node4" presStyleIdx="1" presStyleCnt="18"/>
      <dgm:spPr/>
    </dgm:pt>
    <dgm:pt modelId="{FDB3ABF0-E8E8-4CD0-853A-E48F1654371B}" type="pres">
      <dgm:prSet presAssocID="{95643014-9364-4ED7-A23C-11FF87634454}" presName="hierChild4" presStyleCnt="0"/>
      <dgm:spPr/>
    </dgm:pt>
    <dgm:pt modelId="{ECAD813E-F69E-4493-8464-0EFC6AD53AB3}" type="pres">
      <dgm:prSet presAssocID="{95643014-9364-4ED7-A23C-11FF87634454}" presName="hierChild5" presStyleCnt="0"/>
      <dgm:spPr/>
    </dgm:pt>
    <dgm:pt modelId="{B894DCF4-CFDB-4655-8C23-F6D06D7FB345}" type="pres">
      <dgm:prSet presAssocID="{2DEF8671-DD1F-49D2-9C9F-4553E51583D7}" presName="Name37" presStyleLbl="parChTrans1D4" presStyleIdx="2" presStyleCnt="18"/>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2" presStyleCnt="18">
        <dgm:presLayoutVars>
          <dgm:chPref val="3"/>
        </dgm:presLayoutVars>
      </dgm:prSet>
      <dgm:spPr/>
    </dgm:pt>
    <dgm:pt modelId="{9DEDF8A8-C04F-4AC1-8A19-9C5D980141EF}" type="pres">
      <dgm:prSet presAssocID="{0B7A893D-34B0-412E-AAF0-3244FF37E62F}" presName="rootConnector" presStyleLbl="node4" presStyleIdx="2" presStyleCnt="18"/>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8361F233-B12E-43F6-BC39-A98D94AE39A7}" type="pres">
      <dgm:prSet presAssocID="{DC6688E7-45CF-4D5C-9D56-6B7EDCF265A6}" presName="Name37" presStyleLbl="parChTrans1D4" presStyleIdx="3" presStyleCnt="18"/>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3" presStyleCnt="18">
        <dgm:presLayoutVars>
          <dgm:chPref val="3"/>
        </dgm:presLayoutVars>
      </dgm:prSet>
      <dgm:spPr/>
    </dgm:pt>
    <dgm:pt modelId="{C9DB3AA9-5EBE-4CDD-923A-16B2DED554F2}" type="pres">
      <dgm:prSet presAssocID="{EB3954B5-74F4-4D11-9DFF-EA78507987CB}" presName="rootConnector" presStyleLbl="node4" presStyleIdx="3" presStyleCnt="18"/>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4" presStyleCnt="22"/>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4" presStyleCnt="22">
        <dgm:presLayoutVars>
          <dgm:chPref val="3"/>
        </dgm:presLayoutVars>
      </dgm:prSet>
      <dgm:spPr/>
    </dgm:pt>
    <dgm:pt modelId="{77CF87DA-CCF2-4C68-A6A1-315D38F06E97}" type="pres">
      <dgm:prSet presAssocID="{4EDFDD96-7D03-4644-B893-2DE9B7516A86}" presName="rootConnector" presStyleLbl="node3" presStyleIdx="4" presStyleCnt="22"/>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4" presStyleCnt="18"/>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4" presStyleCnt="18">
        <dgm:presLayoutVars>
          <dgm:chPref val="3"/>
        </dgm:presLayoutVars>
      </dgm:prSet>
      <dgm:spPr/>
    </dgm:pt>
    <dgm:pt modelId="{4AFAFC3D-D935-4174-82BF-8097E9CC3978}" type="pres">
      <dgm:prSet presAssocID="{E2EC6A85-58E6-4744-B75D-3324C60D8EE8}" presName="rootConnector" presStyleLbl="node4" presStyleIdx="4" presStyleCnt="18"/>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5" presStyleCnt="18"/>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5" presStyleCnt="18">
        <dgm:presLayoutVars>
          <dgm:chPref val="3"/>
        </dgm:presLayoutVars>
      </dgm:prSet>
      <dgm:spPr/>
    </dgm:pt>
    <dgm:pt modelId="{3957C82B-EF44-4844-A580-BC3F07AD1AAA}" type="pres">
      <dgm:prSet presAssocID="{69233474-9CCA-431F-ADB6-8A9AC33B9697}" presName="rootConnector" presStyleLbl="node4" presStyleIdx="5" presStyleCnt="18"/>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BCBA6E0F-55FD-4550-AB48-CA95BE9D442E}" type="pres">
      <dgm:prSet presAssocID="{A15E924C-5621-4A99-9FE1-7B2472F94389}" presName="Name37" presStyleLbl="parChTrans1D4" presStyleIdx="6" presStyleCnt="18"/>
      <dgm:spPr/>
    </dgm:pt>
    <dgm:pt modelId="{715896B5-3CAE-415B-BB66-4C566F817CC2}" type="pres">
      <dgm:prSet presAssocID="{E632BE82-12AE-4EA8-9B11-924053682562}" presName="hierRoot2" presStyleCnt="0">
        <dgm:presLayoutVars>
          <dgm:hierBranch val="init"/>
        </dgm:presLayoutVars>
      </dgm:prSet>
      <dgm:spPr/>
    </dgm:pt>
    <dgm:pt modelId="{66542703-9A5D-434F-A5F6-D2719DF2872B}" type="pres">
      <dgm:prSet presAssocID="{E632BE82-12AE-4EA8-9B11-924053682562}" presName="rootComposite" presStyleCnt="0"/>
      <dgm:spPr/>
    </dgm:pt>
    <dgm:pt modelId="{60217F95-1C17-467D-8FED-37F52E7F5E34}" type="pres">
      <dgm:prSet presAssocID="{E632BE82-12AE-4EA8-9B11-924053682562}" presName="rootText" presStyleLbl="node4" presStyleIdx="6" presStyleCnt="18">
        <dgm:presLayoutVars>
          <dgm:chPref val="3"/>
        </dgm:presLayoutVars>
      </dgm:prSet>
      <dgm:spPr/>
    </dgm:pt>
    <dgm:pt modelId="{C3A5E333-083C-4661-AA5E-F32559AE56FC}" type="pres">
      <dgm:prSet presAssocID="{E632BE82-12AE-4EA8-9B11-924053682562}" presName="rootConnector" presStyleLbl="node4" presStyleIdx="6" presStyleCnt="18"/>
      <dgm:spPr/>
    </dgm:pt>
    <dgm:pt modelId="{E6580904-834B-40AE-9375-22BECEF4C38F}" type="pres">
      <dgm:prSet presAssocID="{E632BE82-12AE-4EA8-9B11-924053682562}" presName="hierChild4" presStyleCnt="0"/>
      <dgm:spPr/>
    </dgm:pt>
    <dgm:pt modelId="{8AD68C36-786D-4CBF-98F5-7B1875C95F86}" type="pres">
      <dgm:prSet presAssocID="{E632BE82-12AE-4EA8-9B11-924053682562}" presName="hierChild5" presStyleCnt="0"/>
      <dgm:spPr/>
    </dgm:pt>
    <dgm:pt modelId="{A5AD6A0B-6137-45FE-AEC3-274EDB22E7BE}" type="pres">
      <dgm:prSet presAssocID="{4EDFDD96-7D03-4644-B893-2DE9B7516A86}"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5" presStyleCnt="22"/>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5" presStyleCnt="22">
        <dgm:presLayoutVars>
          <dgm:chPref val="3"/>
        </dgm:presLayoutVars>
      </dgm:prSet>
      <dgm:spPr/>
    </dgm:pt>
    <dgm:pt modelId="{99E07EF1-2718-49C0-B549-73DEE2F71416}" type="pres">
      <dgm:prSet presAssocID="{D9DCBD92-CF2D-4FA3-9650-A94983E94475}" presName="rootConnector" presStyleLbl="node3" presStyleIdx="5" presStyleCnt="22"/>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7" presStyleCnt="18"/>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7" presStyleCnt="18">
        <dgm:presLayoutVars>
          <dgm:chPref val="3"/>
        </dgm:presLayoutVars>
      </dgm:prSet>
      <dgm:spPr/>
    </dgm:pt>
    <dgm:pt modelId="{30BF917B-30C7-4244-BCF5-B6609692DE4D}" type="pres">
      <dgm:prSet presAssocID="{DBA8929B-46BA-404E-A3FA-7CF913B88C72}" presName="rootConnector" presStyleLbl="node4" presStyleIdx="7" presStyleCnt="18"/>
      <dgm:spPr/>
    </dgm:pt>
    <dgm:pt modelId="{CA706695-D83D-4307-9D43-2078468493DA}" type="pres">
      <dgm:prSet presAssocID="{DBA8929B-46BA-404E-A3FA-7CF913B88C72}" presName="hierChild4" presStyleCnt="0"/>
      <dgm:spPr/>
    </dgm:pt>
    <dgm:pt modelId="{2AFD7B4C-6568-464A-98DD-82379AAFB319}" type="pres">
      <dgm:prSet presAssocID="{8CC409DE-D71E-4F9A-975B-6E0B43349A74}" presName="Name37" presStyleLbl="parChTrans1D4" presStyleIdx="8" presStyleCnt="18"/>
      <dgm:spPr/>
    </dgm:pt>
    <dgm:pt modelId="{EF8844E1-F8BE-4B86-9120-4E498D5196E7}" type="pres">
      <dgm:prSet presAssocID="{46E357A4-0284-4BE1-9A9E-6902B02DC6CC}" presName="hierRoot2" presStyleCnt="0">
        <dgm:presLayoutVars>
          <dgm:hierBranch val="init"/>
        </dgm:presLayoutVars>
      </dgm:prSet>
      <dgm:spPr/>
    </dgm:pt>
    <dgm:pt modelId="{C51861E9-1193-4ED6-AAB4-BD4118E84AE6}" type="pres">
      <dgm:prSet presAssocID="{46E357A4-0284-4BE1-9A9E-6902B02DC6CC}" presName="rootComposite" presStyleCnt="0"/>
      <dgm:spPr/>
    </dgm:pt>
    <dgm:pt modelId="{3313DE1E-A571-4C14-9359-D2832EC6E704}" type="pres">
      <dgm:prSet presAssocID="{46E357A4-0284-4BE1-9A9E-6902B02DC6CC}" presName="rootText" presStyleLbl="node4" presStyleIdx="8" presStyleCnt="18">
        <dgm:presLayoutVars>
          <dgm:chPref val="3"/>
        </dgm:presLayoutVars>
      </dgm:prSet>
      <dgm:spPr/>
    </dgm:pt>
    <dgm:pt modelId="{FD1FC513-D720-4477-830E-6AB4DC8F9DE5}" type="pres">
      <dgm:prSet presAssocID="{46E357A4-0284-4BE1-9A9E-6902B02DC6CC}" presName="rootConnector" presStyleLbl="node4" presStyleIdx="8" presStyleCnt="18"/>
      <dgm:spPr/>
    </dgm:pt>
    <dgm:pt modelId="{7904304D-D077-484E-9014-29E01555F4B4}" type="pres">
      <dgm:prSet presAssocID="{46E357A4-0284-4BE1-9A9E-6902B02DC6CC}" presName="hierChild4" presStyleCnt="0"/>
      <dgm:spPr/>
    </dgm:pt>
    <dgm:pt modelId="{BB47CA54-80E0-4811-A646-A57AC0CAA4DA}" type="pres">
      <dgm:prSet presAssocID="{46E357A4-0284-4BE1-9A9E-6902B02DC6CC}" presName="hierChild5"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9" presStyleCnt="18"/>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9" presStyleCnt="18">
        <dgm:presLayoutVars>
          <dgm:chPref val="3"/>
        </dgm:presLayoutVars>
      </dgm:prSet>
      <dgm:spPr/>
    </dgm:pt>
    <dgm:pt modelId="{C3AE13EC-AD65-415B-91FB-22FE48785A3E}" type="pres">
      <dgm:prSet presAssocID="{C2E9E08C-C520-4750-9A46-099873830BC9}" presName="rootConnector" presStyleLbl="node4" presStyleIdx="9" presStyleCnt="18"/>
      <dgm:spPr/>
    </dgm:pt>
    <dgm:pt modelId="{2C38C1EE-8865-4C5D-A418-8541DB06CDA8}" type="pres">
      <dgm:prSet presAssocID="{C2E9E08C-C520-4750-9A46-099873830BC9}" presName="hierChild4" presStyleCnt="0"/>
      <dgm:spPr/>
    </dgm:pt>
    <dgm:pt modelId="{4A5F3F2D-B0D1-45C0-9662-2869662B4BB9}" type="pres">
      <dgm:prSet presAssocID="{EBEEB6E8-5227-406B-9A3E-312F44CAF5F8}" presName="Name37" presStyleLbl="parChTrans1D4" presStyleIdx="10" presStyleCnt="18"/>
      <dgm:spPr/>
    </dgm:pt>
    <dgm:pt modelId="{4D08A3BC-57A2-4C28-BF87-15235FE89C43}" type="pres">
      <dgm:prSet presAssocID="{C58823CB-3B95-4ECB-8BC8-F0E27060F241}" presName="hierRoot2" presStyleCnt="0">
        <dgm:presLayoutVars>
          <dgm:hierBranch val="init"/>
        </dgm:presLayoutVars>
      </dgm:prSet>
      <dgm:spPr/>
    </dgm:pt>
    <dgm:pt modelId="{DB637F5D-1D3A-4FB7-BD3B-7351671CC71C}" type="pres">
      <dgm:prSet presAssocID="{C58823CB-3B95-4ECB-8BC8-F0E27060F241}" presName="rootComposite" presStyleCnt="0"/>
      <dgm:spPr/>
    </dgm:pt>
    <dgm:pt modelId="{2F19FCDD-0105-4117-B9E6-1C5AE13949BB}" type="pres">
      <dgm:prSet presAssocID="{C58823CB-3B95-4ECB-8BC8-F0E27060F241}" presName="rootText" presStyleLbl="node4" presStyleIdx="10" presStyleCnt="18">
        <dgm:presLayoutVars>
          <dgm:chPref val="3"/>
        </dgm:presLayoutVars>
      </dgm:prSet>
      <dgm:spPr/>
    </dgm:pt>
    <dgm:pt modelId="{82A667F2-84E4-4A4A-B8D6-4814F05DFE73}" type="pres">
      <dgm:prSet presAssocID="{C58823CB-3B95-4ECB-8BC8-F0E27060F241}" presName="rootConnector" presStyleLbl="node4" presStyleIdx="10" presStyleCnt="18"/>
      <dgm:spPr/>
    </dgm:pt>
    <dgm:pt modelId="{E85119DE-35C6-41EA-B1BF-5C85A55E5019}" type="pres">
      <dgm:prSet presAssocID="{C58823CB-3B95-4ECB-8BC8-F0E27060F241}" presName="hierChild4" presStyleCnt="0"/>
      <dgm:spPr/>
    </dgm:pt>
    <dgm:pt modelId="{7FF31277-026A-45CF-8696-E6926CDD8BFC}" type="pres">
      <dgm:prSet presAssocID="{C58823CB-3B95-4ECB-8BC8-F0E27060F241}" presName="hierChild5" presStyleCnt="0"/>
      <dgm:spPr/>
    </dgm:pt>
    <dgm:pt modelId="{92A980DB-20D7-4B6B-B178-4CBC80B8D0CA}" type="pres">
      <dgm:prSet presAssocID="{CEC55DE9-CA19-4812-BB18-6CA1DBEE6C1F}" presName="Name37" presStyleLbl="parChTrans1D4" presStyleIdx="11" presStyleCnt="18"/>
      <dgm:spPr/>
    </dgm:pt>
    <dgm:pt modelId="{9D203825-82D6-4E84-A03E-0FE832D7F38D}" type="pres">
      <dgm:prSet presAssocID="{47F24E61-CB8B-4536-A833-F95DEECE1504}" presName="hierRoot2" presStyleCnt="0">
        <dgm:presLayoutVars>
          <dgm:hierBranch val="init"/>
        </dgm:presLayoutVars>
      </dgm:prSet>
      <dgm:spPr/>
    </dgm:pt>
    <dgm:pt modelId="{79B8179A-467F-4FBC-B696-A0DCCB1EBEBE}" type="pres">
      <dgm:prSet presAssocID="{47F24E61-CB8B-4536-A833-F95DEECE1504}" presName="rootComposite" presStyleCnt="0"/>
      <dgm:spPr/>
    </dgm:pt>
    <dgm:pt modelId="{FD13211A-0C2D-40C1-987F-540BDB91CE01}" type="pres">
      <dgm:prSet presAssocID="{47F24E61-CB8B-4536-A833-F95DEECE1504}" presName="rootText" presStyleLbl="node4" presStyleIdx="11" presStyleCnt="18">
        <dgm:presLayoutVars>
          <dgm:chPref val="3"/>
        </dgm:presLayoutVars>
      </dgm:prSet>
      <dgm:spPr/>
    </dgm:pt>
    <dgm:pt modelId="{0E0408C2-9D7A-4386-8719-69DDA9C7F564}" type="pres">
      <dgm:prSet presAssocID="{47F24E61-CB8B-4536-A833-F95DEECE1504}" presName="rootConnector" presStyleLbl="node4" presStyleIdx="11" presStyleCnt="18"/>
      <dgm:spPr/>
    </dgm:pt>
    <dgm:pt modelId="{6E24388A-FF8A-4F1C-9B11-AA0775ABAF62}" type="pres">
      <dgm:prSet presAssocID="{47F24E61-CB8B-4536-A833-F95DEECE1504}" presName="hierChild4" presStyleCnt="0"/>
      <dgm:spPr/>
    </dgm:pt>
    <dgm:pt modelId="{D0A4934C-0F2E-4D5B-8D4E-5A6AFB1C1887}" type="pres">
      <dgm:prSet presAssocID="{47F24E61-CB8B-4536-A833-F95DEECE1504}" presName="hierChild5" presStyleCnt="0"/>
      <dgm:spPr/>
    </dgm:pt>
    <dgm:pt modelId="{1BAEE04E-0A9C-4FC3-A912-7FB010A5E2F8}" type="pres">
      <dgm:prSet presAssocID="{C6A45FCE-97A4-4B31-878B-C5252F842B30}" presName="Name37" presStyleLbl="parChTrans1D4" presStyleIdx="12" presStyleCnt="18"/>
      <dgm:spPr/>
    </dgm:pt>
    <dgm:pt modelId="{C0EAACB8-0696-4E4D-BF6D-03A2C79EFD4C}" type="pres">
      <dgm:prSet presAssocID="{D7A0EB35-E8A5-4C8F-95EF-851E9EC8B8E3}" presName="hierRoot2" presStyleCnt="0">
        <dgm:presLayoutVars>
          <dgm:hierBranch val="init"/>
        </dgm:presLayoutVars>
      </dgm:prSet>
      <dgm:spPr/>
    </dgm:pt>
    <dgm:pt modelId="{2340B81C-C4B1-40D6-8AF9-03C1031A0722}" type="pres">
      <dgm:prSet presAssocID="{D7A0EB35-E8A5-4C8F-95EF-851E9EC8B8E3}" presName="rootComposite" presStyleCnt="0"/>
      <dgm:spPr/>
    </dgm:pt>
    <dgm:pt modelId="{53D60588-5CE1-48A8-86FF-19E520FE8D61}" type="pres">
      <dgm:prSet presAssocID="{D7A0EB35-E8A5-4C8F-95EF-851E9EC8B8E3}" presName="rootText" presStyleLbl="node4" presStyleIdx="12" presStyleCnt="18">
        <dgm:presLayoutVars>
          <dgm:chPref val="3"/>
        </dgm:presLayoutVars>
      </dgm:prSet>
      <dgm:spPr/>
    </dgm:pt>
    <dgm:pt modelId="{81A1E215-5CA4-455A-BCE0-D18C15C00749}" type="pres">
      <dgm:prSet presAssocID="{D7A0EB35-E8A5-4C8F-95EF-851E9EC8B8E3}" presName="rootConnector" presStyleLbl="node4" presStyleIdx="12" presStyleCnt="18"/>
      <dgm:spPr/>
    </dgm:pt>
    <dgm:pt modelId="{54745F89-2B5F-4743-AAF7-479014DC03E1}" type="pres">
      <dgm:prSet presAssocID="{D7A0EB35-E8A5-4C8F-95EF-851E9EC8B8E3}" presName="hierChild4" presStyleCnt="0"/>
      <dgm:spPr/>
    </dgm:pt>
    <dgm:pt modelId="{F2232BE6-5E74-4C2F-9053-26B2A8492C65}" type="pres">
      <dgm:prSet presAssocID="{D7A0EB35-E8A5-4C8F-95EF-851E9EC8B8E3}" presName="hierChild5" presStyleCnt="0"/>
      <dgm:spPr/>
    </dgm:pt>
    <dgm:pt modelId="{BD067F4C-C507-4F4A-BACC-0874942C1FBA}" type="pres">
      <dgm:prSet presAssocID="{29E747C2-4E74-46D2-BDE2-CE09F853E2AD}" presName="Name37" presStyleLbl="parChTrans1D4" presStyleIdx="13" presStyleCnt="18"/>
      <dgm:spPr/>
    </dgm:pt>
    <dgm:pt modelId="{95B8C5CE-53B0-41FA-A45E-5D34FA83E092}" type="pres">
      <dgm:prSet presAssocID="{1074358C-D7EC-497E-8A79-228B01C24390}" presName="hierRoot2" presStyleCnt="0">
        <dgm:presLayoutVars>
          <dgm:hierBranch val="init"/>
        </dgm:presLayoutVars>
      </dgm:prSet>
      <dgm:spPr/>
    </dgm:pt>
    <dgm:pt modelId="{60D6CD7D-6B42-4E82-9D10-7CD18FAC0D40}" type="pres">
      <dgm:prSet presAssocID="{1074358C-D7EC-497E-8A79-228B01C24390}" presName="rootComposite" presStyleCnt="0"/>
      <dgm:spPr/>
    </dgm:pt>
    <dgm:pt modelId="{13105FD1-9899-4176-936B-D44FE5EB29AC}" type="pres">
      <dgm:prSet presAssocID="{1074358C-D7EC-497E-8A79-228B01C24390}" presName="rootText" presStyleLbl="node4" presStyleIdx="13" presStyleCnt="18">
        <dgm:presLayoutVars>
          <dgm:chPref val="3"/>
        </dgm:presLayoutVars>
      </dgm:prSet>
      <dgm:spPr/>
    </dgm:pt>
    <dgm:pt modelId="{AE2EDB40-587C-4A14-9398-65D0FD6AF95A}" type="pres">
      <dgm:prSet presAssocID="{1074358C-D7EC-497E-8A79-228B01C24390}" presName="rootConnector" presStyleLbl="node4" presStyleIdx="13" presStyleCnt="18"/>
      <dgm:spPr/>
    </dgm:pt>
    <dgm:pt modelId="{9BE92220-BCAD-4AD6-9633-39045734A77A}" type="pres">
      <dgm:prSet presAssocID="{1074358C-D7EC-497E-8A79-228B01C24390}" presName="hierChild4" presStyleCnt="0"/>
      <dgm:spPr/>
    </dgm:pt>
    <dgm:pt modelId="{7C2B8396-627D-4801-9319-91AF2A10417E}" type="pres">
      <dgm:prSet presAssocID="{1074358C-D7EC-497E-8A79-228B01C24390}" presName="hierChild5" presStyleCnt="0"/>
      <dgm:spPr/>
    </dgm:pt>
    <dgm:pt modelId="{DDF2BFC7-7510-44DA-852E-71B46BA5998B}" type="pres">
      <dgm:prSet presAssocID="{9EF39CC3-BBFF-4D20-95F9-7988E1E48A27}" presName="Name37" presStyleLbl="parChTrans1D4" presStyleIdx="14" presStyleCnt="18"/>
      <dgm:spPr/>
    </dgm:pt>
    <dgm:pt modelId="{0AA15937-2BC9-4D3B-8E69-1B5FB9D60FB1}" type="pres">
      <dgm:prSet presAssocID="{FFC0753A-C3E9-4306-8FCF-BC7CD8CBB498}" presName="hierRoot2" presStyleCnt="0">
        <dgm:presLayoutVars>
          <dgm:hierBranch val="init"/>
        </dgm:presLayoutVars>
      </dgm:prSet>
      <dgm:spPr/>
    </dgm:pt>
    <dgm:pt modelId="{9A072EFC-B5BD-45AC-8AE5-B2C42C912D2E}" type="pres">
      <dgm:prSet presAssocID="{FFC0753A-C3E9-4306-8FCF-BC7CD8CBB498}" presName="rootComposite" presStyleCnt="0"/>
      <dgm:spPr/>
    </dgm:pt>
    <dgm:pt modelId="{74D8C257-2D2F-4D23-9EDF-4A8C0E34101E}" type="pres">
      <dgm:prSet presAssocID="{FFC0753A-C3E9-4306-8FCF-BC7CD8CBB498}" presName="rootText" presStyleLbl="node4" presStyleIdx="14" presStyleCnt="18">
        <dgm:presLayoutVars>
          <dgm:chPref val="3"/>
        </dgm:presLayoutVars>
      </dgm:prSet>
      <dgm:spPr/>
    </dgm:pt>
    <dgm:pt modelId="{949D9115-FC5E-4058-9A6E-7A9B1C23BB2D}" type="pres">
      <dgm:prSet presAssocID="{FFC0753A-C3E9-4306-8FCF-BC7CD8CBB498}" presName="rootConnector" presStyleLbl="node4" presStyleIdx="14" presStyleCnt="18"/>
      <dgm:spPr/>
    </dgm:pt>
    <dgm:pt modelId="{8A6AB4ED-31DE-44FE-B94A-AE2ED86F8E26}" type="pres">
      <dgm:prSet presAssocID="{FFC0753A-C3E9-4306-8FCF-BC7CD8CBB498}" presName="hierChild4" presStyleCnt="0"/>
      <dgm:spPr/>
    </dgm:pt>
    <dgm:pt modelId="{2FF3844D-83D6-4B8A-AF8F-6852EE976302}" type="pres">
      <dgm:prSet presAssocID="{FFC0753A-C3E9-4306-8FCF-BC7CD8CBB498}" presName="hierChild5" presStyleCnt="0"/>
      <dgm:spPr/>
    </dgm:pt>
    <dgm:pt modelId="{8FB92146-00F4-4711-B047-DF4AF7DA2428}" type="pres">
      <dgm:prSet presAssocID="{C2E9E08C-C520-4750-9A46-099873830BC9}"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6" presStyleCnt="22"/>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6" presStyleCnt="22">
        <dgm:presLayoutVars>
          <dgm:chPref val="3"/>
        </dgm:presLayoutVars>
      </dgm:prSet>
      <dgm:spPr/>
    </dgm:pt>
    <dgm:pt modelId="{E962E456-3173-4AC8-9388-5565756FFDF6}" type="pres">
      <dgm:prSet presAssocID="{D5E38E4B-FED5-4A0A-B8AA-8728BED387A3}" presName="rootConnector" presStyleLbl="node3" presStyleIdx="6" presStyleCnt="22"/>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5" presStyleCnt="18"/>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5" presStyleCnt="18">
        <dgm:presLayoutVars>
          <dgm:chPref val="3"/>
        </dgm:presLayoutVars>
      </dgm:prSet>
      <dgm:spPr/>
    </dgm:pt>
    <dgm:pt modelId="{4FD3DBF8-676D-4E03-B8F9-806C982C4A66}" type="pres">
      <dgm:prSet presAssocID="{B3F45023-E1E3-43C0-B67F-AD1E7AC51078}" presName="rootConnector" presStyleLbl="node4" presStyleIdx="15" presStyleCnt="18"/>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C3FAA0F3-7CCC-449C-A82C-F68F70EE100B}" type="pres">
      <dgm:prSet presAssocID="{C550F39E-3BA4-4EAC-9784-E4F9E4C6F36F}" presName="Name37" presStyleLbl="parChTrans1D4" presStyleIdx="16" presStyleCnt="18"/>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16" presStyleCnt="18">
        <dgm:presLayoutVars>
          <dgm:chPref val="3"/>
        </dgm:presLayoutVars>
      </dgm:prSet>
      <dgm:spPr/>
    </dgm:pt>
    <dgm:pt modelId="{89AC791A-EBF2-49B2-B781-7B106A580939}" type="pres">
      <dgm:prSet presAssocID="{971055BB-A4A3-40DF-B506-54605DDFB45E}" presName="rootConnector" presStyleLbl="node4" presStyleIdx="16" presStyleCnt="18"/>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17" presStyleCnt="18"/>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17" presStyleCnt="18">
        <dgm:presLayoutVars>
          <dgm:chPref val="3"/>
        </dgm:presLayoutVars>
      </dgm:prSet>
      <dgm:spPr/>
    </dgm:pt>
    <dgm:pt modelId="{1E232AB8-93DE-4845-B58C-D44BE96A7024}" type="pres">
      <dgm:prSet presAssocID="{B71ED880-875D-465D-A2D5-7EFCE170B8F3}" presName="rootConnector" presStyleLbl="node4" presStyleIdx="17" presStyleCnt="18"/>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10"/>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10"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10"/>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7" presStyleCnt="22"/>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7" presStyleCnt="22">
        <dgm:presLayoutVars>
          <dgm:chPref val="3"/>
        </dgm:presLayoutVars>
      </dgm:prSet>
      <dgm:spPr/>
    </dgm:pt>
    <dgm:pt modelId="{C0FC47CA-1988-459D-A473-7CA219823B7E}" type="pres">
      <dgm:prSet presAssocID="{D6F5CD79-D3E1-4B19-9C25-479267A00537}" presName="rootConnector" presStyleLbl="node3" presStyleIdx="7" presStyleCnt="22"/>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679EAA6C-B7F9-45B1-B314-064B1497E450}" type="pres">
      <dgm:prSet presAssocID="{699FA3BB-5DDB-4810-8B78-2E6BCAFDC511}" presName="Name37" presStyleLbl="parChTrans1D3" presStyleIdx="8" presStyleCnt="22"/>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8" presStyleCnt="22">
        <dgm:presLayoutVars>
          <dgm:chPref val="3"/>
        </dgm:presLayoutVars>
      </dgm:prSet>
      <dgm:spPr/>
    </dgm:pt>
    <dgm:pt modelId="{2B3E1A31-C7DC-446D-8815-E4813D3B56B4}" type="pres">
      <dgm:prSet presAssocID="{9AC19E5E-60C4-4CCF-A20E-E4814BC2FE9B}" presName="rootConnector" presStyleLbl="node3" presStyleIdx="8" presStyleCnt="22"/>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9" presStyleCnt="22"/>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9" presStyleCnt="22">
        <dgm:presLayoutVars>
          <dgm:chPref val="3"/>
        </dgm:presLayoutVars>
      </dgm:prSet>
      <dgm:spPr/>
    </dgm:pt>
    <dgm:pt modelId="{7568918C-FAD7-4B9E-9AFD-52C33DE56813}" type="pres">
      <dgm:prSet presAssocID="{03DF699C-3176-485E-B584-5BC85EC703ED}" presName="rootConnector" presStyleLbl="node3" presStyleIdx="9" presStyleCnt="22"/>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B891B44-AF70-42EE-BD92-2912254ADB01}" type="pres">
      <dgm:prSet presAssocID="{DEC2965C-6285-4C9B-87B1-9D8088E6A23A}" presName="Name37" presStyleLbl="parChTrans1D3" presStyleIdx="10" presStyleCnt="22"/>
      <dgm:spPr/>
    </dgm:pt>
    <dgm:pt modelId="{86EE9FF3-9EA5-475F-8F19-6F65DE2DFB1A}" type="pres">
      <dgm:prSet presAssocID="{C1D6D2B6-BDA2-42F7-88E6-646763F96BB6}" presName="hierRoot2" presStyleCnt="0">
        <dgm:presLayoutVars>
          <dgm:hierBranch val="init"/>
        </dgm:presLayoutVars>
      </dgm:prSet>
      <dgm:spPr/>
    </dgm:pt>
    <dgm:pt modelId="{1DDF5843-AA5D-4C97-8313-7D4C241242F8}" type="pres">
      <dgm:prSet presAssocID="{C1D6D2B6-BDA2-42F7-88E6-646763F96BB6}" presName="rootComposite" presStyleCnt="0"/>
      <dgm:spPr/>
    </dgm:pt>
    <dgm:pt modelId="{820A2875-8F4F-499E-A65A-C75C9225503F}" type="pres">
      <dgm:prSet presAssocID="{C1D6D2B6-BDA2-42F7-88E6-646763F96BB6}" presName="rootText" presStyleLbl="node3" presStyleIdx="10" presStyleCnt="22">
        <dgm:presLayoutVars>
          <dgm:chPref val="3"/>
        </dgm:presLayoutVars>
      </dgm:prSet>
      <dgm:spPr/>
    </dgm:pt>
    <dgm:pt modelId="{34AF5C71-29C9-4B62-A61B-B0DE09333C37}" type="pres">
      <dgm:prSet presAssocID="{C1D6D2B6-BDA2-42F7-88E6-646763F96BB6}" presName="rootConnector" presStyleLbl="node3" presStyleIdx="10" presStyleCnt="22"/>
      <dgm:spPr/>
    </dgm:pt>
    <dgm:pt modelId="{9DCBB61A-36F0-4324-96B5-C99D7BEE4A21}" type="pres">
      <dgm:prSet presAssocID="{C1D6D2B6-BDA2-42F7-88E6-646763F96BB6}" presName="hierChild4" presStyleCnt="0"/>
      <dgm:spPr/>
    </dgm:pt>
    <dgm:pt modelId="{A7D0C208-7C07-4A3A-8F72-65AEA314B57A}" type="pres">
      <dgm:prSet presAssocID="{C1D6D2B6-BDA2-42F7-88E6-646763F96BB6}" presName="hierChild5" presStyleCnt="0"/>
      <dgm:spPr/>
    </dgm:pt>
    <dgm:pt modelId="{A991AB38-AA12-4BCD-BDBC-8B5C6FECB0D6}" type="pres">
      <dgm:prSet presAssocID="{6B041918-39D0-4B10-99C9-C420D939F881}" presName="Name37" presStyleLbl="parChTrans1D3" presStyleIdx="11" presStyleCnt="22"/>
      <dgm:spPr/>
    </dgm:pt>
    <dgm:pt modelId="{ECDB0C1E-5177-4861-B937-8D9C00F01E1E}" type="pres">
      <dgm:prSet presAssocID="{FF48D854-A6EB-4180-B3C8-A92AD1913FB8}" presName="hierRoot2" presStyleCnt="0">
        <dgm:presLayoutVars>
          <dgm:hierBranch val="init"/>
        </dgm:presLayoutVars>
      </dgm:prSet>
      <dgm:spPr/>
    </dgm:pt>
    <dgm:pt modelId="{ED31BC12-182F-4545-BBC3-4460167EE33C}" type="pres">
      <dgm:prSet presAssocID="{FF48D854-A6EB-4180-B3C8-A92AD1913FB8}" presName="rootComposite" presStyleCnt="0"/>
      <dgm:spPr/>
    </dgm:pt>
    <dgm:pt modelId="{C7117F62-ADF8-4105-B8CA-B4D9C905242A}" type="pres">
      <dgm:prSet presAssocID="{FF48D854-A6EB-4180-B3C8-A92AD1913FB8}" presName="rootText" presStyleLbl="node3" presStyleIdx="11" presStyleCnt="22">
        <dgm:presLayoutVars>
          <dgm:chPref val="3"/>
        </dgm:presLayoutVars>
      </dgm:prSet>
      <dgm:spPr/>
    </dgm:pt>
    <dgm:pt modelId="{3FAEDC4B-93D5-464E-95A0-2C0DBD74627C}" type="pres">
      <dgm:prSet presAssocID="{FF48D854-A6EB-4180-B3C8-A92AD1913FB8}" presName="rootConnector" presStyleLbl="node3" presStyleIdx="11" presStyleCnt="22"/>
      <dgm:spPr/>
    </dgm:pt>
    <dgm:pt modelId="{36FD3846-906C-44DB-929B-A26773D49E97}" type="pres">
      <dgm:prSet presAssocID="{FF48D854-A6EB-4180-B3C8-A92AD1913FB8}" presName="hierChild4" presStyleCnt="0"/>
      <dgm:spPr/>
    </dgm:pt>
    <dgm:pt modelId="{0AC10AD8-4F2E-401C-8AED-2F2B57634090}" type="pres">
      <dgm:prSet presAssocID="{FF48D854-A6EB-4180-B3C8-A92AD1913FB8}" presName="hierChild5" presStyleCnt="0"/>
      <dgm:spPr/>
    </dgm:pt>
    <dgm:pt modelId="{3C6E50E2-C53E-409B-B57C-7E8EC824BE89}" type="pres">
      <dgm:prSet presAssocID="{CE2A1D5D-C923-4BF8-84E3-C9DF06EDBF96}" presName="Name37" presStyleLbl="parChTrans1D3" presStyleIdx="12" presStyleCnt="22"/>
      <dgm:spPr/>
    </dgm:pt>
    <dgm:pt modelId="{78F48E60-83C9-4B7C-8A6D-797E8253A6CA}" type="pres">
      <dgm:prSet presAssocID="{1E651702-DC71-47E4-A552-F7654117C0C9}" presName="hierRoot2" presStyleCnt="0">
        <dgm:presLayoutVars>
          <dgm:hierBranch val="init"/>
        </dgm:presLayoutVars>
      </dgm:prSet>
      <dgm:spPr/>
    </dgm:pt>
    <dgm:pt modelId="{EB426A6E-FAF7-40EA-9003-0154692CAFF7}" type="pres">
      <dgm:prSet presAssocID="{1E651702-DC71-47E4-A552-F7654117C0C9}" presName="rootComposite" presStyleCnt="0"/>
      <dgm:spPr/>
    </dgm:pt>
    <dgm:pt modelId="{5953F704-BDD7-48A7-80C8-B883D15219C5}" type="pres">
      <dgm:prSet presAssocID="{1E651702-DC71-47E4-A552-F7654117C0C9}" presName="rootText" presStyleLbl="node3" presStyleIdx="12" presStyleCnt="22">
        <dgm:presLayoutVars>
          <dgm:chPref val="3"/>
        </dgm:presLayoutVars>
      </dgm:prSet>
      <dgm:spPr/>
    </dgm:pt>
    <dgm:pt modelId="{E7CF3F29-E4C0-43DA-B04A-08AB409C2F63}" type="pres">
      <dgm:prSet presAssocID="{1E651702-DC71-47E4-A552-F7654117C0C9}" presName="rootConnector" presStyleLbl="node3" presStyleIdx="12" presStyleCnt="22"/>
      <dgm:spPr/>
    </dgm:pt>
    <dgm:pt modelId="{16B5EAC3-4FEF-436F-BB18-F8BFFCC36DB7}" type="pres">
      <dgm:prSet presAssocID="{1E651702-DC71-47E4-A552-F7654117C0C9}" presName="hierChild4" presStyleCnt="0"/>
      <dgm:spPr/>
    </dgm:pt>
    <dgm:pt modelId="{D188099C-30A7-4C9A-A88A-1667C9224249}" type="pres">
      <dgm:prSet presAssocID="{1E651702-DC71-47E4-A552-F7654117C0C9}"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10"/>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10" custLinFactNeighborY="-2145">
        <dgm:presLayoutVars>
          <dgm:chPref val="3"/>
        </dgm:presLayoutVars>
      </dgm:prSet>
      <dgm:spPr/>
    </dgm:pt>
    <dgm:pt modelId="{14354306-A96D-4F9B-B8CB-A1923889D20A}" type="pres">
      <dgm:prSet presAssocID="{424E63FB-7A5E-47ED-BA8E-381C8BEA7B4D}" presName="rootConnector" presStyleLbl="node2" presStyleIdx="5" presStyleCnt="10"/>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2"/>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2">
        <dgm:presLayoutVars>
          <dgm:chPref val="3"/>
        </dgm:presLayoutVars>
      </dgm:prSet>
      <dgm:spPr/>
    </dgm:pt>
    <dgm:pt modelId="{8DE7EDC3-030C-4699-90B7-316F8F127CEA}" type="pres">
      <dgm:prSet presAssocID="{92338313-9670-40FB-8040-D372407E9060}" presName="rootConnector" presStyleLbl="node3" presStyleIdx="13" presStyleCnt="22"/>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10"/>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10" custLinFactNeighborY="-2145">
        <dgm:presLayoutVars>
          <dgm:chPref val="3"/>
        </dgm:presLayoutVars>
      </dgm:prSet>
      <dgm:spPr/>
    </dgm:pt>
    <dgm:pt modelId="{826A7F83-80B8-45B1-B66F-D6D09AC2C066}" type="pres">
      <dgm:prSet presAssocID="{5901CCA6-EF9E-4F05-B532-AFA0A830E4D5}" presName="rootConnector" presStyleLbl="node2" presStyleIdx="6" presStyleCnt="10"/>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4" presStyleCnt="22"/>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4" presStyleCnt="22">
        <dgm:presLayoutVars>
          <dgm:chPref val="3"/>
        </dgm:presLayoutVars>
      </dgm:prSet>
      <dgm:spPr/>
    </dgm:pt>
    <dgm:pt modelId="{3E384659-83D8-423C-BB17-F82A4F217F6D}" type="pres">
      <dgm:prSet presAssocID="{23A96D7A-299B-4FA1-93D0-41E5DC2BDB0F}" presName="rootConnector" presStyleLbl="node3" presStyleIdx="14" presStyleCnt="22"/>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5" presStyleCnt="22"/>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5" presStyleCnt="22">
        <dgm:presLayoutVars>
          <dgm:chPref val="3"/>
        </dgm:presLayoutVars>
      </dgm:prSet>
      <dgm:spPr/>
    </dgm:pt>
    <dgm:pt modelId="{F6623B5E-28CD-4799-A9B4-EF636C566661}" type="pres">
      <dgm:prSet presAssocID="{EC6FE534-DC93-4BE9-B221-533498D9AED2}" presName="rootConnector" presStyleLbl="node3" presStyleIdx="15" presStyleCnt="22"/>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10"/>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10"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10"/>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6" presStyleCnt="22"/>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6" presStyleCnt="22">
        <dgm:presLayoutVars>
          <dgm:chPref val="3"/>
        </dgm:presLayoutVars>
      </dgm:prSet>
      <dgm:spPr/>
    </dgm:pt>
    <dgm:pt modelId="{37D81D16-9FA0-4B40-B026-416F10041A47}" type="pres">
      <dgm:prSet presAssocID="{EEBC546B-B559-4568-BA01-5B4728E41645}" presName="rootConnector" presStyleLbl="node3" presStyleIdx="16" presStyleCnt="22"/>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7" presStyleCnt="22"/>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7" presStyleCnt="22">
        <dgm:presLayoutVars>
          <dgm:chPref val="3"/>
        </dgm:presLayoutVars>
      </dgm:prSet>
      <dgm:spPr/>
    </dgm:pt>
    <dgm:pt modelId="{58BCE5B8-AC2E-43FA-B884-A8172ED4A1EB}" type="pres">
      <dgm:prSet presAssocID="{8C33E48E-334E-4A5A-8828-C0B9BC12F4DA}" presName="rootConnector" presStyleLbl="node3" presStyleIdx="17" presStyleCnt="22"/>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3833F1C6-A6B1-46E6-8A15-F930B1F8D329}" type="pres">
      <dgm:prSet presAssocID="{95040E2D-3B14-4838-BEEC-F567F54E210A}" presName="hierChild5" presStyleCnt="0"/>
      <dgm:spPr/>
    </dgm:pt>
    <dgm:pt modelId="{6859BE2E-B830-41FF-B86E-79A6F3BD7732}" type="pres">
      <dgm:prSet presAssocID="{C0EE7375-36E6-4281-9237-5F5EEB6505C0}" presName="Name37" presStyleLbl="parChTrans1D2" presStyleIdx="8" presStyleCnt="10"/>
      <dgm:spPr/>
    </dgm:pt>
    <dgm:pt modelId="{8D866DCF-59CC-4DD5-B28E-62F3EE38D392}" type="pres">
      <dgm:prSet presAssocID="{905ED552-0ABB-46DE-A60F-9DB1B7EBD348}" presName="hierRoot2" presStyleCnt="0">
        <dgm:presLayoutVars>
          <dgm:hierBranch val="init"/>
        </dgm:presLayoutVars>
      </dgm:prSet>
      <dgm:spPr/>
    </dgm:pt>
    <dgm:pt modelId="{8AA59441-871E-4CB9-974F-BBB2590582D3}" type="pres">
      <dgm:prSet presAssocID="{905ED552-0ABB-46DE-A60F-9DB1B7EBD348}" presName="rootComposite" presStyleCnt="0"/>
      <dgm:spPr/>
    </dgm:pt>
    <dgm:pt modelId="{9A7C5AEB-3E05-469A-95FE-22BE39540AE1}" type="pres">
      <dgm:prSet presAssocID="{905ED552-0ABB-46DE-A60F-9DB1B7EBD348}" presName="rootText" presStyleLbl="node2" presStyleIdx="8" presStyleCnt="10" custScaleX="117525" custLinFactNeighborX="-2822" custLinFactNeighborY="-2145">
        <dgm:presLayoutVars>
          <dgm:chPref val="3"/>
        </dgm:presLayoutVars>
      </dgm:prSet>
      <dgm:spPr/>
    </dgm:pt>
    <dgm:pt modelId="{43608A5B-3808-436B-B5E2-C7A7C19E947A}" type="pres">
      <dgm:prSet presAssocID="{905ED552-0ABB-46DE-A60F-9DB1B7EBD348}" presName="rootConnector" presStyleLbl="node2" presStyleIdx="8" presStyleCnt="10"/>
      <dgm:spPr/>
    </dgm:pt>
    <dgm:pt modelId="{07619283-906A-4B7F-A688-B948772364C0}" type="pres">
      <dgm:prSet presAssocID="{905ED552-0ABB-46DE-A60F-9DB1B7EBD348}" presName="hierChild4" presStyleCnt="0"/>
      <dgm:spPr/>
    </dgm:pt>
    <dgm:pt modelId="{6B9387C3-2537-4FE2-8085-C859547936ED}" type="pres">
      <dgm:prSet presAssocID="{164BE56B-4369-439C-BDA1-AC866650347E}" presName="Name37" presStyleLbl="parChTrans1D3" presStyleIdx="18" presStyleCnt="22"/>
      <dgm:spPr/>
    </dgm:pt>
    <dgm:pt modelId="{19521A41-1468-43CA-8648-B0DAEE5747D7}" type="pres">
      <dgm:prSet presAssocID="{FA075ABC-5CA4-4216-8E88-E8C82245409F}" presName="hierRoot2" presStyleCnt="0">
        <dgm:presLayoutVars>
          <dgm:hierBranch val="init"/>
        </dgm:presLayoutVars>
      </dgm:prSet>
      <dgm:spPr/>
    </dgm:pt>
    <dgm:pt modelId="{AC83BF55-15E5-4CA9-8603-040C1C724931}" type="pres">
      <dgm:prSet presAssocID="{FA075ABC-5CA4-4216-8E88-E8C82245409F}" presName="rootComposite" presStyleCnt="0"/>
      <dgm:spPr/>
    </dgm:pt>
    <dgm:pt modelId="{250F3822-B3AA-4407-90AE-B2B8D5EF00A9}" type="pres">
      <dgm:prSet presAssocID="{FA075ABC-5CA4-4216-8E88-E8C82245409F}" presName="rootText" presStyleLbl="node3" presStyleIdx="18" presStyleCnt="22">
        <dgm:presLayoutVars>
          <dgm:chPref val="3"/>
        </dgm:presLayoutVars>
      </dgm:prSet>
      <dgm:spPr/>
    </dgm:pt>
    <dgm:pt modelId="{3D5DCA66-EC03-4D13-94BA-59130EF8F053}" type="pres">
      <dgm:prSet presAssocID="{FA075ABC-5CA4-4216-8E88-E8C82245409F}" presName="rootConnector" presStyleLbl="node3" presStyleIdx="18" presStyleCnt="22"/>
      <dgm:spPr/>
    </dgm:pt>
    <dgm:pt modelId="{DC06BBD4-9CFE-43AB-B5BD-BC44CD6E3076}" type="pres">
      <dgm:prSet presAssocID="{FA075ABC-5CA4-4216-8E88-E8C82245409F}" presName="hierChild4" presStyleCnt="0"/>
      <dgm:spPr/>
    </dgm:pt>
    <dgm:pt modelId="{4976DE3A-1E73-4C99-A568-953ACA700A8A}" type="pres">
      <dgm:prSet presAssocID="{FA075ABC-5CA4-4216-8E88-E8C82245409F}" presName="hierChild5" presStyleCnt="0"/>
      <dgm:spPr/>
    </dgm:pt>
    <dgm:pt modelId="{89695C53-1190-42FF-86CC-6209DC216241}" type="pres">
      <dgm:prSet presAssocID="{3BEC5FAA-E4C7-4310-8BF8-FD6D6CD14D5D}" presName="Name37" presStyleLbl="parChTrans1D3" presStyleIdx="19" presStyleCnt="22"/>
      <dgm:spPr/>
    </dgm:pt>
    <dgm:pt modelId="{2091A16D-1C0D-4F82-A103-83C5761C684D}" type="pres">
      <dgm:prSet presAssocID="{52322AC1-C0CA-41C2-AF77-D47B568609DC}" presName="hierRoot2" presStyleCnt="0">
        <dgm:presLayoutVars>
          <dgm:hierBranch val="init"/>
        </dgm:presLayoutVars>
      </dgm:prSet>
      <dgm:spPr/>
    </dgm:pt>
    <dgm:pt modelId="{EED680E5-5D13-4D31-96F1-F5C06ADCAF46}" type="pres">
      <dgm:prSet presAssocID="{52322AC1-C0CA-41C2-AF77-D47B568609DC}" presName="rootComposite" presStyleCnt="0"/>
      <dgm:spPr/>
    </dgm:pt>
    <dgm:pt modelId="{9BEC86F9-D6A7-4983-86A8-08577B7FE900}" type="pres">
      <dgm:prSet presAssocID="{52322AC1-C0CA-41C2-AF77-D47B568609DC}" presName="rootText" presStyleLbl="node3" presStyleIdx="19" presStyleCnt="22">
        <dgm:presLayoutVars>
          <dgm:chPref val="3"/>
        </dgm:presLayoutVars>
      </dgm:prSet>
      <dgm:spPr/>
    </dgm:pt>
    <dgm:pt modelId="{BAE3A63D-44E0-41CC-9D09-F10B1732475A}" type="pres">
      <dgm:prSet presAssocID="{52322AC1-C0CA-41C2-AF77-D47B568609DC}" presName="rootConnector" presStyleLbl="node3" presStyleIdx="19" presStyleCnt="22"/>
      <dgm:spPr/>
    </dgm:pt>
    <dgm:pt modelId="{E48E0602-2F06-48C0-8919-CE0533050729}" type="pres">
      <dgm:prSet presAssocID="{52322AC1-C0CA-41C2-AF77-D47B568609DC}" presName="hierChild4" presStyleCnt="0"/>
      <dgm:spPr/>
    </dgm:pt>
    <dgm:pt modelId="{EB7A1FFC-E249-429A-A32C-B391C7308432}" type="pres">
      <dgm:prSet presAssocID="{52322AC1-C0CA-41C2-AF77-D47B568609DC}" presName="hierChild5" presStyleCnt="0"/>
      <dgm:spPr/>
    </dgm:pt>
    <dgm:pt modelId="{836B10AC-82D9-4DB4-A773-693582BDB9D0}" type="pres">
      <dgm:prSet presAssocID="{905ED552-0ABB-46DE-A60F-9DB1B7EBD348}" presName="hierChild5" presStyleCnt="0"/>
      <dgm:spPr/>
    </dgm:pt>
    <dgm:pt modelId="{7009101D-659E-4AC4-B6A0-8312127BD0D5}" type="pres">
      <dgm:prSet presAssocID="{EC92CB9E-5DFE-4287-A9E0-4954C06F656B}" presName="Name37" presStyleLbl="parChTrans1D2" presStyleIdx="9" presStyleCnt="10"/>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9" presStyleCnt="10" custScaleX="73898" custLinFactNeighborX="-2822">
        <dgm:presLayoutVars>
          <dgm:chPref val="3"/>
        </dgm:presLayoutVars>
      </dgm:prSet>
      <dgm:spPr/>
    </dgm:pt>
    <dgm:pt modelId="{7E0A6FE1-6E00-44A1-81D8-0EA2A6CD2AF3}" type="pres">
      <dgm:prSet presAssocID="{14FC8420-D447-4CEA-A3B7-61E9B3749D8E}" presName="rootConnector" presStyleLbl="node2" presStyleIdx="9" presStyleCnt="10"/>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0" presStyleCnt="22"/>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0" presStyleCnt="22">
        <dgm:presLayoutVars>
          <dgm:chPref val="3"/>
        </dgm:presLayoutVars>
      </dgm:prSet>
      <dgm:spPr/>
    </dgm:pt>
    <dgm:pt modelId="{18956CBC-7222-4318-87FC-278CA4BA3768}" type="pres">
      <dgm:prSet presAssocID="{BA15DC88-B838-4D5F-9BAB-AEC02AE52521}" presName="rootConnector" presStyleLbl="node3" presStyleIdx="20" presStyleCnt="22"/>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1" presStyleCnt="22"/>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1" presStyleCnt="22">
        <dgm:presLayoutVars>
          <dgm:chPref val="3"/>
        </dgm:presLayoutVars>
      </dgm:prSet>
      <dgm:spPr/>
    </dgm:pt>
    <dgm:pt modelId="{F7BA7A01-E042-4673-AEEA-303514636AFE}" type="pres">
      <dgm:prSet presAssocID="{85451313-C917-4F47-86D0-45E28E549CBF}" presName="rootConnector" presStyleLbl="node3" presStyleIdx="21" presStyleCnt="22"/>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57C60E04-9D08-40AA-871F-0F233A96B5CF}" type="presOf" srcId="{52322AC1-C0CA-41C2-AF77-D47B568609DC}" destId="{BAE3A63D-44E0-41CC-9D09-F10B1732475A}" srcOrd="1"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B79D9208-640F-4FBC-B740-8A33D1107FCA}" srcId="{C2E9E08C-C520-4750-9A46-099873830BC9}" destId="{47F24E61-CB8B-4536-A833-F95DEECE1504}" srcOrd="1" destOrd="0" parTransId="{CEC55DE9-CA19-4812-BB18-6CA1DBEE6C1F}" sibTransId="{CA483277-564A-4EC5-BB72-45B98FBE96F0}"/>
    <dgm:cxn modelId="{F28D2A09-27DD-4A0C-BC01-7D87ED14C5EF}" srcId="{809B22AA-EB2B-4C4F-82C3-E979FD4CF357}" destId="{97F38E1B-8B0A-4C1C-BB0E-8DC2824BBDEE}" srcOrd="0" destOrd="0" parTransId="{9792CF75-292C-4BCA-A2CF-C2FA68F001BD}" sibTransId="{2D6198F2-32BE-47EB-A094-B34B1ED30EA3}"/>
    <dgm:cxn modelId="{D74A2B0A-24F2-4956-A18D-E06F002F165B}" type="presOf" srcId="{1E651702-DC71-47E4-A552-F7654117C0C9}" destId="{5953F704-BDD7-48A7-80C8-B883D15219C5}" srcOrd="0" destOrd="0" presId="urn:microsoft.com/office/officeart/2005/8/layout/orgChart1"/>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CA05600B-0C2F-459D-90B0-C413E5FD1B7E}" type="presOf" srcId="{E632BE82-12AE-4EA8-9B11-924053682562}" destId="{C3A5E333-083C-4661-AA5E-F32559AE56FC}" srcOrd="1"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BBE83C0F-07A4-418E-AB4F-07C162359ABC}" srcId="{8BB75C25-BB24-48E5-95A1-BDDD2AD67385}" destId="{C1D6D2B6-BDA2-42F7-88E6-646763F96BB6}" srcOrd="3" destOrd="0" parTransId="{DEC2965C-6285-4C9B-87B1-9D8088E6A23A}" sibTransId="{ADAF3710-8138-48BC-A13D-22724A13C06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3F277B1B-9B06-4FEA-A390-7A852BE4800A}" srcId="{DBA8929B-46BA-404E-A3FA-7CF913B88C72}" destId="{46E357A4-0284-4BE1-9A9E-6902B02DC6CC}" srcOrd="0" destOrd="0" parTransId="{8CC409DE-D71E-4F9A-975B-6E0B43349A74}" sibTransId="{77D3067B-87F9-49C3-BB24-44A401A5AE4C}"/>
    <dgm:cxn modelId="{D3FB961D-7F1D-4FE1-A223-48987FEDDDCE}" type="presOf" srcId="{1074358C-D7EC-497E-8A79-228B01C24390}" destId="{AE2EDB40-587C-4A14-9398-65D0FD6AF95A}" srcOrd="1" destOrd="0" presId="urn:microsoft.com/office/officeart/2005/8/layout/orgChart1"/>
    <dgm:cxn modelId="{E2420F24-93F2-4B82-B32D-AB58AFBF03EC}" type="presOf" srcId="{47F24E61-CB8B-4536-A833-F95DEECE1504}" destId="{FD13211A-0C2D-40C1-987F-540BDB91CE01}" srcOrd="0" destOrd="0" presId="urn:microsoft.com/office/officeart/2005/8/layout/orgChart1"/>
    <dgm:cxn modelId="{14B7B625-4ABD-4295-9BBA-4F836E350E72}" type="presOf" srcId="{D7A0EB35-E8A5-4C8F-95EF-851E9EC8B8E3}" destId="{81A1E215-5CA4-455A-BCE0-D18C15C00749}" srcOrd="1"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589F7B29-3262-4574-A1FB-6C076BD13781}" type="presOf" srcId="{C1D6D2B6-BDA2-42F7-88E6-646763F96BB6}" destId="{820A2875-8F4F-499E-A65A-C75C9225503F}"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38870130-B653-4CB4-AA6B-8C2DE7DF901D}" type="presOf" srcId="{164BE56B-4369-439C-BDA1-AC866650347E}" destId="{6B9387C3-2537-4FE2-8085-C859547936ED}" srcOrd="0" destOrd="0" presId="urn:microsoft.com/office/officeart/2005/8/layout/orgChart1"/>
    <dgm:cxn modelId="{A1473330-2A6E-4D6E-A30F-F95BFCC5A8A1}" type="presOf" srcId="{FA075ABC-5CA4-4216-8E88-E8C82245409F}" destId="{250F3822-B3AA-4407-90AE-B2B8D5EF00A9}" srcOrd="0" destOrd="0" presId="urn:microsoft.com/office/officeart/2005/8/layout/orgChart1"/>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21E65F3F-A3F5-497A-AB83-72DFC18DE872}" srcId="{8BB75C25-BB24-48E5-95A1-BDDD2AD67385}" destId="{1E651702-DC71-47E4-A552-F7654117C0C9}" srcOrd="5" destOrd="0" parTransId="{CE2A1D5D-C923-4BF8-84E3-C9DF06EDBF96}" sibTransId="{22907F59-B4CF-44BD-A8B7-A5BE27C347D1}"/>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2" destOrd="0" parTransId="{FDDB7EEE-AB02-47E4-B007-CB2A762CB7F9}" sibTransId="{C3CA3D16-3F50-4C85-8F9B-29F6F52233B6}"/>
    <dgm:cxn modelId="{3CA3645B-6E14-410E-AAC4-2ECD8D545A82}" type="presOf" srcId="{52322AC1-C0CA-41C2-AF77-D47B568609DC}" destId="{9BEC86F9-D6A7-4983-86A8-08577B7FE90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9245245D-FB30-4210-A1C8-0882868A3FF5}" type="presOf" srcId="{95643014-9364-4ED7-A23C-11FF87634454}" destId="{385FC982-988E-4302-98BB-D7460D5505EC}" srcOrd="1"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BD4F875E-53FA-490B-9373-1E124F92B34F}" srcId="{8BB75C25-BB24-48E5-95A1-BDDD2AD67385}" destId="{FF48D854-A6EB-4180-B3C8-A92AD1913FB8}" srcOrd="4" destOrd="0" parTransId="{6B041918-39D0-4B10-99C9-C420D939F881}" sibTransId="{23268B42-672B-459C-83DD-B742F77F78BB}"/>
    <dgm:cxn modelId="{8644AD5F-31F0-4DBC-86E2-5892541AD8EE}" type="presOf" srcId="{9792CF75-292C-4BCA-A2CF-C2FA68F001BD}" destId="{B935FBDA-E2AB-49CA-8CF4-754257839CD4}" srcOrd="0" destOrd="0" presId="urn:microsoft.com/office/officeart/2005/8/layout/orgChart1"/>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E4CD7B45-A554-43FB-9793-D64CACC23FF8}" type="presOf" srcId="{47F24E61-CB8B-4536-A833-F95DEECE1504}" destId="{0E0408C2-9D7A-4386-8719-69DDA9C7F564}" srcOrd="1" destOrd="0" presId="urn:microsoft.com/office/officeart/2005/8/layout/orgChart1"/>
    <dgm:cxn modelId="{8DC69C45-FADD-4292-94B9-73B4EEB6A6F6}" type="presOf" srcId="{E0114C20-3A39-4242-9BD4-7E3A42C0079E}" destId="{6E904246-481F-4578-AD91-764D29E6D564}" srcOrd="0" destOrd="0" presId="urn:microsoft.com/office/officeart/2005/8/layout/orgChart1"/>
    <dgm:cxn modelId="{23D40546-4D86-466D-B257-4D45E4766FFC}" type="presOf" srcId="{C58823CB-3B95-4ECB-8BC8-F0E27060F241}" destId="{82A667F2-84E4-4A4A-B8D6-4814F05DFE73}" srcOrd="1" destOrd="0" presId="urn:microsoft.com/office/officeart/2005/8/layout/orgChart1"/>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3D04AD47-79B7-4207-9A71-F95E43828602}" type="presOf" srcId="{C58823CB-3B95-4ECB-8BC8-F0E27060F241}" destId="{2F19FCDD-0105-4117-B9E6-1C5AE13949BB}" srcOrd="0" destOrd="0" presId="urn:microsoft.com/office/officeart/2005/8/layout/orgChart1"/>
    <dgm:cxn modelId="{F879D648-8F1E-4D40-A9D4-7480C2C369D7}" type="presOf" srcId="{FA075ABC-5CA4-4216-8E88-E8C82245409F}" destId="{3D5DCA66-EC03-4D13-94BA-59130EF8F053}"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3798D86A-3916-47A4-9EE1-0904D7F9EB80}" type="presOf" srcId="{9EF39CC3-BBFF-4D20-95F9-7988E1E48A27}" destId="{DDF2BFC7-7510-44DA-852E-71B46BA5998B}" srcOrd="0" destOrd="0" presId="urn:microsoft.com/office/officeart/2005/8/layout/orgChart1"/>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BAB00E6C-F8E7-4B85-8AD4-EF135AD3E21F}" type="presOf" srcId="{1E651702-DC71-47E4-A552-F7654117C0C9}" destId="{E7CF3F29-E4C0-43DA-B04A-08AB409C2F63}" srcOrd="1"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1DCB424D-ED00-4FF8-8F93-4CEE556C1BB4}" type="presOf" srcId="{E632BE82-12AE-4EA8-9B11-924053682562}" destId="{60217F95-1C17-467D-8FED-37F52E7F5E34}" srcOrd="0"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41461A6F-3FB0-450E-B1E7-684A4F850F42}" type="presOf" srcId="{BA15DC88-B838-4D5F-9BAB-AEC02AE52521}" destId="{3E37B074-43F2-410D-A821-9E917734EEF5}" srcOrd="0" destOrd="0" presId="urn:microsoft.com/office/officeart/2005/8/layout/orgChart1"/>
    <dgm:cxn modelId="{7EC07F4F-D917-4148-B437-BE29C85AFA61}" srcId="{C2E9E08C-C520-4750-9A46-099873830BC9}" destId="{C58823CB-3B95-4ECB-8BC8-F0E27060F241}" srcOrd="0" destOrd="0" parTransId="{EBEEB6E8-5227-406B-9A3E-312F44CAF5F8}" sibTransId="{4A797103-0AE9-4AF1-AA84-9122C35AAD5A}"/>
    <dgm:cxn modelId="{78A8F96F-65AB-4817-B59B-1CCBE524BAEB}" type="presOf" srcId="{B6389D6D-8AE5-4B3C-9BF6-CF7D2B974EDD}" destId="{9E9FE827-52A4-46D9-ADB2-E6FCF0B9E008}" srcOrd="0" destOrd="0" presId="urn:microsoft.com/office/officeart/2005/8/layout/orgChart1"/>
    <dgm:cxn modelId="{C60D4D70-03A9-4722-A19C-2E3D46397935}" type="presOf" srcId="{D7A0EB35-E8A5-4C8F-95EF-851E9EC8B8E3}" destId="{53D60588-5CE1-48A8-86FF-19E520FE8D61}" srcOrd="0" destOrd="0" presId="urn:microsoft.com/office/officeart/2005/8/layout/orgChart1"/>
    <dgm:cxn modelId="{9707B873-8152-47E9-A718-B5D763FD3707}" type="presOf" srcId="{6B041918-39D0-4B10-99C9-C420D939F881}" destId="{A991AB38-AA12-4BCD-BDBC-8B5C6FECB0D6}" srcOrd="0" destOrd="0" presId="urn:microsoft.com/office/officeart/2005/8/layout/orgChart1"/>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A53AED54-CFFF-4FD8-98AE-921856413440}" srcId="{4EDFDD96-7D03-4644-B893-2DE9B7516A86}" destId="{E632BE82-12AE-4EA8-9B11-924053682562}" srcOrd="2" destOrd="0" parTransId="{A15E924C-5621-4A99-9FE1-7B2472F94389}" sibTransId="{AFF7DC22-F410-4E66-9915-B31BBE475F1F}"/>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A408C955-36A2-4BC4-89EE-0D024A0A01CB}" type="presOf" srcId="{4D29C077-1695-455C-9DAA-E15887E6F57B}" destId="{05AACB28-368C-4D12-A4D8-69764BDEC4D2}" srcOrd="1" destOrd="0" presId="urn:microsoft.com/office/officeart/2005/8/layout/orgChart1"/>
    <dgm:cxn modelId="{5674EC56-7284-401F-B9D6-9A37111DF4F8}" srcId="{8D244D8F-C792-40BC-A511-7DE39E45E194}" destId="{939AE253-A7E2-4EBA-B997-5913C2301F5A}" srcOrd="1" destOrd="0" parTransId="{CB1CFF7C-42F1-4A09-8B31-0773BB970F24}" sibTransId="{8DE7717C-7BB8-4CCA-B0CF-5548E227F675}"/>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A07DF47A-E69E-495D-8151-1979DE0A5DDB}" srcId="{8BB75C25-BB24-48E5-95A1-BDDD2AD67385}" destId="{9AC19E5E-60C4-4CCF-A20E-E4814BC2FE9B}" srcOrd="1"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0D060F7F-D22F-469A-B962-517FC4A8C9C4}" type="presOf" srcId="{905ED552-0ABB-46DE-A60F-9DB1B7EBD348}" destId="{9A7C5AEB-3E05-469A-95FE-22BE39540AE1}" srcOrd="0"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78F8A77F-3D5D-443E-AB45-7507602FEAFC}" type="presOf" srcId="{E2EC6A85-58E6-4744-B75D-3324C60D8EE8}" destId="{4AFAFC3D-D935-4174-82BF-8097E9CC3978}" srcOrd="1"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9"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E81CE985-107C-46B1-8E6F-793372A7C67F}" srcId="{905ED552-0ABB-46DE-A60F-9DB1B7EBD348}" destId="{52322AC1-C0CA-41C2-AF77-D47B568609DC}" srcOrd="1" destOrd="0" parTransId="{3BEC5FAA-E4C7-4310-8BF8-FD6D6CD14D5D}" sibTransId="{4588D817-B422-419C-9BBD-93DD8ABBE6F3}"/>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A7FE1189-2CA3-4F66-BB33-005F1BC7F96D}" type="presOf" srcId="{905ED552-0ABB-46DE-A60F-9DB1B7EBD348}" destId="{43608A5B-3808-436B-B5E2-C7A7C19E947A}" srcOrd="1"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0390A98A-0AF7-4C8E-B96A-424FE4B66D77}" type="presOf" srcId="{EBEEB6E8-5227-406B-9A3E-312F44CAF5F8}" destId="{4A5F3F2D-B0D1-45C0-9662-2869662B4BB9}" srcOrd="0" destOrd="0" presId="urn:microsoft.com/office/officeart/2005/8/layout/orgChart1"/>
    <dgm:cxn modelId="{B806B88A-E0AD-4557-89C9-E6690E0DF7D3}" srcId="{C2E9E08C-C520-4750-9A46-099873830BC9}" destId="{FFC0753A-C3E9-4306-8FCF-BC7CD8CBB498}" srcOrd="4" destOrd="0" parTransId="{9EF39CC3-BBFF-4D20-95F9-7988E1E48A27}" sibTransId="{8DB89BD6-B3E0-4D91-BDD1-D5C0BC623CB8}"/>
    <dgm:cxn modelId="{FB11DA8D-FD89-4077-9477-C80AA08DCF20}" type="presOf" srcId="{29E747C2-4E74-46D2-BDE2-CE09F853E2AD}" destId="{BD067F4C-C507-4F4A-BACC-0874942C1FBA}"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AF469C90-B96A-490D-B0BB-E254A5045D15}" type="presOf" srcId="{46E357A4-0284-4BE1-9A9E-6902B02DC6CC}" destId="{FD1FC513-D720-4477-830E-6AB4DC8F9DE5}"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F5DE8E9D-0BC3-4BC5-B083-F3D3BE68C28D}" type="presOf" srcId="{900F9B5B-B201-41E8-9F84-B4A949821D1D}" destId="{1F22369C-0260-40DE-A3B5-80071F47CFCB}" srcOrd="0" destOrd="0" presId="urn:microsoft.com/office/officeart/2005/8/layout/orgChart1"/>
    <dgm:cxn modelId="{81FD159E-5A59-47E9-B060-7B6EB6770B16}" srcId="{0102E4FE-20A8-44CB-9044-37DB2019EEF7}" destId="{905ED552-0ABB-46DE-A60F-9DB1B7EBD348}" srcOrd="8" destOrd="0" parTransId="{C0EE7375-36E6-4281-9237-5F5EEB6505C0}" sibTransId="{CB9B60C3-837E-4475-B99D-FCE33FAFF27C}"/>
    <dgm:cxn modelId="{75BF389E-B380-4080-A59F-5399CEF8873E}" type="presOf" srcId="{CE2A1D5D-C923-4BF8-84E3-C9DF06EDBF96}" destId="{3C6E50E2-C53E-409B-B57C-7E8EC824BE89}" srcOrd="0" destOrd="0" presId="urn:microsoft.com/office/officeart/2005/8/layout/orgChart1"/>
    <dgm:cxn modelId="{3EA162A4-132D-4878-91E4-70CE79167425}" srcId="{4D29C077-1695-455C-9DAA-E15887E6F57B}" destId="{4EDFDD96-7D03-4644-B893-2DE9B7516A86}" srcOrd="0" destOrd="0" parTransId="{F488A61D-44A8-43AF-8D4D-9D3A28823A7B}" sibTransId="{DE838DFA-5D9A-4E00-863E-4F0DE9AEC1FD}"/>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574993A6-A771-4BCB-ADBA-D6D1C0A86DAA}" srcId="{C2E9E08C-C520-4750-9A46-099873830BC9}" destId="{D7A0EB35-E8A5-4C8F-95EF-851E9EC8B8E3}" srcOrd="2" destOrd="0" parTransId="{C6A45FCE-97A4-4B31-878B-C5252F842B30}" sibTransId="{179AB799-1178-4524-B9FB-520CCEAF16AE}"/>
    <dgm:cxn modelId="{AB9603A9-BC6A-4390-BD18-B3AA2F41282F}" type="presOf" srcId="{6B85388F-71E1-413F-BC49-7FE13C99924D}" destId="{DE31F5CA-37EC-464B-A0E1-9AB790904E0E}" srcOrd="0" destOrd="0" presId="urn:microsoft.com/office/officeart/2005/8/layout/orgChart1"/>
    <dgm:cxn modelId="{81277CAA-9F4C-4650-935D-CDBA23270B47}" srcId="{C2E9E08C-C520-4750-9A46-099873830BC9}" destId="{1074358C-D7EC-497E-8A79-228B01C24390}" srcOrd="3" destOrd="0" parTransId="{29E747C2-4E74-46D2-BDE2-CE09F853E2AD}" sibTransId="{6D9B0683-DBEC-4AA1-A6BE-C4042F16D5EF}"/>
    <dgm:cxn modelId="{1C1260AB-BAF4-4931-8E4E-3824C368E924}" type="presOf" srcId="{DE3A69AF-6A99-44DF-9639-EBEE5AEFB1D1}" destId="{146AE877-ED15-459B-B13B-AF077FBB1040}"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F98C2CAE-0CFD-4A5C-83E6-BA55CF07333B}" type="presOf" srcId="{C0EE7375-36E6-4281-9237-5F5EEB6505C0}" destId="{6859BE2E-B830-41FF-B86E-79A6F3BD7732}"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915B7BB2-22C3-4032-8062-59C88F493245}" type="presOf" srcId="{95643014-9364-4ED7-A23C-11FF87634454}" destId="{3C105CD6-BA5F-4296-9ADF-C21FEB294665}" srcOrd="0" destOrd="0" presId="urn:microsoft.com/office/officeart/2005/8/layout/orgChart1"/>
    <dgm:cxn modelId="{B07A9DB3-3CB5-4876-A7FB-0445F9D33B92}" type="presOf" srcId="{3BEC5FAA-E4C7-4310-8BF8-FD6D6CD14D5D}" destId="{89695C53-1190-42FF-86CC-6209DC216241}" srcOrd="0" destOrd="0" presId="urn:microsoft.com/office/officeart/2005/8/layout/orgChart1"/>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2" destOrd="0" parTransId="{6B85388F-71E1-413F-BC49-7FE13C99924D}" sibTransId="{01D8D94A-4C5D-44E8-A195-D41DEB2DABF3}"/>
    <dgm:cxn modelId="{FD84A5B9-7672-45A5-8F76-67395E549BA4}" type="presOf" srcId="{46E357A4-0284-4BE1-9A9E-6902B02DC6CC}" destId="{3313DE1E-A571-4C14-9359-D2832EC6E704}" srcOrd="0" destOrd="0" presId="urn:microsoft.com/office/officeart/2005/8/layout/orgChart1"/>
    <dgm:cxn modelId="{674DDDBB-1CC4-4439-A736-5E6A57B3E89B}" type="presOf" srcId="{DEC2965C-6285-4C9B-87B1-9D8088E6A23A}" destId="{CB891B44-AF70-42EE-BD92-2912254ADB01}"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56F4D0BE-0ED8-4594-B6D7-DCDE4C6272FE}" srcId="{86AF350A-A785-4BDD-9C13-1E90196942B4}" destId="{95643014-9364-4ED7-A23C-11FF87634454}" srcOrd="0" destOrd="0" parTransId="{E0114C20-3A39-4242-9BD4-7E3A42C0079E}" sibTransId="{17FCF78A-6A89-4118-8006-45387E9866DB}"/>
    <dgm:cxn modelId="{4494B9BF-1C53-411A-9827-99CD74D8C2DA}" type="presOf" srcId="{FF48D854-A6EB-4180-B3C8-A92AD1913FB8}" destId="{3FAEDC4B-93D5-464E-95A0-2C0DBD74627C}" srcOrd="1" destOrd="0" presId="urn:microsoft.com/office/officeart/2005/8/layout/orgChart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CA486C1-6B23-43AE-A6EA-907F02D9B8A9}" type="presOf" srcId="{A15E924C-5621-4A99-9FE1-7B2472F94389}" destId="{BCBA6E0F-55FD-4550-AB48-CA95BE9D442E}" srcOrd="0"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97483BC4-9D2B-4252-867C-077537A87F96}" type="presOf" srcId="{8CC409DE-D71E-4F9A-975B-6E0B43349A74}" destId="{2AFD7B4C-6568-464A-98DD-82379AAFB319}" srcOrd="0"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FCAD58C9-5B71-4F8F-A3A8-89272EB477CB}" srcId="{86AF350A-A785-4BDD-9C13-1E90196942B4}" destId="{EB3954B5-74F4-4D11-9DFF-EA78507987CB}" srcOrd="2" destOrd="0" parTransId="{DC6688E7-45CF-4D5C-9D56-6B7EDCF265A6}" sibTransId="{70FF2AC7-4C12-4FF5-B75D-B14A9D9AF54D}"/>
    <dgm:cxn modelId="{F7A145CB-AB41-45AF-8AD4-9A4F753B3ABE}" srcId="{14FC8420-D447-4CEA-A3B7-61E9B3749D8E}" destId="{BA15DC88-B838-4D5F-9BAB-AEC02AE52521}" srcOrd="0" destOrd="0" parTransId="{D1202378-9FC3-4AC3-BEDF-808E27AD479B}" sibTransId="{D7CB81A8-D79B-493F-A54C-A4C32D5B5C19}"/>
    <dgm:cxn modelId="{C2793DCF-63E6-42A5-AC1A-00127B1C5CE1}" type="presOf" srcId="{1074358C-D7EC-497E-8A79-228B01C24390}" destId="{13105FD1-9899-4176-936B-D44FE5EB29AC}" srcOrd="0"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CF1EDECF-4DE2-468D-87D2-E641CA233B71}" type="presOf" srcId="{FFC0753A-C3E9-4306-8FCF-BC7CD8CBB498}" destId="{949D9115-FC5E-4058-9A6E-7A9B1C23BB2D}"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C708B5D0-C5FE-494F-9D5D-D9B5422D0437}" type="presOf" srcId="{D6F5CD79-D3E1-4B19-9C25-479267A00537}" destId="{6BAFA004-7462-4BB3-8CF7-8F0FAE532698}" srcOrd="0" destOrd="0" presId="urn:microsoft.com/office/officeart/2005/8/layout/orgChart1"/>
    <dgm:cxn modelId="{283993D1-8C01-42C6-B135-8377D6DF9AAE}" type="presOf" srcId="{FF48D854-A6EB-4180-B3C8-A92AD1913FB8}" destId="{C7117F62-ADF8-4105-B8CA-B4D9C905242A}" srcOrd="0"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0251C4D9-523C-45CA-9883-E36842905429}" srcId="{0E0D5914-9733-4438-B53B-E54AED87BD25}" destId="{D9DCBD92-CF2D-4FA3-9650-A94983E94475}" srcOrd="0" destOrd="0" parTransId="{8069AF01-BDAC-4439-9E0A-EA0793CC3F91}" sibTransId="{62C8F385-660A-4B36-9BB8-6E3C7FF1DC57}"/>
    <dgm:cxn modelId="{DD8252DC-97BB-4DFF-98B1-5F9768B012B2}" srcId="{86AF350A-A785-4BDD-9C13-1E90196942B4}" destId="{0B7A893D-34B0-412E-AAF0-3244FF37E62F}" srcOrd="1"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863395DF-B5E4-429C-B3A4-11AEEE275460}" type="presOf" srcId="{FFC0753A-C3E9-4306-8FCF-BC7CD8CBB498}" destId="{74D8C257-2D2F-4D23-9EDF-4A8C0E34101E}" srcOrd="0" destOrd="0" presId="urn:microsoft.com/office/officeart/2005/8/layout/orgChart1"/>
    <dgm:cxn modelId="{859569E0-CB55-4039-A217-8E5717CE59A4}" type="presOf" srcId="{C1D6D2B6-BDA2-42F7-88E6-646763F96BB6}" destId="{34AF5C71-29C9-4B62-A61B-B0DE09333C37}" srcOrd="1"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3538D7E3-4394-4B29-9D8E-C5FC1D2A6338}" type="presOf" srcId="{C6A45FCE-97A4-4B31-878B-C5252F842B30}" destId="{1BAEE04E-0A9C-4FC3-A912-7FB010A5E2F8}" srcOrd="0" destOrd="0" presId="urn:microsoft.com/office/officeart/2005/8/layout/orgChart1"/>
    <dgm:cxn modelId="{1A5C29E5-0B3D-496A-BA37-3EE497555743}" srcId="{905ED552-0ABB-46DE-A60F-9DB1B7EBD348}" destId="{FA075ABC-5CA4-4216-8E88-E8C82245409F}" srcOrd="0" destOrd="0" parTransId="{164BE56B-4369-439C-BDA1-AC866650347E}" sibTransId="{EA0AF616-A340-440B-B802-02F18855477B}"/>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1EABD3E8-22BB-432F-BE64-DE31E7BB6EF2}" type="presOf" srcId="{CEC55DE9-CA19-4812-BB18-6CA1DBEE6C1F}" destId="{92A980DB-20D7-4B6B-B178-4CBC80B8D0CA}"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5B6CFCF8-25A2-4BDC-9211-21E220344ED1}" srcId="{D5E38E4B-FED5-4A0A-B8AA-8728BED387A3}" destId="{971055BB-A4A3-40DF-B506-54605DDFB45E}" srcOrd="1"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31F95963-53D8-423D-86CD-3EE818DC740E}" type="presParOf" srcId="{417D4C16-6F47-45C2-BFA4-54B9F621B68C}" destId="{6E904246-481F-4578-AD91-764D29E6D564}" srcOrd="0" destOrd="0" presId="urn:microsoft.com/office/officeart/2005/8/layout/orgChart1"/>
    <dgm:cxn modelId="{E906D7A0-E608-42F1-B765-7EE29899E8FE}" type="presParOf" srcId="{417D4C16-6F47-45C2-BFA4-54B9F621B68C}" destId="{3F7226FF-427D-42A9-8B80-A751CA140B09}" srcOrd="1" destOrd="0" presId="urn:microsoft.com/office/officeart/2005/8/layout/orgChart1"/>
    <dgm:cxn modelId="{88541657-6404-42C4-8577-981CA9455324}" type="presParOf" srcId="{3F7226FF-427D-42A9-8B80-A751CA140B09}" destId="{0A246336-23C1-4668-9722-4DF692D3DE4E}" srcOrd="0" destOrd="0" presId="urn:microsoft.com/office/officeart/2005/8/layout/orgChart1"/>
    <dgm:cxn modelId="{99AD6A02-D375-4A03-B02D-75ACE5D19FBC}" type="presParOf" srcId="{0A246336-23C1-4668-9722-4DF692D3DE4E}" destId="{3C105CD6-BA5F-4296-9ADF-C21FEB294665}" srcOrd="0" destOrd="0" presId="urn:microsoft.com/office/officeart/2005/8/layout/orgChart1"/>
    <dgm:cxn modelId="{45DE90E5-1ADB-4130-8837-E20724DAE165}" type="presParOf" srcId="{0A246336-23C1-4668-9722-4DF692D3DE4E}" destId="{385FC982-988E-4302-98BB-D7460D5505EC}" srcOrd="1" destOrd="0" presId="urn:microsoft.com/office/officeart/2005/8/layout/orgChart1"/>
    <dgm:cxn modelId="{6935D97D-4F7F-4B43-B08E-96674ABBDFED}" type="presParOf" srcId="{3F7226FF-427D-42A9-8B80-A751CA140B09}" destId="{FDB3ABF0-E8E8-4CD0-853A-E48F1654371B}" srcOrd="1" destOrd="0" presId="urn:microsoft.com/office/officeart/2005/8/layout/orgChart1"/>
    <dgm:cxn modelId="{AB7B6F7E-7C05-4FA5-9743-9665AF170A92}" type="presParOf" srcId="{3F7226FF-427D-42A9-8B80-A751CA140B09}" destId="{ECAD813E-F69E-4493-8464-0EFC6AD53AB3}" srcOrd="2" destOrd="0" presId="urn:microsoft.com/office/officeart/2005/8/layout/orgChart1"/>
    <dgm:cxn modelId="{9846C9A2-C25B-4A7E-8766-DD4A212CB05C}" type="presParOf" srcId="{417D4C16-6F47-45C2-BFA4-54B9F621B68C}" destId="{B894DCF4-CFDB-4655-8C23-F6D06D7FB345}" srcOrd="2" destOrd="0" presId="urn:microsoft.com/office/officeart/2005/8/layout/orgChart1"/>
    <dgm:cxn modelId="{12F2EF62-5D93-4BA3-BB32-28747AEE9BDE}" type="presParOf" srcId="{417D4C16-6F47-45C2-BFA4-54B9F621B68C}" destId="{BA7890AD-C28B-4184-A8D6-6EDBD113CB8A}" srcOrd="3"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0F6E4012-374C-4450-8F48-BABF154EDB41}" type="presParOf" srcId="{417D4C16-6F47-45C2-BFA4-54B9F621B68C}" destId="{8361F233-B12E-43F6-BC39-A98D94AE39A7}" srcOrd="4" destOrd="0" presId="urn:microsoft.com/office/officeart/2005/8/layout/orgChart1"/>
    <dgm:cxn modelId="{6EE47D9D-25A0-45B3-86B1-28C264EC0BD8}" type="presParOf" srcId="{417D4C16-6F47-45C2-BFA4-54B9F621B68C}" destId="{DE9A41E4-3923-40A4-9CC8-1B1A5C09A77A}" srcOrd="5"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183D65B1-BB9C-4BCA-BDB7-8FFC1484E394}" type="presParOf" srcId="{9A131EBF-4F2C-4F30-929D-6EE9E0F9BCAA}" destId="{BCBA6E0F-55FD-4550-AB48-CA95BE9D442E}" srcOrd="4" destOrd="0" presId="urn:microsoft.com/office/officeart/2005/8/layout/orgChart1"/>
    <dgm:cxn modelId="{EC68BB26-59E5-4E86-AEC9-CF5A3065B29F}" type="presParOf" srcId="{9A131EBF-4F2C-4F30-929D-6EE9E0F9BCAA}" destId="{715896B5-3CAE-415B-BB66-4C566F817CC2}" srcOrd="5" destOrd="0" presId="urn:microsoft.com/office/officeart/2005/8/layout/orgChart1"/>
    <dgm:cxn modelId="{16A8026F-F0FA-4400-8F0B-FABB24072510}" type="presParOf" srcId="{715896B5-3CAE-415B-BB66-4C566F817CC2}" destId="{66542703-9A5D-434F-A5F6-D2719DF2872B}" srcOrd="0" destOrd="0" presId="urn:microsoft.com/office/officeart/2005/8/layout/orgChart1"/>
    <dgm:cxn modelId="{2CEB7424-B636-4A46-9CBF-8AF9726EB1E6}" type="presParOf" srcId="{66542703-9A5D-434F-A5F6-D2719DF2872B}" destId="{60217F95-1C17-467D-8FED-37F52E7F5E34}" srcOrd="0" destOrd="0" presId="urn:microsoft.com/office/officeart/2005/8/layout/orgChart1"/>
    <dgm:cxn modelId="{E948B0C5-4378-4513-99DD-AF46F1692743}" type="presParOf" srcId="{66542703-9A5D-434F-A5F6-D2719DF2872B}" destId="{C3A5E333-083C-4661-AA5E-F32559AE56FC}" srcOrd="1" destOrd="0" presId="urn:microsoft.com/office/officeart/2005/8/layout/orgChart1"/>
    <dgm:cxn modelId="{54FD854A-F35E-4D87-B276-3EC3E743729F}" type="presParOf" srcId="{715896B5-3CAE-415B-BB66-4C566F817CC2}" destId="{E6580904-834B-40AE-9375-22BECEF4C38F}" srcOrd="1" destOrd="0" presId="urn:microsoft.com/office/officeart/2005/8/layout/orgChart1"/>
    <dgm:cxn modelId="{18FB7062-B9B1-468C-B89B-A0C7060277E2}" type="presParOf" srcId="{715896B5-3CAE-415B-BB66-4C566F817CC2}" destId="{8AD68C36-786D-4CBF-98F5-7B1875C95F86}"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7CF631B0-E14B-4612-8FF8-484582301635}" type="presParOf" srcId="{CA706695-D83D-4307-9D43-2078468493DA}" destId="{2AFD7B4C-6568-464A-98DD-82379AAFB319}" srcOrd="0" destOrd="0" presId="urn:microsoft.com/office/officeart/2005/8/layout/orgChart1"/>
    <dgm:cxn modelId="{90E11FB6-FE40-43E6-AF56-98428CDF02EB}" type="presParOf" srcId="{CA706695-D83D-4307-9D43-2078468493DA}" destId="{EF8844E1-F8BE-4B86-9120-4E498D5196E7}" srcOrd="1" destOrd="0" presId="urn:microsoft.com/office/officeart/2005/8/layout/orgChart1"/>
    <dgm:cxn modelId="{41A1990D-4904-4A71-A434-2BF1F3A3F3B1}" type="presParOf" srcId="{EF8844E1-F8BE-4B86-9120-4E498D5196E7}" destId="{C51861E9-1193-4ED6-AAB4-BD4118E84AE6}" srcOrd="0" destOrd="0" presId="urn:microsoft.com/office/officeart/2005/8/layout/orgChart1"/>
    <dgm:cxn modelId="{92A41B7D-3EF3-45A4-8FCB-9AF3D996146E}" type="presParOf" srcId="{C51861E9-1193-4ED6-AAB4-BD4118E84AE6}" destId="{3313DE1E-A571-4C14-9359-D2832EC6E704}" srcOrd="0" destOrd="0" presId="urn:microsoft.com/office/officeart/2005/8/layout/orgChart1"/>
    <dgm:cxn modelId="{2D814374-D34B-4444-BB9B-8EBC8E0ADD6D}" type="presParOf" srcId="{C51861E9-1193-4ED6-AAB4-BD4118E84AE6}" destId="{FD1FC513-D720-4477-830E-6AB4DC8F9DE5}" srcOrd="1" destOrd="0" presId="urn:microsoft.com/office/officeart/2005/8/layout/orgChart1"/>
    <dgm:cxn modelId="{1299D97E-5EBA-4AC6-883C-A32C5A44CFF5}" type="presParOf" srcId="{EF8844E1-F8BE-4B86-9120-4E498D5196E7}" destId="{7904304D-D077-484E-9014-29E01555F4B4}" srcOrd="1" destOrd="0" presId="urn:microsoft.com/office/officeart/2005/8/layout/orgChart1"/>
    <dgm:cxn modelId="{F20EA048-A4B4-4116-8E00-F4E5296BF67C}" type="presParOf" srcId="{EF8844E1-F8BE-4B86-9120-4E498D5196E7}" destId="{BB47CA54-80E0-4811-A646-A57AC0CAA4DA}" srcOrd="2"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0F3403C-FCA5-45D6-A88C-45DEF25AC775}" type="presParOf" srcId="{2C38C1EE-8865-4C5D-A418-8541DB06CDA8}" destId="{4A5F3F2D-B0D1-45C0-9662-2869662B4BB9}" srcOrd="0" destOrd="0" presId="urn:microsoft.com/office/officeart/2005/8/layout/orgChart1"/>
    <dgm:cxn modelId="{C35F538E-7DF0-4E28-9063-36001BA32F88}" type="presParOf" srcId="{2C38C1EE-8865-4C5D-A418-8541DB06CDA8}" destId="{4D08A3BC-57A2-4C28-BF87-15235FE89C43}" srcOrd="1" destOrd="0" presId="urn:microsoft.com/office/officeart/2005/8/layout/orgChart1"/>
    <dgm:cxn modelId="{D12C71CD-9F09-47E2-86B2-F00F0F3919D5}" type="presParOf" srcId="{4D08A3BC-57A2-4C28-BF87-15235FE89C43}" destId="{DB637F5D-1D3A-4FB7-BD3B-7351671CC71C}" srcOrd="0" destOrd="0" presId="urn:microsoft.com/office/officeart/2005/8/layout/orgChart1"/>
    <dgm:cxn modelId="{7295BCC2-7655-47DB-9EE0-D28D412AD852}" type="presParOf" srcId="{DB637F5D-1D3A-4FB7-BD3B-7351671CC71C}" destId="{2F19FCDD-0105-4117-B9E6-1C5AE13949BB}" srcOrd="0" destOrd="0" presId="urn:microsoft.com/office/officeart/2005/8/layout/orgChart1"/>
    <dgm:cxn modelId="{E0092BFE-00CF-48D9-A44A-2D1909A876F7}" type="presParOf" srcId="{DB637F5D-1D3A-4FB7-BD3B-7351671CC71C}" destId="{82A667F2-84E4-4A4A-B8D6-4814F05DFE73}" srcOrd="1" destOrd="0" presId="urn:microsoft.com/office/officeart/2005/8/layout/orgChart1"/>
    <dgm:cxn modelId="{E23EF6E2-E2A5-4D70-ABB5-5B3EEA95C69C}" type="presParOf" srcId="{4D08A3BC-57A2-4C28-BF87-15235FE89C43}" destId="{E85119DE-35C6-41EA-B1BF-5C85A55E5019}" srcOrd="1" destOrd="0" presId="urn:microsoft.com/office/officeart/2005/8/layout/orgChart1"/>
    <dgm:cxn modelId="{4A298F98-5B74-4157-A232-7A6345920D60}" type="presParOf" srcId="{4D08A3BC-57A2-4C28-BF87-15235FE89C43}" destId="{7FF31277-026A-45CF-8696-E6926CDD8BFC}" srcOrd="2" destOrd="0" presId="urn:microsoft.com/office/officeart/2005/8/layout/orgChart1"/>
    <dgm:cxn modelId="{ED85F658-0CFA-4255-937A-CD7A0BF5EA0D}" type="presParOf" srcId="{2C38C1EE-8865-4C5D-A418-8541DB06CDA8}" destId="{92A980DB-20D7-4B6B-B178-4CBC80B8D0CA}" srcOrd="2" destOrd="0" presId="urn:microsoft.com/office/officeart/2005/8/layout/orgChart1"/>
    <dgm:cxn modelId="{66960A7F-73C8-4E5C-AFDD-1F3F44010449}" type="presParOf" srcId="{2C38C1EE-8865-4C5D-A418-8541DB06CDA8}" destId="{9D203825-82D6-4E84-A03E-0FE832D7F38D}" srcOrd="3" destOrd="0" presId="urn:microsoft.com/office/officeart/2005/8/layout/orgChart1"/>
    <dgm:cxn modelId="{35D3FB45-B497-4C56-A499-31127FD4F8DC}" type="presParOf" srcId="{9D203825-82D6-4E84-A03E-0FE832D7F38D}" destId="{79B8179A-467F-4FBC-B696-A0DCCB1EBEBE}" srcOrd="0" destOrd="0" presId="urn:microsoft.com/office/officeart/2005/8/layout/orgChart1"/>
    <dgm:cxn modelId="{986EFCB6-C48C-4487-8A2C-46BB4E83632C}" type="presParOf" srcId="{79B8179A-467F-4FBC-B696-A0DCCB1EBEBE}" destId="{FD13211A-0C2D-40C1-987F-540BDB91CE01}" srcOrd="0" destOrd="0" presId="urn:microsoft.com/office/officeart/2005/8/layout/orgChart1"/>
    <dgm:cxn modelId="{5BD667D4-3089-4923-A27E-C6BE6A7017C7}" type="presParOf" srcId="{79B8179A-467F-4FBC-B696-A0DCCB1EBEBE}" destId="{0E0408C2-9D7A-4386-8719-69DDA9C7F564}" srcOrd="1" destOrd="0" presId="urn:microsoft.com/office/officeart/2005/8/layout/orgChart1"/>
    <dgm:cxn modelId="{BD83CED2-F81C-49A0-A148-5651EB37AA01}" type="presParOf" srcId="{9D203825-82D6-4E84-A03E-0FE832D7F38D}" destId="{6E24388A-FF8A-4F1C-9B11-AA0775ABAF62}" srcOrd="1" destOrd="0" presId="urn:microsoft.com/office/officeart/2005/8/layout/orgChart1"/>
    <dgm:cxn modelId="{A55C3110-E260-47AA-9231-E5805F5F59F9}" type="presParOf" srcId="{9D203825-82D6-4E84-A03E-0FE832D7F38D}" destId="{D0A4934C-0F2E-4D5B-8D4E-5A6AFB1C1887}" srcOrd="2" destOrd="0" presId="urn:microsoft.com/office/officeart/2005/8/layout/orgChart1"/>
    <dgm:cxn modelId="{34FD5C55-875A-48DC-9268-A4E3695F8FA1}" type="presParOf" srcId="{2C38C1EE-8865-4C5D-A418-8541DB06CDA8}" destId="{1BAEE04E-0A9C-4FC3-A912-7FB010A5E2F8}" srcOrd="4" destOrd="0" presId="urn:microsoft.com/office/officeart/2005/8/layout/orgChart1"/>
    <dgm:cxn modelId="{577CDE8A-2A25-4AB3-86C3-AEEB3617D1E9}" type="presParOf" srcId="{2C38C1EE-8865-4C5D-A418-8541DB06CDA8}" destId="{C0EAACB8-0696-4E4D-BF6D-03A2C79EFD4C}" srcOrd="5" destOrd="0" presId="urn:microsoft.com/office/officeart/2005/8/layout/orgChart1"/>
    <dgm:cxn modelId="{E19BFF24-B9E4-4297-BE5F-8C1926BB2810}" type="presParOf" srcId="{C0EAACB8-0696-4E4D-BF6D-03A2C79EFD4C}" destId="{2340B81C-C4B1-40D6-8AF9-03C1031A0722}" srcOrd="0" destOrd="0" presId="urn:microsoft.com/office/officeart/2005/8/layout/orgChart1"/>
    <dgm:cxn modelId="{EE3AB8AE-F573-46F3-81FB-0104F9CE4C16}" type="presParOf" srcId="{2340B81C-C4B1-40D6-8AF9-03C1031A0722}" destId="{53D60588-5CE1-48A8-86FF-19E520FE8D61}" srcOrd="0" destOrd="0" presId="urn:microsoft.com/office/officeart/2005/8/layout/orgChart1"/>
    <dgm:cxn modelId="{5CBBFA4B-CB08-4AC7-A63B-A62B067C386C}" type="presParOf" srcId="{2340B81C-C4B1-40D6-8AF9-03C1031A0722}" destId="{81A1E215-5CA4-455A-BCE0-D18C15C00749}" srcOrd="1" destOrd="0" presId="urn:microsoft.com/office/officeart/2005/8/layout/orgChart1"/>
    <dgm:cxn modelId="{9075F92F-1857-42C6-97DB-CFD39FE48E62}" type="presParOf" srcId="{C0EAACB8-0696-4E4D-BF6D-03A2C79EFD4C}" destId="{54745F89-2B5F-4743-AAF7-479014DC03E1}" srcOrd="1" destOrd="0" presId="urn:microsoft.com/office/officeart/2005/8/layout/orgChart1"/>
    <dgm:cxn modelId="{DA585D16-C2D3-4929-AF4E-937ABAA7545A}" type="presParOf" srcId="{C0EAACB8-0696-4E4D-BF6D-03A2C79EFD4C}" destId="{F2232BE6-5E74-4C2F-9053-26B2A8492C65}" srcOrd="2" destOrd="0" presId="urn:microsoft.com/office/officeart/2005/8/layout/orgChart1"/>
    <dgm:cxn modelId="{1377F86A-81DE-4162-B1C5-76BF5C9702CE}" type="presParOf" srcId="{2C38C1EE-8865-4C5D-A418-8541DB06CDA8}" destId="{BD067F4C-C507-4F4A-BACC-0874942C1FBA}" srcOrd="6" destOrd="0" presId="urn:microsoft.com/office/officeart/2005/8/layout/orgChart1"/>
    <dgm:cxn modelId="{40D89721-64B4-4BF1-9F3A-7DE572708478}" type="presParOf" srcId="{2C38C1EE-8865-4C5D-A418-8541DB06CDA8}" destId="{95B8C5CE-53B0-41FA-A45E-5D34FA83E092}" srcOrd="7" destOrd="0" presId="urn:microsoft.com/office/officeart/2005/8/layout/orgChart1"/>
    <dgm:cxn modelId="{3E31D619-7B82-4F5C-B688-9A34A1890226}" type="presParOf" srcId="{95B8C5CE-53B0-41FA-A45E-5D34FA83E092}" destId="{60D6CD7D-6B42-4E82-9D10-7CD18FAC0D40}" srcOrd="0" destOrd="0" presId="urn:microsoft.com/office/officeart/2005/8/layout/orgChart1"/>
    <dgm:cxn modelId="{80CF5888-6932-418D-ADCA-FCD0E8F6A1BC}" type="presParOf" srcId="{60D6CD7D-6B42-4E82-9D10-7CD18FAC0D40}" destId="{13105FD1-9899-4176-936B-D44FE5EB29AC}" srcOrd="0" destOrd="0" presId="urn:microsoft.com/office/officeart/2005/8/layout/orgChart1"/>
    <dgm:cxn modelId="{C1D846D4-DFC6-45CF-9A49-E196C667CEDF}" type="presParOf" srcId="{60D6CD7D-6B42-4E82-9D10-7CD18FAC0D40}" destId="{AE2EDB40-587C-4A14-9398-65D0FD6AF95A}" srcOrd="1" destOrd="0" presId="urn:microsoft.com/office/officeart/2005/8/layout/orgChart1"/>
    <dgm:cxn modelId="{BF140205-835E-4F03-84B9-D154F9FD06C9}" type="presParOf" srcId="{95B8C5CE-53B0-41FA-A45E-5D34FA83E092}" destId="{9BE92220-BCAD-4AD6-9633-39045734A77A}" srcOrd="1" destOrd="0" presId="urn:microsoft.com/office/officeart/2005/8/layout/orgChart1"/>
    <dgm:cxn modelId="{142D15F9-FD65-40B2-88BF-BA52F02E3BD1}" type="presParOf" srcId="{95B8C5CE-53B0-41FA-A45E-5D34FA83E092}" destId="{7C2B8396-627D-4801-9319-91AF2A10417E}" srcOrd="2" destOrd="0" presId="urn:microsoft.com/office/officeart/2005/8/layout/orgChart1"/>
    <dgm:cxn modelId="{2950465B-CC2C-487F-AD48-90FE21989E69}" type="presParOf" srcId="{2C38C1EE-8865-4C5D-A418-8541DB06CDA8}" destId="{DDF2BFC7-7510-44DA-852E-71B46BA5998B}" srcOrd="8" destOrd="0" presId="urn:microsoft.com/office/officeart/2005/8/layout/orgChart1"/>
    <dgm:cxn modelId="{2A080A9C-8F4A-4A83-99A6-67277E81FE65}" type="presParOf" srcId="{2C38C1EE-8865-4C5D-A418-8541DB06CDA8}" destId="{0AA15937-2BC9-4D3B-8E69-1B5FB9D60FB1}" srcOrd="9" destOrd="0" presId="urn:microsoft.com/office/officeart/2005/8/layout/orgChart1"/>
    <dgm:cxn modelId="{5E0D3940-6FC9-4189-97C8-21AA8C525B25}" type="presParOf" srcId="{0AA15937-2BC9-4D3B-8E69-1B5FB9D60FB1}" destId="{9A072EFC-B5BD-45AC-8AE5-B2C42C912D2E}" srcOrd="0" destOrd="0" presId="urn:microsoft.com/office/officeart/2005/8/layout/orgChart1"/>
    <dgm:cxn modelId="{915B3A71-C955-4CD0-BA86-8B73B5A781C1}" type="presParOf" srcId="{9A072EFC-B5BD-45AC-8AE5-B2C42C912D2E}" destId="{74D8C257-2D2F-4D23-9EDF-4A8C0E34101E}" srcOrd="0" destOrd="0" presId="urn:microsoft.com/office/officeart/2005/8/layout/orgChart1"/>
    <dgm:cxn modelId="{B2BD8509-67A7-4822-8B16-4A2F4F08ACAA}" type="presParOf" srcId="{9A072EFC-B5BD-45AC-8AE5-B2C42C912D2E}" destId="{949D9115-FC5E-4058-9A6E-7A9B1C23BB2D}" srcOrd="1" destOrd="0" presId="urn:microsoft.com/office/officeart/2005/8/layout/orgChart1"/>
    <dgm:cxn modelId="{8EE63363-32EE-4AC2-82B0-CE0C26B5CE94}" type="presParOf" srcId="{0AA15937-2BC9-4D3B-8E69-1B5FB9D60FB1}" destId="{8A6AB4ED-31DE-44FE-B94A-AE2ED86F8E26}" srcOrd="1" destOrd="0" presId="urn:microsoft.com/office/officeart/2005/8/layout/orgChart1"/>
    <dgm:cxn modelId="{1140D7ED-4D31-42B8-9D4B-B7E8AA85001F}" type="presParOf" srcId="{0AA15937-2BC9-4D3B-8E69-1B5FB9D60FB1}" destId="{2FF3844D-83D6-4B8A-AF8F-6852EE976302}" srcOrd="2"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B0769E41-8BDC-4062-8EEA-F106AC93E83D}" type="presParOf" srcId="{7E0C7BB9-5BB2-4E5A-B8D7-6F7CFC60ED3A}" destId="{C3FAA0F3-7CCC-449C-A82C-F68F70EE100B}" srcOrd="2" destOrd="0" presId="urn:microsoft.com/office/officeart/2005/8/layout/orgChart1"/>
    <dgm:cxn modelId="{606D5A7B-EBE2-4D1F-B810-A7A278C38DBF}" type="presParOf" srcId="{7E0C7BB9-5BB2-4E5A-B8D7-6F7CFC60ED3A}" destId="{092F2FFF-9E60-49E0-9D67-A2B2110FF0CC}" srcOrd="3"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4" destOrd="0" presId="urn:microsoft.com/office/officeart/2005/8/layout/orgChart1"/>
    <dgm:cxn modelId="{69F0F29B-DEC6-4ADE-A473-B8722C058D6B}" type="presParOf" srcId="{7E0C7BB9-5BB2-4E5A-B8D7-6F7CFC60ED3A}" destId="{D467E7B8-8553-4750-9481-240B144A140A}" srcOrd="5"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1874F35E-5383-4BBD-A724-556040B27330}" type="presParOf" srcId="{977D3813-5412-42A7-8B4D-5447A06AC163}" destId="{679EAA6C-B7F9-45B1-B314-064B1497E450}" srcOrd="2" destOrd="0" presId="urn:microsoft.com/office/officeart/2005/8/layout/orgChart1"/>
    <dgm:cxn modelId="{380344C2-5564-4AFE-A8CE-7319C8B9FB1B}" type="presParOf" srcId="{977D3813-5412-42A7-8B4D-5447A06AC163}" destId="{A65D9E2F-0DF0-4606-978F-4875BE6D73B0}" srcOrd="3"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4" destOrd="0" presId="urn:microsoft.com/office/officeart/2005/8/layout/orgChart1"/>
    <dgm:cxn modelId="{7B9F6543-286F-4FF4-996C-3EB407699B6C}" type="presParOf" srcId="{977D3813-5412-42A7-8B4D-5447A06AC163}" destId="{9ED8E56C-C0DA-4771-B928-9B8BF0AE6D47}" srcOrd="5"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04447BCE-4B60-496D-BDDF-25ECBB4F8AC4}" type="presParOf" srcId="{977D3813-5412-42A7-8B4D-5447A06AC163}" destId="{CB891B44-AF70-42EE-BD92-2912254ADB01}" srcOrd="6" destOrd="0" presId="urn:microsoft.com/office/officeart/2005/8/layout/orgChart1"/>
    <dgm:cxn modelId="{7F810BC2-CB27-4DD1-AD9A-D9EA0A0D58A8}" type="presParOf" srcId="{977D3813-5412-42A7-8B4D-5447A06AC163}" destId="{86EE9FF3-9EA5-475F-8F19-6F65DE2DFB1A}" srcOrd="7" destOrd="0" presId="urn:microsoft.com/office/officeart/2005/8/layout/orgChart1"/>
    <dgm:cxn modelId="{595B264F-1BF0-4139-9B26-DF8B6613C065}" type="presParOf" srcId="{86EE9FF3-9EA5-475F-8F19-6F65DE2DFB1A}" destId="{1DDF5843-AA5D-4C97-8313-7D4C241242F8}" srcOrd="0" destOrd="0" presId="urn:microsoft.com/office/officeart/2005/8/layout/orgChart1"/>
    <dgm:cxn modelId="{656DA35D-977D-4899-82A4-47C883ADE3B3}" type="presParOf" srcId="{1DDF5843-AA5D-4C97-8313-7D4C241242F8}" destId="{820A2875-8F4F-499E-A65A-C75C9225503F}" srcOrd="0" destOrd="0" presId="urn:microsoft.com/office/officeart/2005/8/layout/orgChart1"/>
    <dgm:cxn modelId="{D608B473-63FB-4A50-8030-E6AA27A27F96}" type="presParOf" srcId="{1DDF5843-AA5D-4C97-8313-7D4C241242F8}" destId="{34AF5C71-29C9-4B62-A61B-B0DE09333C37}" srcOrd="1" destOrd="0" presId="urn:microsoft.com/office/officeart/2005/8/layout/orgChart1"/>
    <dgm:cxn modelId="{B4F6A37A-90C0-4A14-BF03-BA0FD52BE686}" type="presParOf" srcId="{86EE9FF3-9EA5-475F-8F19-6F65DE2DFB1A}" destId="{9DCBB61A-36F0-4324-96B5-C99D7BEE4A21}" srcOrd="1" destOrd="0" presId="urn:microsoft.com/office/officeart/2005/8/layout/orgChart1"/>
    <dgm:cxn modelId="{C72512C7-4906-48C8-BDCC-8A20DEF7AE59}" type="presParOf" srcId="{86EE9FF3-9EA5-475F-8F19-6F65DE2DFB1A}" destId="{A7D0C208-7C07-4A3A-8F72-65AEA314B57A}" srcOrd="2" destOrd="0" presId="urn:microsoft.com/office/officeart/2005/8/layout/orgChart1"/>
    <dgm:cxn modelId="{F203A44F-DB81-42A9-B56A-67828909C915}" type="presParOf" srcId="{977D3813-5412-42A7-8B4D-5447A06AC163}" destId="{A991AB38-AA12-4BCD-BDBC-8B5C6FECB0D6}" srcOrd="8" destOrd="0" presId="urn:microsoft.com/office/officeart/2005/8/layout/orgChart1"/>
    <dgm:cxn modelId="{243ACF58-17D5-45A4-970A-06D4B15954FE}" type="presParOf" srcId="{977D3813-5412-42A7-8B4D-5447A06AC163}" destId="{ECDB0C1E-5177-4861-B937-8D9C00F01E1E}" srcOrd="9" destOrd="0" presId="urn:microsoft.com/office/officeart/2005/8/layout/orgChart1"/>
    <dgm:cxn modelId="{AC60DF9B-E887-44BE-AE7C-7054F4AF80CB}" type="presParOf" srcId="{ECDB0C1E-5177-4861-B937-8D9C00F01E1E}" destId="{ED31BC12-182F-4545-BBC3-4460167EE33C}" srcOrd="0" destOrd="0" presId="urn:microsoft.com/office/officeart/2005/8/layout/orgChart1"/>
    <dgm:cxn modelId="{E2E09CA1-050B-4DB6-97BF-6396DC0028BE}" type="presParOf" srcId="{ED31BC12-182F-4545-BBC3-4460167EE33C}" destId="{C7117F62-ADF8-4105-B8CA-B4D9C905242A}" srcOrd="0" destOrd="0" presId="urn:microsoft.com/office/officeart/2005/8/layout/orgChart1"/>
    <dgm:cxn modelId="{E8851B55-E3E7-47C1-A727-54AD8E45EED1}" type="presParOf" srcId="{ED31BC12-182F-4545-BBC3-4460167EE33C}" destId="{3FAEDC4B-93D5-464E-95A0-2C0DBD74627C}" srcOrd="1" destOrd="0" presId="urn:microsoft.com/office/officeart/2005/8/layout/orgChart1"/>
    <dgm:cxn modelId="{22F07078-A56B-42F7-B0D1-16390F303DD8}" type="presParOf" srcId="{ECDB0C1E-5177-4861-B937-8D9C00F01E1E}" destId="{36FD3846-906C-44DB-929B-A26773D49E97}" srcOrd="1" destOrd="0" presId="urn:microsoft.com/office/officeart/2005/8/layout/orgChart1"/>
    <dgm:cxn modelId="{C4A3EDBF-28F3-472F-8176-96D78EC248AC}" type="presParOf" srcId="{ECDB0C1E-5177-4861-B937-8D9C00F01E1E}" destId="{0AC10AD8-4F2E-401C-8AED-2F2B57634090}" srcOrd="2" destOrd="0" presId="urn:microsoft.com/office/officeart/2005/8/layout/orgChart1"/>
    <dgm:cxn modelId="{06AFA1F2-0E70-4914-8852-BD976E276BAB}" type="presParOf" srcId="{977D3813-5412-42A7-8B4D-5447A06AC163}" destId="{3C6E50E2-C53E-409B-B57C-7E8EC824BE89}" srcOrd="10" destOrd="0" presId="urn:microsoft.com/office/officeart/2005/8/layout/orgChart1"/>
    <dgm:cxn modelId="{E9204842-33C4-4484-B52A-75B727F0235F}" type="presParOf" srcId="{977D3813-5412-42A7-8B4D-5447A06AC163}" destId="{78F48E60-83C9-4B7C-8A6D-797E8253A6CA}" srcOrd="11" destOrd="0" presId="urn:microsoft.com/office/officeart/2005/8/layout/orgChart1"/>
    <dgm:cxn modelId="{FE157D2C-D946-41A6-A9C7-623AE589B643}" type="presParOf" srcId="{78F48E60-83C9-4B7C-8A6D-797E8253A6CA}" destId="{EB426A6E-FAF7-40EA-9003-0154692CAFF7}" srcOrd="0" destOrd="0" presId="urn:microsoft.com/office/officeart/2005/8/layout/orgChart1"/>
    <dgm:cxn modelId="{005605E9-1A46-4267-B58D-8091D4C811CD}" type="presParOf" srcId="{EB426A6E-FAF7-40EA-9003-0154692CAFF7}" destId="{5953F704-BDD7-48A7-80C8-B883D15219C5}" srcOrd="0" destOrd="0" presId="urn:microsoft.com/office/officeart/2005/8/layout/orgChart1"/>
    <dgm:cxn modelId="{44731F5B-3E7A-408E-B321-90D867C9CF5C}" type="presParOf" srcId="{EB426A6E-FAF7-40EA-9003-0154692CAFF7}" destId="{E7CF3F29-E4C0-43DA-B04A-08AB409C2F63}" srcOrd="1" destOrd="0" presId="urn:microsoft.com/office/officeart/2005/8/layout/orgChart1"/>
    <dgm:cxn modelId="{F6EA6F50-7E9F-41FB-84A6-E599E738CFF9}" type="presParOf" srcId="{78F48E60-83C9-4B7C-8A6D-797E8253A6CA}" destId="{16B5EAC3-4FEF-436F-BB18-F8BFFCC36DB7}" srcOrd="1" destOrd="0" presId="urn:microsoft.com/office/officeart/2005/8/layout/orgChart1"/>
    <dgm:cxn modelId="{9F99910F-C0E3-4DAF-B01B-699741DBC071}" type="presParOf" srcId="{78F48E60-83C9-4B7C-8A6D-797E8253A6CA}" destId="{D188099C-30A7-4C9A-A88A-1667C9224249}"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A03D1E97-1B5D-4A18-B833-EE08C7F9467D}" type="presParOf" srcId="{7F944FE0-D2A2-405B-BDFF-D1897631706E}" destId="{6859BE2E-B830-41FF-B86E-79A6F3BD7732}" srcOrd="16" destOrd="0" presId="urn:microsoft.com/office/officeart/2005/8/layout/orgChart1"/>
    <dgm:cxn modelId="{CA1E3C5F-CAD1-45DB-85C6-19E65F1EBACC}" type="presParOf" srcId="{7F944FE0-D2A2-405B-BDFF-D1897631706E}" destId="{8D866DCF-59CC-4DD5-B28E-62F3EE38D392}" srcOrd="17" destOrd="0" presId="urn:microsoft.com/office/officeart/2005/8/layout/orgChart1"/>
    <dgm:cxn modelId="{CABD4B23-CEB8-42AB-9B7A-8FD738AAAC45}" type="presParOf" srcId="{8D866DCF-59CC-4DD5-B28E-62F3EE38D392}" destId="{8AA59441-871E-4CB9-974F-BBB2590582D3}" srcOrd="0" destOrd="0" presId="urn:microsoft.com/office/officeart/2005/8/layout/orgChart1"/>
    <dgm:cxn modelId="{491E19C8-1E3B-491B-9C05-7A86E3CD71B8}" type="presParOf" srcId="{8AA59441-871E-4CB9-974F-BBB2590582D3}" destId="{9A7C5AEB-3E05-469A-95FE-22BE39540AE1}" srcOrd="0" destOrd="0" presId="urn:microsoft.com/office/officeart/2005/8/layout/orgChart1"/>
    <dgm:cxn modelId="{FE3ABCA3-79F6-4968-A6DC-73034FE0ED41}" type="presParOf" srcId="{8AA59441-871E-4CB9-974F-BBB2590582D3}" destId="{43608A5B-3808-436B-B5E2-C7A7C19E947A}" srcOrd="1" destOrd="0" presId="urn:microsoft.com/office/officeart/2005/8/layout/orgChart1"/>
    <dgm:cxn modelId="{8E37A424-516C-485C-9FA9-133CC35D46ED}" type="presParOf" srcId="{8D866DCF-59CC-4DD5-B28E-62F3EE38D392}" destId="{07619283-906A-4B7F-A688-B948772364C0}" srcOrd="1" destOrd="0" presId="urn:microsoft.com/office/officeart/2005/8/layout/orgChart1"/>
    <dgm:cxn modelId="{42F2D624-D33A-4B5E-B14F-93D877FF69DD}" type="presParOf" srcId="{07619283-906A-4B7F-A688-B948772364C0}" destId="{6B9387C3-2537-4FE2-8085-C859547936ED}" srcOrd="0" destOrd="0" presId="urn:microsoft.com/office/officeart/2005/8/layout/orgChart1"/>
    <dgm:cxn modelId="{0C2BA383-2A8A-44B6-8D34-495381E5FDB4}" type="presParOf" srcId="{07619283-906A-4B7F-A688-B948772364C0}" destId="{19521A41-1468-43CA-8648-B0DAEE5747D7}" srcOrd="1" destOrd="0" presId="urn:microsoft.com/office/officeart/2005/8/layout/orgChart1"/>
    <dgm:cxn modelId="{7F0FD365-487B-4E92-B5E0-6C538B9456EE}" type="presParOf" srcId="{19521A41-1468-43CA-8648-B0DAEE5747D7}" destId="{AC83BF55-15E5-4CA9-8603-040C1C724931}" srcOrd="0" destOrd="0" presId="urn:microsoft.com/office/officeart/2005/8/layout/orgChart1"/>
    <dgm:cxn modelId="{251E7661-41C4-47CF-A9D0-B203C54113C7}" type="presParOf" srcId="{AC83BF55-15E5-4CA9-8603-040C1C724931}" destId="{250F3822-B3AA-4407-90AE-B2B8D5EF00A9}" srcOrd="0" destOrd="0" presId="urn:microsoft.com/office/officeart/2005/8/layout/orgChart1"/>
    <dgm:cxn modelId="{24620278-71A8-4E39-B546-D2E67B52F72A}" type="presParOf" srcId="{AC83BF55-15E5-4CA9-8603-040C1C724931}" destId="{3D5DCA66-EC03-4D13-94BA-59130EF8F053}" srcOrd="1" destOrd="0" presId="urn:microsoft.com/office/officeart/2005/8/layout/orgChart1"/>
    <dgm:cxn modelId="{08D14196-6382-4DA0-AA3D-907080B11260}" type="presParOf" srcId="{19521A41-1468-43CA-8648-B0DAEE5747D7}" destId="{DC06BBD4-9CFE-43AB-B5BD-BC44CD6E3076}" srcOrd="1" destOrd="0" presId="urn:microsoft.com/office/officeart/2005/8/layout/orgChart1"/>
    <dgm:cxn modelId="{03F405BB-CC51-4A6D-A3FF-ED7909132C25}" type="presParOf" srcId="{19521A41-1468-43CA-8648-B0DAEE5747D7}" destId="{4976DE3A-1E73-4C99-A568-953ACA700A8A}" srcOrd="2" destOrd="0" presId="urn:microsoft.com/office/officeart/2005/8/layout/orgChart1"/>
    <dgm:cxn modelId="{73BEC947-13DF-45BE-BC37-85E52CDFB9B6}" type="presParOf" srcId="{07619283-906A-4B7F-A688-B948772364C0}" destId="{89695C53-1190-42FF-86CC-6209DC216241}" srcOrd="2" destOrd="0" presId="urn:microsoft.com/office/officeart/2005/8/layout/orgChart1"/>
    <dgm:cxn modelId="{56103642-50B6-4E67-BB45-2FC1426A7736}" type="presParOf" srcId="{07619283-906A-4B7F-A688-B948772364C0}" destId="{2091A16D-1C0D-4F82-A103-83C5761C684D}" srcOrd="3" destOrd="0" presId="urn:microsoft.com/office/officeart/2005/8/layout/orgChart1"/>
    <dgm:cxn modelId="{EFC9D930-DFE3-4B43-A2C6-84B4B9BC7E6B}" type="presParOf" srcId="{2091A16D-1C0D-4F82-A103-83C5761C684D}" destId="{EED680E5-5D13-4D31-96F1-F5C06ADCAF46}" srcOrd="0" destOrd="0" presId="urn:microsoft.com/office/officeart/2005/8/layout/orgChart1"/>
    <dgm:cxn modelId="{D9F32052-715E-407A-9D91-5910A974A133}" type="presParOf" srcId="{EED680E5-5D13-4D31-96F1-F5C06ADCAF46}" destId="{9BEC86F9-D6A7-4983-86A8-08577B7FE900}" srcOrd="0" destOrd="0" presId="urn:microsoft.com/office/officeart/2005/8/layout/orgChart1"/>
    <dgm:cxn modelId="{F19338DA-0732-433B-8E1B-74CFA4493220}" type="presParOf" srcId="{EED680E5-5D13-4D31-96F1-F5C06ADCAF46}" destId="{BAE3A63D-44E0-41CC-9D09-F10B1732475A}" srcOrd="1" destOrd="0" presId="urn:microsoft.com/office/officeart/2005/8/layout/orgChart1"/>
    <dgm:cxn modelId="{E450A112-C7BE-456E-B62D-572669ED9418}" type="presParOf" srcId="{2091A16D-1C0D-4F82-A103-83C5761C684D}" destId="{E48E0602-2F06-48C0-8919-CE0533050729}" srcOrd="1" destOrd="0" presId="urn:microsoft.com/office/officeart/2005/8/layout/orgChart1"/>
    <dgm:cxn modelId="{3A32D58C-7BEB-4A8D-9F8F-382169299D8F}" type="presParOf" srcId="{2091A16D-1C0D-4F82-A103-83C5761C684D}" destId="{EB7A1FFC-E249-429A-A32C-B391C7308432}" srcOrd="2" destOrd="0" presId="urn:microsoft.com/office/officeart/2005/8/layout/orgChart1"/>
    <dgm:cxn modelId="{CC32EEBB-F100-493D-A648-AB655DCA662B}" type="presParOf" srcId="{8D866DCF-59CC-4DD5-B28E-62F3EE38D392}" destId="{836B10AC-82D9-4DB4-A773-693582BDB9D0}" srcOrd="2" destOrd="0" presId="urn:microsoft.com/office/officeart/2005/8/layout/orgChart1"/>
    <dgm:cxn modelId="{02F39377-92C5-426F-9EC8-ECB703EC5533}" type="presParOf" srcId="{7F944FE0-D2A2-405B-BDFF-D1897631706E}" destId="{7009101D-659E-4AC4-B6A0-8312127BD0D5}" srcOrd="18" destOrd="0" presId="urn:microsoft.com/office/officeart/2005/8/layout/orgChart1"/>
    <dgm:cxn modelId="{FDC8EE08-BF7D-4834-B60E-1643A82992FD}" type="presParOf" srcId="{7F944FE0-D2A2-405B-BDFF-D1897631706E}" destId="{5AD6FC9D-6064-445F-8A06-CCA400DB3B08}" srcOrd="19"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F22369C-0260-40DE-A3B5-80071F47CFCB}">
      <dsp:nvSpPr>
        <dsp:cNvPr id="0" name=""/>
        <dsp:cNvSpPr/>
      </dsp:nvSpPr>
      <dsp:spPr>
        <a:xfrm>
          <a:off x="14113697" y="2493294"/>
          <a:ext cx="139770" cy="1175917"/>
        </a:xfrm>
        <a:custGeom>
          <a:avLst/>
          <a:gdLst/>
          <a:ahLst/>
          <a:cxnLst/>
          <a:rect l="0" t="0" r="0" b="0"/>
          <a:pathLst>
            <a:path>
              <a:moveTo>
                <a:pt x="0" y="0"/>
              </a:moveTo>
              <a:lnTo>
                <a:pt x="0" y="1175917"/>
              </a:lnTo>
              <a:lnTo>
                <a:pt x="139770"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4113697" y="2493294"/>
          <a:ext cx="139770" cy="462326"/>
        </a:xfrm>
        <a:custGeom>
          <a:avLst/>
          <a:gdLst/>
          <a:ahLst/>
          <a:cxnLst/>
          <a:rect l="0" t="0" r="0" b="0"/>
          <a:pathLst>
            <a:path>
              <a:moveTo>
                <a:pt x="0" y="0"/>
              </a:moveTo>
              <a:lnTo>
                <a:pt x="0" y="462326"/>
              </a:lnTo>
              <a:lnTo>
                <a:pt x="139770"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46631" y="1102973"/>
          <a:ext cx="7064153" cy="887792"/>
        </a:xfrm>
        <a:custGeom>
          <a:avLst/>
          <a:gdLst/>
          <a:ahLst/>
          <a:cxnLst/>
          <a:rect l="0" t="0" r="0" b="0"/>
          <a:pathLst>
            <a:path>
              <a:moveTo>
                <a:pt x="0" y="0"/>
              </a:moveTo>
              <a:lnTo>
                <a:pt x="0" y="782261"/>
              </a:lnTo>
              <a:lnTo>
                <a:pt x="7064153" y="782261"/>
              </a:lnTo>
              <a:lnTo>
                <a:pt x="7064153" y="88779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9695C53-1190-42FF-86CC-6209DC216241}">
      <dsp:nvSpPr>
        <dsp:cNvPr id="0" name=""/>
        <dsp:cNvSpPr/>
      </dsp:nvSpPr>
      <dsp:spPr>
        <a:xfrm>
          <a:off x="12765289" y="2482515"/>
          <a:ext cx="205541" cy="1186696"/>
        </a:xfrm>
        <a:custGeom>
          <a:avLst/>
          <a:gdLst/>
          <a:ahLst/>
          <a:cxnLst/>
          <a:rect l="0" t="0" r="0" b="0"/>
          <a:pathLst>
            <a:path>
              <a:moveTo>
                <a:pt x="0" y="0"/>
              </a:moveTo>
              <a:lnTo>
                <a:pt x="0" y="1186696"/>
              </a:lnTo>
              <a:lnTo>
                <a:pt x="205541" y="11866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9387C3-2537-4FE2-8085-C859547936ED}">
      <dsp:nvSpPr>
        <dsp:cNvPr id="0" name=""/>
        <dsp:cNvSpPr/>
      </dsp:nvSpPr>
      <dsp:spPr>
        <a:xfrm>
          <a:off x="12765289" y="2482515"/>
          <a:ext cx="205541" cy="473105"/>
        </a:xfrm>
        <a:custGeom>
          <a:avLst/>
          <a:gdLst/>
          <a:ahLst/>
          <a:cxnLst/>
          <a:rect l="0" t="0" r="0" b="0"/>
          <a:pathLst>
            <a:path>
              <a:moveTo>
                <a:pt x="0" y="0"/>
              </a:moveTo>
              <a:lnTo>
                <a:pt x="0" y="473105"/>
              </a:lnTo>
              <a:lnTo>
                <a:pt x="205541" y="4731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859BE2E-B830-41FF-B86E-79A6F3BD7732}">
      <dsp:nvSpPr>
        <dsp:cNvPr id="0" name=""/>
        <dsp:cNvSpPr/>
      </dsp:nvSpPr>
      <dsp:spPr>
        <a:xfrm>
          <a:off x="7346631" y="1102973"/>
          <a:ext cx="5891135" cy="877013"/>
        </a:xfrm>
        <a:custGeom>
          <a:avLst/>
          <a:gdLst/>
          <a:ahLst/>
          <a:cxnLst/>
          <a:rect l="0" t="0" r="0" b="0"/>
          <a:pathLst>
            <a:path>
              <a:moveTo>
                <a:pt x="0" y="0"/>
              </a:moveTo>
              <a:lnTo>
                <a:pt x="0" y="771482"/>
              </a:lnTo>
              <a:lnTo>
                <a:pt x="5891135" y="771482"/>
              </a:lnTo>
              <a:lnTo>
                <a:pt x="5891135"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531555" y="2482515"/>
          <a:ext cx="179121" cy="1186696"/>
        </a:xfrm>
        <a:custGeom>
          <a:avLst/>
          <a:gdLst/>
          <a:ahLst/>
          <a:cxnLst/>
          <a:rect l="0" t="0" r="0" b="0"/>
          <a:pathLst>
            <a:path>
              <a:moveTo>
                <a:pt x="0" y="0"/>
              </a:moveTo>
              <a:lnTo>
                <a:pt x="0" y="1186696"/>
              </a:lnTo>
              <a:lnTo>
                <a:pt x="179121" y="11866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531555" y="2482515"/>
          <a:ext cx="179121" cy="473105"/>
        </a:xfrm>
        <a:custGeom>
          <a:avLst/>
          <a:gdLst/>
          <a:ahLst/>
          <a:cxnLst/>
          <a:rect l="0" t="0" r="0" b="0"/>
          <a:pathLst>
            <a:path>
              <a:moveTo>
                <a:pt x="0" y="0"/>
              </a:moveTo>
              <a:lnTo>
                <a:pt x="0" y="473105"/>
              </a:lnTo>
              <a:lnTo>
                <a:pt x="179121" y="4731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46631" y="1102973"/>
          <a:ext cx="4586947" cy="877013"/>
        </a:xfrm>
        <a:custGeom>
          <a:avLst/>
          <a:gdLst/>
          <a:ahLst/>
          <a:cxnLst/>
          <a:rect l="0" t="0" r="0" b="0"/>
          <a:pathLst>
            <a:path>
              <a:moveTo>
                <a:pt x="0" y="0"/>
              </a:moveTo>
              <a:lnTo>
                <a:pt x="0" y="771482"/>
              </a:lnTo>
              <a:lnTo>
                <a:pt x="4586947" y="771482"/>
              </a:lnTo>
              <a:lnTo>
                <a:pt x="4586947"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43798" y="2482515"/>
          <a:ext cx="150758" cy="1186696"/>
        </a:xfrm>
        <a:custGeom>
          <a:avLst/>
          <a:gdLst/>
          <a:ahLst/>
          <a:cxnLst/>
          <a:rect l="0" t="0" r="0" b="0"/>
          <a:pathLst>
            <a:path>
              <a:moveTo>
                <a:pt x="0" y="0"/>
              </a:moveTo>
              <a:lnTo>
                <a:pt x="0" y="1186696"/>
              </a:lnTo>
              <a:lnTo>
                <a:pt x="150758" y="11866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43798" y="2482515"/>
          <a:ext cx="150758" cy="473105"/>
        </a:xfrm>
        <a:custGeom>
          <a:avLst/>
          <a:gdLst/>
          <a:ahLst/>
          <a:cxnLst/>
          <a:rect l="0" t="0" r="0" b="0"/>
          <a:pathLst>
            <a:path>
              <a:moveTo>
                <a:pt x="0" y="0"/>
              </a:moveTo>
              <a:lnTo>
                <a:pt x="0" y="473105"/>
              </a:lnTo>
              <a:lnTo>
                <a:pt x="150758" y="4731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46631" y="1102973"/>
          <a:ext cx="3399190" cy="877013"/>
        </a:xfrm>
        <a:custGeom>
          <a:avLst/>
          <a:gdLst/>
          <a:ahLst/>
          <a:cxnLst/>
          <a:rect l="0" t="0" r="0" b="0"/>
          <a:pathLst>
            <a:path>
              <a:moveTo>
                <a:pt x="0" y="0"/>
              </a:moveTo>
              <a:lnTo>
                <a:pt x="0" y="771482"/>
              </a:lnTo>
              <a:lnTo>
                <a:pt x="3399190" y="771482"/>
              </a:lnTo>
              <a:lnTo>
                <a:pt x="3399190"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127679" y="2482515"/>
          <a:ext cx="150758" cy="473105"/>
        </a:xfrm>
        <a:custGeom>
          <a:avLst/>
          <a:gdLst/>
          <a:ahLst/>
          <a:cxnLst/>
          <a:rect l="0" t="0" r="0" b="0"/>
          <a:pathLst>
            <a:path>
              <a:moveTo>
                <a:pt x="0" y="0"/>
              </a:moveTo>
              <a:lnTo>
                <a:pt x="0" y="473105"/>
              </a:lnTo>
              <a:lnTo>
                <a:pt x="150758" y="4731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46631" y="1102973"/>
          <a:ext cx="2183070" cy="877013"/>
        </a:xfrm>
        <a:custGeom>
          <a:avLst/>
          <a:gdLst/>
          <a:ahLst/>
          <a:cxnLst/>
          <a:rect l="0" t="0" r="0" b="0"/>
          <a:pathLst>
            <a:path>
              <a:moveTo>
                <a:pt x="0" y="0"/>
              </a:moveTo>
              <a:lnTo>
                <a:pt x="0" y="771482"/>
              </a:lnTo>
              <a:lnTo>
                <a:pt x="2183070" y="771482"/>
              </a:lnTo>
              <a:lnTo>
                <a:pt x="2183070"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6E50E2-C53E-409B-B57C-7E8EC824BE89}">
      <dsp:nvSpPr>
        <dsp:cNvPr id="0" name=""/>
        <dsp:cNvSpPr/>
      </dsp:nvSpPr>
      <dsp:spPr>
        <a:xfrm>
          <a:off x="7838001" y="2482515"/>
          <a:ext cx="163018" cy="4041060"/>
        </a:xfrm>
        <a:custGeom>
          <a:avLst/>
          <a:gdLst/>
          <a:ahLst/>
          <a:cxnLst/>
          <a:rect l="0" t="0" r="0" b="0"/>
          <a:pathLst>
            <a:path>
              <a:moveTo>
                <a:pt x="0" y="0"/>
              </a:moveTo>
              <a:lnTo>
                <a:pt x="0" y="4041060"/>
              </a:lnTo>
              <a:lnTo>
                <a:pt x="163018" y="404106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991AB38-AA12-4BCD-BDBC-8B5C6FECB0D6}">
      <dsp:nvSpPr>
        <dsp:cNvPr id="0" name=""/>
        <dsp:cNvSpPr/>
      </dsp:nvSpPr>
      <dsp:spPr>
        <a:xfrm>
          <a:off x="7838001" y="2482515"/>
          <a:ext cx="163018" cy="3327469"/>
        </a:xfrm>
        <a:custGeom>
          <a:avLst/>
          <a:gdLst/>
          <a:ahLst/>
          <a:cxnLst/>
          <a:rect l="0" t="0" r="0" b="0"/>
          <a:pathLst>
            <a:path>
              <a:moveTo>
                <a:pt x="0" y="0"/>
              </a:moveTo>
              <a:lnTo>
                <a:pt x="0" y="3327469"/>
              </a:lnTo>
              <a:lnTo>
                <a:pt x="163018" y="332746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B891B44-AF70-42EE-BD92-2912254ADB01}">
      <dsp:nvSpPr>
        <dsp:cNvPr id="0" name=""/>
        <dsp:cNvSpPr/>
      </dsp:nvSpPr>
      <dsp:spPr>
        <a:xfrm>
          <a:off x="7838001" y="2482515"/>
          <a:ext cx="163018" cy="2613878"/>
        </a:xfrm>
        <a:custGeom>
          <a:avLst/>
          <a:gdLst/>
          <a:ahLst/>
          <a:cxnLst/>
          <a:rect l="0" t="0" r="0" b="0"/>
          <a:pathLst>
            <a:path>
              <a:moveTo>
                <a:pt x="0" y="0"/>
              </a:moveTo>
              <a:lnTo>
                <a:pt x="0" y="2613878"/>
              </a:lnTo>
              <a:lnTo>
                <a:pt x="163018" y="261387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7838001" y="2482515"/>
          <a:ext cx="163018" cy="1900287"/>
        </a:xfrm>
        <a:custGeom>
          <a:avLst/>
          <a:gdLst/>
          <a:ahLst/>
          <a:cxnLst/>
          <a:rect l="0" t="0" r="0" b="0"/>
          <a:pathLst>
            <a:path>
              <a:moveTo>
                <a:pt x="0" y="0"/>
              </a:moveTo>
              <a:lnTo>
                <a:pt x="0" y="1900287"/>
              </a:lnTo>
              <a:lnTo>
                <a:pt x="163018" y="190028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7838001" y="2482515"/>
          <a:ext cx="163018" cy="1186696"/>
        </a:xfrm>
        <a:custGeom>
          <a:avLst/>
          <a:gdLst/>
          <a:ahLst/>
          <a:cxnLst/>
          <a:rect l="0" t="0" r="0" b="0"/>
          <a:pathLst>
            <a:path>
              <a:moveTo>
                <a:pt x="0" y="0"/>
              </a:moveTo>
              <a:lnTo>
                <a:pt x="0" y="1186696"/>
              </a:lnTo>
              <a:lnTo>
                <a:pt x="163018" y="118669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7838001" y="2482515"/>
          <a:ext cx="163018" cy="473105"/>
        </a:xfrm>
        <a:custGeom>
          <a:avLst/>
          <a:gdLst/>
          <a:ahLst/>
          <a:cxnLst/>
          <a:rect l="0" t="0" r="0" b="0"/>
          <a:pathLst>
            <a:path>
              <a:moveTo>
                <a:pt x="0" y="0"/>
              </a:moveTo>
              <a:lnTo>
                <a:pt x="0" y="473105"/>
              </a:lnTo>
              <a:lnTo>
                <a:pt x="163018" y="47310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46631" y="1102973"/>
          <a:ext cx="926085" cy="877013"/>
        </a:xfrm>
        <a:custGeom>
          <a:avLst/>
          <a:gdLst/>
          <a:ahLst/>
          <a:cxnLst/>
          <a:rect l="0" t="0" r="0" b="0"/>
          <a:pathLst>
            <a:path>
              <a:moveTo>
                <a:pt x="0" y="0"/>
              </a:moveTo>
              <a:lnTo>
                <a:pt x="0" y="771482"/>
              </a:lnTo>
              <a:lnTo>
                <a:pt x="926085" y="771482"/>
              </a:lnTo>
              <a:lnTo>
                <a:pt x="926085"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6634141" y="3206885"/>
          <a:ext cx="150758" cy="1889508"/>
        </a:xfrm>
        <a:custGeom>
          <a:avLst/>
          <a:gdLst/>
          <a:ahLst/>
          <a:cxnLst/>
          <a:rect l="0" t="0" r="0" b="0"/>
          <a:pathLst>
            <a:path>
              <a:moveTo>
                <a:pt x="0" y="0"/>
              </a:moveTo>
              <a:lnTo>
                <a:pt x="0" y="1889508"/>
              </a:lnTo>
              <a:lnTo>
                <a:pt x="150758" y="18895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6634141" y="3206885"/>
          <a:ext cx="150758" cy="1175917"/>
        </a:xfrm>
        <a:custGeom>
          <a:avLst/>
          <a:gdLst/>
          <a:ahLst/>
          <a:cxnLst/>
          <a:rect l="0" t="0" r="0" b="0"/>
          <a:pathLst>
            <a:path>
              <a:moveTo>
                <a:pt x="0" y="0"/>
              </a:moveTo>
              <a:lnTo>
                <a:pt x="0" y="1175917"/>
              </a:lnTo>
              <a:lnTo>
                <a:pt x="150758"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6634141" y="3206885"/>
          <a:ext cx="150758" cy="462326"/>
        </a:xfrm>
        <a:custGeom>
          <a:avLst/>
          <a:gdLst/>
          <a:ahLst/>
          <a:cxnLst/>
          <a:rect l="0" t="0" r="0" b="0"/>
          <a:pathLst>
            <a:path>
              <a:moveTo>
                <a:pt x="0" y="0"/>
              </a:moveTo>
              <a:lnTo>
                <a:pt x="0" y="462326"/>
              </a:lnTo>
              <a:lnTo>
                <a:pt x="150758"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6124074" y="2482515"/>
          <a:ext cx="912089" cy="221841"/>
        </a:xfrm>
        <a:custGeom>
          <a:avLst/>
          <a:gdLst/>
          <a:ahLst/>
          <a:cxnLst/>
          <a:rect l="0" t="0" r="0" b="0"/>
          <a:pathLst>
            <a:path>
              <a:moveTo>
                <a:pt x="0" y="0"/>
              </a:moveTo>
              <a:lnTo>
                <a:pt x="0" y="116310"/>
              </a:lnTo>
              <a:lnTo>
                <a:pt x="912089" y="116310"/>
              </a:lnTo>
              <a:lnTo>
                <a:pt x="912089" y="2218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DF2BFC7-7510-44DA-852E-71B46BA5998B}">
      <dsp:nvSpPr>
        <dsp:cNvPr id="0" name=""/>
        <dsp:cNvSpPr/>
      </dsp:nvSpPr>
      <dsp:spPr>
        <a:xfrm>
          <a:off x="5418021" y="3920476"/>
          <a:ext cx="150758" cy="3316690"/>
        </a:xfrm>
        <a:custGeom>
          <a:avLst/>
          <a:gdLst/>
          <a:ahLst/>
          <a:cxnLst/>
          <a:rect l="0" t="0" r="0" b="0"/>
          <a:pathLst>
            <a:path>
              <a:moveTo>
                <a:pt x="0" y="0"/>
              </a:moveTo>
              <a:lnTo>
                <a:pt x="0" y="3316690"/>
              </a:lnTo>
              <a:lnTo>
                <a:pt x="150758" y="331669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067F4C-C507-4F4A-BACC-0874942C1FBA}">
      <dsp:nvSpPr>
        <dsp:cNvPr id="0" name=""/>
        <dsp:cNvSpPr/>
      </dsp:nvSpPr>
      <dsp:spPr>
        <a:xfrm>
          <a:off x="5418021" y="3920476"/>
          <a:ext cx="150758" cy="2603099"/>
        </a:xfrm>
        <a:custGeom>
          <a:avLst/>
          <a:gdLst/>
          <a:ahLst/>
          <a:cxnLst/>
          <a:rect l="0" t="0" r="0" b="0"/>
          <a:pathLst>
            <a:path>
              <a:moveTo>
                <a:pt x="0" y="0"/>
              </a:moveTo>
              <a:lnTo>
                <a:pt x="0" y="2603099"/>
              </a:lnTo>
              <a:lnTo>
                <a:pt x="150758" y="260309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AEE04E-0A9C-4FC3-A912-7FB010A5E2F8}">
      <dsp:nvSpPr>
        <dsp:cNvPr id="0" name=""/>
        <dsp:cNvSpPr/>
      </dsp:nvSpPr>
      <dsp:spPr>
        <a:xfrm>
          <a:off x="5418021" y="3920476"/>
          <a:ext cx="150758" cy="1889508"/>
        </a:xfrm>
        <a:custGeom>
          <a:avLst/>
          <a:gdLst/>
          <a:ahLst/>
          <a:cxnLst/>
          <a:rect l="0" t="0" r="0" b="0"/>
          <a:pathLst>
            <a:path>
              <a:moveTo>
                <a:pt x="0" y="0"/>
              </a:moveTo>
              <a:lnTo>
                <a:pt x="0" y="1889508"/>
              </a:lnTo>
              <a:lnTo>
                <a:pt x="150758" y="18895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2A980DB-20D7-4B6B-B178-4CBC80B8D0CA}">
      <dsp:nvSpPr>
        <dsp:cNvPr id="0" name=""/>
        <dsp:cNvSpPr/>
      </dsp:nvSpPr>
      <dsp:spPr>
        <a:xfrm>
          <a:off x="5418021" y="3920476"/>
          <a:ext cx="150758" cy="1175917"/>
        </a:xfrm>
        <a:custGeom>
          <a:avLst/>
          <a:gdLst/>
          <a:ahLst/>
          <a:cxnLst/>
          <a:rect l="0" t="0" r="0" b="0"/>
          <a:pathLst>
            <a:path>
              <a:moveTo>
                <a:pt x="0" y="0"/>
              </a:moveTo>
              <a:lnTo>
                <a:pt x="0" y="1175917"/>
              </a:lnTo>
              <a:lnTo>
                <a:pt x="150758"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A5F3F2D-B0D1-45C0-9662-2869662B4BB9}">
      <dsp:nvSpPr>
        <dsp:cNvPr id="0" name=""/>
        <dsp:cNvSpPr/>
      </dsp:nvSpPr>
      <dsp:spPr>
        <a:xfrm>
          <a:off x="5418021" y="3920476"/>
          <a:ext cx="150758" cy="462326"/>
        </a:xfrm>
        <a:custGeom>
          <a:avLst/>
          <a:gdLst/>
          <a:ahLst/>
          <a:cxnLst/>
          <a:rect l="0" t="0" r="0" b="0"/>
          <a:pathLst>
            <a:path>
              <a:moveTo>
                <a:pt x="0" y="0"/>
              </a:moveTo>
              <a:lnTo>
                <a:pt x="0" y="462326"/>
              </a:lnTo>
              <a:lnTo>
                <a:pt x="150758"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5211984" y="3206885"/>
          <a:ext cx="608059" cy="211062"/>
        </a:xfrm>
        <a:custGeom>
          <a:avLst/>
          <a:gdLst/>
          <a:ahLst/>
          <a:cxnLst/>
          <a:rect l="0" t="0" r="0" b="0"/>
          <a:pathLst>
            <a:path>
              <a:moveTo>
                <a:pt x="0" y="0"/>
              </a:moveTo>
              <a:lnTo>
                <a:pt x="0" y="105531"/>
              </a:lnTo>
              <a:lnTo>
                <a:pt x="608059" y="105531"/>
              </a:lnTo>
              <a:lnTo>
                <a:pt x="608059" y="2110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AFD7B4C-6568-464A-98DD-82379AAFB319}">
      <dsp:nvSpPr>
        <dsp:cNvPr id="0" name=""/>
        <dsp:cNvSpPr/>
      </dsp:nvSpPr>
      <dsp:spPr>
        <a:xfrm>
          <a:off x="4201901" y="3920476"/>
          <a:ext cx="150758" cy="462326"/>
        </a:xfrm>
        <a:custGeom>
          <a:avLst/>
          <a:gdLst/>
          <a:ahLst/>
          <a:cxnLst/>
          <a:rect l="0" t="0" r="0" b="0"/>
          <a:pathLst>
            <a:path>
              <a:moveTo>
                <a:pt x="0" y="0"/>
              </a:moveTo>
              <a:lnTo>
                <a:pt x="0" y="462326"/>
              </a:lnTo>
              <a:lnTo>
                <a:pt x="150758"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4603924" y="3206885"/>
          <a:ext cx="608059" cy="211062"/>
        </a:xfrm>
        <a:custGeom>
          <a:avLst/>
          <a:gdLst/>
          <a:ahLst/>
          <a:cxnLst/>
          <a:rect l="0" t="0" r="0" b="0"/>
          <a:pathLst>
            <a:path>
              <a:moveTo>
                <a:pt x="608059" y="0"/>
              </a:moveTo>
              <a:lnTo>
                <a:pt x="608059" y="105531"/>
              </a:lnTo>
              <a:lnTo>
                <a:pt x="0" y="105531"/>
              </a:lnTo>
              <a:lnTo>
                <a:pt x="0" y="2110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5211984" y="2482515"/>
          <a:ext cx="912089" cy="221841"/>
        </a:xfrm>
        <a:custGeom>
          <a:avLst/>
          <a:gdLst/>
          <a:ahLst/>
          <a:cxnLst/>
          <a:rect l="0" t="0" r="0" b="0"/>
          <a:pathLst>
            <a:path>
              <a:moveTo>
                <a:pt x="912089" y="0"/>
              </a:moveTo>
              <a:lnTo>
                <a:pt x="912089" y="116310"/>
              </a:lnTo>
              <a:lnTo>
                <a:pt x="0" y="116310"/>
              </a:lnTo>
              <a:lnTo>
                <a:pt x="0" y="2218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6124074" y="1102973"/>
          <a:ext cx="1222557" cy="877013"/>
        </a:xfrm>
        <a:custGeom>
          <a:avLst/>
          <a:gdLst/>
          <a:ahLst/>
          <a:cxnLst/>
          <a:rect l="0" t="0" r="0" b="0"/>
          <a:pathLst>
            <a:path>
              <a:moveTo>
                <a:pt x="1222557" y="0"/>
              </a:moveTo>
              <a:lnTo>
                <a:pt x="1222557" y="771482"/>
              </a:lnTo>
              <a:lnTo>
                <a:pt x="0" y="771482"/>
              </a:lnTo>
              <a:lnTo>
                <a:pt x="0"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BA6E0F-55FD-4550-AB48-CA95BE9D442E}">
      <dsp:nvSpPr>
        <dsp:cNvPr id="0" name=""/>
        <dsp:cNvSpPr/>
      </dsp:nvSpPr>
      <dsp:spPr>
        <a:xfrm>
          <a:off x="2734517" y="3206885"/>
          <a:ext cx="150758" cy="1889508"/>
        </a:xfrm>
        <a:custGeom>
          <a:avLst/>
          <a:gdLst/>
          <a:ahLst/>
          <a:cxnLst/>
          <a:rect l="0" t="0" r="0" b="0"/>
          <a:pathLst>
            <a:path>
              <a:moveTo>
                <a:pt x="0" y="0"/>
              </a:moveTo>
              <a:lnTo>
                <a:pt x="0" y="1889508"/>
              </a:lnTo>
              <a:lnTo>
                <a:pt x="150758" y="18895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2734517" y="3206885"/>
          <a:ext cx="150758" cy="1175917"/>
        </a:xfrm>
        <a:custGeom>
          <a:avLst/>
          <a:gdLst/>
          <a:ahLst/>
          <a:cxnLst/>
          <a:rect l="0" t="0" r="0" b="0"/>
          <a:pathLst>
            <a:path>
              <a:moveTo>
                <a:pt x="0" y="0"/>
              </a:moveTo>
              <a:lnTo>
                <a:pt x="0" y="1175917"/>
              </a:lnTo>
              <a:lnTo>
                <a:pt x="150758"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2734517" y="3206885"/>
          <a:ext cx="150758" cy="462326"/>
        </a:xfrm>
        <a:custGeom>
          <a:avLst/>
          <a:gdLst/>
          <a:ahLst/>
          <a:cxnLst/>
          <a:rect l="0" t="0" r="0" b="0"/>
          <a:pathLst>
            <a:path>
              <a:moveTo>
                <a:pt x="0" y="0"/>
              </a:moveTo>
              <a:lnTo>
                <a:pt x="0" y="462326"/>
              </a:lnTo>
              <a:lnTo>
                <a:pt x="150758"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3090820" y="2482515"/>
          <a:ext cx="91440" cy="221841"/>
        </a:xfrm>
        <a:custGeom>
          <a:avLst/>
          <a:gdLst/>
          <a:ahLst/>
          <a:cxnLst/>
          <a:rect l="0" t="0" r="0" b="0"/>
          <a:pathLst>
            <a:path>
              <a:moveTo>
                <a:pt x="45720" y="0"/>
              </a:moveTo>
              <a:lnTo>
                <a:pt x="45720" y="2218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136540" y="1102973"/>
          <a:ext cx="4210090" cy="877013"/>
        </a:xfrm>
        <a:custGeom>
          <a:avLst/>
          <a:gdLst/>
          <a:ahLst/>
          <a:cxnLst/>
          <a:rect l="0" t="0" r="0" b="0"/>
          <a:pathLst>
            <a:path>
              <a:moveTo>
                <a:pt x="4210090" y="0"/>
              </a:moveTo>
              <a:lnTo>
                <a:pt x="4210090" y="771482"/>
              </a:lnTo>
              <a:lnTo>
                <a:pt x="0" y="771482"/>
              </a:lnTo>
              <a:lnTo>
                <a:pt x="0"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1516181" y="3920476"/>
          <a:ext cx="150758" cy="1889508"/>
        </a:xfrm>
        <a:custGeom>
          <a:avLst/>
          <a:gdLst/>
          <a:ahLst/>
          <a:cxnLst/>
          <a:rect l="0" t="0" r="0" b="0"/>
          <a:pathLst>
            <a:path>
              <a:moveTo>
                <a:pt x="0" y="0"/>
              </a:moveTo>
              <a:lnTo>
                <a:pt x="0" y="1889508"/>
              </a:lnTo>
              <a:lnTo>
                <a:pt x="150758" y="18895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1516181" y="3920476"/>
          <a:ext cx="150758" cy="1175917"/>
        </a:xfrm>
        <a:custGeom>
          <a:avLst/>
          <a:gdLst/>
          <a:ahLst/>
          <a:cxnLst/>
          <a:rect l="0" t="0" r="0" b="0"/>
          <a:pathLst>
            <a:path>
              <a:moveTo>
                <a:pt x="0" y="0"/>
              </a:moveTo>
              <a:lnTo>
                <a:pt x="0" y="1175917"/>
              </a:lnTo>
              <a:lnTo>
                <a:pt x="150758"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E904246-481F-4578-AD91-764D29E6D564}">
      <dsp:nvSpPr>
        <dsp:cNvPr id="0" name=""/>
        <dsp:cNvSpPr/>
      </dsp:nvSpPr>
      <dsp:spPr>
        <a:xfrm>
          <a:off x="1516181" y="3920476"/>
          <a:ext cx="150758" cy="462326"/>
        </a:xfrm>
        <a:custGeom>
          <a:avLst/>
          <a:gdLst/>
          <a:ahLst/>
          <a:cxnLst/>
          <a:rect l="0" t="0" r="0" b="0"/>
          <a:pathLst>
            <a:path>
              <a:moveTo>
                <a:pt x="0" y="0"/>
              </a:moveTo>
              <a:lnTo>
                <a:pt x="0" y="462326"/>
              </a:lnTo>
              <a:lnTo>
                <a:pt x="150758"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1872484" y="3206885"/>
          <a:ext cx="91440" cy="211062"/>
        </a:xfrm>
        <a:custGeom>
          <a:avLst/>
          <a:gdLst/>
          <a:ahLst/>
          <a:cxnLst/>
          <a:rect l="0" t="0" r="0" b="0"/>
          <a:pathLst>
            <a:path>
              <a:moveTo>
                <a:pt x="45720" y="0"/>
              </a:moveTo>
              <a:lnTo>
                <a:pt x="45720" y="21106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1872484" y="2482515"/>
          <a:ext cx="91440" cy="221841"/>
        </a:xfrm>
        <a:custGeom>
          <a:avLst/>
          <a:gdLst/>
          <a:ahLst/>
          <a:cxnLst/>
          <a:rect l="0" t="0" r="0" b="0"/>
          <a:pathLst>
            <a:path>
              <a:moveTo>
                <a:pt x="45720" y="0"/>
              </a:moveTo>
              <a:lnTo>
                <a:pt x="45720" y="22184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1918204" y="1102973"/>
          <a:ext cx="5428426" cy="877013"/>
        </a:xfrm>
        <a:custGeom>
          <a:avLst/>
          <a:gdLst/>
          <a:ahLst/>
          <a:cxnLst/>
          <a:rect l="0" t="0" r="0" b="0"/>
          <a:pathLst>
            <a:path>
              <a:moveTo>
                <a:pt x="5428426" y="0"/>
              </a:moveTo>
              <a:lnTo>
                <a:pt x="5428426" y="771482"/>
              </a:lnTo>
              <a:lnTo>
                <a:pt x="0" y="771482"/>
              </a:lnTo>
              <a:lnTo>
                <a:pt x="0" y="877013"/>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77327" y="2493294"/>
          <a:ext cx="122229" cy="1889508"/>
        </a:xfrm>
        <a:custGeom>
          <a:avLst/>
          <a:gdLst/>
          <a:ahLst/>
          <a:cxnLst/>
          <a:rect l="0" t="0" r="0" b="0"/>
          <a:pathLst>
            <a:path>
              <a:moveTo>
                <a:pt x="0" y="0"/>
              </a:moveTo>
              <a:lnTo>
                <a:pt x="0" y="1889508"/>
              </a:lnTo>
              <a:lnTo>
                <a:pt x="122229" y="188950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77327" y="2493294"/>
          <a:ext cx="122229" cy="1175917"/>
        </a:xfrm>
        <a:custGeom>
          <a:avLst/>
          <a:gdLst/>
          <a:ahLst/>
          <a:cxnLst/>
          <a:rect l="0" t="0" r="0" b="0"/>
          <a:pathLst>
            <a:path>
              <a:moveTo>
                <a:pt x="0" y="0"/>
              </a:moveTo>
              <a:lnTo>
                <a:pt x="0" y="1175917"/>
              </a:lnTo>
              <a:lnTo>
                <a:pt x="122229" y="1175917"/>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77327" y="2493294"/>
          <a:ext cx="122229" cy="462326"/>
        </a:xfrm>
        <a:custGeom>
          <a:avLst/>
          <a:gdLst/>
          <a:ahLst/>
          <a:cxnLst/>
          <a:rect l="0" t="0" r="0" b="0"/>
          <a:pathLst>
            <a:path>
              <a:moveTo>
                <a:pt x="0" y="0"/>
              </a:moveTo>
              <a:lnTo>
                <a:pt x="0" y="462326"/>
              </a:lnTo>
              <a:lnTo>
                <a:pt x="122229" y="4623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386635" y="1102973"/>
          <a:ext cx="6959995" cy="887792"/>
        </a:xfrm>
        <a:custGeom>
          <a:avLst/>
          <a:gdLst/>
          <a:ahLst/>
          <a:cxnLst/>
          <a:rect l="0" t="0" r="0" b="0"/>
          <a:pathLst>
            <a:path>
              <a:moveTo>
                <a:pt x="6959995" y="0"/>
              </a:moveTo>
              <a:lnTo>
                <a:pt x="6959995" y="782261"/>
              </a:lnTo>
              <a:lnTo>
                <a:pt x="0" y="782261"/>
              </a:lnTo>
              <a:lnTo>
                <a:pt x="0" y="88779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592024" y="455656"/>
          <a:ext cx="1509214" cy="647317"/>
        </a:xfrm>
        <a:prstGeom prst="rect">
          <a:avLst/>
        </a:prstGeom>
        <a:solidFill>
          <a:schemeClr val="tx2"/>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7620" tIns="7620" rIns="7620" bIns="7620" numCol="1" spcCol="1270" anchor="ctr" anchorCtr="0">
          <a:noAutofit/>
        </a:bodyPr>
        <a:lstStyle/>
        <a:p>
          <a:pPr marL="0" lvl="0" indent="0" algn="ctr" defTabSz="533400">
            <a:lnSpc>
              <a:spcPct val="90000"/>
            </a:lnSpc>
            <a:spcBef>
              <a:spcPct val="0"/>
            </a:spcBef>
            <a:spcAft>
              <a:spcPct val="35000"/>
            </a:spcAft>
            <a:buNone/>
          </a:pPr>
          <a:r>
            <a:rPr lang="pt-BR" sz="1200" b="1" kern="1200"/>
            <a:t>PICK YOUR DRIVER</a:t>
          </a:r>
        </a:p>
      </dsp:txBody>
      <dsp:txXfrm>
        <a:off x="6592024" y="455656"/>
        <a:ext cx="1509214" cy="647317"/>
      </dsp:txXfrm>
    </dsp:sp>
    <dsp:sp modelId="{4C9AEEA8-806B-4221-A8CF-497F84C39D63}">
      <dsp:nvSpPr>
        <dsp:cNvPr id="0" name=""/>
        <dsp:cNvSpPr/>
      </dsp:nvSpPr>
      <dsp:spPr>
        <a:xfrm>
          <a:off x="0" y="1990766"/>
          <a:ext cx="773271"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0" y="1990766"/>
        <a:ext cx="773271" cy="502528"/>
      </dsp:txXfrm>
    </dsp:sp>
    <dsp:sp modelId="{9E9FE827-52A4-46D9-ADB2-E6FCF0B9E008}">
      <dsp:nvSpPr>
        <dsp:cNvPr id="0" name=""/>
        <dsp:cNvSpPr/>
      </dsp:nvSpPr>
      <dsp:spPr>
        <a:xfrm>
          <a:off x="199556"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a:t>
          </a:r>
          <a:r>
            <a:rPr lang="pt-BR" sz="800" b="0" kern="1200"/>
            <a:t>DE</a:t>
          </a:r>
          <a:r>
            <a:rPr lang="pt-BR" sz="800" kern="1200"/>
            <a:t> OBJETIVOS DO SITE</a:t>
          </a:r>
        </a:p>
      </dsp:txBody>
      <dsp:txXfrm>
        <a:off x="199556" y="2704357"/>
        <a:ext cx="1005057" cy="502528"/>
      </dsp:txXfrm>
    </dsp:sp>
    <dsp:sp modelId="{CF1CE0D6-2000-45B7-B412-882350AF6F25}">
      <dsp:nvSpPr>
        <dsp:cNvPr id="0" name=""/>
        <dsp:cNvSpPr/>
      </dsp:nvSpPr>
      <dsp:spPr>
        <a:xfrm>
          <a:off x="199556"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FORMAÇÃO DA EQUIPE DE DESIGN E DESENVOLVIMENTO</a:t>
          </a:r>
        </a:p>
      </dsp:txBody>
      <dsp:txXfrm>
        <a:off x="199556" y="3417947"/>
        <a:ext cx="1005057" cy="502528"/>
      </dsp:txXfrm>
    </dsp:sp>
    <dsp:sp modelId="{422A5DCC-F310-4179-AC5C-3A5AA9AB3509}">
      <dsp:nvSpPr>
        <dsp:cNvPr id="0" name=""/>
        <dsp:cNvSpPr/>
      </dsp:nvSpPr>
      <dsp:spPr>
        <a:xfrm>
          <a:off x="199556"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DE FUNCIONALIDADES E RECURSOS</a:t>
          </a:r>
        </a:p>
      </dsp:txBody>
      <dsp:txXfrm>
        <a:off x="199556" y="4131538"/>
        <a:ext cx="1005057" cy="502528"/>
      </dsp:txXfrm>
    </dsp:sp>
    <dsp:sp modelId="{D170E32D-A43F-4CAB-A215-C289F970862B}">
      <dsp:nvSpPr>
        <dsp:cNvPr id="0" name=""/>
        <dsp:cNvSpPr/>
      </dsp:nvSpPr>
      <dsp:spPr>
        <a:xfrm>
          <a:off x="1413459" y="1979986"/>
          <a:ext cx="1009489"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1413459" y="1979986"/>
        <a:ext cx="1009489" cy="502528"/>
      </dsp:txXfrm>
    </dsp:sp>
    <dsp:sp modelId="{8D28DA9C-651E-493C-AEB4-8DE7C4670A76}">
      <dsp:nvSpPr>
        <dsp:cNvPr id="0" name=""/>
        <dsp:cNvSpPr/>
      </dsp:nvSpPr>
      <dsp:spPr>
        <a:xfrm>
          <a:off x="1415675"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MERCADO (PRECIFICAÇÃO DAS CORRIDAS)</a:t>
          </a:r>
        </a:p>
      </dsp:txBody>
      <dsp:txXfrm>
        <a:off x="1415675" y="2704357"/>
        <a:ext cx="1005057" cy="502528"/>
      </dsp:txXfrm>
    </dsp:sp>
    <dsp:sp modelId="{72AC346F-2F4E-444E-8C03-BD2A3B5A48DE}">
      <dsp:nvSpPr>
        <dsp:cNvPr id="0" name=""/>
        <dsp:cNvSpPr/>
      </dsp:nvSpPr>
      <dsp:spPr>
        <a:xfrm>
          <a:off x="1415675"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OS REQUISITOS DETALHADOS</a:t>
          </a:r>
        </a:p>
      </dsp:txBody>
      <dsp:txXfrm>
        <a:off x="1415675" y="3417947"/>
        <a:ext cx="1005057" cy="502528"/>
      </dsp:txXfrm>
    </dsp:sp>
    <dsp:sp modelId="{3C105CD6-BA5F-4296-9ADF-C21FEB294665}">
      <dsp:nvSpPr>
        <dsp:cNvPr id="0" name=""/>
        <dsp:cNvSpPr/>
      </dsp:nvSpPr>
      <dsp:spPr>
        <a:xfrm>
          <a:off x="1666940"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DEFINIÇÃO DO BANCO DE DADOS</a:t>
          </a:r>
        </a:p>
      </dsp:txBody>
      <dsp:txXfrm>
        <a:off x="1666940" y="4131538"/>
        <a:ext cx="1005057" cy="502528"/>
      </dsp:txXfrm>
    </dsp:sp>
    <dsp:sp modelId="{D7E2BE4B-D731-4C2D-BA0A-37C902784000}">
      <dsp:nvSpPr>
        <dsp:cNvPr id="0" name=""/>
        <dsp:cNvSpPr/>
      </dsp:nvSpPr>
      <dsp:spPr>
        <a:xfrm>
          <a:off x="1666940" y="4845129"/>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INTEGRAÇÕES</a:t>
          </a:r>
        </a:p>
      </dsp:txBody>
      <dsp:txXfrm>
        <a:off x="1666940" y="4845129"/>
        <a:ext cx="1005057" cy="502528"/>
      </dsp:txXfrm>
    </dsp:sp>
    <dsp:sp modelId="{85AD923B-4E2C-411D-9E05-6D278E6E3C31}">
      <dsp:nvSpPr>
        <dsp:cNvPr id="0" name=""/>
        <dsp:cNvSpPr/>
      </dsp:nvSpPr>
      <dsp:spPr>
        <a:xfrm>
          <a:off x="1666940" y="5558720"/>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CRONOGRAMAS E METAS</a:t>
          </a:r>
        </a:p>
      </dsp:txBody>
      <dsp:txXfrm>
        <a:off x="1666940" y="5558720"/>
        <a:ext cx="1005057" cy="502528"/>
      </dsp:txXfrm>
    </dsp:sp>
    <dsp:sp modelId="{5368EF9E-E26F-497A-B704-8C2CE5D835FD}">
      <dsp:nvSpPr>
        <dsp:cNvPr id="0" name=""/>
        <dsp:cNvSpPr/>
      </dsp:nvSpPr>
      <dsp:spPr>
        <a:xfrm>
          <a:off x="2634011" y="1979986"/>
          <a:ext cx="1005057"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2634011" y="1979986"/>
        <a:ext cx="1005057" cy="502528"/>
      </dsp:txXfrm>
    </dsp:sp>
    <dsp:sp modelId="{3CB81659-FE3C-423B-9CBD-B42FC5FE3EA0}">
      <dsp:nvSpPr>
        <dsp:cNvPr id="0" name=""/>
        <dsp:cNvSpPr/>
      </dsp:nvSpPr>
      <dsp:spPr>
        <a:xfrm>
          <a:off x="2634011"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DESIGN </a:t>
          </a:r>
        </a:p>
      </dsp:txBody>
      <dsp:txXfrm>
        <a:off x="2634011" y="2704357"/>
        <a:ext cx="1005057" cy="502528"/>
      </dsp:txXfrm>
    </dsp:sp>
    <dsp:sp modelId="{07D3882F-C235-4ADF-85FA-E879C777A8BD}">
      <dsp:nvSpPr>
        <dsp:cNvPr id="0" name=""/>
        <dsp:cNvSpPr/>
      </dsp:nvSpPr>
      <dsp:spPr>
        <a:xfrm>
          <a:off x="2885276"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NAVEGAÇÃO E FUNCIONALIDADES</a:t>
          </a:r>
        </a:p>
      </dsp:txBody>
      <dsp:txXfrm>
        <a:off x="2885276" y="3417947"/>
        <a:ext cx="1005057" cy="502528"/>
      </dsp:txXfrm>
    </dsp:sp>
    <dsp:sp modelId="{D7DDDDF0-F44F-4B11-B08B-89295DEA0D9B}">
      <dsp:nvSpPr>
        <dsp:cNvPr id="0" name=""/>
        <dsp:cNvSpPr/>
      </dsp:nvSpPr>
      <dsp:spPr>
        <a:xfrm>
          <a:off x="2885276"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PROTÓTIPOS INTERATIVOS</a:t>
          </a:r>
        </a:p>
      </dsp:txBody>
      <dsp:txXfrm>
        <a:off x="2885276" y="4131538"/>
        <a:ext cx="1005057" cy="502528"/>
      </dsp:txXfrm>
    </dsp:sp>
    <dsp:sp modelId="{60217F95-1C17-467D-8FED-37F52E7F5E34}">
      <dsp:nvSpPr>
        <dsp:cNvPr id="0" name=""/>
        <dsp:cNvSpPr/>
      </dsp:nvSpPr>
      <dsp:spPr>
        <a:xfrm>
          <a:off x="2885276" y="4845129"/>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TESTAR A UI/UX</a:t>
          </a:r>
        </a:p>
      </dsp:txBody>
      <dsp:txXfrm>
        <a:off x="2885276" y="4845129"/>
        <a:ext cx="1005057" cy="502528"/>
      </dsp:txXfrm>
    </dsp:sp>
    <dsp:sp modelId="{34D49AA9-33AD-4664-ADD5-58DB46EB9889}">
      <dsp:nvSpPr>
        <dsp:cNvPr id="0" name=""/>
        <dsp:cNvSpPr/>
      </dsp:nvSpPr>
      <dsp:spPr>
        <a:xfrm>
          <a:off x="5501612" y="1979986"/>
          <a:ext cx="1244924"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5501612" y="1979986"/>
        <a:ext cx="1244924" cy="502528"/>
      </dsp:txXfrm>
    </dsp:sp>
    <dsp:sp modelId="{DA2E93DC-BB1D-4564-889B-BA004AC786E0}">
      <dsp:nvSpPr>
        <dsp:cNvPr id="0" name=""/>
        <dsp:cNvSpPr/>
      </dsp:nvSpPr>
      <dsp:spPr>
        <a:xfrm>
          <a:off x="4709455"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DEFINIR A ESTRUTURA DO SITE</a:t>
          </a:r>
        </a:p>
      </dsp:txBody>
      <dsp:txXfrm>
        <a:off x="4709455" y="2704357"/>
        <a:ext cx="1005057" cy="502528"/>
      </dsp:txXfrm>
    </dsp:sp>
    <dsp:sp modelId="{47D7B08E-C006-4337-AFA5-B2B6AB5330E7}">
      <dsp:nvSpPr>
        <dsp:cNvPr id="0" name=""/>
        <dsp:cNvSpPr/>
      </dsp:nvSpPr>
      <dsp:spPr>
        <a:xfrm>
          <a:off x="4101395"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FRONT-END</a:t>
          </a:r>
        </a:p>
      </dsp:txBody>
      <dsp:txXfrm>
        <a:off x="4101395" y="3417947"/>
        <a:ext cx="1005057" cy="502528"/>
      </dsp:txXfrm>
    </dsp:sp>
    <dsp:sp modelId="{3313DE1E-A571-4C14-9359-D2832EC6E704}">
      <dsp:nvSpPr>
        <dsp:cNvPr id="0" name=""/>
        <dsp:cNvSpPr/>
      </dsp:nvSpPr>
      <dsp:spPr>
        <a:xfrm>
          <a:off x="4352660"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ESTILIZAR PÁGINAS</a:t>
          </a:r>
        </a:p>
      </dsp:txBody>
      <dsp:txXfrm>
        <a:off x="4352660" y="4131538"/>
        <a:ext cx="1005057" cy="502528"/>
      </dsp:txXfrm>
    </dsp:sp>
    <dsp:sp modelId="{43E1BAD0-C612-479E-A76D-9ADDAE663A0D}">
      <dsp:nvSpPr>
        <dsp:cNvPr id="0" name=""/>
        <dsp:cNvSpPr/>
      </dsp:nvSpPr>
      <dsp:spPr>
        <a:xfrm>
          <a:off x="5317515"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CÓDIGO BACK-END</a:t>
          </a:r>
        </a:p>
      </dsp:txBody>
      <dsp:txXfrm>
        <a:off x="5317515" y="3417947"/>
        <a:ext cx="1005057" cy="502528"/>
      </dsp:txXfrm>
    </dsp:sp>
    <dsp:sp modelId="{2F19FCDD-0105-4117-B9E6-1C5AE13949BB}">
      <dsp:nvSpPr>
        <dsp:cNvPr id="0" name=""/>
        <dsp:cNvSpPr/>
      </dsp:nvSpPr>
      <dsp:spPr>
        <a:xfrm>
          <a:off x="5568780"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BANCO DE DADOS</a:t>
          </a:r>
        </a:p>
      </dsp:txBody>
      <dsp:txXfrm>
        <a:off x="5568780" y="4131538"/>
        <a:ext cx="1005057" cy="502528"/>
      </dsp:txXfrm>
    </dsp:sp>
    <dsp:sp modelId="{FD13211A-0C2D-40C1-987F-540BDB91CE01}">
      <dsp:nvSpPr>
        <dsp:cNvPr id="0" name=""/>
        <dsp:cNvSpPr/>
      </dsp:nvSpPr>
      <dsp:spPr>
        <a:xfrm>
          <a:off x="5568780" y="4845129"/>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DESENVOLVIMENTO DAS API'S</a:t>
          </a:r>
        </a:p>
      </dsp:txBody>
      <dsp:txXfrm>
        <a:off x="5568780" y="4845129"/>
        <a:ext cx="1005057" cy="502528"/>
      </dsp:txXfrm>
    </dsp:sp>
    <dsp:sp modelId="{53D60588-5CE1-48A8-86FF-19E520FE8D61}">
      <dsp:nvSpPr>
        <dsp:cNvPr id="0" name=""/>
        <dsp:cNvSpPr/>
      </dsp:nvSpPr>
      <dsp:spPr>
        <a:xfrm>
          <a:off x="5568780" y="5558720"/>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IMPLEMENTAR IA</a:t>
          </a:r>
        </a:p>
      </dsp:txBody>
      <dsp:txXfrm>
        <a:off x="5568780" y="5558720"/>
        <a:ext cx="1005057" cy="502528"/>
      </dsp:txXfrm>
    </dsp:sp>
    <dsp:sp modelId="{13105FD1-9899-4176-936B-D44FE5EB29AC}">
      <dsp:nvSpPr>
        <dsp:cNvPr id="0" name=""/>
        <dsp:cNvSpPr/>
      </dsp:nvSpPr>
      <dsp:spPr>
        <a:xfrm>
          <a:off x="5568780" y="6272311"/>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DO SERVIDOR</a:t>
          </a:r>
        </a:p>
      </dsp:txBody>
      <dsp:txXfrm>
        <a:off x="5568780" y="6272311"/>
        <a:ext cx="1005057" cy="502528"/>
      </dsp:txXfrm>
    </dsp:sp>
    <dsp:sp modelId="{74D8C257-2D2F-4D23-9EDF-4A8C0E34101E}">
      <dsp:nvSpPr>
        <dsp:cNvPr id="0" name=""/>
        <dsp:cNvSpPr/>
      </dsp:nvSpPr>
      <dsp:spPr>
        <a:xfrm>
          <a:off x="5568780" y="6985902"/>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CRIAÇÃO DE CRIPTOGRAFIA</a:t>
          </a:r>
        </a:p>
      </dsp:txBody>
      <dsp:txXfrm>
        <a:off x="5568780" y="6985902"/>
        <a:ext cx="1005057" cy="502528"/>
      </dsp:txXfrm>
    </dsp:sp>
    <dsp:sp modelId="{4CB3CC10-420D-4678-B4A5-F650FAA65CFC}">
      <dsp:nvSpPr>
        <dsp:cNvPr id="0" name=""/>
        <dsp:cNvSpPr/>
      </dsp:nvSpPr>
      <dsp:spPr>
        <a:xfrm>
          <a:off x="6533635"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PRINCIPAIS PÁGINAS</a:t>
          </a:r>
        </a:p>
      </dsp:txBody>
      <dsp:txXfrm>
        <a:off x="6533635" y="2704357"/>
        <a:ext cx="1005057" cy="502528"/>
      </dsp:txXfrm>
    </dsp:sp>
    <dsp:sp modelId="{4AD3C1C4-D9EA-4B51-B2F8-F5F336E1219A}">
      <dsp:nvSpPr>
        <dsp:cNvPr id="0" name=""/>
        <dsp:cNvSpPr/>
      </dsp:nvSpPr>
      <dsp:spPr>
        <a:xfrm>
          <a:off x="6784899"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O PROJETO</a:t>
          </a:r>
        </a:p>
      </dsp:txBody>
      <dsp:txXfrm>
        <a:off x="6784899" y="3417947"/>
        <a:ext cx="1005057" cy="502528"/>
      </dsp:txXfrm>
    </dsp:sp>
    <dsp:sp modelId="{8106893D-3A89-48AC-99BF-9C6C7C662C1D}">
      <dsp:nvSpPr>
        <dsp:cNvPr id="0" name=""/>
        <dsp:cNvSpPr/>
      </dsp:nvSpPr>
      <dsp:spPr>
        <a:xfrm>
          <a:off x="6784899"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SOBRE NÓS</a:t>
          </a:r>
        </a:p>
      </dsp:txBody>
      <dsp:txXfrm>
        <a:off x="6784899" y="4131538"/>
        <a:ext cx="1005057" cy="502528"/>
      </dsp:txXfrm>
    </dsp:sp>
    <dsp:sp modelId="{A197E7E5-E989-4B2D-830A-0E09071FB3E2}">
      <dsp:nvSpPr>
        <dsp:cNvPr id="0" name=""/>
        <dsp:cNvSpPr/>
      </dsp:nvSpPr>
      <dsp:spPr>
        <a:xfrm>
          <a:off x="6784899" y="4845129"/>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CALCULADORA DE CORRIDAS</a:t>
          </a:r>
        </a:p>
      </dsp:txBody>
      <dsp:txXfrm>
        <a:off x="6784899" y="4845129"/>
        <a:ext cx="1005057" cy="502528"/>
      </dsp:txXfrm>
    </dsp:sp>
    <dsp:sp modelId="{3A2A1C1F-CABC-4C98-B728-F262323AA994}">
      <dsp:nvSpPr>
        <dsp:cNvPr id="0" name=""/>
        <dsp:cNvSpPr/>
      </dsp:nvSpPr>
      <dsp:spPr>
        <a:xfrm>
          <a:off x="7729322" y="1979986"/>
          <a:ext cx="1086788"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TESTES</a:t>
          </a:r>
        </a:p>
      </dsp:txBody>
      <dsp:txXfrm>
        <a:off x="7729322" y="1979986"/>
        <a:ext cx="1086788" cy="502528"/>
      </dsp:txXfrm>
    </dsp:sp>
    <dsp:sp modelId="{6BAFA004-7462-4BB3-8CF7-8F0FAE532698}">
      <dsp:nvSpPr>
        <dsp:cNvPr id="0" name=""/>
        <dsp:cNvSpPr/>
      </dsp:nvSpPr>
      <dsp:spPr>
        <a:xfrm>
          <a:off x="8001019"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QUALIDADE E DESEMPENHO</a:t>
          </a:r>
        </a:p>
      </dsp:txBody>
      <dsp:txXfrm>
        <a:off x="8001019" y="2704357"/>
        <a:ext cx="1005057" cy="502528"/>
      </dsp:txXfrm>
    </dsp:sp>
    <dsp:sp modelId="{8214640F-5D66-49B2-997F-5F320E255B10}">
      <dsp:nvSpPr>
        <dsp:cNvPr id="0" name=""/>
        <dsp:cNvSpPr/>
      </dsp:nvSpPr>
      <dsp:spPr>
        <a:xfrm>
          <a:off x="8001019"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USABILIDADE</a:t>
          </a:r>
        </a:p>
      </dsp:txBody>
      <dsp:txXfrm>
        <a:off x="8001019" y="3417947"/>
        <a:ext cx="1005057" cy="502528"/>
      </dsp:txXfrm>
    </dsp:sp>
    <dsp:sp modelId="{0CE7C8B4-F8E6-429D-8C4A-73E9D60DCB81}">
      <dsp:nvSpPr>
        <dsp:cNvPr id="0" name=""/>
        <dsp:cNvSpPr/>
      </dsp:nvSpPr>
      <dsp:spPr>
        <a:xfrm>
          <a:off x="8001019" y="4131538"/>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IDENTIFICAÇÃO E CORREÇÃO DE BUGS</a:t>
          </a:r>
        </a:p>
      </dsp:txBody>
      <dsp:txXfrm>
        <a:off x="8001019" y="4131538"/>
        <a:ext cx="1005057" cy="502528"/>
      </dsp:txXfrm>
    </dsp:sp>
    <dsp:sp modelId="{820A2875-8F4F-499E-A65A-C75C9225503F}">
      <dsp:nvSpPr>
        <dsp:cNvPr id="0" name=""/>
        <dsp:cNvSpPr/>
      </dsp:nvSpPr>
      <dsp:spPr>
        <a:xfrm>
          <a:off x="8001019" y="4845129"/>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VULNERABILIDADES</a:t>
          </a:r>
        </a:p>
      </dsp:txBody>
      <dsp:txXfrm>
        <a:off x="8001019" y="4845129"/>
        <a:ext cx="1005057" cy="502528"/>
      </dsp:txXfrm>
    </dsp:sp>
    <dsp:sp modelId="{C7117F62-ADF8-4105-B8CA-B4D9C905242A}">
      <dsp:nvSpPr>
        <dsp:cNvPr id="0" name=""/>
        <dsp:cNvSpPr/>
      </dsp:nvSpPr>
      <dsp:spPr>
        <a:xfrm>
          <a:off x="8001019" y="5558720"/>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DE INTEGRAÇÃO</a:t>
          </a:r>
        </a:p>
      </dsp:txBody>
      <dsp:txXfrm>
        <a:off x="8001019" y="5558720"/>
        <a:ext cx="1005057" cy="502528"/>
      </dsp:txXfrm>
    </dsp:sp>
    <dsp:sp modelId="{5953F704-BDD7-48A7-80C8-B883D15219C5}">
      <dsp:nvSpPr>
        <dsp:cNvPr id="0" name=""/>
        <dsp:cNvSpPr/>
      </dsp:nvSpPr>
      <dsp:spPr>
        <a:xfrm>
          <a:off x="8001019" y="6272311"/>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TESTES UNITÁRIOS</a:t>
          </a:r>
        </a:p>
      </dsp:txBody>
      <dsp:txXfrm>
        <a:off x="8001019" y="6272311"/>
        <a:ext cx="1005057" cy="502528"/>
      </dsp:txXfrm>
    </dsp:sp>
    <dsp:sp modelId="{9A681887-5350-4EBE-BD43-C7E4297AB1BB}">
      <dsp:nvSpPr>
        <dsp:cNvPr id="0" name=""/>
        <dsp:cNvSpPr/>
      </dsp:nvSpPr>
      <dsp:spPr>
        <a:xfrm>
          <a:off x="9027173" y="1979986"/>
          <a:ext cx="1005057"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LANÇAMENTO</a:t>
          </a:r>
        </a:p>
      </dsp:txBody>
      <dsp:txXfrm>
        <a:off x="9027173" y="1979986"/>
        <a:ext cx="1005057" cy="502528"/>
      </dsp:txXfrm>
    </dsp:sp>
    <dsp:sp modelId="{A4073290-40FA-4447-A63D-A2A271E69369}">
      <dsp:nvSpPr>
        <dsp:cNvPr id="0" name=""/>
        <dsp:cNvSpPr/>
      </dsp:nvSpPr>
      <dsp:spPr>
        <a:xfrm>
          <a:off x="9278437"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CRIAR MATERIAS DE MARKETING</a:t>
          </a:r>
        </a:p>
      </dsp:txBody>
      <dsp:txXfrm>
        <a:off x="9278437" y="2704357"/>
        <a:ext cx="1005057" cy="502528"/>
      </dsp:txXfrm>
    </dsp:sp>
    <dsp:sp modelId="{36F65EB3-A93B-4BDE-AD59-D991F66D50DB}">
      <dsp:nvSpPr>
        <dsp:cNvPr id="0" name=""/>
        <dsp:cNvSpPr/>
      </dsp:nvSpPr>
      <dsp:spPr>
        <a:xfrm>
          <a:off x="10243293" y="1979986"/>
          <a:ext cx="1005057"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PÓS-LANÇAMENTO</a:t>
          </a:r>
        </a:p>
      </dsp:txBody>
      <dsp:txXfrm>
        <a:off x="10243293" y="1979986"/>
        <a:ext cx="1005057" cy="502528"/>
      </dsp:txXfrm>
    </dsp:sp>
    <dsp:sp modelId="{26279B3F-32AE-429E-8F6A-E74283514EA0}">
      <dsp:nvSpPr>
        <dsp:cNvPr id="0" name=""/>
        <dsp:cNvSpPr/>
      </dsp:nvSpPr>
      <dsp:spPr>
        <a:xfrm>
          <a:off x="10494557"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MONITORAÇÃO DE MÉTRICAS E FEEDBACK</a:t>
          </a:r>
        </a:p>
      </dsp:txBody>
      <dsp:txXfrm>
        <a:off x="10494557" y="2704357"/>
        <a:ext cx="1005057" cy="502528"/>
      </dsp:txXfrm>
    </dsp:sp>
    <dsp:sp modelId="{463E7EE2-DBFC-4EC0-BC5D-9271F221CF32}">
      <dsp:nvSpPr>
        <dsp:cNvPr id="0" name=""/>
        <dsp:cNvSpPr/>
      </dsp:nvSpPr>
      <dsp:spPr>
        <a:xfrm>
          <a:off x="10494557"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REALIZAÇÃO DE ATUALIZAÇÕES E MELHORIAS CONTÍNUAS</a:t>
          </a:r>
        </a:p>
      </dsp:txBody>
      <dsp:txXfrm>
        <a:off x="10494557" y="3417947"/>
        <a:ext cx="1005057" cy="502528"/>
      </dsp:txXfrm>
    </dsp:sp>
    <dsp:sp modelId="{66215115-E87F-416B-87DA-9B997A3EC349}">
      <dsp:nvSpPr>
        <dsp:cNvPr id="0" name=""/>
        <dsp:cNvSpPr/>
      </dsp:nvSpPr>
      <dsp:spPr>
        <a:xfrm>
          <a:off x="11431050" y="1979986"/>
          <a:ext cx="1005057"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MARKETING </a:t>
          </a:r>
        </a:p>
        <a:p>
          <a:pPr marL="0" lvl="0" indent="0" algn="ctr" defTabSz="355600">
            <a:lnSpc>
              <a:spcPct val="90000"/>
            </a:lnSpc>
            <a:spcBef>
              <a:spcPct val="0"/>
            </a:spcBef>
            <a:spcAft>
              <a:spcPct val="35000"/>
            </a:spcAft>
            <a:buNone/>
          </a:pPr>
          <a:r>
            <a:rPr lang="pt-BR" sz="800" b="1" kern="1200"/>
            <a:t>E DIVULGAÇÃO</a:t>
          </a:r>
        </a:p>
      </dsp:txBody>
      <dsp:txXfrm>
        <a:off x="11431050" y="1979986"/>
        <a:ext cx="1005057" cy="502528"/>
      </dsp:txXfrm>
    </dsp:sp>
    <dsp:sp modelId="{526919F3-C1E6-4952-AA9E-1BBFD8E73B82}">
      <dsp:nvSpPr>
        <dsp:cNvPr id="0" name=""/>
        <dsp:cNvSpPr/>
      </dsp:nvSpPr>
      <dsp:spPr>
        <a:xfrm>
          <a:off x="11710677"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ESTRATÉGIAS DE MARKETING</a:t>
          </a:r>
        </a:p>
      </dsp:txBody>
      <dsp:txXfrm>
        <a:off x="11710677" y="2704357"/>
        <a:ext cx="1005057" cy="502528"/>
      </dsp:txXfrm>
    </dsp:sp>
    <dsp:sp modelId="{77F7510F-B277-4906-B909-89B1197C6DDE}">
      <dsp:nvSpPr>
        <dsp:cNvPr id="0" name=""/>
        <dsp:cNvSpPr/>
      </dsp:nvSpPr>
      <dsp:spPr>
        <a:xfrm>
          <a:off x="11710677"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CAMPANHAS EM MÍDIAS SOCIAIS E ANÚNCIOS ONLINE</a:t>
          </a:r>
        </a:p>
      </dsp:txBody>
      <dsp:txXfrm>
        <a:off x="11710677" y="3417947"/>
        <a:ext cx="1005057" cy="502528"/>
      </dsp:txXfrm>
    </dsp:sp>
    <dsp:sp modelId="{9A7C5AEB-3E05-469A-95FE-22BE39540AE1}">
      <dsp:nvSpPr>
        <dsp:cNvPr id="0" name=""/>
        <dsp:cNvSpPr/>
      </dsp:nvSpPr>
      <dsp:spPr>
        <a:xfrm>
          <a:off x="12647169" y="1979986"/>
          <a:ext cx="1181193"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AVALIAÇÃO</a:t>
          </a:r>
        </a:p>
        <a:p>
          <a:pPr marL="0" lvl="0" indent="0" algn="ctr" defTabSz="355600">
            <a:lnSpc>
              <a:spcPct val="90000"/>
            </a:lnSpc>
            <a:spcBef>
              <a:spcPct val="0"/>
            </a:spcBef>
            <a:spcAft>
              <a:spcPct val="35000"/>
            </a:spcAft>
            <a:buNone/>
          </a:pPr>
          <a:r>
            <a:rPr lang="pt-BR" sz="800" b="1" kern="1200"/>
            <a:t>E APERFEICOAMENTO</a:t>
          </a:r>
        </a:p>
      </dsp:txBody>
      <dsp:txXfrm>
        <a:off x="12647169" y="1979986"/>
        <a:ext cx="1181193" cy="502528"/>
      </dsp:txXfrm>
    </dsp:sp>
    <dsp:sp modelId="{250F3822-B3AA-4407-90AE-B2B8D5EF00A9}">
      <dsp:nvSpPr>
        <dsp:cNvPr id="0" name=""/>
        <dsp:cNvSpPr/>
      </dsp:nvSpPr>
      <dsp:spPr>
        <a:xfrm>
          <a:off x="12970831"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DESEMPENHO</a:t>
          </a:r>
        </a:p>
      </dsp:txBody>
      <dsp:txXfrm>
        <a:off x="12970831" y="2704357"/>
        <a:ext cx="1005057" cy="502528"/>
      </dsp:txXfrm>
    </dsp:sp>
    <dsp:sp modelId="{9BEC86F9-D6A7-4983-86A8-08577B7FE900}">
      <dsp:nvSpPr>
        <dsp:cNvPr id="0" name=""/>
        <dsp:cNvSpPr/>
      </dsp:nvSpPr>
      <dsp:spPr>
        <a:xfrm>
          <a:off x="12970831"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COLETAR FEEDBACK E IMPLEMENTAÇÃO DE MELHORIAS</a:t>
          </a:r>
        </a:p>
      </dsp:txBody>
      <dsp:txXfrm>
        <a:off x="12970831" y="3417947"/>
        <a:ext cx="1005057" cy="502528"/>
      </dsp:txXfrm>
    </dsp:sp>
    <dsp:sp modelId="{F5C5F184-CBCA-49BB-BB7E-3A0146C211EB}">
      <dsp:nvSpPr>
        <dsp:cNvPr id="0" name=""/>
        <dsp:cNvSpPr/>
      </dsp:nvSpPr>
      <dsp:spPr>
        <a:xfrm>
          <a:off x="14039425" y="1990766"/>
          <a:ext cx="742717" cy="502528"/>
        </a:xfrm>
        <a:prstGeom prst="rect">
          <a:avLst/>
        </a:prstGeom>
        <a:solidFill>
          <a:schemeClr val="accent6">
            <a:lumMod val="75000"/>
          </a:schemeClr>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EXPANSÃO</a:t>
          </a:r>
        </a:p>
      </dsp:txBody>
      <dsp:txXfrm>
        <a:off x="14039425" y="1990766"/>
        <a:ext cx="742717" cy="502528"/>
      </dsp:txXfrm>
    </dsp:sp>
    <dsp:sp modelId="{3E37B074-43F2-410D-A821-9E917734EEF5}">
      <dsp:nvSpPr>
        <dsp:cNvPr id="0" name=""/>
        <dsp:cNvSpPr/>
      </dsp:nvSpPr>
      <dsp:spPr>
        <a:xfrm>
          <a:off x="14253467" y="270435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ANÁLISE DE EXPANSÃO DE MERCADO</a:t>
          </a:r>
        </a:p>
      </dsp:txBody>
      <dsp:txXfrm>
        <a:off x="14253467" y="2704357"/>
        <a:ext cx="1005057" cy="502528"/>
      </dsp:txXfrm>
    </dsp:sp>
    <dsp:sp modelId="{E1649481-31C2-4E1C-A6F3-BCDF01D59BD2}">
      <dsp:nvSpPr>
        <dsp:cNvPr id="0" name=""/>
        <dsp:cNvSpPr/>
      </dsp:nvSpPr>
      <dsp:spPr>
        <a:xfrm>
          <a:off x="14253467" y="3417947"/>
          <a:ext cx="1005057" cy="502528"/>
        </a:xfrm>
        <a:prstGeom prst="rect">
          <a:avLst/>
        </a:prstGeom>
        <a:gradFill rotWithShape="0">
          <a:gsLst>
            <a:gs pos="0">
              <a:schemeClr val="accent1">
                <a:hueOff val="0"/>
                <a:satOff val="0"/>
                <a:lumOff val="0"/>
                <a:alphaOff val="0"/>
                <a:shade val="51000"/>
                <a:satMod val="130000"/>
              </a:schemeClr>
            </a:gs>
            <a:gs pos="80000">
              <a:schemeClr val="accent1">
                <a:hueOff val="0"/>
                <a:satOff val="0"/>
                <a:lumOff val="0"/>
                <a:alphaOff val="0"/>
                <a:shade val="93000"/>
                <a:satMod val="130000"/>
              </a:schemeClr>
            </a:gs>
            <a:gs pos="100000">
              <a:schemeClr val="accent1">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kern="1200"/>
            <a:t>DESENVOLVER PARCERIAS</a:t>
          </a:r>
        </a:p>
      </dsp:txBody>
      <dsp:txXfrm>
        <a:off x="14253467" y="3417947"/>
        <a:ext cx="1005057" cy="502528"/>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6.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8.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41</xdr:row>
      <xdr:rowOff>0</xdr:rowOff>
    </xdr:from>
    <xdr:to>
      <xdr:col>12</xdr:col>
      <xdr:colOff>438807</xdr:colOff>
      <xdr:row>78</xdr:row>
      <xdr:rowOff>96100</xdr:rowOff>
    </xdr:to>
    <xdr:pic>
      <xdr:nvPicPr>
        <xdr:cNvPr id="10" name="Imagem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stretch>
          <a:fillRect/>
        </a:stretch>
      </xdr:blipFill>
      <xdr:spPr>
        <a:xfrm>
          <a:off x="3048000" y="6638925"/>
          <a:ext cx="4706007" cy="6087325"/>
        </a:xfrm>
        <a:prstGeom prst="rect">
          <a:avLst/>
        </a:prstGeom>
      </xdr:spPr>
    </xdr:pic>
    <xdr:clientData/>
  </xdr:twoCellAnchor>
  <xdr:twoCellAnchor editAs="oneCell">
    <xdr:from>
      <xdr:col>5</xdr:col>
      <xdr:colOff>0</xdr:colOff>
      <xdr:row>80</xdr:row>
      <xdr:rowOff>0</xdr:rowOff>
    </xdr:from>
    <xdr:to>
      <xdr:col>12</xdr:col>
      <xdr:colOff>438807</xdr:colOff>
      <xdr:row>117</xdr:row>
      <xdr:rowOff>115152</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3048000" y="12954000"/>
          <a:ext cx="4706007" cy="6106377"/>
        </a:xfrm>
        <a:prstGeom prst="rect">
          <a:avLst/>
        </a:prstGeom>
      </xdr:spPr>
    </xdr:pic>
    <xdr:clientData/>
  </xdr:twoCellAnchor>
  <xdr:twoCellAnchor editAs="oneCell">
    <xdr:from>
      <xdr:col>5</xdr:col>
      <xdr:colOff>0</xdr:colOff>
      <xdr:row>119</xdr:row>
      <xdr:rowOff>0</xdr:rowOff>
    </xdr:from>
    <xdr:to>
      <xdr:col>12</xdr:col>
      <xdr:colOff>457859</xdr:colOff>
      <xdr:row>156</xdr:row>
      <xdr:rowOff>105626</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3048000" y="19269075"/>
          <a:ext cx="4725059" cy="6096851"/>
        </a:xfrm>
        <a:prstGeom prst="rect">
          <a:avLst/>
        </a:prstGeom>
      </xdr:spPr>
    </xdr:pic>
    <xdr:clientData/>
  </xdr:twoCellAnchor>
  <xdr:twoCellAnchor editAs="oneCell">
    <xdr:from>
      <xdr:col>5</xdr:col>
      <xdr:colOff>0</xdr:colOff>
      <xdr:row>1</xdr:row>
      <xdr:rowOff>0</xdr:rowOff>
    </xdr:from>
    <xdr:to>
      <xdr:col>12</xdr:col>
      <xdr:colOff>448333</xdr:colOff>
      <xdr:row>38</xdr:row>
      <xdr:rowOff>115152</xdr:rowOff>
    </xdr:to>
    <xdr:pic>
      <xdr:nvPicPr>
        <xdr:cNvPr id="13" name="Imagem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3048000" y="161925"/>
          <a:ext cx="4715533" cy="61063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609600</xdr:colOff>
          <xdr:row>2</xdr:row>
          <xdr:rowOff>0</xdr:rowOff>
        </xdr:from>
        <xdr:to>
          <xdr:col>19</xdr:col>
          <xdr:colOff>480060</xdr:colOff>
          <xdr:row>5</xdr:row>
          <xdr:rowOff>121920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5</xdr:col>
      <xdr:colOff>428625</xdr:colOff>
      <xdr:row>1</xdr:row>
      <xdr:rowOff>180975</xdr:rowOff>
    </xdr:from>
    <xdr:to>
      <xdr:col>30</xdr:col>
      <xdr:colOff>57149</xdr:colOff>
      <xdr:row>49</xdr:row>
      <xdr:rowOff>69273</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13</xdr:col>
      <xdr:colOff>8659</xdr:colOff>
      <xdr:row>2</xdr:row>
      <xdr:rowOff>95250</xdr:rowOff>
    </xdr:from>
    <xdr:to>
      <xdr:col>15</xdr:col>
      <xdr:colOff>375216</xdr:colOff>
      <xdr:row>7</xdr:row>
      <xdr:rowOff>152635</xdr:rowOff>
    </xdr:to>
    <xdr:pic>
      <xdr:nvPicPr>
        <xdr:cNvPr id="5" name="Imagem 4">
          <a:extLst>
            <a:ext uri="{FF2B5EF4-FFF2-40B4-BE49-F238E27FC236}">
              <a16:creationId xmlns:a16="http://schemas.microsoft.com/office/drawing/2014/main" id="{00000000-0008-0000-0100-000005000000}"/>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928016" y="503464"/>
          <a:ext cx="1591200" cy="122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201706</xdr:colOff>
      <xdr:row>1</xdr:row>
      <xdr:rowOff>22412</xdr:rowOff>
    </xdr:from>
    <xdr:to>
      <xdr:col>2</xdr:col>
      <xdr:colOff>987237</xdr:colOff>
      <xdr:row>7</xdr:row>
      <xdr:rowOff>146371</xdr:rowOff>
    </xdr:to>
    <xdr:pic>
      <xdr:nvPicPr>
        <xdr:cNvPr id="4" name="Imagem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79294"/>
          <a:ext cx="1592355" cy="12287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211667</xdr:colOff>
      <xdr:row>0</xdr:row>
      <xdr:rowOff>52916</xdr:rowOff>
    </xdr:from>
    <xdr:to>
      <xdr:col>2</xdr:col>
      <xdr:colOff>1040867</xdr:colOff>
      <xdr:row>7</xdr:row>
      <xdr:rowOff>95183</xdr:rowOff>
    </xdr:to>
    <xdr:pic>
      <xdr:nvPicPr>
        <xdr:cNvPr id="3" name="Imagem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67" y="52916"/>
          <a:ext cx="1591200" cy="1227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12:J59"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1"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E1" workbookViewId="0">
      <selection activeCell="T12" sqref="T12"/>
    </sheetView>
  </sheetViews>
  <sheetFormatPr defaultRowHeight="13.2" x14ac:dyDescent="0.25"/>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Objeto de Shell de Gerenciador" dvAspect="DVASPECT_ICON" shapeId="1027" r:id="rId4">
          <objectPr defaultSize="0" autoPict="0" r:id="rId5">
            <anchor moveWithCells="1">
              <from>
                <xdr:col>12</xdr:col>
                <xdr:colOff>609600</xdr:colOff>
                <xdr:row>2</xdr:row>
                <xdr:rowOff>0</xdr:rowOff>
              </from>
              <to>
                <xdr:col>19</xdr:col>
                <xdr:colOff>480060</xdr:colOff>
                <xdr:row>5</xdr:row>
                <xdr:rowOff>121920</xdr:rowOff>
              </to>
            </anchor>
          </objectPr>
        </oleObject>
      </mc:Choice>
      <mc:Fallback>
        <oleObject progId="Objeto de Shell de Gerenciador" dvAspect="DVASPECT_ICON" shapeId="1027"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E1:AC78"/>
  <sheetViews>
    <sheetView showGridLines="0" topLeftCell="A4" zoomScale="129" zoomScaleNormal="70" workbookViewId="0">
      <selection activeCell="C16" sqref="C16"/>
    </sheetView>
  </sheetViews>
  <sheetFormatPr defaultRowHeight="13.2" x14ac:dyDescent="0.25"/>
  <cols>
    <col min="5" max="5" width="3" customWidth="1"/>
    <col min="6" max="6" width="14.6640625" customWidth="1"/>
  </cols>
  <sheetData>
    <row r="1" spans="5:28" ht="16.8" x14ac:dyDescent="0.3">
      <c r="F1" s="4"/>
      <c r="U1" s="23"/>
    </row>
    <row r="2" spans="5:28" ht="16.8" x14ac:dyDescent="0.3">
      <c r="F2" s="4"/>
      <c r="U2" s="23"/>
    </row>
    <row r="3" spans="5:28" ht="26.25" customHeight="1" x14ac:dyDescent="0.4">
      <c r="E3" s="195"/>
      <c r="F3" s="195"/>
      <c r="G3" s="26"/>
      <c r="H3" s="26"/>
      <c r="I3" s="26"/>
      <c r="J3" s="26"/>
      <c r="K3" s="26"/>
      <c r="L3" s="26"/>
      <c r="M3" s="26"/>
      <c r="N3" s="26"/>
      <c r="O3" s="26"/>
      <c r="P3" s="26"/>
      <c r="Q3" s="26"/>
      <c r="R3" s="26"/>
      <c r="S3" s="26"/>
      <c r="T3" s="26"/>
      <c r="U3" s="26"/>
      <c r="V3" s="26"/>
      <c r="W3" s="26"/>
      <c r="X3" s="26"/>
      <c r="Y3" s="26"/>
    </row>
    <row r="4" spans="5:28" ht="26.25" customHeight="1" x14ac:dyDescent="0.4">
      <c r="E4" s="24"/>
      <c r="F4" s="24"/>
      <c r="G4" s="25"/>
      <c r="H4" s="25"/>
      <c r="I4" s="25"/>
      <c r="J4" s="25"/>
      <c r="K4" s="25"/>
      <c r="L4" s="25"/>
      <c r="M4" s="25"/>
      <c r="N4" s="25"/>
      <c r="O4" s="25"/>
      <c r="P4" s="25"/>
      <c r="Q4" s="25"/>
      <c r="R4" s="25"/>
      <c r="S4" s="25"/>
      <c r="T4" s="25"/>
      <c r="U4" s="25"/>
      <c r="V4" s="25"/>
      <c r="W4" s="25"/>
      <c r="X4" s="25"/>
      <c r="Y4" s="25"/>
    </row>
    <row r="16" spans="5:28" ht="15" x14ac:dyDescent="0.25">
      <c r="F16" s="23"/>
      <c r="G16" s="23"/>
      <c r="H16" s="23"/>
      <c r="I16" s="23"/>
      <c r="J16" s="23"/>
      <c r="K16" s="23"/>
      <c r="L16" s="23"/>
      <c r="M16" s="23"/>
      <c r="N16" s="23"/>
      <c r="O16" s="23"/>
      <c r="P16" s="23"/>
      <c r="Q16" s="23"/>
      <c r="R16" s="23"/>
      <c r="S16" s="23"/>
      <c r="T16" s="23"/>
      <c r="U16" s="23"/>
      <c r="V16" s="23"/>
      <c r="W16" s="23"/>
      <c r="X16" s="23"/>
      <c r="Y16" s="23"/>
      <c r="Z16" s="23"/>
      <c r="AA16" s="23"/>
      <c r="AB16" s="23"/>
    </row>
    <row r="17" spans="6:29" ht="15" x14ac:dyDescent="0.25">
      <c r="F17" s="23"/>
      <c r="G17" s="23"/>
      <c r="H17" s="23"/>
      <c r="I17" s="23"/>
      <c r="J17" s="23"/>
      <c r="K17" s="23"/>
      <c r="L17" s="23"/>
      <c r="M17" s="23"/>
      <c r="N17" s="23"/>
      <c r="O17" s="23"/>
      <c r="P17" s="23"/>
      <c r="Q17" s="23"/>
      <c r="R17" s="23"/>
      <c r="S17" s="23"/>
      <c r="T17" s="23"/>
      <c r="U17" s="23"/>
      <c r="V17" s="23"/>
      <c r="W17" s="23"/>
      <c r="X17" s="23"/>
      <c r="Y17" s="23"/>
      <c r="Z17" s="23"/>
      <c r="AA17" s="23"/>
      <c r="AB17" s="23"/>
      <c r="AC17" s="27"/>
    </row>
    <row r="18" spans="6:29" ht="15" x14ac:dyDescent="0.25">
      <c r="F18" s="23"/>
      <c r="G18" s="23"/>
      <c r="H18" s="23"/>
      <c r="I18" s="23"/>
      <c r="J18" s="23"/>
      <c r="K18" s="23"/>
      <c r="L18" s="23"/>
      <c r="M18" s="23"/>
      <c r="N18" s="23"/>
      <c r="O18" s="23"/>
      <c r="P18" s="23"/>
      <c r="Q18" s="23"/>
      <c r="R18" s="23"/>
      <c r="S18" s="23"/>
      <c r="T18" s="23"/>
      <c r="U18" s="23"/>
      <c r="V18" s="23"/>
      <c r="W18" s="23"/>
      <c r="X18" s="23"/>
      <c r="Y18" s="23"/>
      <c r="Z18" s="23"/>
      <c r="AA18" s="23"/>
      <c r="AB18" s="23"/>
      <c r="AC18" s="27"/>
    </row>
    <row r="19" spans="6:29" ht="15" x14ac:dyDescent="0.25">
      <c r="F19" s="23"/>
      <c r="G19" s="23"/>
      <c r="H19" s="23"/>
      <c r="I19" s="23"/>
      <c r="J19" s="23"/>
      <c r="K19" s="23"/>
      <c r="L19" s="23"/>
      <c r="M19" s="23"/>
      <c r="N19" s="23"/>
      <c r="O19" s="23"/>
      <c r="P19" s="23"/>
      <c r="Q19" s="23"/>
      <c r="R19" s="23"/>
      <c r="S19" s="23"/>
      <c r="T19" s="23"/>
      <c r="U19" s="23"/>
      <c r="V19" s="23"/>
      <c r="W19" s="23"/>
      <c r="X19" s="23"/>
      <c r="Y19" s="23"/>
      <c r="Z19" s="23"/>
      <c r="AA19" s="23"/>
      <c r="AB19" s="23"/>
      <c r="AC19" s="27"/>
    </row>
    <row r="20" spans="6:29" ht="15" x14ac:dyDescent="0.25">
      <c r="F20" s="23"/>
      <c r="G20" s="23"/>
      <c r="H20" s="23"/>
      <c r="I20" s="23"/>
      <c r="J20" s="23"/>
      <c r="K20" s="23"/>
      <c r="L20" s="23"/>
      <c r="M20" s="23"/>
      <c r="N20" s="23"/>
      <c r="O20" s="23"/>
      <c r="P20" s="23"/>
      <c r="Q20" s="23"/>
      <c r="R20" s="23"/>
      <c r="S20" s="23"/>
      <c r="T20" s="23"/>
      <c r="U20" s="23"/>
      <c r="V20" s="23"/>
      <c r="W20" s="23"/>
      <c r="X20" s="23"/>
      <c r="Y20" s="23"/>
      <c r="Z20" s="23"/>
      <c r="AA20" s="23"/>
      <c r="AB20" s="23"/>
      <c r="AC20" s="27"/>
    </row>
    <row r="21" spans="6:29" ht="15" x14ac:dyDescent="0.25">
      <c r="F21" s="23"/>
      <c r="G21" s="23"/>
      <c r="H21" s="23"/>
      <c r="I21" s="23"/>
      <c r="J21" s="23"/>
      <c r="K21" s="23"/>
      <c r="L21" s="23"/>
      <c r="M21" s="23"/>
      <c r="N21" s="23"/>
      <c r="O21" s="23"/>
      <c r="P21" s="23"/>
      <c r="Q21" s="23"/>
      <c r="R21" s="23"/>
      <c r="S21" s="23"/>
      <c r="T21" s="23"/>
      <c r="U21" s="23"/>
      <c r="V21" s="23"/>
      <c r="W21" s="23"/>
      <c r="X21" s="23"/>
      <c r="Y21" s="23"/>
      <c r="Z21" s="23"/>
      <c r="AA21" s="23"/>
      <c r="AB21" s="23"/>
      <c r="AC21" s="27"/>
    </row>
    <row r="22" spans="6:29" ht="15" x14ac:dyDescent="0.25">
      <c r="F22" s="23"/>
      <c r="G22" s="23"/>
      <c r="H22" s="23"/>
      <c r="I22" s="23"/>
      <c r="J22" s="23"/>
      <c r="K22" s="23"/>
      <c r="L22" s="23"/>
      <c r="M22" s="23"/>
      <c r="N22" s="23"/>
      <c r="O22" s="23"/>
      <c r="P22" s="23"/>
      <c r="Q22" s="23"/>
      <c r="R22" s="23"/>
      <c r="S22" s="23"/>
      <c r="T22" s="23"/>
      <c r="U22" s="23"/>
      <c r="V22" s="23"/>
      <c r="W22" s="23"/>
      <c r="X22" s="23"/>
      <c r="Y22" s="23"/>
      <c r="Z22" s="23"/>
      <c r="AA22" s="23"/>
      <c r="AB22" s="23"/>
      <c r="AC22" s="27"/>
    </row>
    <row r="23" spans="6:29" ht="15" x14ac:dyDescent="0.25">
      <c r="F23" s="23"/>
      <c r="G23" s="23"/>
      <c r="H23" s="23"/>
      <c r="I23" s="23"/>
      <c r="J23" s="23"/>
      <c r="K23" s="23"/>
      <c r="L23" s="23"/>
      <c r="M23" s="23"/>
      <c r="N23" s="23"/>
      <c r="O23" s="23"/>
      <c r="P23" s="23"/>
      <c r="Q23" s="23"/>
      <c r="R23" s="23"/>
      <c r="S23" s="23"/>
      <c r="T23" s="23"/>
      <c r="U23" s="23"/>
      <c r="V23" s="23"/>
      <c r="W23" s="23"/>
      <c r="X23" s="23"/>
      <c r="Y23" s="23"/>
      <c r="Z23" s="23"/>
      <c r="AA23" s="23"/>
      <c r="AB23" s="23"/>
      <c r="AC23" s="27"/>
    </row>
    <row r="24" spans="6:29" ht="15" x14ac:dyDescent="0.25">
      <c r="F24" s="23"/>
      <c r="G24" s="23"/>
      <c r="H24" s="23"/>
      <c r="I24" s="23"/>
      <c r="J24" s="23"/>
      <c r="K24" s="23"/>
      <c r="L24" s="23"/>
      <c r="M24" s="23"/>
      <c r="N24" s="23"/>
      <c r="O24" s="23"/>
      <c r="P24" s="23"/>
      <c r="Q24" s="23"/>
      <c r="R24" s="23"/>
      <c r="S24" s="23"/>
      <c r="T24" s="23"/>
      <c r="U24" s="23"/>
      <c r="V24" s="23"/>
      <c r="W24" s="23"/>
      <c r="X24" s="23"/>
      <c r="Y24" s="23"/>
      <c r="Z24" s="23"/>
      <c r="AA24" s="23"/>
      <c r="AB24" s="23"/>
      <c r="AC24" s="27"/>
    </row>
    <row r="25" spans="6:29" ht="15" x14ac:dyDescent="0.25">
      <c r="F25" s="23"/>
      <c r="G25" s="23"/>
      <c r="H25" s="23"/>
      <c r="I25" s="23"/>
      <c r="J25" s="23"/>
      <c r="K25" s="23"/>
      <c r="L25" s="23"/>
      <c r="M25" s="23"/>
      <c r="N25" s="23"/>
      <c r="O25" s="23"/>
      <c r="P25" s="23"/>
      <c r="Q25" s="23"/>
      <c r="R25" s="23"/>
      <c r="S25" s="23"/>
      <c r="T25" s="23"/>
      <c r="U25" s="23"/>
      <c r="V25" s="23"/>
      <c r="W25" s="23"/>
      <c r="X25" s="23"/>
      <c r="Y25" s="23"/>
      <c r="Z25" s="23"/>
      <c r="AA25" s="23"/>
      <c r="AB25" s="23"/>
      <c r="AC25" s="27"/>
    </row>
    <row r="26" spans="6:29" ht="15" x14ac:dyDescent="0.25">
      <c r="F26" s="23"/>
      <c r="G26" s="23"/>
      <c r="H26" s="23"/>
      <c r="I26" s="23"/>
      <c r="J26" s="23"/>
      <c r="K26" s="23"/>
      <c r="L26" s="23"/>
      <c r="M26" s="23"/>
      <c r="N26" s="23"/>
      <c r="O26" s="23"/>
      <c r="P26" s="23"/>
      <c r="Q26" s="23"/>
      <c r="R26" s="23"/>
      <c r="S26" s="23"/>
      <c r="T26" s="23"/>
      <c r="U26" s="23"/>
      <c r="V26" s="23"/>
      <c r="W26" s="23"/>
      <c r="X26" s="23"/>
      <c r="Y26" s="23"/>
      <c r="Z26" s="23"/>
      <c r="AA26" s="23"/>
      <c r="AB26" s="23"/>
      <c r="AC26" s="27"/>
    </row>
    <row r="27" spans="6:29" ht="15" x14ac:dyDescent="0.25">
      <c r="F27" s="23"/>
      <c r="G27" s="23"/>
      <c r="H27" s="23"/>
      <c r="I27" s="23"/>
      <c r="J27" s="23"/>
      <c r="K27" s="23"/>
      <c r="L27" s="23"/>
      <c r="M27" s="23"/>
      <c r="N27" s="23"/>
      <c r="O27" s="23"/>
      <c r="P27" s="23"/>
      <c r="Q27" s="23"/>
      <c r="R27" s="23"/>
      <c r="S27" s="23"/>
      <c r="T27" s="23"/>
      <c r="U27" s="23"/>
      <c r="V27" s="23"/>
      <c r="W27" s="23"/>
      <c r="X27" s="23"/>
      <c r="Y27" s="23"/>
      <c r="Z27" s="23"/>
      <c r="AA27" s="23"/>
      <c r="AB27" s="23"/>
      <c r="AC27" s="27"/>
    </row>
    <row r="28" spans="6:29" ht="15" x14ac:dyDescent="0.25">
      <c r="F28" s="23"/>
      <c r="G28" s="23"/>
      <c r="H28" s="23"/>
      <c r="I28" s="23"/>
      <c r="J28" s="23"/>
      <c r="K28" s="23"/>
      <c r="L28" s="23"/>
      <c r="M28" s="23"/>
      <c r="N28" s="23"/>
      <c r="O28" s="23"/>
      <c r="P28" s="23"/>
      <c r="Q28" s="23"/>
      <c r="R28" s="23"/>
      <c r="S28" s="23"/>
      <c r="T28" s="23"/>
      <c r="U28" s="23"/>
      <c r="V28" s="23"/>
      <c r="W28" s="23"/>
      <c r="X28" s="23"/>
      <c r="Y28" s="23"/>
      <c r="Z28" s="23"/>
      <c r="AA28" s="23"/>
      <c r="AB28" s="23"/>
      <c r="AC28" s="27"/>
    </row>
    <row r="29" spans="6:29" ht="15" x14ac:dyDescent="0.25">
      <c r="F29" s="23"/>
      <c r="G29" s="23"/>
      <c r="H29" s="23"/>
      <c r="I29" s="23"/>
      <c r="J29" s="23"/>
      <c r="K29" s="23"/>
      <c r="L29" s="23"/>
      <c r="M29" s="23"/>
      <c r="N29" s="23"/>
      <c r="O29" s="23"/>
      <c r="P29" s="23"/>
      <c r="Q29" s="23"/>
      <c r="R29" s="23"/>
      <c r="S29" s="23"/>
      <c r="T29" s="23"/>
      <c r="U29" s="23"/>
      <c r="V29" s="23"/>
      <c r="W29" s="23"/>
      <c r="X29" s="23"/>
      <c r="Y29" s="23"/>
      <c r="Z29" s="23"/>
      <c r="AA29" s="23"/>
      <c r="AB29" s="23"/>
      <c r="AC29" s="27"/>
    </row>
    <row r="74" spans="6:8" x14ac:dyDescent="0.25">
      <c r="F74" s="22"/>
      <c r="G74" s="22"/>
      <c r="H74" s="22"/>
    </row>
    <row r="75" spans="6:8" x14ac:dyDescent="0.25">
      <c r="F75" s="22"/>
      <c r="G75" s="22"/>
      <c r="H75" s="22"/>
    </row>
    <row r="76" spans="6:8" x14ac:dyDescent="0.25">
      <c r="F76" s="2"/>
    </row>
    <row r="77" spans="6:8" x14ac:dyDescent="0.25">
      <c r="F77" s="2"/>
    </row>
    <row r="78" spans="6:8" x14ac:dyDescent="0.25">
      <c r="F78" s="2"/>
    </row>
  </sheetData>
  <mergeCells count="1">
    <mergeCell ref="E3:F3"/>
  </mergeCells>
  <printOptions horizontalCentered="1"/>
  <pageMargins left="3.937007874015748E-2" right="3.937007874015748E-2" top="0.74803149606299213" bottom="0.74803149606299213" header="0.31496062992125984" footer="0.31496062992125984"/>
  <pageSetup paperSize="9" scale="61"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L84"/>
  <sheetViews>
    <sheetView showGridLines="0" zoomScale="70" zoomScaleNormal="70" workbookViewId="0">
      <pane ySplit="12" topLeftCell="A58" activePane="bottomLeft" state="frozenSplit"/>
      <selection pane="bottomLeft" activeCell="B10" sqref="B10"/>
    </sheetView>
  </sheetViews>
  <sheetFormatPr defaultRowHeight="15" x14ac:dyDescent="0.25"/>
  <cols>
    <col min="1" max="1" width="3.44140625" style="23" customWidth="1"/>
    <col min="2" max="2" width="8.6640625" style="169" customWidth="1"/>
    <col min="3" max="3" width="94.6640625" style="172" customWidth="1"/>
    <col min="4" max="6" width="17" style="169" customWidth="1"/>
    <col min="7" max="7" width="15.44140625" style="171" customWidth="1"/>
    <col min="8" max="8" width="28" style="169" bestFit="1" customWidth="1"/>
    <col min="9" max="9" width="27.77734375" style="169" bestFit="1" customWidth="1"/>
    <col min="10" max="10" width="22.6640625" style="171" bestFit="1" customWidth="1"/>
    <col min="11" max="11" width="12.5546875" style="23" customWidth="1"/>
    <col min="12" max="16384" width="8.88671875" style="23"/>
  </cols>
  <sheetData>
    <row r="2" spans="2:11" x14ac:dyDescent="0.25">
      <c r="C2" s="170"/>
    </row>
    <row r="3" spans="2:11" ht="15.6" x14ac:dyDescent="0.25">
      <c r="C3" s="156"/>
    </row>
    <row r="10" spans="2:11" ht="15.6" x14ac:dyDescent="0.25">
      <c r="B10" s="156" t="s">
        <v>47</v>
      </c>
    </row>
    <row r="11" spans="2:11" ht="15.6" thickBot="1" x14ac:dyDescent="0.3"/>
    <row r="12" spans="2:11" s="173" customFormat="1" ht="31.8" thickBot="1" x14ac:dyDescent="0.3">
      <c r="B12" s="123" t="s">
        <v>0</v>
      </c>
      <c r="C12" s="124" t="s">
        <v>49</v>
      </c>
      <c r="D12" s="125" t="s">
        <v>2</v>
      </c>
      <c r="E12" s="124" t="s">
        <v>174</v>
      </c>
      <c r="F12" s="124" t="s">
        <v>175</v>
      </c>
      <c r="G12" s="126" t="s">
        <v>27</v>
      </c>
      <c r="H12" s="127" t="s">
        <v>4</v>
      </c>
      <c r="I12" s="127" t="s">
        <v>5</v>
      </c>
      <c r="J12" s="127" t="s">
        <v>30</v>
      </c>
      <c r="K12" s="128" t="s">
        <v>6</v>
      </c>
    </row>
    <row r="13" spans="2:11" s="175" customFormat="1" ht="16.2" thickBot="1" x14ac:dyDescent="0.3">
      <c r="B13" s="123">
        <v>1</v>
      </c>
      <c r="C13" s="129" t="s">
        <v>53</v>
      </c>
      <c r="D13" s="125"/>
      <c r="E13" s="124"/>
      <c r="F13" s="124"/>
      <c r="G13" s="126"/>
      <c r="H13" s="127"/>
      <c r="I13" s="127"/>
      <c r="J13" s="174"/>
      <c r="K13" s="130"/>
    </row>
    <row r="14" spans="2:11" s="175" customFormat="1" ht="16.2" thickBot="1" x14ac:dyDescent="0.3">
      <c r="B14" s="149" t="s">
        <v>11</v>
      </c>
      <c r="C14" s="147" t="s">
        <v>177</v>
      </c>
      <c r="D14" s="115" t="s">
        <v>11</v>
      </c>
      <c r="E14" s="186">
        <v>45691</v>
      </c>
      <c r="F14" s="186">
        <v>45727</v>
      </c>
      <c r="G14" s="189">
        <v>5.1428571428571432</v>
      </c>
      <c r="H14" s="111" t="s">
        <v>54</v>
      </c>
      <c r="I14" s="111" t="s">
        <v>227</v>
      </c>
      <c r="J14" s="116">
        <v>20018</v>
      </c>
      <c r="K14" s="117"/>
    </row>
    <row r="15" spans="2:11" s="175" customFormat="1" ht="16.2" thickBot="1" x14ac:dyDescent="0.3">
      <c r="B15" s="150" t="s">
        <v>13</v>
      </c>
      <c r="C15" s="120" t="s">
        <v>178</v>
      </c>
      <c r="D15" s="107" t="s">
        <v>11</v>
      </c>
      <c r="E15" s="186">
        <v>45691</v>
      </c>
      <c r="F15" s="186">
        <v>45727</v>
      </c>
      <c r="G15" s="189">
        <v>5.1428571428571432</v>
      </c>
      <c r="H15" s="106" t="s">
        <v>54</v>
      </c>
      <c r="I15" s="106" t="s">
        <v>227</v>
      </c>
      <c r="J15" s="108">
        <v>20018</v>
      </c>
      <c r="K15" s="118"/>
    </row>
    <row r="16" spans="2:11" s="175" customFormat="1" ht="16.2" thickBot="1" x14ac:dyDescent="0.3">
      <c r="B16" s="151" t="s">
        <v>14</v>
      </c>
      <c r="C16" s="148" t="s">
        <v>179</v>
      </c>
      <c r="D16" s="114" t="s">
        <v>13</v>
      </c>
      <c r="E16" s="186">
        <v>45691</v>
      </c>
      <c r="F16" s="186">
        <v>45727</v>
      </c>
      <c r="G16" s="189">
        <v>5.1428571428571432</v>
      </c>
      <c r="H16" s="112" t="s">
        <v>54</v>
      </c>
      <c r="I16" s="112" t="s">
        <v>227</v>
      </c>
      <c r="J16" s="113">
        <v>20018</v>
      </c>
      <c r="K16" s="139"/>
    </row>
    <row r="17" spans="1:12" s="175" customFormat="1" ht="16.2" thickBot="1" x14ac:dyDescent="0.3">
      <c r="B17" s="133">
        <v>2</v>
      </c>
      <c r="C17" s="134" t="s">
        <v>55</v>
      </c>
      <c r="D17" s="135">
        <v>1</v>
      </c>
      <c r="E17" s="167"/>
      <c r="F17" s="167"/>
      <c r="G17" s="140"/>
      <c r="H17" s="141"/>
      <c r="I17" s="141" t="s">
        <v>228</v>
      </c>
      <c r="J17" s="152">
        <f>SUM(J14:J16)</f>
        <v>60054</v>
      </c>
      <c r="K17" s="142"/>
    </row>
    <row r="18" spans="1:12" ht="15.6" x14ac:dyDescent="0.25">
      <c r="B18" s="149" t="s">
        <v>7</v>
      </c>
      <c r="C18" s="147" t="s">
        <v>180</v>
      </c>
      <c r="D18" s="115">
        <v>1</v>
      </c>
      <c r="E18" s="186">
        <v>45691</v>
      </c>
      <c r="F18" s="186">
        <v>45727</v>
      </c>
      <c r="G18" s="189">
        <v>5.1428571428571432</v>
      </c>
      <c r="H18" s="168" t="s">
        <v>54</v>
      </c>
      <c r="I18" s="111" t="s">
        <v>227</v>
      </c>
      <c r="J18" s="116">
        <v>20018</v>
      </c>
      <c r="K18" s="132"/>
      <c r="L18" s="175"/>
    </row>
    <row r="19" spans="1:12" ht="16.2" thickBot="1" x14ac:dyDescent="0.3">
      <c r="B19" s="150" t="s">
        <v>8</v>
      </c>
      <c r="C19" s="159" t="s">
        <v>181</v>
      </c>
      <c r="D19" s="107" t="s">
        <v>7</v>
      </c>
      <c r="E19" s="186">
        <v>45691</v>
      </c>
      <c r="F19" s="186">
        <v>45727</v>
      </c>
      <c r="G19" s="189">
        <v>5.1428571428571432</v>
      </c>
      <c r="H19" s="112" t="s">
        <v>54</v>
      </c>
      <c r="I19" s="106" t="s">
        <v>227</v>
      </c>
      <c r="J19" s="108">
        <v>20018</v>
      </c>
      <c r="K19" s="119"/>
      <c r="L19" s="175"/>
    </row>
    <row r="20" spans="1:12" ht="16.2" thickBot="1" x14ac:dyDescent="0.3">
      <c r="B20" s="150" t="s">
        <v>42</v>
      </c>
      <c r="C20" s="159" t="s">
        <v>182</v>
      </c>
      <c r="D20" s="107">
        <v>1</v>
      </c>
      <c r="E20" s="186">
        <v>45691</v>
      </c>
      <c r="F20" s="186">
        <v>45727</v>
      </c>
      <c r="G20" s="189">
        <v>5.1428571428571432</v>
      </c>
      <c r="H20" s="112" t="s">
        <v>54</v>
      </c>
      <c r="I20" s="106" t="s">
        <v>227</v>
      </c>
      <c r="J20" s="108">
        <v>20018</v>
      </c>
      <c r="K20" s="119"/>
      <c r="L20" s="175"/>
    </row>
    <row r="21" spans="1:12" ht="16.2" thickBot="1" x14ac:dyDescent="0.3">
      <c r="B21" s="150" t="s">
        <v>43</v>
      </c>
      <c r="C21" s="159" t="s">
        <v>183</v>
      </c>
      <c r="D21" s="107">
        <v>1</v>
      </c>
      <c r="E21" s="186">
        <v>45691</v>
      </c>
      <c r="F21" s="186">
        <v>45727</v>
      </c>
      <c r="G21" s="189">
        <v>5.1428571428571432</v>
      </c>
      <c r="H21" s="112" t="s">
        <v>54</v>
      </c>
      <c r="I21" s="106" t="s">
        <v>227</v>
      </c>
      <c r="J21" s="108">
        <v>20018</v>
      </c>
      <c r="K21" s="119"/>
      <c r="L21" s="175"/>
    </row>
    <row r="22" spans="1:12" ht="30.6" thickBot="1" x14ac:dyDescent="0.3">
      <c r="B22" s="150" t="s">
        <v>63</v>
      </c>
      <c r="C22" s="159" t="s">
        <v>184</v>
      </c>
      <c r="D22" s="107" t="s">
        <v>218</v>
      </c>
      <c r="E22" s="186">
        <v>45691</v>
      </c>
      <c r="F22" s="186">
        <v>45727</v>
      </c>
      <c r="G22" s="189">
        <v>5.1428571428571432</v>
      </c>
      <c r="H22" s="112" t="s">
        <v>54</v>
      </c>
      <c r="I22" s="106" t="s">
        <v>227</v>
      </c>
      <c r="J22" s="108">
        <v>20018</v>
      </c>
      <c r="K22" s="119"/>
      <c r="L22" s="175"/>
    </row>
    <row r="23" spans="1:12" s="175" customFormat="1" ht="16.2" thickBot="1" x14ac:dyDescent="0.3">
      <c r="B23" s="133">
        <v>3</v>
      </c>
      <c r="C23" s="134" t="s">
        <v>62</v>
      </c>
      <c r="D23" s="135">
        <v>2</v>
      </c>
      <c r="E23" s="167"/>
      <c r="F23" s="167"/>
      <c r="G23" s="136"/>
      <c r="H23" s="137"/>
      <c r="I23" s="137" t="s">
        <v>228</v>
      </c>
      <c r="J23" s="153">
        <f>SUM(J18:J22)</f>
        <v>100090</v>
      </c>
      <c r="K23" s="138"/>
    </row>
    <row r="24" spans="1:12" ht="30" x14ac:dyDescent="0.25">
      <c r="A24" s="23" t="s">
        <v>44</v>
      </c>
      <c r="B24" s="149" t="s">
        <v>15</v>
      </c>
      <c r="C24" s="161" t="s">
        <v>185</v>
      </c>
      <c r="D24" s="115">
        <v>2</v>
      </c>
      <c r="E24" s="186">
        <v>45728</v>
      </c>
      <c r="F24" s="186">
        <v>45732</v>
      </c>
      <c r="G24" s="189">
        <v>0.5714285714285714</v>
      </c>
      <c r="H24" s="112" t="s">
        <v>65</v>
      </c>
      <c r="I24" s="111" t="s">
        <v>229</v>
      </c>
      <c r="J24" s="116">
        <v>5000</v>
      </c>
      <c r="K24" s="132"/>
      <c r="L24" s="175"/>
    </row>
    <row r="25" spans="1:12" ht="30.6" thickBot="1" x14ac:dyDescent="0.3">
      <c r="B25" s="150" t="s">
        <v>127</v>
      </c>
      <c r="C25" s="159" t="s">
        <v>186</v>
      </c>
      <c r="D25" s="107" t="s">
        <v>15</v>
      </c>
      <c r="E25" s="186">
        <v>45728</v>
      </c>
      <c r="F25" s="186">
        <v>45732</v>
      </c>
      <c r="G25" s="189">
        <v>0.5714285714285714</v>
      </c>
      <c r="H25" s="112" t="s">
        <v>65</v>
      </c>
      <c r="I25" s="106" t="s">
        <v>229</v>
      </c>
      <c r="J25" s="116">
        <v>5000</v>
      </c>
      <c r="K25" s="119"/>
      <c r="L25" s="175"/>
    </row>
    <row r="26" spans="1:12" ht="30.6" thickBot="1" x14ac:dyDescent="0.3">
      <c r="B26" s="150" t="s">
        <v>69</v>
      </c>
      <c r="C26" s="159" t="s">
        <v>187</v>
      </c>
      <c r="D26" s="107" t="s">
        <v>127</v>
      </c>
      <c r="E26" s="186">
        <v>45728</v>
      </c>
      <c r="F26" s="186">
        <v>45732</v>
      </c>
      <c r="G26" s="189">
        <v>0.5714285714285714</v>
      </c>
      <c r="H26" s="112" t="s">
        <v>65</v>
      </c>
      <c r="I26" s="106" t="s">
        <v>229</v>
      </c>
      <c r="J26" s="116">
        <v>5000</v>
      </c>
      <c r="K26" s="119"/>
      <c r="L26" s="175"/>
    </row>
    <row r="27" spans="1:12" ht="30.6" thickBot="1" x14ac:dyDescent="0.3">
      <c r="A27" s="23" t="s">
        <v>44</v>
      </c>
      <c r="B27" s="150" t="s">
        <v>219</v>
      </c>
      <c r="C27" s="159" t="s">
        <v>188</v>
      </c>
      <c r="D27" s="166" t="s">
        <v>69</v>
      </c>
      <c r="E27" s="186">
        <v>45728</v>
      </c>
      <c r="F27" s="186">
        <v>45732</v>
      </c>
      <c r="G27" s="189">
        <v>0.5714285714285714</v>
      </c>
      <c r="H27" s="112" t="s">
        <v>65</v>
      </c>
      <c r="I27" s="106" t="s">
        <v>229</v>
      </c>
      <c r="J27" s="116">
        <v>5000</v>
      </c>
      <c r="K27" s="119"/>
      <c r="L27" s="175"/>
    </row>
    <row r="28" spans="1:12" s="175" customFormat="1" ht="16.2" thickBot="1" x14ac:dyDescent="0.3">
      <c r="B28" s="133">
        <v>4</v>
      </c>
      <c r="C28" s="134" t="s">
        <v>176</v>
      </c>
      <c r="D28" s="135">
        <v>3</v>
      </c>
      <c r="E28" s="167"/>
      <c r="F28" s="167"/>
      <c r="G28" s="140"/>
      <c r="H28" s="141"/>
      <c r="I28" s="141" t="s">
        <v>228</v>
      </c>
      <c r="J28" s="154">
        <f>SUM(J24:J27)</f>
        <v>20000</v>
      </c>
      <c r="K28" s="142"/>
    </row>
    <row r="29" spans="1:12" ht="45" x14ac:dyDescent="0.25">
      <c r="B29" s="149" t="s">
        <v>10</v>
      </c>
      <c r="C29" s="161" t="s">
        <v>189</v>
      </c>
      <c r="D29" s="115">
        <v>2</v>
      </c>
      <c r="E29" s="186">
        <v>45733</v>
      </c>
      <c r="F29" s="186">
        <v>45777</v>
      </c>
      <c r="G29" s="189">
        <v>6.2857142857142856</v>
      </c>
      <c r="H29" s="111" t="s">
        <v>72</v>
      </c>
      <c r="I29" s="111" t="s">
        <v>230</v>
      </c>
      <c r="J29" s="116">
        <v>5429</v>
      </c>
      <c r="K29" s="132"/>
      <c r="L29" s="175"/>
    </row>
    <row r="30" spans="1:12" ht="45.6" thickBot="1" x14ac:dyDescent="0.3">
      <c r="B30" s="150" t="s">
        <v>220</v>
      </c>
      <c r="C30" s="159" t="s">
        <v>190</v>
      </c>
      <c r="D30" s="107" t="s">
        <v>10</v>
      </c>
      <c r="E30" s="186">
        <v>45733</v>
      </c>
      <c r="F30" s="186">
        <v>45777</v>
      </c>
      <c r="G30" s="189">
        <v>6.2857142857142856</v>
      </c>
      <c r="H30" s="106" t="s">
        <v>72</v>
      </c>
      <c r="I30" s="106" t="s">
        <v>230</v>
      </c>
      <c r="J30" s="108">
        <v>5429</v>
      </c>
      <c r="K30" s="119"/>
      <c r="L30" s="175"/>
    </row>
    <row r="31" spans="1:12" ht="45.6" thickBot="1" x14ac:dyDescent="0.3">
      <c r="B31" s="150" t="s">
        <v>221</v>
      </c>
      <c r="C31" s="159" t="s">
        <v>191</v>
      </c>
      <c r="D31" s="107">
        <v>3</v>
      </c>
      <c r="E31" s="186">
        <v>45733</v>
      </c>
      <c r="F31" s="186">
        <v>45777</v>
      </c>
      <c r="G31" s="189">
        <v>6.2857142857142856</v>
      </c>
      <c r="H31" s="106" t="s">
        <v>72</v>
      </c>
      <c r="I31" s="106" t="s">
        <v>230</v>
      </c>
      <c r="J31" s="108">
        <v>5429</v>
      </c>
      <c r="K31" s="119"/>
      <c r="L31" s="175"/>
    </row>
    <row r="32" spans="1:12" ht="45.6" thickBot="1" x14ac:dyDescent="0.3">
      <c r="B32" s="150" t="s">
        <v>74</v>
      </c>
      <c r="C32" s="159" t="s">
        <v>192</v>
      </c>
      <c r="D32" s="107">
        <v>2</v>
      </c>
      <c r="E32" s="186">
        <v>45733</v>
      </c>
      <c r="F32" s="186">
        <v>45777</v>
      </c>
      <c r="G32" s="189">
        <v>6.2857142857142856</v>
      </c>
      <c r="H32" s="106" t="s">
        <v>72</v>
      </c>
      <c r="I32" s="106" t="s">
        <v>230</v>
      </c>
      <c r="J32" s="108">
        <v>5429</v>
      </c>
      <c r="K32" s="119"/>
      <c r="L32" s="175"/>
    </row>
    <row r="33" spans="2:12" ht="45.6" thickBot="1" x14ac:dyDescent="0.3">
      <c r="B33" s="150" t="s">
        <v>222</v>
      </c>
      <c r="C33" s="159" t="s">
        <v>193</v>
      </c>
      <c r="D33" s="107">
        <v>2</v>
      </c>
      <c r="E33" s="186">
        <v>45733</v>
      </c>
      <c r="F33" s="186">
        <v>45777</v>
      </c>
      <c r="G33" s="189">
        <v>6.2857142857142856</v>
      </c>
      <c r="H33" s="106" t="s">
        <v>72</v>
      </c>
      <c r="I33" s="106" t="s">
        <v>230</v>
      </c>
      <c r="J33" s="108">
        <v>5429</v>
      </c>
      <c r="K33" s="119"/>
      <c r="L33" s="175"/>
    </row>
    <row r="34" spans="2:12" ht="45.6" thickBot="1" x14ac:dyDescent="0.3">
      <c r="B34" s="150" t="s">
        <v>223</v>
      </c>
      <c r="C34" s="159" t="s">
        <v>194</v>
      </c>
      <c r="D34" s="107">
        <v>2</v>
      </c>
      <c r="E34" s="186">
        <v>45733</v>
      </c>
      <c r="F34" s="186">
        <v>45777</v>
      </c>
      <c r="G34" s="189">
        <v>6.2857142857142856</v>
      </c>
      <c r="H34" s="106" t="s">
        <v>72</v>
      </c>
      <c r="I34" s="106" t="s">
        <v>230</v>
      </c>
      <c r="J34" s="108">
        <v>5429</v>
      </c>
      <c r="K34" s="119"/>
      <c r="L34" s="175"/>
    </row>
    <row r="35" spans="2:12" ht="45.6" thickBot="1" x14ac:dyDescent="0.3">
      <c r="B35" s="151" t="s">
        <v>224</v>
      </c>
      <c r="C35" s="160" t="s">
        <v>195</v>
      </c>
      <c r="D35" s="114">
        <v>2</v>
      </c>
      <c r="E35" s="186">
        <v>45733</v>
      </c>
      <c r="F35" s="186">
        <v>45777</v>
      </c>
      <c r="G35" s="189">
        <v>6.2857142857142856</v>
      </c>
      <c r="H35" s="112" t="s">
        <v>72</v>
      </c>
      <c r="I35" s="112" t="s">
        <v>230</v>
      </c>
      <c r="J35" s="113">
        <v>5429</v>
      </c>
      <c r="K35" s="131"/>
      <c r="L35" s="175"/>
    </row>
    <row r="36" spans="2:12" ht="45.6" thickBot="1" x14ac:dyDescent="0.3">
      <c r="B36" s="151" t="s">
        <v>225</v>
      </c>
      <c r="C36" s="160" t="s">
        <v>196</v>
      </c>
      <c r="D36" s="114">
        <v>2</v>
      </c>
      <c r="E36" s="186">
        <v>45733</v>
      </c>
      <c r="F36" s="186">
        <v>45777</v>
      </c>
      <c r="G36" s="189">
        <v>6.2857142857142856</v>
      </c>
      <c r="H36" s="112" t="s">
        <v>72</v>
      </c>
      <c r="I36" s="112" t="s">
        <v>230</v>
      </c>
      <c r="J36" s="113">
        <v>5429</v>
      </c>
      <c r="K36" s="131"/>
      <c r="L36" s="175"/>
    </row>
    <row r="37" spans="2:12" ht="45.6" thickBot="1" x14ac:dyDescent="0.3">
      <c r="B37" s="151" t="s">
        <v>226</v>
      </c>
      <c r="C37" s="160" t="s">
        <v>197</v>
      </c>
      <c r="D37" s="114">
        <v>2</v>
      </c>
      <c r="E37" s="186">
        <v>45733</v>
      </c>
      <c r="F37" s="186">
        <v>45777</v>
      </c>
      <c r="G37" s="189">
        <v>6.2857142857142856</v>
      </c>
      <c r="H37" s="112" t="s">
        <v>72</v>
      </c>
      <c r="I37" s="112" t="s">
        <v>230</v>
      </c>
      <c r="J37" s="113">
        <v>5429</v>
      </c>
      <c r="K37" s="131"/>
      <c r="L37" s="175"/>
    </row>
    <row r="38" spans="2:12" ht="45.6" thickBot="1" x14ac:dyDescent="0.3">
      <c r="B38" s="151" t="s">
        <v>33</v>
      </c>
      <c r="C38" s="160" t="s">
        <v>198</v>
      </c>
      <c r="D38" s="114">
        <v>2</v>
      </c>
      <c r="E38" s="186">
        <v>45733</v>
      </c>
      <c r="F38" s="186">
        <v>45777</v>
      </c>
      <c r="G38" s="189">
        <v>6.2857142857142856</v>
      </c>
      <c r="H38" s="112" t="s">
        <v>72</v>
      </c>
      <c r="I38" s="112" t="s">
        <v>230</v>
      </c>
      <c r="J38" s="113">
        <v>5429</v>
      </c>
      <c r="K38" s="131"/>
      <c r="L38" s="175"/>
    </row>
    <row r="39" spans="2:12" ht="45.6" thickBot="1" x14ac:dyDescent="0.3">
      <c r="B39" s="151" t="s">
        <v>45</v>
      </c>
      <c r="C39" s="160" t="s">
        <v>199</v>
      </c>
      <c r="D39" s="114">
        <v>2</v>
      </c>
      <c r="E39" s="186">
        <v>45733</v>
      </c>
      <c r="F39" s="186">
        <v>45777</v>
      </c>
      <c r="G39" s="189">
        <v>6.2857142857142856</v>
      </c>
      <c r="H39" s="112" t="s">
        <v>72</v>
      </c>
      <c r="I39" s="112" t="s">
        <v>230</v>
      </c>
      <c r="J39" s="113">
        <v>5429</v>
      </c>
      <c r="K39" s="131"/>
      <c r="L39" s="175"/>
    </row>
    <row r="40" spans="2:12" ht="45.6" thickBot="1" x14ac:dyDescent="0.3">
      <c r="B40" s="151" t="s">
        <v>76</v>
      </c>
      <c r="C40" s="160" t="s">
        <v>200</v>
      </c>
      <c r="D40" s="114">
        <v>2</v>
      </c>
      <c r="E40" s="186">
        <v>45733</v>
      </c>
      <c r="F40" s="186">
        <v>45777</v>
      </c>
      <c r="G40" s="189">
        <v>6.2857142857142856</v>
      </c>
      <c r="H40" s="112" t="s">
        <v>72</v>
      </c>
      <c r="I40" s="112" t="s">
        <v>230</v>
      </c>
      <c r="J40" s="113">
        <v>5429</v>
      </c>
      <c r="K40" s="131"/>
      <c r="L40" s="175"/>
    </row>
    <row r="41" spans="2:12" ht="45.6" thickBot="1" x14ac:dyDescent="0.3">
      <c r="B41" s="151" t="s">
        <v>77</v>
      </c>
      <c r="C41" s="160" t="s">
        <v>201</v>
      </c>
      <c r="D41" s="114">
        <v>2</v>
      </c>
      <c r="E41" s="186">
        <v>45733</v>
      </c>
      <c r="F41" s="186">
        <v>45777</v>
      </c>
      <c r="G41" s="189">
        <v>6.2857142857142856</v>
      </c>
      <c r="H41" s="112" t="s">
        <v>72</v>
      </c>
      <c r="I41" s="112" t="s">
        <v>230</v>
      </c>
      <c r="J41" s="113">
        <v>5429</v>
      </c>
      <c r="K41" s="131"/>
      <c r="L41" s="175"/>
    </row>
    <row r="42" spans="2:12" ht="16.2" thickBot="1" x14ac:dyDescent="0.3">
      <c r="B42" s="133">
        <v>5</v>
      </c>
      <c r="C42" s="134" t="s">
        <v>84</v>
      </c>
      <c r="D42" s="135">
        <v>4</v>
      </c>
      <c r="E42" s="167"/>
      <c r="F42" s="167"/>
      <c r="G42" s="136"/>
      <c r="H42" s="137"/>
      <c r="I42" s="137" t="s">
        <v>228</v>
      </c>
      <c r="J42" s="154">
        <f>SUM(J29:J41)</f>
        <v>70577</v>
      </c>
      <c r="K42" s="138"/>
      <c r="L42" s="175"/>
    </row>
    <row r="43" spans="2:12" ht="30" x14ac:dyDescent="0.25">
      <c r="B43" s="149" t="s">
        <v>17</v>
      </c>
      <c r="C43" s="161" t="s">
        <v>202</v>
      </c>
      <c r="D43" s="115">
        <v>4</v>
      </c>
      <c r="E43" s="186">
        <v>45778</v>
      </c>
      <c r="F43" s="186">
        <v>45787</v>
      </c>
      <c r="G43" s="189">
        <v>1.2857142857142858</v>
      </c>
      <c r="H43" s="111" t="s">
        <v>120</v>
      </c>
      <c r="I43" s="111" t="s">
        <v>229</v>
      </c>
      <c r="J43" s="116">
        <v>3547</v>
      </c>
      <c r="K43" s="117"/>
      <c r="L43" s="175"/>
    </row>
    <row r="44" spans="2:12" ht="30.6" thickBot="1" x14ac:dyDescent="0.3">
      <c r="B44" s="149" t="s">
        <v>18</v>
      </c>
      <c r="C44" s="161" t="s">
        <v>203</v>
      </c>
      <c r="D44" s="115">
        <v>4</v>
      </c>
      <c r="E44" s="186">
        <v>45778</v>
      </c>
      <c r="F44" s="186">
        <v>45787</v>
      </c>
      <c r="G44" s="189">
        <v>1.2857142857142858</v>
      </c>
      <c r="H44" s="111" t="s">
        <v>120</v>
      </c>
      <c r="I44" s="111" t="s">
        <v>229</v>
      </c>
      <c r="J44" s="116">
        <v>3547</v>
      </c>
      <c r="K44" s="117"/>
      <c r="L44" s="175"/>
    </row>
    <row r="45" spans="2:12" ht="30.6" thickBot="1" x14ac:dyDescent="0.3">
      <c r="B45" s="149" t="s">
        <v>19</v>
      </c>
      <c r="C45" s="161" t="s">
        <v>204</v>
      </c>
      <c r="D45" s="115">
        <v>4</v>
      </c>
      <c r="E45" s="186">
        <v>45778</v>
      </c>
      <c r="F45" s="186">
        <v>45787</v>
      </c>
      <c r="G45" s="189">
        <v>1.2857142857142858</v>
      </c>
      <c r="H45" s="111" t="s">
        <v>120</v>
      </c>
      <c r="I45" s="111" t="s">
        <v>229</v>
      </c>
      <c r="J45" s="116">
        <v>3547</v>
      </c>
      <c r="K45" s="117"/>
      <c r="L45" s="175"/>
    </row>
    <row r="46" spans="2:12" ht="30.6" thickBot="1" x14ac:dyDescent="0.3">
      <c r="B46" s="149" t="s">
        <v>28</v>
      </c>
      <c r="C46" s="161" t="s">
        <v>205</v>
      </c>
      <c r="D46" s="115">
        <v>4</v>
      </c>
      <c r="E46" s="186">
        <v>45778</v>
      </c>
      <c r="F46" s="186">
        <v>45787</v>
      </c>
      <c r="G46" s="189">
        <v>1.2857142857142858</v>
      </c>
      <c r="H46" s="111" t="s">
        <v>120</v>
      </c>
      <c r="I46" s="111" t="s">
        <v>229</v>
      </c>
      <c r="J46" s="116">
        <v>3547</v>
      </c>
      <c r="K46" s="117"/>
      <c r="L46" s="175"/>
    </row>
    <row r="47" spans="2:12" ht="30.6" thickBot="1" x14ac:dyDescent="0.3">
      <c r="B47" s="149" t="s">
        <v>231</v>
      </c>
      <c r="C47" s="161" t="s">
        <v>206</v>
      </c>
      <c r="D47" s="115">
        <v>4</v>
      </c>
      <c r="E47" s="186">
        <v>45778</v>
      </c>
      <c r="F47" s="186">
        <v>45787</v>
      </c>
      <c r="G47" s="189">
        <v>1.2857142857142858</v>
      </c>
      <c r="H47" s="111" t="s">
        <v>120</v>
      </c>
      <c r="I47" s="111" t="s">
        <v>229</v>
      </c>
      <c r="J47" s="116">
        <v>3547</v>
      </c>
      <c r="K47" s="117"/>
      <c r="L47" s="175"/>
    </row>
    <row r="48" spans="2:12" ht="30.6" thickBot="1" x14ac:dyDescent="0.3">
      <c r="B48" s="149" t="s">
        <v>232</v>
      </c>
      <c r="C48" s="161" t="s">
        <v>207</v>
      </c>
      <c r="D48" s="115">
        <v>4</v>
      </c>
      <c r="E48" s="186">
        <v>45778</v>
      </c>
      <c r="F48" s="186">
        <v>45787</v>
      </c>
      <c r="G48" s="189">
        <v>1.2857142857142858</v>
      </c>
      <c r="H48" s="111" t="s">
        <v>120</v>
      </c>
      <c r="I48" s="111" t="s">
        <v>229</v>
      </c>
      <c r="J48" s="116">
        <v>3547</v>
      </c>
      <c r="K48" s="117"/>
      <c r="L48" s="175"/>
    </row>
    <row r="49" spans="2:12" ht="16.2" thickBot="1" x14ac:dyDescent="0.3">
      <c r="B49" s="133">
        <v>6</v>
      </c>
      <c r="C49" s="134" t="s">
        <v>172</v>
      </c>
      <c r="D49" s="135">
        <v>5</v>
      </c>
      <c r="E49" s="167"/>
      <c r="F49" s="167"/>
      <c r="G49" s="136"/>
      <c r="H49" s="137"/>
      <c r="I49" s="137" t="s">
        <v>228</v>
      </c>
      <c r="J49" s="153">
        <f>SUM(J43:J48)</f>
        <v>21282</v>
      </c>
      <c r="K49" s="138"/>
      <c r="L49" s="175"/>
    </row>
    <row r="50" spans="2:12" ht="30.6" thickBot="1" x14ac:dyDescent="0.3">
      <c r="B50" s="149" t="s">
        <v>88</v>
      </c>
      <c r="C50" s="162" t="s">
        <v>208</v>
      </c>
      <c r="D50" s="115">
        <v>5</v>
      </c>
      <c r="E50" s="186">
        <v>45788</v>
      </c>
      <c r="F50" s="186">
        <v>45790</v>
      </c>
      <c r="G50" s="189">
        <v>1</v>
      </c>
      <c r="H50" s="111" t="s">
        <v>217</v>
      </c>
      <c r="I50" s="111" t="s">
        <v>229</v>
      </c>
      <c r="J50" s="116">
        <v>7500</v>
      </c>
      <c r="K50" s="117"/>
      <c r="L50" s="175"/>
    </row>
    <row r="51" spans="2:12" ht="16.2" thickBot="1" x14ac:dyDescent="0.3">
      <c r="B51" s="133">
        <v>7</v>
      </c>
      <c r="C51" s="163" t="s">
        <v>171</v>
      </c>
      <c r="D51" s="135">
        <v>6</v>
      </c>
      <c r="E51" s="167"/>
      <c r="F51" s="167"/>
      <c r="G51" s="136"/>
      <c r="H51" s="137"/>
      <c r="I51" s="137" t="s">
        <v>228</v>
      </c>
      <c r="J51" s="153">
        <f>SUM(J50:J50)</f>
        <v>7500</v>
      </c>
      <c r="K51" s="138"/>
      <c r="L51" s="175"/>
    </row>
    <row r="52" spans="2:12" ht="15.6" x14ac:dyDescent="0.25">
      <c r="B52" s="149" t="s">
        <v>233</v>
      </c>
      <c r="C52" s="161" t="s">
        <v>209</v>
      </c>
      <c r="D52" s="115" t="s">
        <v>88</v>
      </c>
      <c r="E52" s="186">
        <v>45791</v>
      </c>
      <c r="F52" s="186">
        <v>45795</v>
      </c>
      <c r="G52" s="189">
        <v>0.5714285714285714</v>
      </c>
      <c r="H52" s="111" t="s">
        <v>125</v>
      </c>
      <c r="I52" s="111" t="s">
        <v>227</v>
      </c>
      <c r="J52" s="116">
        <v>5000</v>
      </c>
      <c r="K52" s="117"/>
      <c r="L52" s="175"/>
    </row>
    <row r="53" spans="2:12" ht="16.2" thickBot="1" x14ac:dyDescent="0.3">
      <c r="B53" s="150" t="s">
        <v>234</v>
      </c>
      <c r="C53" s="159" t="s">
        <v>210</v>
      </c>
      <c r="D53" s="107" t="s">
        <v>233</v>
      </c>
      <c r="E53" s="186">
        <v>45791</v>
      </c>
      <c r="F53" s="186">
        <v>45795</v>
      </c>
      <c r="G53" s="189">
        <v>0.5714285714285714</v>
      </c>
      <c r="H53" s="106" t="s">
        <v>125</v>
      </c>
      <c r="I53" s="106" t="s">
        <v>227</v>
      </c>
      <c r="J53" s="108">
        <v>4000</v>
      </c>
      <c r="K53" s="118"/>
      <c r="L53" s="175"/>
    </row>
    <row r="54" spans="2:12" ht="16.2" thickBot="1" x14ac:dyDescent="0.3">
      <c r="B54" s="133">
        <v>8</v>
      </c>
      <c r="C54" s="163" t="s">
        <v>173</v>
      </c>
      <c r="D54" s="135">
        <v>7</v>
      </c>
      <c r="E54" s="167"/>
      <c r="F54" s="167"/>
      <c r="G54" s="143"/>
      <c r="H54" s="137"/>
      <c r="I54" s="137" t="s">
        <v>228</v>
      </c>
      <c r="J54" s="153">
        <f>SUM(J52:J53)</f>
        <v>9000</v>
      </c>
      <c r="K54" s="138"/>
      <c r="L54" s="175"/>
    </row>
    <row r="55" spans="2:12" ht="15.6" x14ac:dyDescent="0.25">
      <c r="B55" s="149" t="s">
        <v>235</v>
      </c>
      <c r="C55" s="161" t="s">
        <v>211</v>
      </c>
      <c r="D55" s="115">
        <v>7</v>
      </c>
      <c r="E55" s="186">
        <v>45796</v>
      </c>
      <c r="F55" s="186">
        <v>45798</v>
      </c>
      <c r="G55" s="189">
        <v>1</v>
      </c>
      <c r="H55" s="111" t="s">
        <v>217</v>
      </c>
      <c r="I55" s="111" t="s">
        <v>227</v>
      </c>
      <c r="J55" s="116">
        <v>3500</v>
      </c>
      <c r="K55" s="117"/>
      <c r="L55" s="175"/>
    </row>
    <row r="56" spans="2:12" ht="16.2" thickBot="1" x14ac:dyDescent="0.3">
      <c r="B56" s="150" t="s">
        <v>236</v>
      </c>
      <c r="C56" s="159" t="s">
        <v>212</v>
      </c>
      <c r="D56" s="107">
        <v>7</v>
      </c>
      <c r="E56" s="186">
        <v>45796</v>
      </c>
      <c r="F56" s="186">
        <v>45798</v>
      </c>
      <c r="G56" s="189">
        <v>1</v>
      </c>
      <c r="H56" s="106" t="s">
        <v>217</v>
      </c>
      <c r="I56" s="106" t="s">
        <v>227</v>
      </c>
      <c r="J56" s="108">
        <v>2500</v>
      </c>
      <c r="K56" s="118"/>
      <c r="L56" s="175"/>
    </row>
    <row r="57" spans="2:12" ht="16.2" thickBot="1" x14ac:dyDescent="0.3">
      <c r="B57" s="133">
        <v>9</v>
      </c>
      <c r="C57" s="163" t="s">
        <v>112</v>
      </c>
      <c r="D57" s="135">
        <v>7</v>
      </c>
      <c r="E57" s="187"/>
      <c r="F57" s="187"/>
      <c r="G57" s="136"/>
      <c r="H57" s="137"/>
      <c r="I57" s="137" t="s">
        <v>228</v>
      </c>
      <c r="J57" s="153">
        <f>SUM(J55:J56)</f>
        <v>6000</v>
      </c>
      <c r="K57" s="138"/>
      <c r="L57" s="175"/>
    </row>
    <row r="58" spans="2:12" ht="15.6" x14ac:dyDescent="0.25">
      <c r="B58" s="149" t="s">
        <v>237</v>
      </c>
      <c r="C58" s="161" t="s">
        <v>213</v>
      </c>
      <c r="D58" s="115">
        <v>7</v>
      </c>
      <c r="E58" s="186">
        <v>45796</v>
      </c>
      <c r="F58" s="186">
        <v>45798</v>
      </c>
      <c r="G58" s="110">
        <v>1</v>
      </c>
      <c r="H58" s="111" t="s">
        <v>124</v>
      </c>
      <c r="I58" s="111" t="s">
        <v>227</v>
      </c>
      <c r="J58" s="116">
        <v>4000</v>
      </c>
      <c r="K58" s="117"/>
      <c r="L58" s="175"/>
    </row>
    <row r="59" spans="2:12" ht="16.2" thickBot="1" x14ac:dyDescent="0.3">
      <c r="B59" s="150" t="s">
        <v>238</v>
      </c>
      <c r="C59" s="159" t="s">
        <v>214</v>
      </c>
      <c r="D59" s="107">
        <v>7</v>
      </c>
      <c r="E59" s="186">
        <v>45796</v>
      </c>
      <c r="F59" s="186">
        <v>45798</v>
      </c>
      <c r="G59" s="109">
        <v>1</v>
      </c>
      <c r="H59" s="106" t="s">
        <v>123</v>
      </c>
      <c r="I59" s="106" t="s">
        <v>227</v>
      </c>
      <c r="J59" s="108">
        <v>2600</v>
      </c>
      <c r="K59" s="118"/>
      <c r="L59" s="175"/>
    </row>
    <row r="60" spans="2:12" ht="16.2" thickBot="1" x14ac:dyDescent="0.3">
      <c r="B60" s="133">
        <v>10</v>
      </c>
      <c r="C60" s="163" t="s">
        <v>168</v>
      </c>
      <c r="D60" s="135">
        <v>9</v>
      </c>
      <c r="E60" s="187"/>
      <c r="F60" s="187"/>
      <c r="G60" s="136"/>
      <c r="H60" s="137"/>
      <c r="I60" s="137" t="s">
        <v>228</v>
      </c>
      <c r="J60" s="153">
        <f>SUM(J58:J59)</f>
        <v>6600</v>
      </c>
      <c r="K60" s="138"/>
      <c r="L60" s="175"/>
    </row>
    <row r="61" spans="2:12" ht="15.6" x14ac:dyDescent="0.25">
      <c r="B61" s="177" t="s">
        <v>239</v>
      </c>
      <c r="C61" s="164" t="s">
        <v>215</v>
      </c>
      <c r="D61" s="178">
        <v>9</v>
      </c>
      <c r="E61" s="186">
        <v>45799</v>
      </c>
      <c r="F61" s="186">
        <v>45805</v>
      </c>
      <c r="G61" s="144">
        <v>1</v>
      </c>
      <c r="H61" s="178" t="s">
        <v>123</v>
      </c>
      <c r="I61" s="112" t="s">
        <v>227</v>
      </c>
      <c r="J61" s="145">
        <v>3700</v>
      </c>
      <c r="K61" s="179"/>
      <c r="L61" s="175"/>
    </row>
    <row r="62" spans="2:12" ht="16.2" thickBot="1" x14ac:dyDescent="0.3">
      <c r="B62" s="180" t="s">
        <v>240</v>
      </c>
      <c r="C62" s="165" t="s">
        <v>216</v>
      </c>
      <c r="D62" s="181">
        <v>9</v>
      </c>
      <c r="E62" s="186">
        <v>45799</v>
      </c>
      <c r="F62" s="186">
        <v>45805</v>
      </c>
      <c r="G62" s="121">
        <v>1</v>
      </c>
      <c r="H62" s="182" t="s">
        <v>123</v>
      </c>
      <c r="I62" s="112" t="s">
        <v>227</v>
      </c>
      <c r="J62" s="122">
        <v>2800</v>
      </c>
      <c r="K62" s="183"/>
      <c r="L62" s="175"/>
    </row>
    <row r="63" spans="2:12" ht="16.2" thickBot="1" x14ac:dyDescent="0.3">
      <c r="B63" s="190"/>
      <c r="C63" s="191"/>
      <c r="D63" s="192"/>
      <c r="E63" s="192"/>
      <c r="F63" s="192"/>
      <c r="G63" s="193"/>
      <c r="H63" s="194"/>
      <c r="I63" s="146"/>
      <c r="J63" s="188">
        <f>SUM(J61:J62)</f>
        <v>6500</v>
      </c>
      <c r="K63" s="176"/>
    </row>
    <row r="64" spans="2:12" s="175" customFormat="1" ht="16.2" thickBot="1" x14ac:dyDescent="0.3">
      <c r="B64" s="184"/>
      <c r="C64" s="185"/>
      <c r="D64" s="196" t="s">
        <v>34</v>
      </c>
      <c r="E64" s="196"/>
      <c r="F64" s="196"/>
      <c r="G64" s="196"/>
      <c r="H64" s="196"/>
      <c r="I64" s="196"/>
      <c r="J64" s="158">
        <f>SUM(J17,J23,J28,J42,J49,J51,J54,J57,J60,J63)</f>
        <v>307603</v>
      </c>
      <c r="K64" s="155"/>
    </row>
    <row r="76" ht="15" customHeight="1" x14ac:dyDescent="0.25"/>
    <row r="77" ht="15" customHeight="1" x14ac:dyDescent="0.25"/>
    <row r="78" ht="15" customHeight="1" x14ac:dyDescent="0.25"/>
    <row r="82" ht="19.5" customHeight="1" x14ac:dyDescent="0.25"/>
    <row r="83" ht="34.5" customHeight="1" x14ac:dyDescent="0.25"/>
    <row r="84" ht="18.75" customHeight="1" x14ac:dyDescent="0.25"/>
  </sheetData>
  <autoFilter ref="A12:K64" xr:uid="{00000000-0001-0000-0200-000000000000}"/>
  <mergeCells count="1">
    <mergeCell ref="D64:I64"/>
  </mergeCells>
  <phoneticPr fontId="3" type="noConversion"/>
  <printOptions horizontalCentered="1"/>
  <pageMargins left="0.25" right="0.25" top="0.75" bottom="0.75" header="0.3" footer="0.3"/>
  <pageSetup paperSize="9" scale="39" fitToHeight="0"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4:I51"/>
  <sheetViews>
    <sheetView showGridLines="0" zoomScale="90" zoomScaleNormal="90" workbookViewId="0">
      <pane ySplit="11" topLeftCell="A12" activePane="bottomLeft" state="frozenSplit"/>
      <selection pane="bottomLeft" activeCell="C6" sqref="C6"/>
    </sheetView>
  </sheetViews>
  <sheetFormatPr defaultRowHeight="13.5" customHeight="1" x14ac:dyDescent="0.25"/>
  <cols>
    <col min="1" max="1" width="3.44140625" style="157" customWidth="1"/>
    <col min="2" max="2" width="7.88671875" style="224" customWidth="1"/>
    <col min="3" max="3" width="66.6640625" style="226" bestFit="1" customWidth="1"/>
    <col min="4" max="4" width="20.21875" style="225" bestFit="1" customWidth="1"/>
    <col min="5" max="5" width="29.77734375" style="225" bestFit="1" customWidth="1"/>
    <col min="6" max="6" width="17.44140625" style="225" bestFit="1" customWidth="1"/>
    <col min="7" max="7" width="27.44140625" style="157" bestFit="1" customWidth="1"/>
    <col min="8" max="8" width="28" style="157" bestFit="1" customWidth="1"/>
    <col min="9" max="9" width="10.33203125" style="157" bestFit="1" customWidth="1"/>
    <col min="10" max="16384" width="8.88671875" style="157"/>
  </cols>
  <sheetData>
    <row r="4" spans="2:9" ht="13.5" customHeight="1" x14ac:dyDescent="0.25">
      <c r="C4" s="156"/>
    </row>
    <row r="9" spans="2:9" ht="13.5" customHeight="1" x14ac:dyDescent="0.25">
      <c r="B9" s="175" t="s">
        <v>48</v>
      </c>
    </row>
    <row r="10" spans="2:9" ht="13.5" customHeight="1" thickBot="1" x14ac:dyDescent="0.3"/>
    <row r="11" spans="2:9" s="227" customFormat="1" ht="26.25" customHeight="1" thickBot="1" x14ac:dyDescent="0.3">
      <c r="B11" s="213" t="s">
        <v>0</v>
      </c>
      <c r="C11" s="214" t="s">
        <v>49</v>
      </c>
      <c r="D11" s="214" t="s">
        <v>2</v>
      </c>
      <c r="E11" s="214" t="s">
        <v>27</v>
      </c>
      <c r="F11" s="214" t="s">
        <v>3</v>
      </c>
      <c r="G11" s="214" t="s">
        <v>4</v>
      </c>
      <c r="H11" s="214" t="s">
        <v>5</v>
      </c>
      <c r="I11" s="215" t="s">
        <v>6</v>
      </c>
    </row>
    <row r="12" spans="2:9" ht="15" x14ac:dyDescent="0.25">
      <c r="B12" s="216" t="s">
        <v>11</v>
      </c>
      <c r="C12" s="217" t="s">
        <v>177</v>
      </c>
      <c r="D12" s="107" t="s">
        <v>11</v>
      </c>
      <c r="E12" s="218">
        <v>5.1428571428571432</v>
      </c>
      <c r="F12" s="228" t="s">
        <v>46</v>
      </c>
      <c r="G12" s="107" t="s">
        <v>54</v>
      </c>
      <c r="H12" s="229" t="s">
        <v>227</v>
      </c>
      <c r="I12" s="230"/>
    </row>
    <row r="13" spans="2:9" ht="15" x14ac:dyDescent="0.25">
      <c r="B13" s="216" t="s">
        <v>13</v>
      </c>
      <c r="C13" s="217" t="s">
        <v>178</v>
      </c>
      <c r="D13" s="107" t="s">
        <v>11</v>
      </c>
      <c r="E13" s="218">
        <v>5.1428571428571432</v>
      </c>
      <c r="F13" s="228" t="s">
        <v>46</v>
      </c>
      <c r="G13" s="107" t="s">
        <v>54</v>
      </c>
      <c r="H13" s="229" t="s">
        <v>227</v>
      </c>
      <c r="I13" s="230"/>
    </row>
    <row r="14" spans="2:9" ht="15" x14ac:dyDescent="0.25">
      <c r="B14" s="216" t="s">
        <v>14</v>
      </c>
      <c r="C14" s="217" t="s">
        <v>179</v>
      </c>
      <c r="D14" s="107" t="s">
        <v>13</v>
      </c>
      <c r="E14" s="218">
        <v>5.1428571428571432</v>
      </c>
      <c r="F14" s="228" t="s">
        <v>46</v>
      </c>
      <c r="G14" s="107" t="s">
        <v>54</v>
      </c>
      <c r="H14" s="229" t="s">
        <v>227</v>
      </c>
      <c r="I14" s="230"/>
    </row>
    <row r="15" spans="2:9" ht="15" x14ac:dyDescent="0.25">
      <c r="B15" s="216" t="s">
        <v>7</v>
      </c>
      <c r="C15" s="217" t="s">
        <v>180</v>
      </c>
      <c r="D15" s="107">
        <v>1</v>
      </c>
      <c r="E15" s="218">
        <v>5.1428571428571432</v>
      </c>
      <c r="F15" s="228" t="s">
        <v>46</v>
      </c>
      <c r="G15" s="107" t="s">
        <v>54</v>
      </c>
      <c r="H15" s="229" t="s">
        <v>227</v>
      </c>
      <c r="I15" s="230"/>
    </row>
    <row r="16" spans="2:9" ht="15" x14ac:dyDescent="0.25">
      <c r="B16" s="216" t="s">
        <v>8</v>
      </c>
      <c r="C16" s="217" t="s">
        <v>181</v>
      </c>
      <c r="D16" s="107" t="s">
        <v>7</v>
      </c>
      <c r="E16" s="218">
        <v>5.1428571428571432</v>
      </c>
      <c r="F16" s="228" t="s">
        <v>46</v>
      </c>
      <c r="G16" s="107" t="s">
        <v>54</v>
      </c>
      <c r="H16" s="229" t="s">
        <v>227</v>
      </c>
      <c r="I16" s="230"/>
    </row>
    <row r="17" spans="2:9" ht="15" x14ac:dyDescent="0.25">
      <c r="B17" s="216" t="s">
        <v>42</v>
      </c>
      <c r="C17" s="217" t="s">
        <v>182</v>
      </c>
      <c r="D17" s="107">
        <v>1</v>
      </c>
      <c r="E17" s="218">
        <v>5.1428571428571432</v>
      </c>
      <c r="F17" s="228" t="s">
        <v>46</v>
      </c>
      <c r="G17" s="107" t="s">
        <v>54</v>
      </c>
      <c r="H17" s="229" t="s">
        <v>227</v>
      </c>
      <c r="I17" s="230"/>
    </row>
    <row r="18" spans="2:9" ht="15" x14ac:dyDescent="0.25">
      <c r="B18" s="216" t="s">
        <v>43</v>
      </c>
      <c r="C18" s="217" t="s">
        <v>183</v>
      </c>
      <c r="D18" s="107">
        <v>1</v>
      </c>
      <c r="E18" s="218">
        <v>5.1428571428571432</v>
      </c>
      <c r="F18" s="219" t="s">
        <v>169</v>
      </c>
      <c r="G18" s="107" t="s">
        <v>54</v>
      </c>
      <c r="H18" s="229" t="s">
        <v>227</v>
      </c>
      <c r="I18" s="230"/>
    </row>
    <row r="19" spans="2:9" ht="15" x14ac:dyDescent="0.25">
      <c r="B19" s="216" t="s">
        <v>63</v>
      </c>
      <c r="C19" s="217" t="s">
        <v>184</v>
      </c>
      <c r="D19" s="107" t="s">
        <v>218</v>
      </c>
      <c r="E19" s="218">
        <v>5.1428571428571432</v>
      </c>
      <c r="F19" s="219" t="s">
        <v>169</v>
      </c>
      <c r="G19" s="107" t="s">
        <v>54</v>
      </c>
      <c r="H19" s="229" t="s">
        <v>227</v>
      </c>
      <c r="I19" s="230"/>
    </row>
    <row r="20" spans="2:9" ht="30" x14ac:dyDescent="0.25">
      <c r="B20" s="216" t="s">
        <v>15</v>
      </c>
      <c r="C20" s="217" t="s">
        <v>185</v>
      </c>
      <c r="D20" s="107">
        <v>2</v>
      </c>
      <c r="E20" s="218">
        <v>0.5714285714285714</v>
      </c>
      <c r="F20" s="228" t="s">
        <v>46</v>
      </c>
      <c r="G20" s="107" t="s">
        <v>65</v>
      </c>
      <c r="H20" s="229" t="s">
        <v>229</v>
      </c>
      <c r="I20" s="230"/>
    </row>
    <row r="21" spans="2:9" ht="30" x14ac:dyDescent="0.25">
      <c r="B21" s="216" t="s">
        <v>127</v>
      </c>
      <c r="C21" s="217" t="s">
        <v>186</v>
      </c>
      <c r="D21" s="107" t="s">
        <v>15</v>
      </c>
      <c r="E21" s="218">
        <v>0.5714285714285714</v>
      </c>
      <c r="F21" s="219" t="s">
        <v>169</v>
      </c>
      <c r="G21" s="107" t="s">
        <v>65</v>
      </c>
      <c r="H21" s="229" t="s">
        <v>229</v>
      </c>
      <c r="I21" s="230"/>
    </row>
    <row r="22" spans="2:9" ht="30" x14ac:dyDescent="0.25">
      <c r="B22" s="216" t="s">
        <v>69</v>
      </c>
      <c r="C22" s="217" t="s">
        <v>187</v>
      </c>
      <c r="D22" s="107" t="s">
        <v>127</v>
      </c>
      <c r="E22" s="218">
        <v>0.5714285714285714</v>
      </c>
      <c r="F22" s="219" t="s">
        <v>169</v>
      </c>
      <c r="G22" s="107" t="s">
        <v>65</v>
      </c>
      <c r="H22" s="229" t="s">
        <v>229</v>
      </c>
      <c r="I22" s="230"/>
    </row>
    <row r="23" spans="2:9" ht="30" x14ac:dyDescent="0.25">
      <c r="B23" s="216" t="s">
        <v>219</v>
      </c>
      <c r="C23" s="217" t="s">
        <v>188</v>
      </c>
      <c r="D23" s="107" t="s">
        <v>69</v>
      </c>
      <c r="E23" s="218">
        <v>0.5714285714285714</v>
      </c>
      <c r="F23" s="219" t="s">
        <v>169</v>
      </c>
      <c r="G23" s="107" t="s">
        <v>65</v>
      </c>
      <c r="H23" s="229" t="s">
        <v>229</v>
      </c>
      <c r="I23" s="230"/>
    </row>
    <row r="24" spans="2:9" ht="45" x14ac:dyDescent="0.25">
      <c r="B24" s="216" t="s">
        <v>10</v>
      </c>
      <c r="C24" s="217" t="s">
        <v>189</v>
      </c>
      <c r="D24" s="107">
        <v>2</v>
      </c>
      <c r="E24" s="218">
        <v>6.2857142857142856</v>
      </c>
      <c r="F24" s="228" t="s">
        <v>46</v>
      </c>
      <c r="G24" s="107" t="s">
        <v>72</v>
      </c>
      <c r="H24" s="229" t="s">
        <v>230</v>
      </c>
      <c r="I24" s="230"/>
    </row>
    <row r="25" spans="2:9" ht="45" x14ac:dyDescent="0.25">
      <c r="B25" s="216" t="s">
        <v>220</v>
      </c>
      <c r="C25" s="217" t="s">
        <v>190</v>
      </c>
      <c r="D25" s="107" t="s">
        <v>10</v>
      </c>
      <c r="E25" s="218">
        <v>6.2857142857142856</v>
      </c>
      <c r="F25" s="219" t="s">
        <v>169</v>
      </c>
      <c r="G25" s="107" t="s">
        <v>72</v>
      </c>
      <c r="H25" s="229" t="s">
        <v>230</v>
      </c>
      <c r="I25" s="230"/>
    </row>
    <row r="26" spans="2:9" ht="45" x14ac:dyDescent="0.25">
      <c r="B26" s="216" t="s">
        <v>221</v>
      </c>
      <c r="C26" s="217" t="s">
        <v>191</v>
      </c>
      <c r="D26" s="107">
        <v>3</v>
      </c>
      <c r="E26" s="218">
        <v>6.2857142857142856</v>
      </c>
      <c r="F26" s="219" t="s">
        <v>241</v>
      </c>
      <c r="G26" s="107" t="s">
        <v>72</v>
      </c>
      <c r="H26" s="229" t="s">
        <v>230</v>
      </c>
      <c r="I26" s="230"/>
    </row>
    <row r="27" spans="2:9" ht="45" x14ac:dyDescent="0.25">
      <c r="B27" s="216" t="s">
        <v>74</v>
      </c>
      <c r="C27" s="217" t="s">
        <v>192</v>
      </c>
      <c r="D27" s="107">
        <v>2</v>
      </c>
      <c r="E27" s="218">
        <v>6.2857142857142856</v>
      </c>
      <c r="F27" s="219" t="s">
        <v>169</v>
      </c>
      <c r="G27" s="107" t="s">
        <v>72</v>
      </c>
      <c r="H27" s="229" t="s">
        <v>230</v>
      </c>
      <c r="I27" s="230"/>
    </row>
    <row r="28" spans="2:9" ht="45" x14ac:dyDescent="0.25">
      <c r="B28" s="216" t="s">
        <v>222</v>
      </c>
      <c r="C28" s="217" t="s">
        <v>193</v>
      </c>
      <c r="D28" s="107">
        <v>2</v>
      </c>
      <c r="E28" s="218">
        <v>6.2857142857142856</v>
      </c>
      <c r="F28" s="219" t="s">
        <v>241</v>
      </c>
      <c r="G28" s="107" t="s">
        <v>72</v>
      </c>
      <c r="H28" s="229" t="s">
        <v>230</v>
      </c>
      <c r="I28" s="230"/>
    </row>
    <row r="29" spans="2:9" ht="45" x14ac:dyDescent="0.25">
      <c r="B29" s="216" t="s">
        <v>223</v>
      </c>
      <c r="C29" s="217" t="s">
        <v>194</v>
      </c>
      <c r="D29" s="107">
        <v>2</v>
      </c>
      <c r="E29" s="218">
        <v>6.2857142857142856</v>
      </c>
      <c r="F29" s="219" t="s">
        <v>241</v>
      </c>
      <c r="G29" s="107" t="s">
        <v>72</v>
      </c>
      <c r="H29" s="229" t="s">
        <v>230</v>
      </c>
      <c r="I29" s="230"/>
    </row>
    <row r="30" spans="2:9" ht="45" x14ac:dyDescent="0.25">
      <c r="B30" s="216" t="s">
        <v>224</v>
      </c>
      <c r="C30" s="217" t="s">
        <v>195</v>
      </c>
      <c r="D30" s="107">
        <v>2</v>
      </c>
      <c r="E30" s="218">
        <v>6.2857142857142856</v>
      </c>
      <c r="F30" s="219" t="s">
        <v>241</v>
      </c>
      <c r="G30" s="107" t="s">
        <v>72</v>
      </c>
      <c r="H30" s="229" t="s">
        <v>230</v>
      </c>
      <c r="I30" s="230"/>
    </row>
    <row r="31" spans="2:9" ht="45" x14ac:dyDescent="0.25">
      <c r="B31" s="216" t="s">
        <v>225</v>
      </c>
      <c r="C31" s="217" t="s">
        <v>196</v>
      </c>
      <c r="D31" s="107">
        <v>2</v>
      </c>
      <c r="E31" s="218">
        <v>6.2857142857142856</v>
      </c>
      <c r="F31" s="219" t="s">
        <v>241</v>
      </c>
      <c r="G31" s="107" t="s">
        <v>72</v>
      </c>
      <c r="H31" s="229" t="s">
        <v>230</v>
      </c>
      <c r="I31" s="230"/>
    </row>
    <row r="32" spans="2:9" ht="45" x14ac:dyDescent="0.25">
      <c r="B32" s="216" t="s">
        <v>226</v>
      </c>
      <c r="C32" s="217" t="s">
        <v>197</v>
      </c>
      <c r="D32" s="107">
        <v>2</v>
      </c>
      <c r="E32" s="218">
        <v>6.2857142857142856</v>
      </c>
      <c r="F32" s="219" t="s">
        <v>241</v>
      </c>
      <c r="G32" s="107" t="s">
        <v>72</v>
      </c>
      <c r="H32" s="229" t="s">
        <v>230</v>
      </c>
      <c r="I32" s="230"/>
    </row>
    <row r="33" spans="2:9" ht="45" x14ac:dyDescent="0.25">
      <c r="B33" s="216" t="s">
        <v>33</v>
      </c>
      <c r="C33" s="217" t="s">
        <v>198</v>
      </c>
      <c r="D33" s="107">
        <v>2</v>
      </c>
      <c r="E33" s="218">
        <v>6.2857142857142856</v>
      </c>
      <c r="F33" s="228" t="s">
        <v>46</v>
      </c>
      <c r="G33" s="107" t="s">
        <v>72</v>
      </c>
      <c r="H33" s="229" t="s">
        <v>230</v>
      </c>
      <c r="I33" s="230"/>
    </row>
    <row r="34" spans="2:9" ht="45" x14ac:dyDescent="0.25">
      <c r="B34" s="216" t="s">
        <v>45</v>
      </c>
      <c r="C34" s="217" t="s">
        <v>199</v>
      </c>
      <c r="D34" s="107">
        <v>2</v>
      </c>
      <c r="E34" s="218">
        <v>6.2857142857142856</v>
      </c>
      <c r="F34" s="219" t="s">
        <v>169</v>
      </c>
      <c r="G34" s="107" t="s">
        <v>72</v>
      </c>
      <c r="H34" s="229" t="s">
        <v>230</v>
      </c>
      <c r="I34" s="230"/>
    </row>
    <row r="35" spans="2:9" ht="45" x14ac:dyDescent="0.25">
      <c r="B35" s="216" t="s">
        <v>76</v>
      </c>
      <c r="C35" s="217" t="s">
        <v>200</v>
      </c>
      <c r="D35" s="107">
        <v>2</v>
      </c>
      <c r="E35" s="218">
        <v>6.2857142857142856</v>
      </c>
      <c r="F35" s="219" t="s">
        <v>169</v>
      </c>
      <c r="G35" s="107" t="s">
        <v>72</v>
      </c>
      <c r="H35" s="229" t="s">
        <v>230</v>
      </c>
      <c r="I35" s="230"/>
    </row>
    <row r="36" spans="2:9" ht="45" x14ac:dyDescent="0.25">
      <c r="B36" s="216" t="s">
        <v>77</v>
      </c>
      <c r="C36" s="217" t="s">
        <v>201</v>
      </c>
      <c r="D36" s="107">
        <v>2</v>
      </c>
      <c r="E36" s="218">
        <v>6.2857142857142856</v>
      </c>
      <c r="F36" s="219" t="s">
        <v>169</v>
      </c>
      <c r="G36" s="107" t="s">
        <v>72</v>
      </c>
      <c r="H36" s="229" t="s">
        <v>230</v>
      </c>
      <c r="I36" s="230"/>
    </row>
    <row r="37" spans="2:9" ht="30" x14ac:dyDescent="0.25">
      <c r="B37" s="216" t="s">
        <v>17</v>
      </c>
      <c r="C37" s="217" t="s">
        <v>202</v>
      </c>
      <c r="D37" s="107">
        <v>4</v>
      </c>
      <c r="E37" s="218">
        <v>1.2857142857142858</v>
      </c>
      <c r="F37" s="228" t="s">
        <v>46</v>
      </c>
      <c r="G37" s="107" t="s">
        <v>120</v>
      </c>
      <c r="H37" s="229" t="s">
        <v>229</v>
      </c>
      <c r="I37" s="230"/>
    </row>
    <row r="38" spans="2:9" ht="30" x14ac:dyDescent="0.25">
      <c r="B38" s="216" t="s">
        <v>18</v>
      </c>
      <c r="C38" s="217" t="s">
        <v>203</v>
      </c>
      <c r="D38" s="107">
        <v>4</v>
      </c>
      <c r="E38" s="218">
        <v>1.2857142857142858</v>
      </c>
      <c r="F38" s="228" t="s">
        <v>46</v>
      </c>
      <c r="G38" s="107" t="s">
        <v>120</v>
      </c>
      <c r="H38" s="229" t="s">
        <v>229</v>
      </c>
      <c r="I38" s="230"/>
    </row>
    <row r="39" spans="2:9" ht="30" x14ac:dyDescent="0.25">
      <c r="B39" s="216" t="s">
        <v>19</v>
      </c>
      <c r="C39" s="217" t="s">
        <v>204</v>
      </c>
      <c r="D39" s="107">
        <v>4</v>
      </c>
      <c r="E39" s="218">
        <v>1.2857142857142858</v>
      </c>
      <c r="F39" s="228" t="s">
        <v>46</v>
      </c>
      <c r="G39" s="107" t="s">
        <v>120</v>
      </c>
      <c r="H39" s="229" t="s">
        <v>229</v>
      </c>
      <c r="I39" s="230"/>
    </row>
    <row r="40" spans="2:9" ht="30" x14ac:dyDescent="0.25">
      <c r="B40" s="216" t="s">
        <v>28</v>
      </c>
      <c r="C40" s="217" t="s">
        <v>205</v>
      </c>
      <c r="D40" s="107">
        <v>4</v>
      </c>
      <c r="E40" s="218">
        <v>1.2857142857142858</v>
      </c>
      <c r="F40" s="228" t="s">
        <v>46</v>
      </c>
      <c r="G40" s="107" t="s">
        <v>120</v>
      </c>
      <c r="H40" s="229" t="s">
        <v>229</v>
      </c>
      <c r="I40" s="230"/>
    </row>
    <row r="41" spans="2:9" ht="30" x14ac:dyDescent="0.25">
      <c r="B41" s="216" t="s">
        <v>231</v>
      </c>
      <c r="C41" s="217" t="s">
        <v>206</v>
      </c>
      <c r="D41" s="107">
        <v>4</v>
      </c>
      <c r="E41" s="218">
        <v>1.2857142857142858</v>
      </c>
      <c r="F41" s="228" t="s">
        <v>46</v>
      </c>
      <c r="G41" s="107" t="s">
        <v>120</v>
      </c>
      <c r="H41" s="229" t="s">
        <v>229</v>
      </c>
      <c r="I41" s="230"/>
    </row>
    <row r="42" spans="2:9" ht="30" x14ac:dyDescent="0.25">
      <c r="B42" s="216" t="s">
        <v>232</v>
      </c>
      <c r="C42" s="217" t="s">
        <v>207</v>
      </c>
      <c r="D42" s="107">
        <v>4</v>
      </c>
      <c r="E42" s="218">
        <v>1.2857142857142858</v>
      </c>
      <c r="F42" s="228" t="s">
        <v>46</v>
      </c>
      <c r="G42" s="107" t="s">
        <v>120</v>
      </c>
      <c r="H42" s="229" t="s">
        <v>229</v>
      </c>
      <c r="I42" s="230"/>
    </row>
    <row r="43" spans="2:9" ht="30" x14ac:dyDescent="0.25">
      <c r="B43" s="216" t="s">
        <v>88</v>
      </c>
      <c r="C43" s="217" t="s">
        <v>208</v>
      </c>
      <c r="D43" s="107">
        <v>5</v>
      </c>
      <c r="E43" s="218">
        <v>1</v>
      </c>
      <c r="F43" s="228" t="s">
        <v>46</v>
      </c>
      <c r="G43" s="107" t="s">
        <v>217</v>
      </c>
      <c r="H43" s="229" t="s">
        <v>229</v>
      </c>
      <c r="I43" s="230"/>
    </row>
    <row r="44" spans="2:9" ht="15" x14ac:dyDescent="0.25">
      <c r="B44" s="216" t="s">
        <v>233</v>
      </c>
      <c r="C44" s="217" t="s">
        <v>209</v>
      </c>
      <c r="D44" s="107" t="s">
        <v>88</v>
      </c>
      <c r="E44" s="218">
        <v>0.5714285714285714</v>
      </c>
      <c r="F44" s="228" t="s">
        <v>46</v>
      </c>
      <c r="G44" s="107" t="s">
        <v>125</v>
      </c>
      <c r="H44" s="229" t="s">
        <v>227</v>
      </c>
      <c r="I44" s="230"/>
    </row>
    <row r="45" spans="2:9" ht="15" x14ac:dyDescent="0.25">
      <c r="B45" s="216" t="s">
        <v>234</v>
      </c>
      <c r="C45" s="217" t="s">
        <v>210</v>
      </c>
      <c r="D45" s="107" t="s">
        <v>233</v>
      </c>
      <c r="E45" s="218">
        <v>0.5714285714285714</v>
      </c>
      <c r="F45" s="228" t="s">
        <v>46</v>
      </c>
      <c r="G45" s="107" t="s">
        <v>125</v>
      </c>
      <c r="H45" s="229" t="s">
        <v>227</v>
      </c>
      <c r="I45" s="230"/>
    </row>
    <row r="46" spans="2:9" ht="15" x14ac:dyDescent="0.25">
      <c r="B46" s="216" t="s">
        <v>235</v>
      </c>
      <c r="C46" s="217" t="s">
        <v>211</v>
      </c>
      <c r="D46" s="107">
        <v>7</v>
      </c>
      <c r="E46" s="218">
        <v>1</v>
      </c>
      <c r="F46" s="228" t="s">
        <v>46</v>
      </c>
      <c r="G46" s="107" t="s">
        <v>217</v>
      </c>
      <c r="H46" s="229" t="s">
        <v>227</v>
      </c>
      <c r="I46" s="230"/>
    </row>
    <row r="47" spans="2:9" ht="15" x14ac:dyDescent="0.25">
      <c r="B47" s="216" t="s">
        <v>236</v>
      </c>
      <c r="C47" s="217" t="s">
        <v>212</v>
      </c>
      <c r="D47" s="107">
        <v>7</v>
      </c>
      <c r="E47" s="218">
        <v>1</v>
      </c>
      <c r="F47" s="228" t="s">
        <v>46</v>
      </c>
      <c r="G47" s="107" t="s">
        <v>217</v>
      </c>
      <c r="H47" s="229" t="s">
        <v>227</v>
      </c>
      <c r="I47" s="230"/>
    </row>
    <row r="48" spans="2:9" ht="15" x14ac:dyDescent="0.25">
      <c r="B48" s="216" t="s">
        <v>237</v>
      </c>
      <c r="C48" s="217" t="s">
        <v>213</v>
      </c>
      <c r="D48" s="107">
        <v>7</v>
      </c>
      <c r="E48" s="218">
        <v>1</v>
      </c>
      <c r="F48" s="228" t="s">
        <v>46</v>
      </c>
      <c r="G48" s="107" t="s">
        <v>124</v>
      </c>
      <c r="H48" s="229" t="s">
        <v>227</v>
      </c>
      <c r="I48" s="230"/>
    </row>
    <row r="49" spans="2:9" ht="15" x14ac:dyDescent="0.25">
      <c r="B49" s="216" t="s">
        <v>238</v>
      </c>
      <c r="C49" s="217" t="s">
        <v>214</v>
      </c>
      <c r="D49" s="107">
        <v>7</v>
      </c>
      <c r="E49" s="218">
        <v>1</v>
      </c>
      <c r="F49" s="228" t="s">
        <v>46</v>
      </c>
      <c r="G49" s="107" t="s">
        <v>123</v>
      </c>
      <c r="H49" s="229" t="s">
        <v>227</v>
      </c>
      <c r="I49" s="230"/>
    </row>
    <row r="50" spans="2:9" ht="15" x14ac:dyDescent="0.25">
      <c r="B50" s="216" t="s">
        <v>239</v>
      </c>
      <c r="C50" s="217" t="s">
        <v>215</v>
      </c>
      <c r="D50" s="107">
        <v>9</v>
      </c>
      <c r="E50" s="218">
        <v>1</v>
      </c>
      <c r="F50" s="228" t="s">
        <v>46</v>
      </c>
      <c r="G50" s="107" t="s">
        <v>123</v>
      </c>
      <c r="H50" s="229" t="s">
        <v>227</v>
      </c>
      <c r="I50" s="230"/>
    </row>
    <row r="51" spans="2:9" ht="15.6" thickBot="1" x14ac:dyDescent="0.3">
      <c r="B51" s="220" t="s">
        <v>240</v>
      </c>
      <c r="C51" s="221" t="s">
        <v>216</v>
      </c>
      <c r="D51" s="222">
        <v>9</v>
      </c>
      <c r="E51" s="223">
        <v>1</v>
      </c>
      <c r="F51" s="231" t="s">
        <v>46</v>
      </c>
      <c r="G51" s="222" t="s">
        <v>123</v>
      </c>
      <c r="H51" s="232" t="s">
        <v>227</v>
      </c>
      <c r="I51" s="233"/>
    </row>
  </sheetData>
  <autoFilter ref="B11:I11" xr:uid="{1FE1671C-1448-4853-909D-E07C0F526FFF}"/>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4.4" x14ac:dyDescent="0.3"/>
  <cols>
    <col min="1" max="3" width="2.6640625" style="41" customWidth="1"/>
    <col min="4" max="4" width="55.88671875" bestFit="1" customWidth="1"/>
    <col min="5" max="5" width="30.6640625" customWidth="1"/>
    <col min="6" max="6" width="10.6640625" customWidth="1"/>
    <col min="7" max="7" width="10.44140625" style="1" customWidth="1"/>
    <col min="8" max="8" width="10.44140625" customWidth="1"/>
    <col min="9" max="9" width="2.6640625" customWidth="1"/>
    <col min="10" max="10" width="6.109375" hidden="1" customWidth="1"/>
    <col min="11" max="66" width="2.5546875" customWidth="1"/>
  </cols>
  <sheetData>
    <row r="3" spans="1:66" ht="25.5" customHeight="1" x14ac:dyDescent="0.4">
      <c r="E3" s="37" t="s">
        <v>170</v>
      </c>
      <c r="F3" s="38"/>
      <c r="G3" s="39"/>
      <c r="H3" s="40"/>
    </row>
    <row r="5" spans="1:66" ht="34.5" customHeight="1" thickBot="1" x14ac:dyDescent="0.35">
      <c r="A5" s="41" t="s">
        <v>137</v>
      </c>
      <c r="D5" s="105" t="s">
        <v>167</v>
      </c>
      <c r="E5" s="200" t="s">
        <v>138</v>
      </c>
      <c r="F5" s="201"/>
      <c r="G5" s="202">
        <v>45160</v>
      </c>
      <c r="H5" s="202"/>
    </row>
    <row r="6" spans="1:66" ht="30" customHeight="1" thickTop="1" thickBot="1" x14ac:dyDescent="0.35">
      <c r="A6" s="36" t="s">
        <v>139</v>
      </c>
      <c r="B6" s="36"/>
      <c r="C6" s="36"/>
      <c r="E6" s="200" t="s">
        <v>140</v>
      </c>
      <c r="F6" s="201"/>
      <c r="G6" s="42">
        <v>1</v>
      </c>
      <c r="K6" s="197">
        <f>K7</f>
        <v>45159</v>
      </c>
      <c r="L6" s="198"/>
      <c r="M6" s="198"/>
      <c r="N6" s="198"/>
      <c r="O6" s="198"/>
      <c r="P6" s="198"/>
      <c r="Q6" s="199"/>
      <c r="R6" s="197">
        <f>R7</f>
        <v>45166</v>
      </c>
      <c r="S6" s="198"/>
      <c r="T6" s="198"/>
      <c r="U6" s="198"/>
      <c r="V6" s="198"/>
      <c r="W6" s="198"/>
      <c r="X6" s="199"/>
      <c r="Y6" s="197">
        <f>Y7</f>
        <v>45173</v>
      </c>
      <c r="Z6" s="198"/>
      <c r="AA6" s="198"/>
      <c r="AB6" s="198"/>
      <c r="AC6" s="198"/>
      <c r="AD6" s="198"/>
      <c r="AE6" s="199"/>
      <c r="AF6" s="197">
        <f>AF7</f>
        <v>45180</v>
      </c>
      <c r="AG6" s="198"/>
      <c r="AH6" s="198"/>
      <c r="AI6" s="198"/>
      <c r="AJ6" s="198"/>
      <c r="AK6" s="198"/>
      <c r="AL6" s="199"/>
      <c r="AM6" s="197">
        <f>AM7</f>
        <v>45187</v>
      </c>
      <c r="AN6" s="198"/>
      <c r="AO6" s="198"/>
      <c r="AP6" s="198"/>
      <c r="AQ6" s="198"/>
      <c r="AR6" s="198"/>
      <c r="AS6" s="199"/>
      <c r="AT6" s="197">
        <f>AT7</f>
        <v>45194</v>
      </c>
      <c r="AU6" s="198"/>
      <c r="AV6" s="198"/>
      <c r="AW6" s="198"/>
      <c r="AX6" s="198"/>
      <c r="AY6" s="198"/>
      <c r="AZ6" s="199"/>
      <c r="BA6" s="197">
        <f>BA7</f>
        <v>45201</v>
      </c>
      <c r="BB6" s="198"/>
      <c r="BC6" s="198"/>
      <c r="BD6" s="198"/>
      <c r="BE6" s="198"/>
      <c r="BF6" s="198"/>
      <c r="BG6" s="199"/>
      <c r="BH6" s="197">
        <f>BH7</f>
        <v>45208</v>
      </c>
      <c r="BI6" s="198"/>
      <c r="BJ6" s="198"/>
      <c r="BK6" s="198"/>
      <c r="BL6" s="198"/>
      <c r="BM6" s="198"/>
      <c r="BN6" s="199"/>
    </row>
    <row r="7" spans="1:66" ht="15" customHeight="1" x14ac:dyDescent="0.3">
      <c r="A7" s="36" t="s">
        <v>141</v>
      </c>
      <c r="B7" s="36"/>
      <c r="C7" s="36"/>
      <c r="D7" s="43"/>
      <c r="E7" s="43"/>
      <c r="F7" s="43"/>
      <c r="G7" s="43"/>
      <c r="H7" s="43"/>
      <c r="I7" s="43"/>
      <c r="K7" s="44">
        <f>Início_do_projeto-WEEKDAY(Início_do_projeto,1)+2+7*(Semana_de_exibição-1)</f>
        <v>45159</v>
      </c>
      <c r="L7" s="45">
        <f>K7+1</f>
        <v>45160</v>
      </c>
      <c r="M7" s="45">
        <f t="shared" ref="M7:AZ7" si="0">L7+1</f>
        <v>45161</v>
      </c>
      <c r="N7" s="45">
        <f t="shared" si="0"/>
        <v>45162</v>
      </c>
      <c r="O7" s="45">
        <f t="shared" si="0"/>
        <v>45163</v>
      </c>
      <c r="P7" s="45">
        <f t="shared" si="0"/>
        <v>45164</v>
      </c>
      <c r="Q7" s="46">
        <f t="shared" si="0"/>
        <v>45165</v>
      </c>
      <c r="R7" s="44">
        <f>Q7+1</f>
        <v>45166</v>
      </c>
      <c r="S7" s="45">
        <f>R7+1</f>
        <v>45167</v>
      </c>
      <c r="T7" s="45">
        <f t="shared" si="0"/>
        <v>45168</v>
      </c>
      <c r="U7" s="45">
        <f t="shared" si="0"/>
        <v>45169</v>
      </c>
      <c r="V7" s="45">
        <f t="shared" si="0"/>
        <v>45170</v>
      </c>
      <c r="W7" s="45">
        <f t="shared" si="0"/>
        <v>45171</v>
      </c>
      <c r="X7" s="46">
        <f t="shared" si="0"/>
        <v>45172</v>
      </c>
      <c r="Y7" s="44">
        <f>X7+1</f>
        <v>45173</v>
      </c>
      <c r="Z7" s="45">
        <f>Y7+1</f>
        <v>45174</v>
      </c>
      <c r="AA7" s="45">
        <f t="shared" si="0"/>
        <v>45175</v>
      </c>
      <c r="AB7" s="45">
        <f t="shared" si="0"/>
        <v>45176</v>
      </c>
      <c r="AC7" s="45">
        <f t="shared" si="0"/>
        <v>45177</v>
      </c>
      <c r="AD7" s="45">
        <f t="shared" si="0"/>
        <v>45178</v>
      </c>
      <c r="AE7" s="46">
        <f t="shared" si="0"/>
        <v>45179</v>
      </c>
      <c r="AF7" s="44">
        <f>AE7+1</f>
        <v>45180</v>
      </c>
      <c r="AG7" s="45">
        <f>AF7+1</f>
        <v>45181</v>
      </c>
      <c r="AH7" s="45">
        <f t="shared" si="0"/>
        <v>45182</v>
      </c>
      <c r="AI7" s="45">
        <f t="shared" si="0"/>
        <v>45183</v>
      </c>
      <c r="AJ7" s="45">
        <f t="shared" si="0"/>
        <v>45184</v>
      </c>
      <c r="AK7" s="45">
        <f t="shared" si="0"/>
        <v>45185</v>
      </c>
      <c r="AL7" s="46">
        <f t="shared" si="0"/>
        <v>45186</v>
      </c>
      <c r="AM7" s="44">
        <f>AL7+1</f>
        <v>45187</v>
      </c>
      <c r="AN7" s="45">
        <f>AM7+1</f>
        <v>45188</v>
      </c>
      <c r="AO7" s="45">
        <f t="shared" si="0"/>
        <v>45189</v>
      </c>
      <c r="AP7" s="45">
        <f t="shared" si="0"/>
        <v>45190</v>
      </c>
      <c r="AQ7" s="45">
        <f t="shared" si="0"/>
        <v>45191</v>
      </c>
      <c r="AR7" s="45">
        <f t="shared" si="0"/>
        <v>45192</v>
      </c>
      <c r="AS7" s="46">
        <f t="shared" si="0"/>
        <v>45193</v>
      </c>
      <c r="AT7" s="44">
        <f>AS7+1</f>
        <v>45194</v>
      </c>
      <c r="AU7" s="45">
        <f>AT7+1</f>
        <v>45195</v>
      </c>
      <c r="AV7" s="45">
        <f t="shared" si="0"/>
        <v>45196</v>
      </c>
      <c r="AW7" s="45">
        <f t="shared" si="0"/>
        <v>45197</v>
      </c>
      <c r="AX7" s="45">
        <f t="shared" si="0"/>
        <v>45198</v>
      </c>
      <c r="AY7" s="45">
        <f t="shared" si="0"/>
        <v>45199</v>
      </c>
      <c r="AZ7" s="46">
        <f t="shared" si="0"/>
        <v>45200</v>
      </c>
      <c r="BA7" s="44">
        <f t="shared" ref="BA7:BN7" si="1">AZ7+1</f>
        <v>45201</v>
      </c>
      <c r="BB7" s="45">
        <f t="shared" si="1"/>
        <v>45202</v>
      </c>
      <c r="BC7" s="45">
        <f t="shared" si="1"/>
        <v>45203</v>
      </c>
      <c r="BD7" s="45">
        <f t="shared" si="1"/>
        <v>45204</v>
      </c>
      <c r="BE7" s="45">
        <f t="shared" si="1"/>
        <v>45205</v>
      </c>
      <c r="BF7" s="45">
        <f t="shared" si="1"/>
        <v>45206</v>
      </c>
      <c r="BG7" s="46">
        <f t="shared" si="1"/>
        <v>45207</v>
      </c>
      <c r="BH7" s="44">
        <f t="shared" si="1"/>
        <v>45208</v>
      </c>
      <c r="BI7" s="45">
        <f t="shared" si="1"/>
        <v>45209</v>
      </c>
      <c r="BJ7" s="45">
        <f t="shared" si="1"/>
        <v>45210</v>
      </c>
      <c r="BK7" s="45">
        <f t="shared" si="1"/>
        <v>45211</v>
      </c>
      <c r="BL7" s="45">
        <f t="shared" si="1"/>
        <v>45212</v>
      </c>
      <c r="BM7" s="45">
        <f t="shared" si="1"/>
        <v>45213</v>
      </c>
      <c r="BN7" s="46">
        <f t="shared" si="1"/>
        <v>45214</v>
      </c>
    </row>
    <row r="8" spans="1:66" ht="30" customHeight="1" thickBot="1" x14ac:dyDescent="0.35">
      <c r="A8" s="36" t="s">
        <v>142</v>
      </c>
      <c r="B8" s="36"/>
      <c r="C8" s="36"/>
      <c r="D8" s="47" t="s">
        <v>143</v>
      </c>
      <c r="E8" s="48" t="s">
        <v>144</v>
      </c>
      <c r="F8" s="48" t="s">
        <v>145</v>
      </c>
      <c r="G8" s="48" t="s">
        <v>146</v>
      </c>
      <c r="H8" s="48" t="s">
        <v>147</v>
      </c>
      <c r="I8" s="48"/>
      <c r="J8" s="48" t="s">
        <v>148</v>
      </c>
      <c r="K8" s="49" t="str">
        <f t="shared" ref="K8:BN8" si="2">LEFT(TEXT(K7,"ddd"),1)</f>
        <v>s</v>
      </c>
      <c r="L8" s="49" t="str">
        <f t="shared" si="2"/>
        <v>t</v>
      </c>
      <c r="M8" s="49" t="str">
        <f t="shared" si="2"/>
        <v>q</v>
      </c>
      <c r="N8" s="49" t="str">
        <f t="shared" si="2"/>
        <v>q</v>
      </c>
      <c r="O8" s="49" t="str">
        <f t="shared" si="2"/>
        <v>s</v>
      </c>
      <c r="P8" s="49" t="str">
        <f t="shared" si="2"/>
        <v>s</v>
      </c>
      <c r="Q8" s="49" t="str">
        <f t="shared" si="2"/>
        <v>d</v>
      </c>
      <c r="R8" s="49" t="str">
        <f t="shared" si="2"/>
        <v>s</v>
      </c>
      <c r="S8" s="49" t="str">
        <f t="shared" si="2"/>
        <v>t</v>
      </c>
      <c r="T8" s="49" t="str">
        <f t="shared" si="2"/>
        <v>q</v>
      </c>
      <c r="U8" s="49" t="str">
        <f t="shared" si="2"/>
        <v>q</v>
      </c>
      <c r="V8" s="49" t="str">
        <f t="shared" si="2"/>
        <v>s</v>
      </c>
      <c r="W8" s="49" t="str">
        <f t="shared" si="2"/>
        <v>s</v>
      </c>
      <c r="X8" s="49" t="str">
        <f t="shared" si="2"/>
        <v>d</v>
      </c>
      <c r="Y8" s="49" t="str">
        <f t="shared" si="2"/>
        <v>s</v>
      </c>
      <c r="Z8" s="49" t="str">
        <f t="shared" si="2"/>
        <v>t</v>
      </c>
      <c r="AA8" s="49" t="str">
        <f t="shared" si="2"/>
        <v>q</v>
      </c>
      <c r="AB8" s="49" t="str">
        <f t="shared" si="2"/>
        <v>q</v>
      </c>
      <c r="AC8" s="49" t="str">
        <f t="shared" si="2"/>
        <v>s</v>
      </c>
      <c r="AD8" s="49" t="str">
        <f t="shared" si="2"/>
        <v>s</v>
      </c>
      <c r="AE8" s="49" t="str">
        <f t="shared" si="2"/>
        <v>d</v>
      </c>
      <c r="AF8" s="49" t="str">
        <f t="shared" si="2"/>
        <v>s</v>
      </c>
      <c r="AG8" s="49" t="str">
        <f t="shared" si="2"/>
        <v>t</v>
      </c>
      <c r="AH8" s="49" t="str">
        <f t="shared" si="2"/>
        <v>q</v>
      </c>
      <c r="AI8" s="49" t="str">
        <f t="shared" si="2"/>
        <v>q</v>
      </c>
      <c r="AJ8" s="49" t="str">
        <f t="shared" si="2"/>
        <v>s</v>
      </c>
      <c r="AK8" s="49" t="str">
        <f t="shared" si="2"/>
        <v>s</v>
      </c>
      <c r="AL8" s="49" t="str">
        <f t="shared" si="2"/>
        <v>d</v>
      </c>
      <c r="AM8" s="49" t="str">
        <f t="shared" si="2"/>
        <v>s</v>
      </c>
      <c r="AN8" s="49" t="str">
        <f t="shared" si="2"/>
        <v>t</v>
      </c>
      <c r="AO8" s="49" t="str">
        <f t="shared" si="2"/>
        <v>q</v>
      </c>
      <c r="AP8" s="49" t="str">
        <f t="shared" si="2"/>
        <v>q</v>
      </c>
      <c r="AQ8" s="49" t="str">
        <f t="shared" si="2"/>
        <v>s</v>
      </c>
      <c r="AR8" s="49" t="str">
        <f t="shared" si="2"/>
        <v>s</v>
      </c>
      <c r="AS8" s="49" t="str">
        <f t="shared" si="2"/>
        <v>d</v>
      </c>
      <c r="AT8" s="49" t="str">
        <f t="shared" si="2"/>
        <v>s</v>
      </c>
      <c r="AU8" s="49" t="str">
        <f t="shared" si="2"/>
        <v>t</v>
      </c>
      <c r="AV8" s="49" t="str">
        <f t="shared" si="2"/>
        <v>q</v>
      </c>
      <c r="AW8" s="49" t="str">
        <f t="shared" si="2"/>
        <v>q</v>
      </c>
      <c r="AX8" s="49" t="str">
        <f t="shared" si="2"/>
        <v>s</v>
      </c>
      <c r="AY8" s="49" t="str">
        <f t="shared" si="2"/>
        <v>s</v>
      </c>
      <c r="AZ8" s="49" t="str">
        <f t="shared" si="2"/>
        <v>d</v>
      </c>
      <c r="BA8" s="49" t="str">
        <f t="shared" si="2"/>
        <v>s</v>
      </c>
      <c r="BB8" s="49" t="str">
        <f t="shared" si="2"/>
        <v>t</v>
      </c>
      <c r="BC8" s="49" t="str">
        <f t="shared" si="2"/>
        <v>q</v>
      </c>
      <c r="BD8" s="49" t="str">
        <f t="shared" si="2"/>
        <v>q</v>
      </c>
      <c r="BE8" s="49" t="str">
        <f t="shared" si="2"/>
        <v>s</v>
      </c>
      <c r="BF8" s="49" t="str">
        <f t="shared" si="2"/>
        <v>s</v>
      </c>
      <c r="BG8" s="49" t="str">
        <f t="shared" si="2"/>
        <v>d</v>
      </c>
      <c r="BH8" s="49" t="str">
        <f t="shared" si="2"/>
        <v>s</v>
      </c>
      <c r="BI8" s="49" t="str">
        <f t="shared" si="2"/>
        <v>t</v>
      </c>
      <c r="BJ8" s="49" t="str">
        <f t="shared" si="2"/>
        <v>q</v>
      </c>
      <c r="BK8" s="49" t="str">
        <f t="shared" si="2"/>
        <v>q</v>
      </c>
      <c r="BL8" s="49" t="str">
        <f t="shared" si="2"/>
        <v>s</v>
      </c>
      <c r="BM8" s="49" t="str">
        <f t="shared" si="2"/>
        <v>s</v>
      </c>
      <c r="BN8" s="49" t="str">
        <f t="shared" si="2"/>
        <v>d</v>
      </c>
    </row>
    <row r="9" spans="1:66" ht="30" hidden="1" customHeight="1" x14ac:dyDescent="0.3">
      <c r="A9" s="41" t="s">
        <v>149</v>
      </c>
      <c r="E9" s="50"/>
      <c r="G9"/>
      <c r="J9">
        <v>4</v>
      </c>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row>
    <row r="10" spans="1:66" s="14" customFormat="1" ht="30" customHeight="1" thickBot="1" x14ac:dyDescent="0.35">
      <c r="A10" s="36" t="s">
        <v>150</v>
      </c>
      <c r="B10" s="36"/>
      <c r="C10" s="36"/>
      <c r="D10" s="52" t="s">
        <v>53</v>
      </c>
      <c r="E10" s="53"/>
      <c r="F10" s="54"/>
      <c r="G10" s="55"/>
      <c r="H10" s="56"/>
      <c r="I10" s="57"/>
      <c r="J10" s="57">
        <f t="shared" ref="J10:J35" si="3">IF(OR(ISBLANK(início_da_tarefa),ISBLANK(término_da_tarefa)),"",término_da_tarefa-início_da_tarefa+1)</f>
        <v>3</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66" s="14" customFormat="1" ht="30" customHeight="1" thickBot="1" x14ac:dyDescent="0.35">
      <c r="A11" s="36" t="s">
        <v>151</v>
      </c>
      <c r="B11" s="36"/>
      <c r="C11" s="36"/>
      <c r="D11" s="58" t="s">
        <v>51</v>
      </c>
      <c r="E11" s="59"/>
      <c r="F11" s="60"/>
      <c r="G11" s="61">
        <f>Início_do_projeto</f>
        <v>45160</v>
      </c>
      <c r="H11" s="61">
        <f>G11+3</f>
        <v>45163</v>
      </c>
      <c r="I11" s="57"/>
      <c r="J11" s="57">
        <f t="shared" si="3"/>
        <v>5</v>
      </c>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row>
    <row r="12" spans="1:66" s="14" customFormat="1" ht="30" customHeight="1" thickBot="1" x14ac:dyDescent="0.35">
      <c r="A12" s="36" t="s">
        <v>153</v>
      </c>
      <c r="B12" s="36"/>
      <c r="C12" s="36"/>
      <c r="D12" s="58" t="s">
        <v>154</v>
      </c>
      <c r="E12" s="59"/>
      <c r="F12" s="60"/>
      <c r="G12" s="61"/>
      <c r="H12" s="61"/>
      <c r="I12" s="57"/>
      <c r="J12" s="57">
        <f t="shared" si="3"/>
        <v>6</v>
      </c>
      <c r="K12" s="51"/>
      <c r="L12" s="51"/>
      <c r="M12" s="51"/>
      <c r="N12" s="51"/>
      <c r="O12" s="51"/>
      <c r="P12" s="51"/>
      <c r="Q12" s="51"/>
      <c r="R12" s="51"/>
      <c r="S12" s="51"/>
      <c r="T12" s="51"/>
      <c r="U12" s="51"/>
      <c r="V12" s="51"/>
      <c r="W12" s="62"/>
      <c r="X12" s="62"/>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row>
    <row r="13" spans="1:66" s="14" customFormat="1" ht="30" customHeight="1" thickBot="1" x14ac:dyDescent="0.35">
      <c r="A13" s="41"/>
      <c r="B13" s="41"/>
      <c r="C13" s="41"/>
      <c r="D13" s="58" t="s">
        <v>155</v>
      </c>
      <c r="E13" s="59"/>
      <c r="F13" s="60"/>
      <c r="G13" s="61"/>
      <c r="H13" s="61"/>
      <c r="I13" s="57"/>
      <c r="J13" s="57">
        <f t="shared" si="3"/>
        <v>3</v>
      </c>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66" s="14" customFormat="1" ht="30" customHeight="1" thickBot="1" x14ac:dyDescent="0.35">
      <c r="A14" s="41"/>
      <c r="B14" s="41"/>
      <c r="C14" s="41"/>
      <c r="D14" s="58" t="s">
        <v>156</v>
      </c>
      <c r="E14" s="59"/>
      <c r="F14" s="60"/>
      <c r="G14" s="61"/>
      <c r="H14" s="61"/>
      <c r="I14" s="57"/>
      <c r="J14" s="57" t="str">
        <f t="shared" si="3"/>
        <v/>
      </c>
      <c r="K14" s="51"/>
      <c r="L14" s="51"/>
      <c r="M14" s="51"/>
      <c r="N14" s="51"/>
      <c r="O14" s="51"/>
      <c r="P14" s="51"/>
      <c r="Q14" s="51"/>
      <c r="R14" s="51"/>
      <c r="S14" s="51"/>
      <c r="T14" s="51"/>
      <c r="U14" s="51"/>
      <c r="V14" s="51"/>
      <c r="W14" s="51"/>
      <c r="X14" s="51"/>
      <c r="Y14" s="51"/>
      <c r="Z14" s="51"/>
      <c r="AA14" s="62"/>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row>
    <row r="15" spans="1:66" s="14" customFormat="1" ht="30" customHeight="1" thickBot="1" x14ac:dyDescent="0.35">
      <c r="A15" s="41"/>
      <c r="B15" s="41"/>
      <c r="C15" s="41"/>
      <c r="D15" s="58" t="s">
        <v>157</v>
      </c>
      <c r="E15" s="59"/>
      <c r="F15" s="60"/>
      <c r="G15" s="61"/>
      <c r="H15" s="61"/>
      <c r="I15" s="57"/>
      <c r="J15" s="57">
        <f t="shared" si="3"/>
        <v>5</v>
      </c>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66" s="14" customFormat="1" ht="30" customHeight="1" thickBot="1" x14ac:dyDescent="0.35">
      <c r="A16" s="36" t="s">
        <v>158</v>
      </c>
      <c r="B16" s="36"/>
      <c r="C16" s="36"/>
      <c r="D16" s="63" t="s">
        <v>159</v>
      </c>
      <c r="E16" s="64"/>
      <c r="F16" s="65"/>
      <c r="G16" s="66"/>
      <c r="H16" s="67"/>
      <c r="I16" s="57"/>
      <c r="J16" s="57">
        <f t="shared" si="3"/>
        <v>6</v>
      </c>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row>
    <row r="17" spans="1:66" s="14" customFormat="1" ht="30" customHeight="1" thickBot="1" x14ac:dyDescent="0.35">
      <c r="A17" s="36"/>
      <c r="B17" s="36"/>
      <c r="C17" s="36"/>
      <c r="D17" s="68" t="s">
        <v>152</v>
      </c>
      <c r="E17" s="69"/>
      <c r="F17" s="70"/>
      <c r="G17" s="71"/>
      <c r="H17" s="71"/>
      <c r="I17" s="57"/>
      <c r="J17" s="57">
        <f t="shared" si="3"/>
        <v>4</v>
      </c>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row>
    <row r="18" spans="1:66" s="14" customFormat="1" ht="30" customHeight="1" thickBot="1" x14ac:dyDescent="0.35">
      <c r="A18" s="41"/>
      <c r="B18" s="41"/>
      <c r="C18" s="41"/>
      <c r="D18" s="68" t="s">
        <v>154</v>
      </c>
      <c r="E18" s="69"/>
      <c r="F18" s="70"/>
      <c r="G18" s="71"/>
      <c r="H18" s="71"/>
      <c r="I18" s="57"/>
      <c r="J18" s="57">
        <f t="shared" si="3"/>
        <v>3</v>
      </c>
      <c r="K18" s="51"/>
      <c r="L18" s="51"/>
      <c r="M18" s="51"/>
      <c r="N18" s="51"/>
      <c r="O18" s="51"/>
      <c r="P18" s="51"/>
      <c r="Q18" s="51"/>
      <c r="R18" s="51"/>
      <c r="S18" s="51"/>
      <c r="T18" s="51"/>
      <c r="U18" s="51"/>
      <c r="V18" s="51"/>
      <c r="W18" s="62"/>
      <c r="X18" s="62"/>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row>
    <row r="19" spans="1:66" s="14" customFormat="1" ht="30" customHeight="1" thickBot="1" x14ac:dyDescent="0.35">
      <c r="A19" s="41"/>
      <c r="B19" s="41"/>
      <c r="C19" s="41"/>
      <c r="D19" s="68" t="s">
        <v>155</v>
      </c>
      <c r="E19" s="69"/>
      <c r="F19" s="70"/>
      <c r="G19" s="71"/>
      <c r="H19" s="71"/>
      <c r="I19" s="57"/>
      <c r="J19" s="57">
        <f t="shared" si="3"/>
        <v>4</v>
      </c>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14" customFormat="1" ht="30" customHeight="1" thickBot="1" x14ac:dyDescent="0.35">
      <c r="A20" s="41"/>
      <c r="B20" s="41"/>
      <c r="C20" s="41"/>
      <c r="D20" s="68" t="s">
        <v>156</v>
      </c>
      <c r="E20" s="69"/>
      <c r="F20" s="70"/>
      <c r="G20" s="71"/>
      <c r="H20" s="71"/>
      <c r="I20" s="57"/>
      <c r="J20" s="57" t="str">
        <f t="shared" si="3"/>
        <v/>
      </c>
      <c r="K20" s="51"/>
      <c r="L20" s="51"/>
      <c r="M20" s="51"/>
      <c r="N20" s="51"/>
      <c r="O20" s="51"/>
      <c r="P20" s="51"/>
      <c r="Q20" s="51"/>
      <c r="R20" s="51"/>
      <c r="S20" s="51"/>
      <c r="T20" s="51"/>
      <c r="U20" s="51"/>
      <c r="V20" s="51"/>
      <c r="W20" s="51"/>
      <c r="X20" s="51"/>
      <c r="Y20" s="51"/>
      <c r="Z20" s="51"/>
      <c r="AA20" s="62"/>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row>
    <row r="21" spans="1:66" s="14" customFormat="1" ht="30" customHeight="1" thickBot="1" x14ac:dyDescent="0.35">
      <c r="A21" s="41"/>
      <c r="B21" s="41"/>
      <c r="C21" s="41"/>
      <c r="D21" s="68" t="s">
        <v>157</v>
      </c>
      <c r="E21" s="69"/>
      <c r="F21" s="70"/>
      <c r="G21" s="71"/>
      <c r="H21" s="71"/>
      <c r="I21" s="57"/>
      <c r="J21" s="57">
        <f t="shared" si="3"/>
        <v>6</v>
      </c>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row>
    <row r="22" spans="1:66" s="14" customFormat="1" ht="30" customHeight="1" thickBot="1" x14ac:dyDescent="0.35">
      <c r="A22" s="41" t="s">
        <v>160</v>
      </c>
      <c r="B22" s="41"/>
      <c r="C22" s="41"/>
      <c r="D22" s="72" t="s">
        <v>161</v>
      </c>
      <c r="E22" s="73"/>
      <c r="F22" s="74"/>
      <c r="G22" s="75"/>
      <c r="H22" s="76"/>
      <c r="I22" s="57"/>
      <c r="J22" s="57">
        <f t="shared" si="3"/>
        <v>5</v>
      </c>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row>
    <row r="23" spans="1:66" s="14" customFormat="1" ht="30" customHeight="1" thickBot="1" x14ac:dyDescent="0.35">
      <c r="A23" s="41"/>
      <c r="B23" s="41"/>
      <c r="C23" s="41"/>
      <c r="D23" s="77" t="s">
        <v>152</v>
      </c>
      <c r="E23" s="78"/>
      <c r="F23" s="79"/>
      <c r="G23" s="80"/>
      <c r="H23" s="80"/>
      <c r="I23" s="57"/>
      <c r="J23" s="57">
        <f t="shared" si="3"/>
        <v>6</v>
      </c>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row>
    <row r="24" spans="1:66" s="14" customFormat="1" ht="30" customHeight="1" thickBot="1" x14ac:dyDescent="0.35">
      <c r="A24" s="41"/>
      <c r="B24" s="41"/>
      <c r="C24" s="41"/>
      <c r="D24" s="77" t="s">
        <v>154</v>
      </c>
      <c r="E24" s="78"/>
      <c r="F24" s="79"/>
      <c r="G24" s="80"/>
      <c r="H24" s="80"/>
      <c r="I24" s="57"/>
      <c r="J24" s="57">
        <f t="shared" si="3"/>
        <v>5</v>
      </c>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row>
    <row r="25" spans="1:66" s="14" customFormat="1" ht="30" customHeight="1" thickBot="1" x14ac:dyDescent="0.35">
      <c r="A25" s="41"/>
      <c r="B25" s="41"/>
      <c r="C25" s="41"/>
      <c r="D25" s="77" t="s">
        <v>155</v>
      </c>
      <c r="E25" s="78"/>
      <c r="F25" s="79"/>
      <c r="G25" s="80"/>
      <c r="H25" s="80"/>
      <c r="I25" s="57"/>
      <c r="J25" s="57">
        <f t="shared" si="3"/>
        <v>5</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row>
    <row r="26" spans="1:66" s="14" customFormat="1" ht="30" customHeight="1" thickBot="1" x14ac:dyDescent="0.35">
      <c r="A26" s="41"/>
      <c r="B26" s="41"/>
      <c r="C26" s="41"/>
      <c r="D26" s="77" t="s">
        <v>156</v>
      </c>
      <c r="E26" s="78"/>
      <c r="F26" s="79"/>
      <c r="G26" s="80"/>
      <c r="H26" s="80"/>
      <c r="I26" s="57"/>
      <c r="J26" s="57" t="str">
        <f t="shared" si="3"/>
        <v/>
      </c>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row>
    <row r="27" spans="1:66" s="14" customFormat="1" ht="30" customHeight="1" thickBot="1" x14ac:dyDescent="0.35">
      <c r="A27" s="41"/>
      <c r="B27" s="41"/>
      <c r="C27" s="41"/>
      <c r="D27" s="77" t="s">
        <v>157</v>
      </c>
      <c r="E27" s="78"/>
      <c r="F27" s="79"/>
      <c r="G27" s="80"/>
      <c r="H27" s="80"/>
      <c r="I27" s="57"/>
      <c r="J27" s="57" t="e">
        <f t="shared" si="3"/>
        <v>#VALUE!</v>
      </c>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row>
    <row r="28" spans="1:66" s="14" customFormat="1" ht="30" customHeight="1" thickBot="1" x14ac:dyDescent="0.35">
      <c r="A28" s="41" t="s">
        <v>160</v>
      </c>
      <c r="B28" s="41"/>
      <c r="C28" s="41"/>
      <c r="D28" s="81" t="s">
        <v>162</v>
      </c>
      <c r="E28" s="82"/>
      <c r="F28" s="83"/>
      <c r="G28" s="84"/>
      <c r="H28" s="85"/>
      <c r="I28" s="57"/>
      <c r="J28" s="57" t="e">
        <f t="shared" si="3"/>
        <v>#VALUE!</v>
      </c>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row>
    <row r="29" spans="1:66" s="14" customFormat="1" ht="30" customHeight="1" thickBot="1" x14ac:dyDescent="0.35">
      <c r="A29" s="41"/>
      <c r="B29" s="41"/>
      <c r="C29" s="41"/>
      <c r="D29" s="86" t="s">
        <v>152</v>
      </c>
      <c r="E29" s="87"/>
      <c r="F29" s="88"/>
      <c r="G29" s="89" t="s">
        <v>163</v>
      </c>
      <c r="H29" s="89" t="s">
        <v>163</v>
      </c>
      <c r="I29" s="57"/>
      <c r="J29" s="57" t="e">
        <f t="shared" si="3"/>
        <v>#VALUE!</v>
      </c>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row>
    <row r="30" spans="1:66" s="14" customFormat="1" ht="30" customHeight="1" thickBot="1" x14ac:dyDescent="0.35">
      <c r="A30" s="41"/>
      <c r="B30" s="41"/>
      <c r="C30" s="41"/>
      <c r="D30" s="86" t="s">
        <v>154</v>
      </c>
      <c r="E30" s="87"/>
      <c r="F30" s="88"/>
      <c r="G30" s="89" t="s">
        <v>163</v>
      </c>
      <c r="H30" s="89" t="s">
        <v>163</v>
      </c>
      <c r="I30" s="57"/>
      <c r="J30" s="57" t="e">
        <f t="shared" si="3"/>
        <v>#VALUE!</v>
      </c>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row>
    <row r="31" spans="1:66" s="14" customFormat="1" ht="30" customHeight="1" thickBot="1" x14ac:dyDescent="0.35">
      <c r="A31" s="41"/>
      <c r="B31" s="41"/>
      <c r="C31" s="41"/>
      <c r="D31" s="86" t="s">
        <v>155</v>
      </c>
      <c r="E31" s="87"/>
      <c r="F31" s="88"/>
      <c r="G31" s="89" t="s">
        <v>163</v>
      </c>
      <c r="H31" s="89" t="s">
        <v>163</v>
      </c>
      <c r="I31" s="57"/>
      <c r="J31" s="57" t="e">
        <f t="shared" si="3"/>
        <v>#VALUE!</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row>
    <row r="32" spans="1:66" s="14" customFormat="1" ht="30" customHeight="1" thickBot="1" x14ac:dyDescent="0.35">
      <c r="A32" s="41"/>
      <c r="B32" s="41"/>
      <c r="C32" s="41"/>
      <c r="D32" s="86" t="s">
        <v>156</v>
      </c>
      <c r="E32" s="87"/>
      <c r="F32" s="88"/>
      <c r="G32" s="89" t="s">
        <v>163</v>
      </c>
      <c r="H32" s="89" t="s">
        <v>163</v>
      </c>
      <c r="I32" s="57"/>
      <c r="J32" s="57" t="str">
        <f t="shared" si="3"/>
        <v/>
      </c>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row>
    <row r="33" spans="1:66" s="14" customFormat="1" ht="30" customHeight="1" thickBot="1" x14ac:dyDescent="0.35">
      <c r="A33" s="41"/>
      <c r="B33" s="41"/>
      <c r="C33" s="41"/>
      <c r="D33" s="86" t="s">
        <v>157</v>
      </c>
      <c r="E33" s="87"/>
      <c r="F33" s="88"/>
      <c r="G33" s="89" t="s">
        <v>163</v>
      </c>
      <c r="H33" s="89" t="s">
        <v>163</v>
      </c>
      <c r="I33" s="57"/>
      <c r="J33" s="57" t="str">
        <f t="shared" si="3"/>
        <v/>
      </c>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row>
    <row r="34" spans="1:66" s="14" customFormat="1" ht="30" customHeight="1" thickBot="1" x14ac:dyDescent="0.35">
      <c r="A34" s="41" t="s">
        <v>164</v>
      </c>
      <c r="B34" s="41"/>
      <c r="C34" s="41"/>
      <c r="D34" s="90"/>
      <c r="E34" s="91"/>
      <c r="F34" s="92"/>
      <c r="G34" s="93"/>
      <c r="H34" s="93"/>
      <c r="I34" s="57"/>
      <c r="J34" s="57" t="str">
        <f t="shared" si="3"/>
        <v/>
      </c>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row>
    <row r="35" spans="1:66" s="14" customFormat="1" ht="30" customHeight="1" thickBot="1" x14ac:dyDescent="0.35">
      <c r="A35" s="36" t="s">
        <v>165</v>
      </c>
      <c r="B35" s="36"/>
      <c r="C35" s="36"/>
      <c r="D35" s="94" t="s">
        <v>166</v>
      </c>
      <c r="E35" s="95"/>
      <c r="F35" s="96"/>
      <c r="G35" s="97"/>
      <c r="H35" s="98"/>
      <c r="I35" s="99"/>
      <c r="J35" s="99" t="str">
        <f t="shared" si="3"/>
        <v/>
      </c>
      <c r="K35" s="100"/>
      <c r="L35" s="100"/>
      <c r="M35" s="100"/>
      <c r="N35" s="100"/>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row>
    <row r="36" spans="1:66" ht="30" customHeight="1" x14ac:dyDescent="0.3">
      <c r="I36" s="101"/>
    </row>
    <row r="37" spans="1:66" ht="30" customHeight="1" x14ac:dyDescent="0.3">
      <c r="E37" s="102"/>
      <c r="H37" s="103"/>
    </row>
    <row r="38" spans="1:66" ht="30" customHeight="1" x14ac:dyDescent="0.3">
      <c r="E38" s="104"/>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pivotSelection pane="bottomRight" showHeader="1" activeRow="2" previousRow="2" click="1" r:id="rId1">
        <pivotArea type="all" dataOnly="0" outline="0" fieldPosition="0"/>
      </pivotSelection>
    </sheetView>
  </sheetViews>
  <sheetFormatPr defaultRowHeight="13.2" x14ac:dyDescent="0.25"/>
  <cols>
    <col min="1" max="1" width="14" bestFit="1" customWidth="1"/>
    <col min="2" max="2" width="25.5546875" customWidth="1"/>
    <col min="3" max="3" width="55" customWidth="1"/>
    <col min="4" max="4" width="6.109375" bestFit="1" customWidth="1"/>
    <col min="5" max="5" width="7" bestFit="1" customWidth="1"/>
    <col min="6" max="49" width="105.44140625" bestFit="1" customWidth="1"/>
    <col min="50" max="50" width="10" bestFit="1" customWidth="1"/>
  </cols>
  <sheetData>
    <row r="3" spans="1:5" x14ac:dyDescent="0.25">
      <c r="A3" s="30" t="s">
        <v>134</v>
      </c>
      <c r="B3" s="29"/>
      <c r="C3" s="29"/>
      <c r="D3" s="29"/>
      <c r="E3" s="32"/>
    </row>
    <row r="4" spans="1:5" x14ac:dyDescent="0.25">
      <c r="A4" s="30" t="s">
        <v>2</v>
      </c>
      <c r="B4" s="30" t="s">
        <v>4</v>
      </c>
      <c r="C4" s="30" t="s">
        <v>49</v>
      </c>
      <c r="D4" s="30" t="s">
        <v>0</v>
      </c>
      <c r="E4" s="32" t="s">
        <v>131</v>
      </c>
    </row>
    <row r="5" spans="1:5" x14ac:dyDescent="0.25">
      <c r="A5" s="28" t="s">
        <v>11</v>
      </c>
      <c r="B5" s="28" t="s">
        <v>54</v>
      </c>
      <c r="C5" s="28" t="s">
        <v>51</v>
      </c>
      <c r="D5" s="28" t="s">
        <v>11</v>
      </c>
      <c r="E5" s="32">
        <v>1000</v>
      </c>
    </row>
    <row r="6" spans="1:5" x14ac:dyDescent="0.25">
      <c r="A6" s="34"/>
      <c r="B6" s="34"/>
      <c r="C6" s="28" t="s">
        <v>50</v>
      </c>
      <c r="D6" s="28" t="s">
        <v>14</v>
      </c>
      <c r="E6" s="32">
        <v>1000</v>
      </c>
    </row>
    <row r="7" spans="1:5" x14ac:dyDescent="0.25">
      <c r="A7" s="34"/>
      <c r="B7" s="34"/>
      <c r="C7" s="28" t="s">
        <v>52</v>
      </c>
      <c r="D7" s="28" t="s">
        <v>13</v>
      </c>
      <c r="E7" s="32">
        <v>2000</v>
      </c>
    </row>
    <row r="8" spans="1:5" x14ac:dyDescent="0.25">
      <c r="A8" s="28" t="s">
        <v>14</v>
      </c>
      <c r="B8" s="28" t="s">
        <v>65</v>
      </c>
      <c r="C8" s="28" t="s">
        <v>129</v>
      </c>
      <c r="D8" s="28" t="s">
        <v>15</v>
      </c>
      <c r="E8" s="32">
        <v>2000</v>
      </c>
    </row>
    <row r="9" spans="1:5" x14ac:dyDescent="0.25">
      <c r="A9" s="34"/>
      <c r="B9" s="28" t="s">
        <v>54</v>
      </c>
      <c r="C9" s="28" t="s">
        <v>126</v>
      </c>
      <c r="D9" s="28" t="s">
        <v>8</v>
      </c>
      <c r="E9" s="32">
        <v>700</v>
      </c>
    </row>
    <row r="10" spans="1:5" x14ac:dyDescent="0.25">
      <c r="A10" s="34"/>
      <c r="B10" s="28" t="s">
        <v>132</v>
      </c>
      <c r="C10" s="28" t="s">
        <v>55</v>
      </c>
      <c r="D10" s="28">
        <v>2</v>
      </c>
      <c r="E10" s="32"/>
    </row>
    <row r="11" spans="1:5" x14ac:dyDescent="0.25">
      <c r="A11" s="28" t="s">
        <v>115</v>
      </c>
      <c r="B11" s="28" t="s">
        <v>124</v>
      </c>
      <c r="C11" s="28" t="s">
        <v>113</v>
      </c>
      <c r="D11" s="28" t="s">
        <v>115</v>
      </c>
      <c r="E11" s="32">
        <v>4000</v>
      </c>
    </row>
    <row r="12" spans="1:5" x14ac:dyDescent="0.25">
      <c r="A12" s="28" t="s">
        <v>116</v>
      </c>
      <c r="B12" s="28" t="s">
        <v>123</v>
      </c>
      <c r="C12" s="28" t="s">
        <v>114</v>
      </c>
      <c r="D12" s="28" t="s">
        <v>116</v>
      </c>
      <c r="E12" s="32">
        <v>1000</v>
      </c>
    </row>
    <row r="13" spans="1:5" x14ac:dyDescent="0.25">
      <c r="A13" s="28" t="s">
        <v>117</v>
      </c>
      <c r="B13" s="28" t="s">
        <v>123</v>
      </c>
      <c r="C13" s="28" t="s">
        <v>118</v>
      </c>
      <c r="D13" s="28" t="s">
        <v>117</v>
      </c>
      <c r="E13" s="32">
        <v>1000</v>
      </c>
    </row>
    <row r="14" spans="1:5" x14ac:dyDescent="0.25">
      <c r="A14" s="28" t="s">
        <v>7</v>
      </c>
      <c r="B14" s="28" t="s">
        <v>54</v>
      </c>
      <c r="C14" s="28" t="s">
        <v>56</v>
      </c>
      <c r="D14" s="28" t="s">
        <v>7</v>
      </c>
      <c r="E14" s="32">
        <v>2000</v>
      </c>
    </row>
    <row r="15" spans="1:5" x14ac:dyDescent="0.25">
      <c r="A15" s="28" t="s">
        <v>8</v>
      </c>
      <c r="B15" s="28" t="s">
        <v>54</v>
      </c>
      <c r="C15" s="28" t="s">
        <v>61</v>
      </c>
      <c r="D15" s="28" t="s">
        <v>9</v>
      </c>
      <c r="E15" s="32">
        <v>400</v>
      </c>
    </row>
    <row r="16" spans="1:5" x14ac:dyDescent="0.25">
      <c r="A16" s="34"/>
      <c r="B16" s="34"/>
      <c r="C16" s="28" t="s">
        <v>57</v>
      </c>
      <c r="D16" s="28" t="s">
        <v>42</v>
      </c>
      <c r="E16" s="32">
        <v>500</v>
      </c>
    </row>
    <row r="17" spans="1:5" x14ac:dyDescent="0.25">
      <c r="A17" s="34"/>
      <c r="B17" s="34"/>
      <c r="C17" s="28" t="s">
        <v>60</v>
      </c>
      <c r="D17" s="28" t="s">
        <v>64</v>
      </c>
      <c r="E17" s="32">
        <v>200</v>
      </c>
    </row>
    <row r="18" spans="1:5" x14ac:dyDescent="0.25">
      <c r="A18" s="34"/>
      <c r="B18" s="34"/>
      <c r="C18" s="28" t="s">
        <v>59</v>
      </c>
      <c r="D18" s="28" t="s">
        <v>63</v>
      </c>
      <c r="E18" s="32">
        <v>800</v>
      </c>
    </row>
    <row r="19" spans="1:5" x14ac:dyDescent="0.25">
      <c r="A19" s="34"/>
      <c r="B19" s="34"/>
      <c r="C19" s="28" t="s">
        <v>58</v>
      </c>
      <c r="D19" s="28" t="s">
        <v>43</v>
      </c>
      <c r="E19" s="32">
        <v>1000</v>
      </c>
    </row>
    <row r="20" spans="1:5" x14ac:dyDescent="0.25">
      <c r="A20" s="28" t="s">
        <v>9</v>
      </c>
      <c r="B20" s="28" t="s">
        <v>132</v>
      </c>
      <c r="C20" s="28" t="s">
        <v>62</v>
      </c>
      <c r="D20" s="28">
        <v>3</v>
      </c>
      <c r="E20" s="32"/>
    </row>
    <row r="21" spans="1:5" x14ac:dyDescent="0.25">
      <c r="A21" s="28" t="s">
        <v>15</v>
      </c>
      <c r="B21" s="28" t="s">
        <v>65</v>
      </c>
      <c r="C21" s="28" t="s">
        <v>67</v>
      </c>
      <c r="D21" s="28" t="s">
        <v>127</v>
      </c>
      <c r="E21" s="32">
        <v>500</v>
      </c>
    </row>
    <row r="22" spans="1:5" x14ac:dyDescent="0.25">
      <c r="A22" s="28" t="s">
        <v>127</v>
      </c>
      <c r="B22" s="28" t="s">
        <v>65</v>
      </c>
      <c r="C22" s="28" t="s">
        <v>68</v>
      </c>
      <c r="D22" s="28" t="s">
        <v>69</v>
      </c>
      <c r="E22" s="32">
        <v>500</v>
      </c>
    </row>
    <row r="23" spans="1:5" x14ac:dyDescent="0.25">
      <c r="A23" s="28" t="s">
        <v>69</v>
      </c>
      <c r="B23" s="28" t="s">
        <v>65</v>
      </c>
      <c r="C23" s="28" t="s">
        <v>130</v>
      </c>
      <c r="D23" s="28" t="s">
        <v>16</v>
      </c>
      <c r="E23" s="32">
        <v>1000</v>
      </c>
    </row>
    <row r="24" spans="1:5" x14ac:dyDescent="0.25">
      <c r="A24" s="28" t="s">
        <v>16</v>
      </c>
      <c r="B24" s="28" t="s">
        <v>65</v>
      </c>
      <c r="C24" s="28" t="s">
        <v>66</v>
      </c>
      <c r="D24" s="28" t="s">
        <v>128</v>
      </c>
      <c r="E24" s="32">
        <v>500</v>
      </c>
    </row>
    <row r="25" spans="1:5" x14ac:dyDescent="0.25">
      <c r="A25" s="28" t="s">
        <v>128</v>
      </c>
      <c r="B25" s="28" t="s">
        <v>132</v>
      </c>
      <c r="C25" s="28" t="s">
        <v>70</v>
      </c>
      <c r="D25" s="28">
        <v>4</v>
      </c>
      <c r="E25" s="32"/>
    </row>
    <row r="26" spans="1:5" x14ac:dyDescent="0.25">
      <c r="A26" s="28" t="s">
        <v>136</v>
      </c>
      <c r="B26" s="28" t="s">
        <v>65</v>
      </c>
      <c r="C26" s="28" t="s">
        <v>135</v>
      </c>
      <c r="D26" s="28" t="s">
        <v>136</v>
      </c>
      <c r="E26" s="32">
        <v>700</v>
      </c>
    </row>
    <row r="27" spans="1:5" x14ac:dyDescent="0.25">
      <c r="A27" s="28" t="s">
        <v>10</v>
      </c>
      <c r="B27" s="28" t="s">
        <v>72</v>
      </c>
      <c r="C27" s="28" t="s">
        <v>71</v>
      </c>
      <c r="D27" s="28" t="s">
        <v>10</v>
      </c>
      <c r="E27" s="32">
        <v>500</v>
      </c>
    </row>
    <row r="28" spans="1:5" x14ac:dyDescent="0.25">
      <c r="A28" s="28" t="s">
        <v>74</v>
      </c>
      <c r="B28" s="28" t="s">
        <v>72</v>
      </c>
      <c r="C28" s="28" t="s">
        <v>73</v>
      </c>
      <c r="D28" s="28" t="s">
        <v>74</v>
      </c>
      <c r="E28" s="32">
        <v>5000</v>
      </c>
    </row>
    <row r="29" spans="1:5" x14ac:dyDescent="0.25">
      <c r="A29" s="28" t="s">
        <v>33</v>
      </c>
      <c r="B29" s="28" t="s">
        <v>72</v>
      </c>
      <c r="C29" s="28" t="s">
        <v>75</v>
      </c>
      <c r="D29" s="28" t="s">
        <v>33</v>
      </c>
      <c r="E29" s="32">
        <v>700</v>
      </c>
    </row>
    <row r="30" spans="1:5" x14ac:dyDescent="0.25">
      <c r="A30" s="28" t="s">
        <v>45</v>
      </c>
      <c r="B30" s="28" t="s">
        <v>72</v>
      </c>
      <c r="C30" s="28" t="s">
        <v>78</v>
      </c>
      <c r="D30" s="28" t="s">
        <v>45</v>
      </c>
      <c r="E30" s="32">
        <v>500</v>
      </c>
    </row>
    <row r="31" spans="1:5" x14ac:dyDescent="0.25">
      <c r="A31" s="28" t="s">
        <v>76</v>
      </c>
      <c r="B31" s="28" t="s">
        <v>72</v>
      </c>
      <c r="C31" s="28" t="s">
        <v>79</v>
      </c>
      <c r="D31" s="28" t="s">
        <v>76</v>
      </c>
      <c r="E31" s="32">
        <v>300</v>
      </c>
    </row>
    <row r="32" spans="1:5" x14ac:dyDescent="0.25">
      <c r="A32" s="28" t="s">
        <v>77</v>
      </c>
      <c r="B32" s="28" t="s">
        <v>72</v>
      </c>
      <c r="C32" s="28" t="s">
        <v>80</v>
      </c>
      <c r="D32" s="28" t="s">
        <v>77</v>
      </c>
      <c r="E32" s="32">
        <v>1000</v>
      </c>
    </row>
    <row r="33" spans="1:5" x14ac:dyDescent="0.25">
      <c r="A33" s="28" t="s">
        <v>17</v>
      </c>
      <c r="B33" s="28" t="s">
        <v>119</v>
      </c>
      <c r="C33" s="28" t="s">
        <v>81</v>
      </c>
      <c r="D33" s="28" t="s">
        <v>17</v>
      </c>
      <c r="E33" s="32">
        <v>3000</v>
      </c>
    </row>
    <row r="34" spans="1:5" x14ac:dyDescent="0.25">
      <c r="A34" s="28" t="s">
        <v>18</v>
      </c>
      <c r="B34" s="28" t="s">
        <v>119</v>
      </c>
      <c r="C34" s="28" t="s">
        <v>82</v>
      </c>
      <c r="D34" s="28" t="s">
        <v>18</v>
      </c>
      <c r="E34" s="32">
        <v>1000</v>
      </c>
    </row>
    <row r="35" spans="1:5" x14ac:dyDescent="0.25">
      <c r="A35" s="28" t="s">
        <v>19</v>
      </c>
      <c r="B35" s="28" t="s">
        <v>119</v>
      </c>
      <c r="C35" s="28" t="s">
        <v>83</v>
      </c>
      <c r="D35" s="28" t="s">
        <v>19</v>
      </c>
      <c r="E35" s="32">
        <v>1000</v>
      </c>
    </row>
    <row r="36" spans="1:5" x14ac:dyDescent="0.25">
      <c r="A36" s="28" t="s">
        <v>88</v>
      </c>
      <c r="B36" s="28" t="s">
        <v>120</v>
      </c>
      <c r="C36" s="28" t="s">
        <v>85</v>
      </c>
      <c r="D36" s="28" t="s">
        <v>88</v>
      </c>
      <c r="E36" s="32">
        <v>30000</v>
      </c>
    </row>
    <row r="37" spans="1:5" x14ac:dyDescent="0.25">
      <c r="A37" s="28" t="s">
        <v>89</v>
      </c>
      <c r="B37" s="28" t="s">
        <v>121</v>
      </c>
      <c r="C37" s="28" t="s">
        <v>86</v>
      </c>
      <c r="D37" s="28" t="s">
        <v>89</v>
      </c>
      <c r="E37" s="32">
        <v>700</v>
      </c>
    </row>
    <row r="38" spans="1:5" x14ac:dyDescent="0.25">
      <c r="A38" s="28" t="s">
        <v>90</v>
      </c>
      <c r="B38" s="28" t="s">
        <v>119</v>
      </c>
      <c r="C38" s="28" t="s">
        <v>87</v>
      </c>
      <c r="D38" s="28" t="s">
        <v>90</v>
      </c>
      <c r="E38" s="32">
        <v>500</v>
      </c>
    </row>
    <row r="39" spans="1:5" x14ac:dyDescent="0.25">
      <c r="A39" s="28" t="s">
        <v>95</v>
      </c>
      <c r="B39" s="28" t="s">
        <v>122</v>
      </c>
      <c r="C39" s="28" t="s">
        <v>92</v>
      </c>
      <c r="D39" s="28" t="s">
        <v>95</v>
      </c>
      <c r="E39" s="32">
        <v>15000</v>
      </c>
    </row>
    <row r="40" spans="1:5" x14ac:dyDescent="0.25">
      <c r="A40" s="28" t="s">
        <v>96</v>
      </c>
      <c r="B40" s="28" t="s">
        <v>123</v>
      </c>
      <c r="C40" s="28" t="s">
        <v>93</v>
      </c>
      <c r="D40" s="28" t="s">
        <v>96</v>
      </c>
      <c r="E40" s="32">
        <v>10000</v>
      </c>
    </row>
    <row r="41" spans="1:5" x14ac:dyDescent="0.25">
      <c r="A41" s="28" t="s">
        <v>97</v>
      </c>
      <c r="B41" s="28" t="s">
        <v>123</v>
      </c>
      <c r="C41" s="28" t="s">
        <v>94</v>
      </c>
      <c r="D41" s="28" t="s">
        <v>97</v>
      </c>
      <c r="E41" s="32">
        <v>10000</v>
      </c>
    </row>
    <row r="42" spans="1:5" x14ac:dyDescent="0.25">
      <c r="A42" s="28" t="s">
        <v>102</v>
      </c>
      <c r="B42" s="28" t="s">
        <v>125</v>
      </c>
      <c r="C42" s="28" t="s">
        <v>99</v>
      </c>
      <c r="D42" s="28" t="s">
        <v>102</v>
      </c>
      <c r="E42" s="32">
        <v>5000</v>
      </c>
    </row>
    <row r="43" spans="1:5" x14ac:dyDescent="0.25">
      <c r="A43" s="28" t="s">
        <v>103</v>
      </c>
      <c r="B43" s="28" t="s">
        <v>125</v>
      </c>
      <c r="C43" s="28" t="s">
        <v>100</v>
      </c>
      <c r="D43" s="28" t="s">
        <v>103</v>
      </c>
      <c r="E43" s="32">
        <v>4000</v>
      </c>
    </row>
    <row r="44" spans="1:5" x14ac:dyDescent="0.25">
      <c r="A44" s="28" t="s">
        <v>104</v>
      </c>
      <c r="B44" s="28" t="s">
        <v>125</v>
      </c>
      <c r="C44" s="28" t="s">
        <v>101</v>
      </c>
      <c r="D44" s="28" t="s">
        <v>104</v>
      </c>
      <c r="E44" s="32">
        <v>1000</v>
      </c>
    </row>
    <row r="45" spans="1:5" x14ac:dyDescent="0.25">
      <c r="A45" s="28" t="s">
        <v>109</v>
      </c>
      <c r="B45" s="28" t="s">
        <v>125</v>
      </c>
      <c r="C45" s="28" t="s">
        <v>106</v>
      </c>
      <c r="D45" s="28" t="s">
        <v>109</v>
      </c>
      <c r="E45" s="32">
        <v>10000</v>
      </c>
    </row>
    <row r="46" spans="1:5" x14ac:dyDescent="0.25">
      <c r="A46" s="28" t="s">
        <v>110</v>
      </c>
      <c r="B46" s="28" t="s">
        <v>125</v>
      </c>
      <c r="C46" s="28" t="s">
        <v>107</v>
      </c>
      <c r="D46" s="28" t="s">
        <v>110</v>
      </c>
      <c r="E46" s="32">
        <v>20000</v>
      </c>
    </row>
    <row r="47" spans="1:5" x14ac:dyDescent="0.25">
      <c r="A47" s="28" t="s">
        <v>111</v>
      </c>
      <c r="B47" s="28" t="s">
        <v>125</v>
      </c>
      <c r="C47" s="28" t="s">
        <v>108</v>
      </c>
      <c r="D47" s="28" t="s">
        <v>111</v>
      </c>
      <c r="E47" s="32">
        <v>10000</v>
      </c>
    </row>
    <row r="48" spans="1:5" x14ac:dyDescent="0.25">
      <c r="A48" s="28" t="s">
        <v>132</v>
      </c>
      <c r="B48" s="28" t="s">
        <v>132</v>
      </c>
      <c r="C48" s="28" t="s">
        <v>112</v>
      </c>
      <c r="D48" s="28">
        <v>10</v>
      </c>
      <c r="E48" s="32"/>
    </row>
    <row r="49" spans="1:5" x14ac:dyDescent="0.25">
      <c r="A49" s="34"/>
      <c r="B49" s="34"/>
      <c r="C49" s="28" t="s">
        <v>53</v>
      </c>
      <c r="D49" s="28">
        <v>1</v>
      </c>
      <c r="E49" s="32"/>
    </row>
    <row r="50" spans="1:5" x14ac:dyDescent="0.25">
      <c r="A50" s="34"/>
      <c r="B50" s="34"/>
      <c r="C50" s="28" t="s">
        <v>60</v>
      </c>
      <c r="D50" s="28">
        <v>5</v>
      </c>
      <c r="E50" s="32"/>
    </row>
    <row r="51" spans="1:5" x14ac:dyDescent="0.25">
      <c r="A51" s="34"/>
      <c r="B51" s="34"/>
      <c r="C51" s="28" t="s">
        <v>91</v>
      </c>
      <c r="D51" s="28">
        <v>7</v>
      </c>
      <c r="E51" s="32"/>
    </row>
    <row r="52" spans="1:5" x14ac:dyDescent="0.25">
      <c r="A52" s="34"/>
      <c r="B52" s="34"/>
      <c r="C52" s="28" t="s">
        <v>105</v>
      </c>
      <c r="D52" s="28">
        <v>9</v>
      </c>
      <c r="E52" s="32"/>
    </row>
    <row r="53" spans="1:5" x14ac:dyDescent="0.25">
      <c r="A53" s="34"/>
      <c r="B53" s="34"/>
      <c r="C53" s="28" t="s">
        <v>98</v>
      </c>
      <c r="D53" s="28">
        <v>8</v>
      </c>
      <c r="E53" s="32"/>
    </row>
    <row r="54" spans="1:5" x14ac:dyDescent="0.25">
      <c r="A54" s="34"/>
      <c r="B54" s="34"/>
      <c r="C54" s="28" t="s">
        <v>84</v>
      </c>
      <c r="D54" s="28">
        <v>6</v>
      </c>
      <c r="E54" s="32"/>
    </row>
    <row r="55" spans="1:5" x14ac:dyDescent="0.25">
      <c r="A55" s="31" t="s">
        <v>133</v>
      </c>
      <c r="B55" s="35"/>
      <c r="C55" s="35"/>
      <c r="D55" s="35"/>
      <c r="E55" s="33">
        <v>150000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3.2" x14ac:dyDescent="0.25"/>
  <cols>
    <col min="1" max="1" width="3.44140625" customWidth="1"/>
    <col min="2" max="2" width="13" style="1" customWidth="1"/>
    <col min="3" max="3" width="78.44140625" style="3" customWidth="1"/>
    <col min="4" max="4" width="7.88671875" style="1" bestFit="1" customWidth="1"/>
    <col min="5" max="5" width="9.6640625" style="1" bestFit="1" customWidth="1"/>
    <col min="6" max="6" width="8.33203125" style="1" bestFit="1" customWidth="1"/>
    <col min="7" max="7" width="10.5546875" style="1" bestFit="1" customWidth="1"/>
    <col min="8" max="8" width="10.109375" style="1" bestFit="1" customWidth="1"/>
    <col min="9" max="9" width="7.6640625" style="1" bestFit="1" customWidth="1"/>
    <col min="10" max="11" width="3.6640625" style="1" customWidth="1"/>
    <col min="12" max="27" width="3.6640625" customWidth="1"/>
  </cols>
  <sheetData>
    <row r="2" spans="2:27" ht="16.8" x14ac:dyDescent="0.3">
      <c r="B2" s="4" t="s">
        <v>35</v>
      </c>
    </row>
    <row r="4" spans="2:27" ht="13.8" thickBot="1" x14ac:dyDescent="0.3"/>
    <row r="5" spans="2:27" s="14" customFormat="1" ht="16.2" thickBot="1" x14ac:dyDescent="0.3">
      <c r="B5" s="17" t="s">
        <v>0</v>
      </c>
      <c r="C5" s="18" t="s">
        <v>1</v>
      </c>
      <c r="D5" s="206"/>
      <c r="E5" s="206"/>
      <c r="F5" s="206"/>
      <c r="G5" s="206"/>
      <c r="H5" s="206"/>
      <c r="I5" s="206"/>
      <c r="J5" s="206"/>
      <c r="K5" s="206"/>
      <c r="L5" s="206"/>
      <c r="M5" s="206"/>
      <c r="N5" s="206"/>
      <c r="O5" s="206"/>
      <c r="P5" s="206"/>
      <c r="Q5" s="206"/>
      <c r="R5" s="206"/>
      <c r="S5" s="206"/>
      <c r="T5" s="206"/>
      <c r="U5" s="206"/>
      <c r="V5" s="206"/>
      <c r="W5" s="206"/>
      <c r="X5" s="207"/>
      <c r="Y5" s="19"/>
      <c r="Z5" s="19"/>
      <c r="AA5" s="20"/>
    </row>
    <row r="6" spans="2:27" ht="13.8" thickBot="1" x14ac:dyDescent="0.3">
      <c r="B6" s="21"/>
      <c r="C6"/>
      <c r="D6" s="15">
        <v>1</v>
      </c>
      <c r="E6" s="2">
        <v>2</v>
      </c>
      <c r="F6" s="2">
        <v>3</v>
      </c>
      <c r="G6" s="16">
        <v>4</v>
      </c>
      <c r="H6" s="15">
        <v>5</v>
      </c>
      <c r="I6" s="2">
        <v>6</v>
      </c>
      <c r="J6" s="2">
        <v>7</v>
      </c>
      <c r="K6" s="16">
        <v>8</v>
      </c>
      <c r="L6" s="15">
        <v>9</v>
      </c>
      <c r="M6" s="2">
        <v>10</v>
      </c>
      <c r="N6" s="2">
        <v>11</v>
      </c>
      <c r="O6" s="16">
        <v>12</v>
      </c>
      <c r="P6" s="15">
        <v>13</v>
      </c>
      <c r="Q6" s="2">
        <v>14</v>
      </c>
      <c r="R6" s="2">
        <v>15</v>
      </c>
      <c r="S6" s="16">
        <v>16</v>
      </c>
      <c r="T6" s="15">
        <v>17</v>
      </c>
      <c r="U6" s="2">
        <v>18</v>
      </c>
      <c r="V6" s="2">
        <v>19</v>
      </c>
      <c r="W6" s="16">
        <v>20</v>
      </c>
      <c r="X6" s="15">
        <v>21</v>
      </c>
      <c r="Y6" s="2">
        <v>22</v>
      </c>
      <c r="Z6" s="2">
        <v>23</v>
      </c>
      <c r="AA6" s="16">
        <v>24</v>
      </c>
    </row>
    <row r="7" spans="2:27" ht="12.75" customHeight="1" x14ac:dyDescent="0.25">
      <c r="B7" s="21"/>
      <c r="C7"/>
      <c r="D7" s="208" t="s">
        <v>36</v>
      </c>
      <c r="E7" s="209"/>
      <c r="F7" s="209"/>
      <c r="G7" s="210"/>
      <c r="H7" s="211" t="s">
        <v>37</v>
      </c>
      <c r="I7" s="209"/>
      <c r="J7" s="209"/>
      <c r="K7" s="210"/>
      <c r="L7" s="211" t="s">
        <v>38</v>
      </c>
      <c r="M7" s="209"/>
      <c r="N7" s="209"/>
      <c r="O7" s="210"/>
      <c r="P7" s="211" t="s">
        <v>39</v>
      </c>
      <c r="Q7" s="209"/>
      <c r="R7" s="209"/>
      <c r="S7" s="210"/>
      <c r="T7" s="211" t="s">
        <v>40</v>
      </c>
      <c r="U7" s="209"/>
      <c r="V7" s="209"/>
      <c r="W7" s="210"/>
      <c r="X7" s="211" t="s">
        <v>41</v>
      </c>
      <c r="Y7" s="209"/>
      <c r="Z7" s="209"/>
      <c r="AA7" s="210"/>
    </row>
    <row r="8" spans="2:27" s="10" customFormat="1" ht="15.6" x14ac:dyDescent="0.25">
      <c r="B8" s="11" t="s">
        <v>11</v>
      </c>
      <c r="C8" s="9" t="s">
        <v>12</v>
      </c>
      <c r="D8" s="203">
        <v>30000</v>
      </c>
      <c r="E8" s="204"/>
      <c r="F8" s="204"/>
      <c r="G8" s="205"/>
      <c r="H8" s="203"/>
      <c r="I8" s="204"/>
      <c r="J8" s="204"/>
      <c r="K8" s="205"/>
      <c r="L8" s="203"/>
      <c r="M8" s="204"/>
      <c r="N8" s="204"/>
      <c r="O8" s="205"/>
      <c r="P8" s="203"/>
      <c r="Q8" s="204"/>
      <c r="R8" s="204"/>
      <c r="S8" s="205"/>
      <c r="T8" s="203"/>
      <c r="U8" s="204"/>
      <c r="V8" s="204"/>
      <c r="W8" s="205"/>
      <c r="X8" s="203"/>
      <c r="Y8" s="204"/>
      <c r="Z8" s="204"/>
      <c r="AA8" s="205"/>
    </row>
    <row r="9" spans="2:27" s="10" customFormat="1" ht="15.6" x14ac:dyDescent="0.25">
      <c r="B9" s="11" t="s">
        <v>13</v>
      </c>
      <c r="C9" s="9" t="s">
        <v>20</v>
      </c>
      <c r="D9" s="203"/>
      <c r="E9" s="204"/>
      <c r="F9" s="204"/>
      <c r="G9" s="205"/>
      <c r="H9" s="203">
        <v>5000</v>
      </c>
      <c r="I9" s="204"/>
      <c r="J9" s="204"/>
      <c r="K9" s="205"/>
      <c r="L9" s="203">
        <v>5000</v>
      </c>
      <c r="M9" s="204"/>
      <c r="N9" s="204"/>
      <c r="O9" s="205"/>
      <c r="P9" s="203">
        <v>5000</v>
      </c>
      <c r="Q9" s="204"/>
      <c r="R9" s="204"/>
      <c r="S9" s="205"/>
      <c r="T9" s="203">
        <v>5000</v>
      </c>
      <c r="U9" s="204"/>
      <c r="V9" s="204"/>
      <c r="W9" s="205"/>
      <c r="X9" s="203"/>
      <c r="Y9" s="204"/>
      <c r="Z9" s="204"/>
      <c r="AA9" s="205"/>
    </row>
    <row r="10" spans="2:27" s="10" customFormat="1" ht="16.2" thickBot="1" x14ac:dyDescent="0.3">
      <c r="B10" s="11" t="s">
        <v>14</v>
      </c>
      <c r="C10" s="9" t="s">
        <v>21</v>
      </c>
      <c r="D10" s="203"/>
      <c r="E10" s="204"/>
      <c r="F10" s="204"/>
      <c r="G10" s="205"/>
      <c r="H10" s="203"/>
      <c r="I10" s="204"/>
      <c r="J10" s="204"/>
      <c r="K10" s="205"/>
      <c r="L10" s="203"/>
      <c r="M10" s="204"/>
      <c r="N10" s="204"/>
      <c r="O10" s="205"/>
      <c r="P10" s="203"/>
      <c r="Q10" s="204"/>
      <c r="R10" s="204"/>
      <c r="S10" s="205"/>
      <c r="T10" s="203"/>
      <c r="U10" s="204"/>
      <c r="V10" s="204"/>
      <c r="W10" s="205"/>
      <c r="X10" s="203">
        <v>10000</v>
      </c>
      <c r="Y10" s="204"/>
      <c r="Z10" s="204"/>
      <c r="AA10" s="205"/>
    </row>
    <row r="11" spans="2:27" ht="15.6" x14ac:dyDescent="0.25">
      <c r="B11" s="12">
        <v>2</v>
      </c>
      <c r="C11" s="13" t="s">
        <v>25</v>
      </c>
      <c r="D11" s="203"/>
      <c r="E11" s="204"/>
      <c r="F11" s="204"/>
      <c r="G11" s="205"/>
      <c r="H11" s="203"/>
      <c r="I11" s="204"/>
      <c r="J11" s="204"/>
      <c r="K11" s="205"/>
      <c r="L11" s="203">
        <v>20000</v>
      </c>
      <c r="M11" s="204"/>
      <c r="N11" s="204"/>
      <c r="O11" s="205"/>
      <c r="P11" s="203">
        <v>40000</v>
      </c>
      <c r="Q11" s="204"/>
      <c r="R11" s="204"/>
      <c r="S11" s="205"/>
      <c r="T11" s="203">
        <v>10000</v>
      </c>
      <c r="U11" s="204"/>
      <c r="V11" s="204"/>
      <c r="W11" s="205"/>
      <c r="X11" s="203">
        <v>10000</v>
      </c>
      <c r="Y11" s="204"/>
      <c r="Z11" s="204"/>
      <c r="AA11" s="205"/>
    </row>
    <row r="12" spans="2:27" ht="15.6" x14ac:dyDescent="0.25">
      <c r="B12" s="6" t="s">
        <v>15</v>
      </c>
      <c r="C12" s="5" t="s">
        <v>31</v>
      </c>
      <c r="D12" s="203"/>
      <c r="E12" s="204"/>
      <c r="F12" s="204"/>
      <c r="G12" s="205"/>
      <c r="H12" s="212">
        <v>10000</v>
      </c>
      <c r="I12" s="204"/>
      <c r="J12" s="204"/>
      <c r="K12" s="205"/>
      <c r="L12" s="203">
        <v>25000</v>
      </c>
      <c r="M12" s="204"/>
      <c r="N12" s="204"/>
      <c r="O12" s="205"/>
      <c r="P12" s="203">
        <v>25000</v>
      </c>
      <c r="Q12" s="204"/>
      <c r="R12" s="204"/>
      <c r="S12" s="205"/>
      <c r="T12" s="203">
        <v>25000</v>
      </c>
      <c r="U12" s="204"/>
      <c r="V12" s="204"/>
      <c r="W12" s="205"/>
      <c r="X12" s="203">
        <v>5000</v>
      </c>
      <c r="Y12" s="204"/>
      <c r="Z12" s="204"/>
      <c r="AA12" s="205"/>
    </row>
    <row r="13" spans="2:27" s="8" customFormat="1" ht="16.2" thickBot="1" x14ac:dyDescent="0.3">
      <c r="B13" s="6" t="s">
        <v>16</v>
      </c>
      <c r="C13" s="5" t="s">
        <v>32</v>
      </c>
      <c r="D13" s="203"/>
      <c r="E13" s="204"/>
      <c r="F13" s="204"/>
      <c r="G13" s="205"/>
      <c r="H13" s="203"/>
      <c r="I13" s="204"/>
      <c r="J13" s="204"/>
      <c r="K13" s="205"/>
      <c r="L13" s="203">
        <v>15000</v>
      </c>
      <c r="M13" s="204"/>
      <c r="N13" s="204"/>
      <c r="O13" s="205"/>
      <c r="P13" s="203">
        <v>15000</v>
      </c>
      <c r="Q13" s="204"/>
      <c r="R13" s="204"/>
      <c r="S13" s="205"/>
      <c r="T13" s="203">
        <v>20000</v>
      </c>
      <c r="U13" s="204"/>
      <c r="V13" s="204"/>
      <c r="W13" s="205"/>
      <c r="X13" s="203">
        <v>10000</v>
      </c>
      <c r="Y13" s="204"/>
      <c r="Z13" s="204"/>
      <c r="AA13" s="205"/>
    </row>
    <row r="14" spans="2:27" s="7" customFormat="1" ht="15.6" x14ac:dyDescent="0.25">
      <c r="B14" s="12">
        <v>4</v>
      </c>
      <c r="C14" s="13" t="s">
        <v>26</v>
      </c>
      <c r="D14" s="203"/>
      <c r="E14" s="204"/>
      <c r="F14" s="204"/>
      <c r="G14" s="205"/>
      <c r="H14" s="203"/>
      <c r="I14" s="204"/>
      <c r="J14" s="204"/>
      <c r="K14" s="205"/>
      <c r="L14" s="203"/>
      <c r="M14" s="204"/>
      <c r="N14" s="204"/>
      <c r="O14" s="205"/>
      <c r="P14" s="203"/>
      <c r="Q14" s="204"/>
      <c r="R14" s="204"/>
      <c r="S14" s="205"/>
      <c r="T14" s="203"/>
      <c r="U14" s="204"/>
      <c r="V14" s="204"/>
      <c r="W14" s="205"/>
      <c r="X14" s="203">
        <v>7000</v>
      </c>
      <c r="Y14" s="204"/>
      <c r="Z14" s="204"/>
      <c r="AA14" s="205"/>
    </row>
    <row r="15" spans="2:27" s="7" customFormat="1" ht="15.6" x14ac:dyDescent="0.25">
      <c r="B15" s="6" t="s">
        <v>17</v>
      </c>
      <c r="C15" s="5" t="s">
        <v>22</v>
      </c>
      <c r="D15" s="203"/>
      <c r="E15" s="204"/>
      <c r="F15" s="204"/>
      <c r="G15" s="205"/>
      <c r="H15" s="203"/>
      <c r="I15" s="204"/>
      <c r="J15" s="204"/>
      <c r="K15" s="205"/>
      <c r="L15" s="203"/>
      <c r="M15" s="204"/>
      <c r="N15" s="204"/>
      <c r="O15" s="205"/>
      <c r="P15" s="203"/>
      <c r="Q15" s="204"/>
      <c r="R15" s="204"/>
      <c r="S15" s="205"/>
      <c r="T15" s="203">
        <v>4000</v>
      </c>
      <c r="U15" s="204"/>
      <c r="V15" s="204"/>
      <c r="W15" s="205"/>
      <c r="X15" s="203">
        <v>4000</v>
      </c>
      <c r="Y15" s="204"/>
      <c r="Z15" s="204"/>
      <c r="AA15" s="205"/>
    </row>
    <row r="16" spans="2:27" ht="15.6" x14ac:dyDescent="0.25">
      <c r="B16" s="6" t="s">
        <v>18</v>
      </c>
      <c r="C16" s="5" t="s">
        <v>23</v>
      </c>
      <c r="D16" s="203"/>
      <c r="E16" s="204"/>
      <c r="F16" s="204"/>
      <c r="G16" s="205"/>
      <c r="H16" s="203"/>
      <c r="I16" s="204"/>
      <c r="J16" s="204"/>
      <c r="K16" s="205"/>
      <c r="L16" s="203"/>
      <c r="M16" s="204"/>
      <c r="N16" s="204"/>
      <c r="O16" s="205"/>
      <c r="P16" s="203"/>
      <c r="Q16" s="204"/>
      <c r="R16" s="204"/>
      <c r="S16" s="205"/>
      <c r="T16" s="203">
        <v>2500</v>
      </c>
      <c r="U16" s="204"/>
      <c r="V16" s="204"/>
      <c r="W16" s="205"/>
      <c r="X16" s="203">
        <v>2500</v>
      </c>
      <c r="Y16" s="204"/>
      <c r="Z16" s="204"/>
      <c r="AA16" s="205"/>
    </row>
    <row r="17" spans="2:27" s="8" customFormat="1" ht="15.6" x14ac:dyDescent="0.25">
      <c r="B17" s="6" t="s">
        <v>19</v>
      </c>
      <c r="C17" s="5" t="s">
        <v>24</v>
      </c>
      <c r="D17" s="203"/>
      <c r="E17" s="204"/>
      <c r="F17" s="204"/>
      <c r="G17" s="205"/>
      <c r="H17" s="203"/>
      <c r="I17" s="204"/>
      <c r="J17" s="204"/>
      <c r="K17" s="205"/>
      <c r="L17" s="203"/>
      <c r="M17" s="204"/>
      <c r="N17" s="204"/>
      <c r="O17" s="205"/>
      <c r="P17" s="203"/>
      <c r="Q17" s="204"/>
      <c r="R17" s="204"/>
      <c r="S17" s="205"/>
      <c r="T17" s="203"/>
      <c r="U17" s="204"/>
      <c r="V17" s="204"/>
      <c r="W17" s="205"/>
      <c r="X17" s="203">
        <v>0</v>
      </c>
      <c r="Y17" s="204"/>
      <c r="Z17" s="204"/>
      <c r="AA17" s="205"/>
    </row>
    <row r="18" spans="2:27" s="7" customFormat="1" ht="15.6" x14ac:dyDescent="0.25">
      <c r="B18" s="6" t="s">
        <v>28</v>
      </c>
      <c r="C18" s="5" t="s">
        <v>29</v>
      </c>
      <c r="D18" s="203"/>
      <c r="E18" s="204"/>
      <c r="F18" s="204"/>
      <c r="G18" s="205"/>
      <c r="H18" s="203">
        <f>20000*35%</f>
        <v>7000</v>
      </c>
      <c r="I18" s="204"/>
      <c r="J18" s="204"/>
      <c r="K18" s="205"/>
      <c r="L18" s="203">
        <f>13000/4</f>
        <v>3250</v>
      </c>
      <c r="M18" s="204"/>
      <c r="N18" s="204"/>
      <c r="O18" s="205"/>
      <c r="P18" s="203">
        <f>13000/4</f>
        <v>3250</v>
      </c>
      <c r="Q18" s="204"/>
      <c r="R18" s="204"/>
      <c r="S18" s="205"/>
      <c r="T18" s="203">
        <f>13000/4</f>
        <v>3250</v>
      </c>
      <c r="U18" s="204"/>
      <c r="V18" s="204"/>
      <c r="W18" s="205"/>
      <c r="X18" s="203">
        <f>13000/4</f>
        <v>3250</v>
      </c>
      <c r="Y18" s="204"/>
      <c r="Z18" s="204"/>
      <c r="AA18" s="205"/>
    </row>
  </sheetData>
  <mergeCells count="73">
    <mergeCell ref="T18:W18"/>
    <mergeCell ref="X18:AA18"/>
    <mergeCell ref="D18:G18"/>
    <mergeCell ref="H18:K18"/>
    <mergeCell ref="L18:O18"/>
    <mergeCell ref="P18:S18"/>
    <mergeCell ref="X16:AA16"/>
    <mergeCell ref="D17:G17"/>
    <mergeCell ref="H17:K17"/>
    <mergeCell ref="L17:O17"/>
    <mergeCell ref="P17:S17"/>
    <mergeCell ref="T17:W17"/>
    <mergeCell ref="X17:AA17"/>
    <mergeCell ref="D16:G16"/>
    <mergeCell ref="H16:K16"/>
    <mergeCell ref="L16:O16"/>
    <mergeCell ref="P16:S16"/>
    <mergeCell ref="T16:W16"/>
    <mergeCell ref="X15:AA15"/>
    <mergeCell ref="D14:G14"/>
    <mergeCell ref="H14:K14"/>
    <mergeCell ref="L14:O14"/>
    <mergeCell ref="P14:S14"/>
    <mergeCell ref="T14:W14"/>
    <mergeCell ref="D15:G15"/>
    <mergeCell ref="H15:K15"/>
    <mergeCell ref="L15:O15"/>
    <mergeCell ref="P15:S15"/>
    <mergeCell ref="T15:W15"/>
    <mergeCell ref="D13:G13"/>
    <mergeCell ref="H13:K13"/>
    <mergeCell ref="L13:O13"/>
    <mergeCell ref="P13:S13"/>
    <mergeCell ref="X14:AA14"/>
    <mergeCell ref="T13:W13"/>
    <mergeCell ref="X13:AA13"/>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L10:O10"/>
    <mergeCell ref="L9:O9"/>
    <mergeCell ref="T8:W8"/>
    <mergeCell ref="X8:AA8"/>
    <mergeCell ref="L8:O8"/>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s>
  <phoneticPr fontId="11"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3</vt:i4>
      </vt:variant>
    </vt:vector>
  </HeadingPairs>
  <TitlesOfParts>
    <vt:vector size="10" baseType="lpstr">
      <vt:lpstr>Project Charter</vt:lpstr>
      <vt:lpstr>WBS-MACRO-ATIVIDADE</vt:lpstr>
      <vt:lpstr>WBS_Detalhado (ordem etapas)</vt:lpstr>
      <vt:lpstr>WBS_Detalhado (ordem depend)</vt:lpstr>
      <vt:lpstr>Gráfico de Gantt</vt:lpstr>
      <vt:lpstr>PV_dependência</vt:lpstr>
      <vt:lpstr>Cronograma_de_Custos (2)</vt:lpstr>
      <vt:lpstr>'Cronograma_de_Custos (2)'!Area_de_impressao</vt:lpstr>
      <vt:lpstr>Início_do_projeto</vt:lpstr>
      <vt:lpstr>Semana_de_exibição</vt:lpstr>
    </vt:vector>
  </TitlesOfParts>
  <Company>FECAP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dmello</dc:creator>
  <cp:lastModifiedBy>Fabrício Nascimento</cp:lastModifiedBy>
  <cp:lastPrinted>2024-08-29T21:33:37Z</cp:lastPrinted>
  <dcterms:created xsi:type="dcterms:W3CDTF">2009-09-10T00:53:44Z</dcterms:created>
  <dcterms:modified xsi:type="dcterms:W3CDTF">2025-03-09T20:08:20Z</dcterms:modified>
</cp:coreProperties>
</file>