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FILIPI\Downloads\"/>
    </mc:Choice>
  </mc:AlternateContent>
  <xr:revisionPtr revIDLastSave="0" documentId="13_ncr:1_{94653F3E-1D78-4A4B-9B72-190F43268310}" xr6:coauthVersionLast="47" xr6:coauthVersionMax="47" xr10:uidLastSave="{00000000-0000-0000-0000-000000000000}"/>
  <bookViews>
    <workbookView xWindow="-120" yWindow="-120" windowWidth="29040" windowHeight="15840" tabRatio="375" xr2:uid="{E8B69F39-FD5C-4C03-A47F-03F385B22728}"/>
  </bookViews>
  <sheets>
    <sheet name="Capa" sheetId="8" r:id="rId1"/>
    <sheet name="Identificar" sheetId="1" r:id="rId2"/>
    <sheet name="Qualificar" sheetId="4" r:id="rId3"/>
    <sheet name="Quantificar" sheetId="6" r:id="rId4"/>
    <sheet name="Sensibilidade ao Risco" sheetId="3" r:id="rId5"/>
  </sheets>
  <definedNames>
    <definedName name="_xlnm._FilterDatabase" localSheetId="1" hidden="1">Identificar!$A$6:$J$14</definedName>
    <definedName name="_xlnm._FilterDatabase" localSheetId="2" hidden="1">Qualificar!$A$6:$K$14</definedName>
    <definedName name="_xlnm._FilterDatabase" localSheetId="3" hidden="1">Quantificar!$A$6:$E$14</definedName>
    <definedName name="_xlnm.Print_Area" localSheetId="1">Identificar!$A$1:$L$14</definedName>
    <definedName name="_xlnm.Print_Area" localSheetId="2">Qualificar!$A$1:$K$11</definedName>
    <definedName name="_xlnm.Print_Area" localSheetId="3">Quantificar!$A$1:$E$11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4" l="1"/>
  <c r="J10" i="4" s="1"/>
  <c r="K10" i="4" s="1"/>
  <c r="I11" i="4"/>
  <c r="I12" i="4"/>
  <c r="I13" i="4"/>
  <c r="I14" i="4"/>
  <c r="J14" i="4" s="1"/>
  <c r="K14" i="4" s="1"/>
  <c r="I9" i="4"/>
  <c r="J9" i="4" s="1"/>
  <c r="K9" i="4" s="1"/>
  <c r="I8" i="4"/>
  <c r="J8" i="4" s="1"/>
  <c r="K8" i="4" s="1"/>
  <c r="B8" i="4"/>
  <c r="C9" i="4"/>
  <c r="M10" i="4"/>
  <c r="B13" i="4"/>
  <c r="K14" i="6"/>
  <c r="J14" i="6"/>
  <c r="K13" i="6"/>
  <c r="J13" i="6"/>
  <c r="K12" i="6"/>
  <c r="J12" i="6"/>
  <c r="K11" i="6"/>
  <c r="J11" i="6"/>
  <c r="K10" i="6"/>
  <c r="J10" i="6"/>
  <c r="K9" i="6"/>
  <c r="J9" i="6"/>
  <c r="K8" i="6"/>
  <c r="J8" i="6"/>
  <c r="E30" i="3"/>
  <c r="E29" i="3"/>
  <c r="E28" i="3"/>
  <c r="E27" i="3"/>
  <c r="E26" i="3"/>
  <c r="E24" i="3"/>
  <c r="E23" i="3"/>
  <c r="E22" i="3"/>
  <c r="E21" i="3"/>
  <c r="E20" i="3"/>
  <c r="E18" i="3"/>
  <c r="E17" i="3"/>
  <c r="E16" i="3"/>
  <c r="E15" i="3"/>
  <c r="E14" i="3"/>
  <c r="E12" i="3"/>
  <c r="E11" i="3"/>
  <c r="E10" i="3"/>
  <c r="E9" i="3"/>
  <c r="E8" i="3"/>
  <c r="E6" i="3"/>
  <c r="E5" i="3"/>
  <c r="E4" i="3"/>
  <c r="E3" i="3"/>
  <c r="E2" i="3"/>
  <c r="J11" i="4"/>
  <c r="K11" i="4" s="1"/>
  <c r="N14" i="4"/>
  <c r="M14" i="4"/>
  <c r="N13" i="4"/>
  <c r="M13" i="4"/>
  <c r="N12" i="4"/>
  <c r="M12" i="4"/>
  <c r="N11" i="4"/>
  <c r="M11" i="4"/>
  <c r="N10" i="4"/>
  <c r="N9" i="4"/>
  <c r="N8" i="4"/>
  <c r="M9" i="4"/>
  <c r="M8" i="4"/>
  <c r="A4" i="1"/>
  <c r="A4" i="4"/>
  <c r="J12" i="4"/>
  <c r="K12" i="4" s="1"/>
  <c r="J13" i="4"/>
  <c r="K13" i="4"/>
  <c r="E9" i="4"/>
  <c r="E10" i="4"/>
  <c r="E11" i="4"/>
  <c r="E12" i="4"/>
  <c r="E13" i="4"/>
  <c r="E14" i="4"/>
  <c r="E8" i="4"/>
  <c r="A9" i="4"/>
  <c r="A10" i="4"/>
  <c r="A11" i="4"/>
  <c r="A12" i="4"/>
  <c r="A13" i="4"/>
  <c r="A14" i="4"/>
  <c r="A8" i="4"/>
  <c r="B9" i="4"/>
  <c r="D9" i="4"/>
  <c r="B10" i="4"/>
  <c r="C10" i="4"/>
  <c r="D10" i="4"/>
  <c r="B11" i="4"/>
  <c r="C11" i="4"/>
  <c r="D11" i="4"/>
  <c r="B12" i="4"/>
  <c r="C12" i="4"/>
  <c r="D12" i="4"/>
  <c r="C13" i="4"/>
  <c r="D13" i="4"/>
  <c r="B14" i="4"/>
  <c r="C14" i="4"/>
  <c r="D14" i="4"/>
  <c r="C8" i="4"/>
  <c r="D8" i="4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4" i="6"/>
</calcChain>
</file>

<file path=xl/sharedStrings.xml><?xml version="1.0" encoding="utf-8"?>
<sst xmlns="http://schemas.openxmlformats.org/spreadsheetml/2006/main" count="303" uniqueCount="163">
  <si>
    <t>Informações sobre o projeto</t>
  </si>
  <si>
    <t>Projeto</t>
  </si>
  <si>
    <t>Fast Price</t>
  </si>
  <si>
    <t>Gerente Responsável</t>
  </si>
  <si>
    <t>Ryan De Oliveira</t>
  </si>
  <si>
    <t>Data da avaliação</t>
  </si>
  <si>
    <t>Histórico da avaliação de riscos</t>
  </si>
  <si>
    <t>Criação do plano de gestão de risco.</t>
  </si>
  <si>
    <t>Atualização do plano de gestão de risco, feita pelo gerente de projeto.</t>
  </si>
  <si>
    <t>Inclusão do risco R06: Requisições esgotadas das APIs.</t>
  </si>
  <si>
    <t>Identificação dos Riscos</t>
  </si>
  <si>
    <t>Probabilidade</t>
  </si>
  <si>
    <t>Impacto</t>
  </si>
  <si>
    <t>Muito Baixa - 1</t>
  </si>
  <si>
    <t>Muito Baixo - 1</t>
  </si>
  <si>
    <t>ID</t>
  </si>
  <si>
    <t>Fase ou</t>
  </si>
  <si>
    <t>Declaração do Risco</t>
  </si>
  <si>
    <t>Resp.</t>
  </si>
  <si>
    <t>Estratégia de Resposta</t>
  </si>
  <si>
    <t>Plano de Prevenção</t>
  </si>
  <si>
    <t>Plano de Contingência</t>
  </si>
  <si>
    <t>Severidade 
(X,Y)</t>
  </si>
  <si>
    <t>Baixa - 2</t>
  </si>
  <si>
    <t>Muito Baixo - 2</t>
  </si>
  <si>
    <t>Recurso</t>
  </si>
  <si>
    <t>Classificação</t>
  </si>
  <si>
    <r>
      <t xml:space="preserve">CAUSA 
</t>
    </r>
    <r>
      <rPr>
        <sz val="8"/>
        <color indexed="8"/>
        <rFont val="Arial"/>
        <family val="2"/>
      </rPr>
      <t>(Começa a frase com "Como Resultado ...")</t>
    </r>
  </si>
  <si>
    <r>
      <t xml:space="preserve">RISCO 
</t>
    </r>
    <r>
      <rPr>
        <sz val="8"/>
        <rFont val="Arial"/>
        <family val="2"/>
      </rPr>
      <t>(Começar a frase com "Pode ocorrer ...")</t>
    </r>
  </si>
  <si>
    <r>
      <t xml:space="preserve">CONSEQUÊNCIA </t>
    </r>
    <r>
      <rPr>
        <sz val="8"/>
        <rFont val="Arial"/>
        <family val="2"/>
      </rPr>
      <t>(Começar a frase com "O que acarretaria ...")</t>
    </r>
  </si>
  <si>
    <t>Riscos Colaterais</t>
  </si>
  <si>
    <t>Moderada - 3</t>
  </si>
  <si>
    <t>Baixo - 3</t>
  </si>
  <si>
    <t>R01</t>
  </si>
  <si>
    <t>Dados Pessoais</t>
  </si>
  <si>
    <t>vazamento de Dados</t>
  </si>
  <si>
    <t>Como resultado de falhas de segurança na API dos dados sensíveis</t>
  </si>
  <si>
    <t>Pode ocorrer vazamento de dados pessoais dos usuários</t>
  </si>
  <si>
    <t>O que acarretaria perda de confiança, sanções legais, danos à imagem</t>
  </si>
  <si>
    <t>Kauã</t>
  </si>
  <si>
    <t>Mitigação</t>
  </si>
  <si>
    <t>Criptografia de dados, autenticação multifator, controle de acesso</t>
  </si>
  <si>
    <t xml:space="preserve">Notificar usuários, bloquear acesso ao sistema e API comprometida	</t>
  </si>
  <si>
    <t xml:space="preserve">Ações judiciais, multas LGPD, impacto reputacional	</t>
  </si>
  <si>
    <t>Alta - 4</t>
  </si>
  <si>
    <t>Baixo - 4</t>
  </si>
  <si>
    <t>R02</t>
  </si>
  <si>
    <t>Pessoas</t>
  </si>
  <si>
    <t>Social</t>
  </si>
  <si>
    <t>Como resultado da falta de conscientização dos usuários</t>
  </si>
  <si>
    <t>Pode ocorrer acesso indevido por phishing ou redirecionamento falso</t>
  </si>
  <si>
    <t xml:space="preserve"> O que acarretaria comprometimento de contas e roubo de informações sensíveis</t>
  </si>
  <si>
    <t xml:space="preserve">Campanhas de educação digital, validação por e-mail/SMS	</t>
  </si>
  <si>
    <t xml:space="preserve">Revalidação de usuários, redefinição de senhas	</t>
  </si>
  <si>
    <t xml:space="preserve">Invasões em cascata, roubo de identidade, perdas financeiras	</t>
  </si>
  <si>
    <t>R03</t>
  </si>
  <si>
    <t>Processos</t>
  </si>
  <si>
    <t>Falha de Comunicação</t>
  </si>
  <si>
    <t>Como resultado de falhas na comunicação entre APIs de preço e tráfego</t>
  </si>
  <si>
    <t>Pode ocorrer inconsistência nos dados exibidos ao usuário</t>
  </si>
  <si>
    <t>O que acarretaria decisões erradas, perda de credibilidade do sistema</t>
  </si>
  <si>
    <t>Ryan</t>
  </si>
  <si>
    <t xml:space="preserve">Monitoramento de APIs, testes automatizados, documentação de integração	</t>
  </si>
  <si>
    <t xml:space="preserve">Troca de chaves de API, fallback para dados secundários	</t>
  </si>
  <si>
    <t xml:space="preserve">Confusão para usuários, perda de competitividade	</t>
  </si>
  <si>
    <t>R04</t>
  </si>
  <si>
    <t>Infraestrutura</t>
  </si>
  <si>
    <t>Falha de Disponibilidade</t>
  </si>
  <si>
    <t>Como resultado da sobrecarga nos servidores por picos de acesso</t>
  </si>
  <si>
    <t xml:space="preserve">Pode ocorrer queda do site e indisponibilidade geral	</t>
  </si>
  <si>
    <t>O que acarretaria paralisação do serviço, perda de receita e usuários</t>
  </si>
  <si>
    <t xml:space="preserve">Escalabilidade em nuvem, uso de CDN e balanceamento de carga	</t>
  </si>
  <si>
    <t xml:space="preserve">Plano de contingência em nuvem, migração automática para servidores reserva	</t>
  </si>
  <si>
    <t xml:space="preserve">Reclamações públicas, perda de posicionamento no mercado	</t>
  </si>
  <si>
    <t>R05</t>
  </si>
  <si>
    <t>Aplicações</t>
  </si>
  <si>
    <t>Vulnerabilidades de Software</t>
  </si>
  <si>
    <t>Como resultado de testes insuficientes no backend e APIs públicas</t>
  </si>
  <si>
    <t>Pode ocorrer execução de código malicioso por endpoints vulneráveis</t>
  </si>
  <si>
    <t>O que acarretaria controle indevido do sistema e manipulação de dados</t>
  </si>
  <si>
    <t xml:space="preserve">Testes automatizados, validação por firewall e tokens WAF	</t>
  </si>
  <si>
    <t xml:space="preserve">Correção com hotfixes, rollback imediato de versão	</t>
  </si>
  <si>
    <t xml:space="preserve">Alteração maliciosa de preços exibidos, manipulação de busca	</t>
  </si>
  <si>
    <t>R06</t>
  </si>
  <si>
    <t>Integrações</t>
  </si>
  <si>
    <t xml:space="preserve">Requisições esgotadas das APIs </t>
  </si>
  <si>
    <t xml:space="preserve">Como resultado do uso intensivo e simultâneo por múltiplos usuários	</t>
  </si>
  <si>
    <t xml:space="preserve">Pode ocorrer esgotamento do limite de requisições das APIs	</t>
  </si>
  <si>
    <t xml:space="preserve">O que acarretaria falha na obtenção de dados atualizados e interrupção de funcionalidades	</t>
  </si>
  <si>
    <t xml:space="preserve">Controle de chamadas, cache de dados, balanceamento de carga por região	</t>
  </si>
  <si>
    <t xml:space="preserve">Trocar para plano premium das APIs, usar múltiplas chaves rotativas	</t>
  </si>
  <si>
    <t xml:space="preserve">Lentidão no sistema, inconsistência de informações	</t>
  </si>
  <si>
    <t>R07</t>
  </si>
  <si>
    <t>Conectividade</t>
  </si>
  <si>
    <t>Ataques de Rede</t>
  </si>
  <si>
    <t>Como resultado da falta de proteção contra DDoS e sniffing</t>
  </si>
  <si>
    <t xml:space="preserve">Pode ocorrer lentidão ou paralisação do site por ataques externos	</t>
  </si>
  <si>
    <t xml:space="preserve">O que acarretaria perda de acesso em tempo real e interrupção de serviço	</t>
  </si>
  <si>
    <t>Filipi</t>
  </si>
  <si>
    <t xml:space="preserve">Firewall, VPN e monitoramento constante da rede	</t>
  </si>
  <si>
    <t xml:space="preserve">Redirecionamento de tráfego, mitigação via CDN e proxies	</t>
  </si>
  <si>
    <t xml:space="preserve">Reclamações em massa, perda de competitividade e receita	</t>
  </si>
  <si>
    <t xml:space="preserve">                      Qualificação dos Riscos</t>
  </si>
  <si>
    <t>Base Custo</t>
  </si>
  <si>
    <t>R$</t>
  </si>
  <si>
    <t>Base Prazo</t>
  </si>
  <si>
    <t>dias úteis</t>
  </si>
  <si>
    <t>Probabilidade do risco virar incidente 
(Y)</t>
  </si>
  <si>
    <t>Avaliação de Impacto 
(X)</t>
  </si>
  <si>
    <t>Severidade 
(Y,X)</t>
  </si>
  <si>
    <t>Custo</t>
  </si>
  <si>
    <t>Prazo</t>
  </si>
  <si>
    <r>
      <t xml:space="preserve">CONSEQÜÊNCIA </t>
    </r>
    <r>
      <rPr>
        <sz val="8"/>
        <rFont val="Arial"/>
        <family val="2"/>
      </rPr>
      <t>(Começar a frase com "O que acarretaria ...")</t>
    </r>
  </si>
  <si>
    <t>Aumento no Custo (X1)</t>
  </si>
  <si>
    <t>Desvio no Cronograma  
(X2)</t>
  </si>
  <si>
    <t>(X1*X2)</t>
  </si>
  <si>
    <t>Resultado do Impacto 
(X1+X2)</t>
  </si>
  <si>
    <t>Moderada - 0,2</t>
  </si>
  <si>
    <t>Entre 5% e 10% - 1,20</t>
  </si>
  <si>
    <t>Entre 5% e 10% - 2,20</t>
  </si>
  <si>
    <t>Atraso no projeto e aumento nos custos</t>
  </si>
  <si>
    <t>Alta - 0,4</t>
  </si>
  <si>
    <t>Maior que 20% - 1,80</t>
  </si>
  <si>
    <t>Maior que 20% - 2,80</t>
  </si>
  <si>
    <t>Menor que 5% - 1,10</t>
  </si>
  <si>
    <t>Menor que 5% - 2,10</t>
  </si>
  <si>
    <t>Muito baixa - 0,05</t>
  </si>
  <si>
    <t>Entre 10% e 20% - 2,40</t>
  </si>
  <si>
    <t>Entre 10% e 20% - 1,40</t>
  </si>
  <si>
    <t>Insignificante - 1,05</t>
  </si>
  <si>
    <t>Insignificante - 2,05</t>
  </si>
  <si>
    <t>Baixa - 0,1</t>
  </si>
  <si>
    <t>Muito Alta - 0,8</t>
  </si>
  <si>
    <t>Quantificação dos Riscos</t>
  </si>
  <si>
    <r>
      <t xml:space="preserve">Impacto no Custo 
</t>
    </r>
    <r>
      <rPr>
        <b/>
        <sz val="8"/>
        <color indexed="10"/>
        <rFont val="Arial"/>
        <family val="2"/>
      </rPr>
      <t>(Considerar qtde. de horas como unidade de medida, inclusive, a maior ou menor)</t>
    </r>
  </si>
  <si>
    <r>
      <t xml:space="preserve">Impacto no Cronograma 
</t>
    </r>
    <r>
      <rPr>
        <b/>
        <sz val="8"/>
        <color indexed="10"/>
        <rFont val="Arial"/>
        <family val="2"/>
      </rPr>
      <t>(Colocar qtde. de dias de redução ou atraso no cronograma)</t>
    </r>
  </si>
  <si>
    <t>Observação</t>
  </si>
  <si>
    <t>Perda de confiança institucional, ações judiciais, multas da LGPD</t>
  </si>
  <si>
    <t>Dias de atraso na implantação</t>
  </si>
  <si>
    <t>Propagação de malware, comprometimento em cadeia, interrupção de operações críticas</t>
  </si>
  <si>
    <t>Exposição a auditorias externas, conflitos internos entre equipes</t>
  </si>
  <si>
    <t>Perda de receita temporária, insatisfação de usuários, aumento de suporte técnico</t>
  </si>
  <si>
    <t>Perda de dados, alteração não autorizada de registros, falhas em cadeia de sistemas</t>
  </si>
  <si>
    <t>Ataques a outros serviços conectados, exfiltração silenciosa, exploração em larga escala</t>
  </si>
  <si>
    <t>Afetamento de múltiplos usuários simultaneamente, perda de SLAs, sobrecarga de suporte</t>
  </si>
  <si>
    <t>Peso1</t>
  </si>
  <si>
    <t>Cronograma</t>
  </si>
  <si>
    <t>Peso2</t>
  </si>
  <si>
    <t>Peso1 X Peso2</t>
  </si>
  <si>
    <t>Aumento de custo Insignificante</t>
  </si>
  <si>
    <t>Desvio no cronograma insignificante</t>
  </si>
  <si>
    <t>Desvio menor que 5% no cronograma</t>
  </si>
  <si>
    <t>Baixa - 0,10</t>
  </si>
  <si>
    <t>Desvio total entre 5% e 10% no cronograma</t>
  </si>
  <si>
    <t>Desvio total entre 10% e 20% no cronograma</t>
  </si>
  <si>
    <t>Moderada - 0,20</t>
  </si>
  <si>
    <t>Desvio total maior que 20% no cronograma</t>
  </si>
  <si>
    <t>Alta - 0,40</t>
  </si>
  <si>
    <t>Menos de 5% de aumento no custo</t>
  </si>
  <si>
    <t>entre 5% e 10% de aumento do custo</t>
  </si>
  <si>
    <t>Muito Alta - 0,80</t>
  </si>
  <si>
    <t>entre 10% e 20% de aumento do custo</t>
  </si>
  <si>
    <t>Mais de 20% de aumento nos 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</si>
</sst>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;[Red]\-&quot;R$&quot;#,##0"/>
  </numFmts>
  <fonts count="1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6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b/>
      <sz val="10"/>
      <color indexed="9"/>
      <name val="Arial"/>
    </font>
    <font>
      <b/>
      <sz val="10"/>
      <name val="Arial"/>
    </font>
    <font>
      <b/>
      <sz val="8"/>
      <color indexed="9"/>
      <name val="Tahoma"/>
      <family val="2"/>
    </font>
    <font>
      <sz val="8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gray125"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6"/>
      </patternFill>
    </fill>
  </fills>
  <borders count="5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2" fillId="4" borderId="0" xfId="0" applyNumberFormat="1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11" fillId="0" borderId="0" xfId="0" applyFont="1"/>
    <xf numFmtId="14" fontId="7" fillId="0" borderId="8" xfId="0" applyNumberFormat="1" applyFont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/>
    </xf>
    <xf numFmtId="0" fontId="14" fillId="6" borderId="26" xfId="0" applyFont="1" applyFill="1" applyBorder="1" applyAlignment="1">
      <alignment horizontal="center"/>
    </xf>
    <xf numFmtId="2" fontId="14" fillId="6" borderId="26" xfId="0" applyNumberFormat="1" applyFont="1" applyFill="1" applyBorder="1" applyAlignment="1">
      <alignment horizontal="center"/>
    </xf>
    <xf numFmtId="0" fontId="15" fillId="6" borderId="6" xfId="0" applyFont="1" applyFill="1" applyBorder="1"/>
    <xf numFmtId="2" fontId="15" fillId="6" borderId="8" xfId="0" applyNumberFormat="1" applyFont="1" applyFill="1" applyBorder="1" applyAlignment="1">
      <alignment horizontal="center"/>
    </xf>
    <xf numFmtId="0" fontId="15" fillId="6" borderId="8" xfId="0" applyFont="1" applyFill="1" applyBorder="1"/>
    <xf numFmtId="0" fontId="15" fillId="6" borderId="8" xfId="0" applyFont="1" applyFill="1" applyBorder="1" applyAlignment="1">
      <alignment horizontal="center"/>
    </xf>
    <xf numFmtId="2" fontId="15" fillId="6" borderId="8" xfId="0" applyNumberFormat="1" applyFont="1" applyFill="1" applyBorder="1"/>
    <xf numFmtId="0" fontId="15" fillId="6" borderId="13" xfId="0" applyFont="1" applyFill="1" applyBorder="1"/>
    <xf numFmtId="2" fontId="15" fillId="6" borderId="27" xfId="0" applyNumberFormat="1" applyFont="1" applyFill="1" applyBorder="1" applyAlignment="1">
      <alignment horizontal="center"/>
    </xf>
    <xf numFmtId="0" fontId="15" fillId="6" borderId="27" xfId="0" applyFont="1" applyFill="1" applyBorder="1"/>
    <xf numFmtId="0" fontId="15" fillId="6" borderId="27" xfId="0" applyFont="1" applyFill="1" applyBorder="1" applyAlignment="1">
      <alignment horizontal="center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2" borderId="15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6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3" fillId="2" borderId="17" xfId="0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/>
    <xf numFmtId="0" fontId="0" fillId="0" borderId="6" xfId="0" applyBorder="1" applyAlignment="1"/>
    <xf numFmtId="49" fontId="4" fillId="7" borderId="29" xfId="0" applyNumberFormat="1" applyFont="1" applyFill="1" applyBorder="1" applyAlignment="1" applyProtection="1">
      <alignment horizontal="center" vertical="center"/>
      <protection locked="0"/>
    </xf>
    <xf numFmtId="49" fontId="4" fillId="7" borderId="30" xfId="0" applyNumberFormat="1" applyFont="1" applyFill="1" applyBorder="1" applyAlignment="1" applyProtection="1">
      <alignment horizontal="center" vertical="center"/>
      <protection locked="0"/>
    </xf>
    <xf numFmtId="49" fontId="4" fillId="7" borderId="31" xfId="0" applyNumberFormat="1" applyFont="1" applyFill="1" applyBorder="1" applyAlignment="1" applyProtection="1">
      <alignment horizontal="center" vertical="center"/>
      <protection locked="0"/>
    </xf>
    <xf numFmtId="2" fontId="3" fillId="2" borderId="8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9" fontId="3" fillId="5" borderId="28" xfId="1" applyFont="1" applyFill="1" applyBorder="1" applyAlignment="1">
      <alignment horizontal="center" vertical="center"/>
    </xf>
    <xf numFmtId="9" fontId="3" fillId="5" borderId="8" xfId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left" vertical="center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12" fillId="8" borderId="32" xfId="0" applyFont="1" applyFill="1" applyBorder="1" applyAlignment="1">
      <alignment horizontal="center" vertical="center"/>
    </xf>
    <xf numFmtId="0" fontId="12" fillId="8" borderId="33" xfId="0" applyFont="1" applyFill="1" applyBorder="1" applyAlignment="1">
      <alignment horizontal="center" vertical="center"/>
    </xf>
    <xf numFmtId="0" fontId="12" fillId="8" borderId="34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/>
    </xf>
    <xf numFmtId="0" fontId="10" fillId="9" borderId="36" xfId="0" applyFont="1" applyFill="1" applyBorder="1" applyAlignment="1">
      <alignment horizontal="center"/>
    </xf>
    <xf numFmtId="0" fontId="10" fillId="9" borderId="37" xfId="0" applyFont="1" applyFill="1" applyBorder="1" applyAlignment="1">
      <alignment horizontal="center"/>
    </xf>
    <xf numFmtId="0" fontId="12" fillId="8" borderId="38" xfId="0" applyFont="1" applyFill="1" applyBorder="1" applyAlignment="1">
      <alignment horizontal="left" vertical="center"/>
    </xf>
    <xf numFmtId="0" fontId="12" fillId="8" borderId="39" xfId="0" applyFont="1" applyFill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12" fillId="8" borderId="41" xfId="0" applyFont="1" applyFill="1" applyBorder="1" applyAlignment="1">
      <alignment horizontal="left" vertical="center"/>
    </xf>
    <xf numFmtId="0" fontId="12" fillId="8" borderId="42" xfId="0" applyFont="1" applyFill="1" applyBorder="1" applyAlignment="1">
      <alignment horizontal="left" vertical="center"/>
    </xf>
    <xf numFmtId="14" fontId="7" fillId="0" borderId="42" xfId="0" applyNumberFormat="1" applyFont="1" applyBorder="1" applyAlignment="1">
      <alignment horizontal="left" vertical="center"/>
    </xf>
    <xf numFmtId="14" fontId="7" fillId="0" borderId="43" xfId="0" applyNumberFormat="1" applyFont="1" applyBorder="1" applyAlignment="1">
      <alignment horizontal="left" vertic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3" fillId="2" borderId="23" xfId="0" applyFont="1" applyFill="1" applyBorder="1" applyAlignment="1" applyProtection="1">
      <alignment horizontal="center" vertical="center"/>
      <protection locked="0"/>
    </xf>
    <xf numFmtId="0" fontId="3" fillId="2" borderId="24" xfId="0" applyFont="1" applyFill="1" applyBorder="1" applyAlignment="1" applyProtection="1">
      <alignment horizontal="center" vertical="center"/>
      <protection locked="0"/>
    </xf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7" borderId="51" xfId="0" applyFont="1" applyFill="1" applyBorder="1" applyAlignment="1" applyProtection="1">
      <alignment horizontal="center" vertical="center"/>
      <protection locked="0"/>
    </xf>
    <xf numFmtId="0" fontId="3" fillId="7" borderId="52" xfId="0" applyFont="1" applyFill="1" applyBorder="1" applyAlignment="1" applyProtection="1">
      <alignment horizontal="center" vertical="center"/>
      <protection locked="0"/>
    </xf>
    <xf numFmtId="49" fontId="4" fillId="7" borderId="48" xfId="0" applyNumberFormat="1" applyFont="1" applyFill="1" applyBorder="1" applyAlignment="1" applyProtection="1">
      <alignment horizontal="center" vertical="center"/>
      <protection locked="0"/>
    </xf>
    <xf numFmtId="49" fontId="4" fillId="7" borderId="3" xfId="0" applyNumberFormat="1" applyFont="1" applyFill="1" applyBorder="1" applyAlignment="1" applyProtection="1">
      <alignment horizontal="center" vertical="center"/>
      <protection locked="0"/>
    </xf>
    <xf numFmtId="49" fontId="4" fillId="7" borderId="23" xfId="0" applyNumberFormat="1" applyFont="1" applyFill="1" applyBorder="1" applyAlignment="1" applyProtection="1">
      <alignment horizontal="center" vertical="center"/>
      <protection locked="0"/>
    </xf>
    <xf numFmtId="0" fontId="5" fillId="0" borderId="50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49" fontId="4" fillId="2" borderId="48" xfId="0" applyNumberFormat="1" applyFont="1" applyFill="1" applyBorder="1" applyAlignment="1" applyProtection="1">
      <alignment horizontal="center" vertical="center"/>
      <protection locked="0"/>
    </xf>
    <xf numFmtId="49" fontId="4" fillId="2" borderId="50" xfId="0" applyNumberFormat="1" applyFont="1" applyFill="1" applyBorder="1" applyAlignment="1" applyProtection="1">
      <alignment horizontal="center" vertical="center"/>
      <protection locked="0"/>
    </xf>
    <xf numFmtId="0" fontId="3" fillId="2" borderId="51" xfId="0" applyFont="1" applyFill="1" applyBorder="1" applyAlignment="1" applyProtection="1">
      <alignment horizontal="center" vertical="center"/>
      <protection locked="0"/>
    </xf>
    <xf numFmtId="0" fontId="3" fillId="2" borderId="52" xfId="0" applyFont="1" applyFill="1" applyBorder="1" applyAlignment="1" applyProtection="1">
      <alignment horizontal="center" vertical="center"/>
      <protection locked="0"/>
    </xf>
    <xf numFmtId="0" fontId="5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2" borderId="51" xfId="0" applyFont="1" applyFill="1" applyBorder="1" applyAlignment="1" applyProtection="1">
      <alignment horizontal="center" vertical="center"/>
      <protection locked="0"/>
    </xf>
    <xf numFmtId="0" fontId="4" fillId="2" borderId="52" xfId="0" applyFont="1" applyFill="1" applyBorder="1" applyAlignment="1" applyProtection="1">
      <alignment horizontal="center" vertical="center"/>
      <protection locked="0"/>
    </xf>
    <xf numFmtId="0" fontId="5" fillId="0" borderId="4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46" xfId="0" applyFill="1" applyBorder="1" applyAlignment="1">
      <alignment horizontal="center" wrapText="1"/>
    </xf>
    <xf numFmtId="0" fontId="0" fillId="3" borderId="47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44" xfId="0" applyFill="1" applyBorder="1" applyAlignment="1">
      <alignment horizontal="center" wrapText="1"/>
    </xf>
    <xf numFmtId="0" fontId="0" fillId="3" borderId="45" xfId="0" applyFill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2" fillId="0" borderId="0" xfId="0" quotePrefix="1" applyFont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23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2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Porcentagem" xfId="1" builtinId="5"/>
  </cellStyles>
  <dxfs count="6">
    <dxf>
      <font>
        <b/>
        <i val="0"/>
        <condense val="0"/>
        <extend val="0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57"/>
        </patternFill>
      </fill>
    </dxf>
    <dxf>
      <font>
        <b/>
        <i val="0"/>
        <condense val="0"/>
        <extend val="0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</font>
      <fill>
        <patternFill>
          <bgColor indexed="5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C81B-850B-48A4-8DB2-5431230B3CCF}">
  <sheetPr codeName="Plan3"/>
  <dimension ref="A5:U16"/>
  <sheetViews>
    <sheetView showGridLines="0" tabSelected="1" workbookViewId="0">
      <selection activeCell="M42" sqref="M42"/>
    </sheetView>
  </sheetViews>
  <sheetFormatPr defaultRowHeight="12.75" x14ac:dyDescent="0.2"/>
  <cols>
    <col min="1" max="1" width="3" customWidth="1"/>
    <col min="2" max="2" width="13.5703125" customWidth="1"/>
    <col min="3" max="3" width="4" customWidth="1"/>
    <col min="4" max="4" width="4.85546875" customWidth="1"/>
    <col min="5" max="10" width="11" customWidth="1"/>
    <col min="11" max="11" width="3" customWidth="1"/>
    <col min="12" max="255" width="9" customWidth="1"/>
  </cols>
  <sheetData>
    <row r="5" spans="1:21" ht="18" customHeight="1" x14ac:dyDescent="0.2">
      <c r="B5" s="69" t="s">
        <v>0</v>
      </c>
      <c r="C5" s="70"/>
      <c r="D5" s="70"/>
      <c r="E5" s="70"/>
      <c r="F5" s="70"/>
      <c r="G5" s="70"/>
      <c r="H5" s="70"/>
      <c r="I5" s="70"/>
      <c r="J5" s="71"/>
    </row>
    <row r="6" spans="1:21" ht="18" customHeight="1" x14ac:dyDescent="0.2">
      <c r="A6" s="5"/>
      <c r="B6" s="72" t="s">
        <v>1</v>
      </c>
      <c r="C6" s="73"/>
      <c r="D6" s="73"/>
      <c r="E6" s="74" t="s">
        <v>2</v>
      </c>
      <c r="F6" s="74"/>
      <c r="G6" s="74"/>
      <c r="H6" s="74"/>
      <c r="I6" s="74"/>
      <c r="J6" s="7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8" customHeight="1" x14ac:dyDescent="0.2">
      <c r="A7" s="5"/>
      <c r="B7" s="72" t="s">
        <v>3</v>
      </c>
      <c r="C7" s="73"/>
      <c r="D7" s="73"/>
      <c r="E7" s="74" t="s">
        <v>4</v>
      </c>
      <c r="F7" s="74"/>
      <c r="G7" s="74"/>
      <c r="H7" s="74"/>
      <c r="I7" s="74"/>
      <c r="J7" s="75"/>
      <c r="K7" s="5"/>
      <c r="O7" s="5"/>
      <c r="P7" s="5"/>
      <c r="Q7" s="5"/>
      <c r="R7" s="5"/>
      <c r="S7" s="5"/>
      <c r="T7" s="5"/>
      <c r="U7" s="5"/>
    </row>
    <row r="8" spans="1:21" ht="18" customHeight="1" x14ac:dyDescent="0.2">
      <c r="A8" s="5"/>
      <c r="B8" s="76" t="s">
        <v>5</v>
      </c>
      <c r="C8" s="77"/>
      <c r="D8" s="77"/>
      <c r="E8" s="78">
        <v>45769</v>
      </c>
      <c r="F8" s="78"/>
      <c r="G8" s="78"/>
      <c r="H8" s="78"/>
      <c r="I8" s="78"/>
      <c r="J8" s="79"/>
      <c r="K8" s="5"/>
      <c r="O8" s="5"/>
      <c r="P8" s="5"/>
      <c r="Q8" s="5"/>
      <c r="R8" s="5"/>
      <c r="S8" s="5"/>
      <c r="T8" s="5"/>
      <c r="U8" s="5"/>
    </row>
    <row r="9" spans="1:21" ht="18" customHeight="1" x14ac:dyDescent="0.2">
      <c r="B9" s="66" t="s">
        <v>6</v>
      </c>
      <c r="C9" s="67"/>
      <c r="D9" s="67"/>
      <c r="E9" s="67"/>
      <c r="F9" s="67"/>
      <c r="G9" s="67"/>
      <c r="H9" s="67"/>
      <c r="I9" s="67"/>
      <c r="J9" s="68"/>
    </row>
    <row r="10" spans="1:21" s="4" customFormat="1" ht="12" customHeight="1" x14ac:dyDescent="0.2">
      <c r="B10" s="6">
        <v>45761</v>
      </c>
      <c r="C10" s="63" t="s">
        <v>7</v>
      </c>
      <c r="D10" s="64"/>
      <c r="E10" s="64"/>
      <c r="F10" s="64"/>
      <c r="G10" s="64"/>
      <c r="H10" s="64"/>
      <c r="I10" s="64"/>
      <c r="J10" s="65"/>
    </row>
    <row r="11" spans="1:21" s="4" customFormat="1" ht="12" customHeight="1" x14ac:dyDescent="0.2">
      <c r="B11" s="6">
        <v>45769</v>
      </c>
      <c r="C11" s="63" t="s">
        <v>8</v>
      </c>
      <c r="D11" s="64"/>
      <c r="E11" s="64"/>
      <c r="F11" s="64"/>
      <c r="G11" s="64"/>
      <c r="H11" s="64"/>
      <c r="I11" s="64"/>
      <c r="J11" s="65"/>
    </row>
    <row r="12" spans="1:21" s="4" customFormat="1" ht="12" customHeight="1" x14ac:dyDescent="0.2">
      <c r="B12" s="6">
        <v>45765</v>
      </c>
      <c r="C12" s="63" t="s">
        <v>9</v>
      </c>
      <c r="D12" s="64"/>
      <c r="E12" s="64"/>
      <c r="F12" s="64"/>
      <c r="G12" s="64"/>
      <c r="H12" s="64"/>
      <c r="I12" s="64"/>
      <c r="J12" s="65"/>
    </row>
    <row r="13" spans="1:21" s="4" customFormat="1" ht="12" customHeight="1" x14ac:dyDescent="0.2">
      <c r="B13" s="6"/>
      <c r="C13" s="63"/>
      <c r="D13" s="64"/>
      <c r="E13" s="64"/>
      <c r="F13" s="64"/>
      <c r="G13" s="64"/>
      <c r="H13" s="64"/>
      <c r="I13" s="64"/>
      <c r="J13" s="65"/>
    </row>
    <row r="14" spans="1:21" s="4" customFormat="1" ht="12" customHeight="1" x14ac:dyDescent="0.2">
      <c r="B14" s="6"/>
      <c r="C14" s="63"/>
      <c r="D14" s="64"/>
      <c r="E14" s="64"/>
      <c r="F14" s="64"/>
      <c r="G14" s="64"/>
      <c r="H14" s="64"/>
      <c r="I14" s="64"/>
      <c r="J14" s="65"/>
    </row>
    <row r="15" spans="1:21" s="4" customFormat="1" ht="12" customHeight="1" x14ac:dyDescent="0.2">
      <c r="B15" s="6"/>
      <c r="C15" s="63"/>
      <c r="D15" s="64"/>
      <c r="E15" s="64"/>
      <c r="F15" s="64"/>
      <c r="G15" s="64"/>
      <c r="H15" s="64"/>
      <c r="I15" s="64"/>
      <c r="J15" s="65"/>
    </row>
    <row r="16" spans="1:21" s="4" customFormat="1" ht="12" customHeight="1" x14ac:dyDescent="0.2">
      <c r="B16" s="6"/>
      <c r="C16" s="63"/>
      <c r="D16" s="64"/>
      <c r="E16" s="64"/>
      <c r="F16" s="64"/>
      <c r="G16" s="64"/>
      <c r="H16" s="64"/>
      <c r="I16" s="64"/>
      <c r="J16" s="65"/>
    </row>
  </sheetData>
  <mergeCells count="15">
    <mergeCell ref="C10:J10"/>
    <mergeCell ref="B9:J9"/>
    <mergeCell ref="B5:J5"/>
    <mergeCell ref="B6:D6"/>
    <mergeCell ref="E6:J6"/>
    <mergeCell ref="E7:J7"/>
    <mergeCell ref="B7:D7"/>
    <mergeCell ref="B8:D8"/>
    <mergeCell ref="E8:J8"/>
    <mergeCell ref="C15:J15"/>
    <mergeCell ref="C16:J16"/>
    <mergeCell ref="C11:J11"/>
    <mergeCell ref="C12:J12"/>
    <mergeCell ref="C13:J13"/>
    <mergeCell ref="C14:J14"/>
  </mergeCells>
  <phoneticPr fontId="13" type="noConversion"/>
  <pageMargins left="0.75" right="0.75" top="1" bottom="1" header="0.49212598499999999" footer="0.49212598499999999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45C8-8EDF-4221-9760-DFD450CA598D}">
  <sheetPr codeName="Plan1">
    <pageSetUpPr fitToPage="1"/>
  </sheetPr>
  <dimension ref="A1:AJ14"/>
  <sheetViews>
    <sheetView showGridLines="0" zoomScale="70" zoomScaleNormal="70" workbookViewId="0">
      <selection activeCell="D13" sqref="D13"/>
    </sheetView>
  </sheetViews>
  <sheetFormatPr defaultRowHeight="11.25" x14ac:dyDescent="0.2"/>
  <cols>
    <col min="1" max="1" width="4.28515625" style="117" bestFit="1" customWidth="1"/>
    <col min="2" max="2" width="15.28515625" style="117" bestFit="1" customWidth="1"/>
    <col min="3" max="3" width="30.85546875" style="117" bestFit="1" customWidth="1"/>
    <col min="4" max="4" width="66" style="117" bestFit="1" customWidth="1"/>
    <col min="5" max="5" width="63.85546875" style="156" bestFit="1" customWidth="1"/>
    <col min="6" max="6" width="83" style="117" bestFit="1" customWidth="1"/>
    <col min="7" max="7" width="6.7109375" style="125" bestFit="1" customWidth="1"/>
    <col min="8" max="8" width="23" style="125" bestFit="1" customWidth="1"/>
    <col min="9" max="9" width="69.42578125" style="126" bestFit="1" customWidth="1"/>
    <col min="10" max="10" width="72" style="126" bestFit="1" customWidth="1"/>
    <col min="11" max="11" width="57.140625" style="117" bestFit="1" customWidth="1"/>
    <col min="12" max="12" width="17.140625" style="117" bestFit="1" customWidth="1"/>
    <col min="13" max="15" width="9.140625" style="117"/>
    <col min="16" max="16" width="8.85546875" style="117" customWidth="1"/>
    <col min="17" max="17" width="10" style="117" customWidth="1"/>
    <col min="18" max="18" width="14.28515625" style="117" customWidth="1"/>
    <col min="19" max="31" width="9.140625" style="117"/>
    <col min="32" max="32" width="13.85546875" style="117" bestFit="1" customWidth="1"/>
    <col min="33" max="33" width="2.28515625" style="117" bestFit="1" customWidth="1"/>
    <col min="34" max="34" width="9.140625" style="117"/>
    <col min="35" max="35" width="13.85546875" style="117" bestFit="1" customWidth="1"/>
    <col min="36" max="36" width="2.28515625" style="117" bestFit="1" customWidth="1"/>
    <col min="37" max="16384" width="9.140625" style="117"/>
  </cols>
  <sheetData>
    <row r="1" spans="1:36" ht="13.5" thickBot="1" x14ac:dyDescent="0.25">
      <c r="A1" s="111" t="s">
        <v>10</v>
      </c>
      <c r="B1" s="112"/>
      <c r="C1" s="112"/>
      <c r="D1" s="112"/>
      <c r="E1" s="112"/>
      <c r="F1" s="112"/>
      <c r="G1" s="112"/>
      <c r="H1" s="113"/>
      <c r="I1" s="114"/>
      <c r="J1" s="114"/>
      <c r="K1" s="115"/>
      <c r="L1" s="116"/>
      <c r="AF1" s="118" t="s">
        <v>11</v>
      </c>
      <c r="AG1" s="119"/>
      <c r="AH1" s="120"/>
      <c r="AI1" s="121" t="s">
        <v>12</v>
      </c>
      <c r="AJ1" s="122"/>
    </row>
    <row r="2" spans="1:36" ht="12.75" x14ac:dyDescent="0.2">
      <c r="A2" s="123"/>
      <c r="B2" s="124"/>
      <c r="C2" s="124"/>
      <c r="D2" s="124"/>
      <c r="E2" s="124"/>
      <c r="F2" s="124"/>
      <c r="G2" s="124"/>
      <c r="L2" s="127"/>
      <c r="AF2" s="128"/>
      <c r="AG2" s="129"/>
      <c r="AH2" s="120"/>
      <c r="AI2" s="130"/>
      <c r="AJ2" s="131"/>
    </row>
    <row r="3" spans="1:36" ht="12.75" x14ac:dyDescent="0.2">
      <c r="A3" s="123"/>
      <c r="B3" s="124"/>
      <c r="C3" s="124"/>
      <c r="D3" s="124"/>
      <c r="E3" s="124"/>
      <c r="F3" s="124"/>
      <c r="G3" s="124"/>
      <c r="J3" s="132"/>
      <c r="L3" s="127"/>
      <c r="AF3" s="128"/>
      <c r="AG3" s="129"/>
      <c r="AH3" s="120"/>
      <c r="AI3" s="130"/>
      <c r="AJ3" s="131"/>
    </row>
    <row r="4" spans="1:36" ht="12.75" x14ac:dyDescent="0.2">
      <c r="A4" s="123" t="str">
        <f>Capa!E6</f>
        <v>Fast Price</v>
      </c>
      <c r="B4" s="124"/>
      <c r="C4" s="124"/>
      <c r="D4" s="124"/>
      <c r="E4" s="124"/>
      <c r="F4" s="124"/>
      <c r="G4" s="124"/>
      <c r="L4" s="127"/>
      <c r="AF4" s="128"/>
      <c r="AG4" s="129"/>
      <c r="AH4" s="120"/>
      <c r="AI4" s="130"/>
      <c r="AJ4" s="131"/>
    </row>
    <row r="5" spans="1:36" ht="13.5" thickBot="1" x14ac:dyDescent="0.25">
      <c r="A5" s="123"/>
      <c r="B5" s="124"/>
      <c r="C5" s="124"/>
      <c r="D5" s="124"/>
      <c r="E5" s="124"/>
      <c r="F5" s="124"/>
      <c r="G5" s="124"/>
      <c r="H5" s="117"/>
      <c r="L5" s="133"/>
      <c r="AF5" s="134" t="s">
        <v>13</v>
      </c>
      <c r="AG5" s="135">
        <v>1</v>
      </c>
      <c r="AH5" s="120"/>
      <c r="AI5" s="134" t="s">
        <v>14</v>
      </c>
      <c r="AJ5" s="135">
        <v>1</v>
      </c>
    </row>
    <row r="6" spans="1:36" ht="12.75" x14ac:dyDescent="0.2">
      <c r="A6" s="136" t="s">
        <v>15</v>
      </c>
      <c r="B6" s="137" t="s">
        <v>16</v>
      </c>
      <c r="C6" s="137"/>
      <c r="D6" s="136" t="s">
        <v>17</v>
      </c>
      <c r="E6" s="136"/>
      <c r="F6" s="136"/>
      <c r="G6" s="138" t="s">
        <v>18</v>
      </c>
      <c r="H6" s="138" t="s">
        <v>19</v>
      </c>
      <c r="I6" s="139" t="s">
        <v>20</v>
      </c>
      <c r="J6" s="140" t="s">
        <v>21</v>
      </c>
      <c r="K6" s="137"/>
      <c r="L6" s="141" t="s">
        <v>22</v>
      </c>
      <c r="AF6" s="142" t="s">
        <v>23</v>
      </c>
      <c r="AG6" s="143">
        <v>2</v>
      </c>
      <c r="AH6" s="120"/>
      <c r="AI6" s="142" t="s">
        <v>24</v>
      </c>
      <c r="AJ6" s="143">
        <v>2</v>
      </c>
    </row>
    <row r="7" spans="1:36" s="147" customFormat="1" ht="23.25" thickBot="1" x14ac:dyDescent="0.25">
      <c r="A7" s="136"/>
      <c r="B7" s="137" t="s">
        <v>25</v>
      </c>
      <c r="C7" s="137" t="s">
        <v>26</v>
      </c>
      <c r="D7" s="144" t="s">
        <v>27</v>
      </c>
      <c r="E7" s="144" t="s">
        <v>28</v>
      </c>
      <c r="F7" s="145" t="s">
        <v>29</v>
      </c>
      <c r="G7" s="138"/>
      <c r="H7" s="138"/>
      <c r="I7" s="139"/>
      <c r="J7" s="140"/>
      <c r="K7" s="145" t="s">
        <v>30</v>
      </c>
      <c r="L7" s="146"/>
      <c r="AF7" s="142" t="s">
        <v>31</v>
      </c>
      <c r="AG7" s="143">
        <v>3</v>
      </c>
      <c r="AH7" s="120"/>
      <c r="AI7" s="142" t="s">
        <v>32</v>
      </c>
      <c r="AJ7" s="143">
        <v>3</v>
      </c>
    </row>
    <row r="8" spans="1:36" ht="37.5" customHeight="1" x14ac:dyDescent="0.2">
      <c r="A8" s="148" t="s">
        <v>33</v>
      </c>
      <c r="B8" s="149" t="s">
        <v>34</v>
      </c>
      <c r="C8" s="149" t="s">
        <v>35</v>
      </c>
      <c r="D8" s="149" t="s">
        <v>36</v>
      </c>
      <c r="E8" s="149" t="s">
        <v>37</v>
      </c>
      <c r="F8" s="149" t="s">
        <v>38</v>
      </c>
      <c r="G8" s="149" t="s">
        <v>39</v>
      </c>
      <c r="H8" s="149" t="s">
        <v>40</v>
      </c>
      <c r="I8" s="149" t="s">
        <v>41</v>
      </c>
      <c r="J8" s="149" t="s">
        <v>42</v>
      </c>
      <c r="K8" s="149" t="s">
        <v>43</v>
      </c>
      <c r="L8" s="150">
        <v>0.32</v>
      </c>
      <c r="AF8" s="151" t="s">
        <v>44</v>
      </c>
      <c r="AG8" s="152">
        <v>4</v>
      </c>
      <c r="AH8" s="153"/>
      <c r="AI8" s="151" t="s">
        <v>45</v>
      </c>
      <c r="AJ8" s="152">
        <v>4</v>
      </c>
    </row>
    <row r="9" spans="1:36" ht="50.45" customHeight="1" thickBot="1" x14ac:dyDescent="0.25">
      <c r="A9" s="148" t="s">
        <v>46</v>
      </c>
      <c r="B9" s="149" t="s">
        <v>47</v>
      </c>
      <c r="C9" s="149" t="s">
        <v>48</v>
      </c>
      <c r="D9" s="149" t="s">
        <v>49</v>
      </c>
      <c r="E9" s="149" t="s">
        <v>50</v>
      </c>
      <c r="F9" s="149" t="s">
        <v>51</v>
      </c>
      <c r="G9" s="149" t="s">
        <v>39</v>
      </c>
      <c r="H9" s="149" t="s">
        <v>40</v>
      </c>
      <c r="I9" s="149" t="s">
        <v>52</v>
      </c>
      <c r="J9" s="149" t="s">
        <v>53</v>
      </c>
      <c r="K9" s="149" t="s">
        <v>54</v>
      </c>
      <c r="L9" s="150">
        <v>0.32</v>
      </c>
      <c r="AF9" s="154"/>
      <c r="AG9" s="155"/>
      <c r="AH9" s="153"/>
      <c r="AI9" s="151"/>
      <c r="AJ9" s="152"/>
    </row>
    <row r="10" spans="1:36" ht="13.5" thickBot="1" x14ac:dyDescent="0.25">
      <c r="A10" s="148" t="s">
        <v>55</v>
      </c>
      <c r="B10" s="149" t="s">
        <v>56</v>
      </c>
      <c r="C10" s="149" t="s">
        <v>57</v>
      </c>
      <c r="D10" s="149" t="s">
        <v>58</v>
      </c>
      <c r="E10" s="149" t="s">
        <v>59</v>
      </c>
      <c r="F10" s="149" t="s">
        <v>60</v>
      </c>
      <c r="G10" s="149" t="s">
        <v>61</v>
      </c>
      <c r="H10" s="149" t="s">
        <v>40</v>
      </c>
      <c r="I10" s="149" t="s">
        <v>62</v>
      </c>
      <c r="J10" s="149" t="s">
        <v>63</v>
      </c>
      <c r="K10" s="149" t="s">
        <v>64</v>
      </c>
      <c r="L10" s="150">
        <v>0.08</v>
      </c>
      <c r="AF10" s="154"/>
      <c r="AG10" s="155"/>
      <c r="AH10" s="153"/>
      <c r="AI10" s="151"/>
      <c r="AJ10" s="152"/>
    </row>
    <row r="11" spans="1:36" ht="13.5" thickBot="1" x14ac:dyDescent="0.25">
      <c r="A11" s="148" t="s">
        <v>65</v>
      </c>
      <c r="B11" s="149" t="s">
        <v>66</v>
      </c>
      <c r="C11" s="149" t="s">
        <v>67</v>
      </c>
      <c r="D11" s="149" t="s">
        <v>68</v>
      </c>
      <c r="E11" s="149" t="s">
        <v>69</v>
      </c>
      <c r="F11" s="149" t="s">
        <v>70</v>
      </c>
      <c r="G11" s="149" t="s">
        <v>61</v>
      </c>
      <c r="H11" s="149" t="s">
        <v>40</v>
      </c>
      <c r="I11" s="149" t="s">
        <v>71</v>
      </c>
      <c r="J11" s="149" t="s">
        <v>72</v>
      </c>
      <c r="K11" s="149" t="s">
        <v>73</v>
      </c>
      <c r="L11" s="150">
        <v>0.04</v>
      </c>
      <c r="AF11" s="154"/>
      <c r="AG11" s="155"/>
      <c r="AH11" s="153"/>
      <c r="AI11" s="151"/>
      <c r="AJ11" s="152"/>
    </row>
    <row r="12" spans="1:36" ht="50.45" customHeight="1" thickBot="1" x14ac:dyDescent="0.25">
      <c r="A12" s="148" t="s">
        <v>74</v>
      </c>
      <c r="B12" s="149" t="s">
        <v>75</v>
      </c>
      <c r="C12" s="149" t="s">
        <v>76</v>
      </c>
      <c r="D12" s="149" t="s">
        <v>77</v>
      </c>
      <c r="E12" s="149" t="s">
        <v>78</v>
      </c>
      <c r="F12" s="149" t="s">
        <v>79</v>
      </c>
      <c r="G12" s="149" t="s">
        <v>39</v>
      </c>
      <c r="H12" s="149" t="s">
        <v>40</v>
      </c>
      <c r="I12" s="149" t="s">
        <v>80</v>
      </c>
      <c r="J12" s="149" t="s">
        <v>81</v>
      </c>
      <c r="K12" s="149" t="s">
        <v>82</v>
      </c>
      <c r="L12" s="150">
        <v>0.32</v>
      </c>
      <c r="AF12" s="154"/>
      <c r="AG12" s="155"/>
      <c r="AH12" s="153"/>
      <c r="AI12" s="151"/>
      <c r="AJ12" s="152"/>
    </row>
    <row r="13" spans="1:36" ht="63" customHeight="1" thickBot="1" x14ac:dyDescent="0.25">
      <c r="A13" s="148" t="s">
        <v>83</v>
      </c>
      <c r="B13" s="149" t="s">
        <v>84</v>
      </c>
      <c r="C13" s="149" t="s">
        <v>85</v>
      </c>
      <c r="D13" s="149" t="s">
        <v>86</v>
      </c>
      <c r="E13" s="149" t="s">
        <v>87</v>
      </c>
      <c r="F13" s="149" t="s">
        <v>88</v>
      </c>
      <c r="G13" s="149" t="s">
        <v>61</v>
      </c>
      <c r="H13" s="149" t="s">
        <v>40</v>
      </c>
      <c r="I13" s="149" t="s">
        <v>89</v>
      </c>
      <c r="J13" s="149" t="s">
        <v>90</v>
      </c>
      <c r="K13" s="149" t="s">
        <v>91</v>
      </c>
      <c r="L13" s="150">
        <v>0.16</v>
      </c>
      <c r="AF13" s="154"/>
      <c r="AG13" s="155"/>
      <c r="AH13" s="153"/>
      <c r="AI13" s="151"/>
      <c r="AJ13" s="152"/>
    </row>
    <row r="14" spans="1:36" ht="50.45" customHeight="1" thickBot="1" x14ac:dyDescent="0.25">
      <c r="A14" s="148" t="s">
        <v>92</v>
      </c>
      <c r="B14" s="149" t="s">
        <v>93</v>
      </c>
      <c r="C14" s="149" t="s">
        <v>94</v>
      </c>
      <c r="D14" s="149" t="s">
        <v>95</v>
      </c>
      <c r="E14" s="149" t="s">
        <v>96</v>
      </c>
      <c r="F14" s="149" t="s">
        <v>97</v>
      </c>
      <c r="G14" s="149" t="s">
        <v>98</v>
      </c>
      <c r="H14" s="149" t="s">
        <v>40</v>
      </c>
      <c r="I14" s="149" t="s">
        <v>99</v>
      </c>
      <c r="J14" s="149" t="s">
        <v>100</v>
      </c>
      <c r="K14" s="149" t="s">
        <v>101</v>
      </c>
      <c r="L14" s="150">
        <v>0.16</v>
      </c>
      <c r="AF14" s="154"/>
      <c r="AG14" s="155"/>
      <c r="AH14" s="153"/>
      <c r="AI14" s="151"/>
      <c r="AJ14" s="152"/>
    </row>
  </sheetData>
  <mergeCells count="11">
    <mergeCell ref="H6:H7"/>
    <mergeCell ref="A1:G3"/>
    <mergeCell ref="A4:G5"/>
    <mergeCell ref="A6:A7"/>
    <mergeCell ref="G6:G7"/>
    <mergeCell ref="D6:F6"/>
    <mergeCell ref="AI1:AJ1"/>
    <mergeCell ref="I6:I7"/>
    <mergeCell ref="J6:J7"/>
    <mergeCell ref="L6:L7"/>
    <mergeCell ref="AF1:AG1"/>
  </mergeCells>
  <phoneticPr fontId="0" type="noConversion"/>
  <conditionalFormatting sqref="L8:L14">
    <cfRule type="cellIs" dxfId="5" priority="1" stopIfTrue="1" operator="between">
      <formula>0.005</formula>
      <formula>0.04</formula>
    </cfRule>
    <cfRule type="cellIs" dxfId="4" priority="2" stopIfTrue="1" operator="between">
      <formula>0.05</formula>
      <formula>0.17</formula>
    </cfRule>
    <cfRule type="cellIs" dxfId="3" priority="3" stopIfTrue="1" operator="between">
      <formula>0.18</formula>
      <formula>0.81</formula>
    </cfRule>
  </conditionalFormatting>
  <dataValidations count="1">
    <dataValidation type="list" allowBlank="1" showInputMessage="1" showErrorMessage="1" sqref="H8:H14" xr:uid="{7BB4FA3A-11D9-4C2B-9C79-4E69279BE194}">
      <formula1>"Evitar,Transferir,Mitigar,Aceitar"</formula1>
    </dataValidation>
  </dataValidations>
  <pageMargins left="0.39370078740157483" right="0.39370078740157483" top="0.39370078740157483" bottom="0.39370078740157483" header="0.31496062992125984" footer="0.31496062992125984"/>
  <pageSetup paperSize="9" scale="82" fitToHeight="3" orientation="landscape" r:id="rId1"/>
  <headerFooter alignWithMargins="0">
    <oddFooter>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C154-C4EC-4979-A260-56D547B1CC0A}">
  <sheetPr codeName="Plan2">
    <pageSetUpPr fitToPage="1"/>
  </sheetPr>
  <dimension ref="A1:T38"/>
  <sheetViews>
    <sheetView showGridLines="0" topLeftCell="A4" zoomScaleNormal="100" workbookViewId="0">
      <selection activeCell="D50" sqref="D50"/>
    </sheetView>
  </sheetViews>
  <sheetFormatPr defaultRowHeight="11.25" x14ac:dyDescent="0.2"/>
  <cols>
    <col min="1" max="1" width="3.7109375" style="20" bestFit="1" customWidth="1"/>
    <col min="2" max="2" width="52.5703125" style="20" bestFit="1" customWidth="1"/>
    <col min="3" max="3" width="50.85546875" style="44" bestFit="1" customWidth="1"/>
    <col min="4" max="4" width="66" style="20" bestFit="1" customWidth="1"/>
    <col min="5" max="5" width="5.42578125" style="19" bestFit="1" customWidth="1"/>
    <col min="6" max="6" width="34.85546875" style="44" bestFit="1" customWidth="1"/>
    <col min="7" max="7" width="21.140625" style="19" bestFit="1" customWidth="1"/>
    <col min="8" max="8" width="24.42578125" style="19" bestFit="1" customWidth="1"/>
    <col min="9" max="9" width="6.42578125" style="19" bestFit="1" customWidth="1"/>
    <col min="10" max="10" width="25.85546875" style="19" bestFit="1" customWidth="1"/>
    <col min="11" max="11" width="15.140625" style="20" bestFit="1" customWidth="1"/>
    <col min="12" max="12" width="29.28515625" style="20" bestFit="1" customWidth="1"/>
    <col min="13" max="13" width="5.7109375" style="20" bestFit="1" customWidth="1"/>
    <col min="14" max="14" width="8.7109375" style="20" bestFit="1" customWidth="1"/>
    <col min="15" max="15" width="9.140625" style="20"/>
    <col min="16" max="16" width="13.7109375" style="20" bestFit="1" customWidth="1"/>
    <col min="17" max="17" width="2" style="20" bestFit="1" customWidth="1"/>
    <col min="18" max="18" width="9.140625" style="20"/>
    <col min="19" max="19" width="13.7109375" style="20" bestFit="1" customWidth="1"/>
    <col min="20" max="20" width="2" style="20" bestFit="1" customWidth="1"/>
    <col min="21" max="16384" width="9.140625" style="20"/>
  </cols>
  <sheetData>
    <row r="1" spans="1:20" ht="13.5" customHeight="1" thickBot="1" x14ac:dyDescent="0.25">
      <c r="A1" s="88" t="s">
        <v>102</v>
      </c>
      <c r="B1" s="89"/>
      <c r="C1" s="89"/>
      <c r="D1" s="89"/>
      <c r="E1" s="89"/>
      <c r="P1" s="84" t="s">
        <v>11</v>
      </c>
      <c r="Q1" s="85"/>
      <c r="R1" s="45"/>
      <c r="S1" s="80" t="s">
        <v>12</v>
      </c>
      <c r="T1" s="81"/>
    </row>
    <row r="2" spans="1:20" ht="24" customHeight="1" thickBot="1" x14ac:dyDescent="0.25">
      <c r="A2" s="88"/>
      <c r="B2" s="89"/>
      <c r="C2" s="89"/>
      <c r="D2" s="89"/>
      <c r="E2" s="89"/>
      <c r="K2" s="46" t="s">
        <v>103</v>
      </c>
      <c r="L2" s="47"/>
      <c r="M2" s="47">
        <v>10000</v>
      </c>
      <c r="N2" s="48" t="s">
        <v>104</v>
      </c>
      <c r="P2" s="22"/>
      <c r="Q2" s="23"/>
      <c r="R2" s="45"/>
      <c r="S2" s="24"/>
      <c r="T2" s="25"/>
    </row>
    <row r="3" spans="1:20" ht="23.25" customHeight="1" x14ac:dyDescent="0.2">
      <c r="A3" s="88"/>
      <c r="B3" s="89"/>
      <c r="C3" s="89"/>
      <c r="D3" s="89"/>
      <c r="E3" s="89"/>
      <c r="K3" s="49" t="s">
        <v>105</v>
      </c>
      <c r="L3" s="50"/>
      <c r="M3" s="50">
        <v>30</v>
      </c>
      <c r="N3" s="51" t="s">
        <v>106</v>
      </c>
      <c r="P3" s="22"/>
      <c r="Q3" s="23"/>
      <c r="R3" s="45"/>
      <c r="S3" s="24"/>
      <c r="T3" s="25"/>
    </row>
    <row r="4" spans="1:20" ht="22.5" customHeight="1" x14ac:dyDescent="0.2">
      <c r="A4" s="88" t="str">
        <f>Identificar!A4</f>
        <v>Fast Price</v>
      </c>
      <c r="B4" s="89"/>
      <c r="C4" s="89"/>
      <c r="D4" s="89"/>
      <c r="E4" s="89"/>
      <c r="P4" s="22"/>
      <c r="Q4" s="23"/>
      <c r="R4" s="45"/>
      <c r="S4" s="24"/>
      <c r="T4" s="25"/>
    </row>
    <row r="5" spans="1:20" ht="13.5" thickBot="1" x14ac:dyDescent="0.25">
      <c r="A5" s="95"/>
      <c r="B5" s="96"/>
      <c r="C5" s="96"/>
      <c r="D5" s="96"/>
      <c r="E5" s="96"/>
      <c r="I5" s="20"/>
      <c r="P5" s="52" t="s">
        <v>13</v>
      </c>
      <c r="Q5" s="27">
        <v>1</v>
      </c>
      <c r="R5" s="45"/>
      <c r="S5" s="52" t="s">
        <v>14</v>
      </c>
      <c r="T5" s="27">
        <v>1</v>
      </c>
    </row>
    <row r="6" spans="1:20" ht="13.5" thickBot="1" x14ac:dyDescent="0.25">
      <c r="A6" s="97" t="s">
        <v>15</v>
      </c>
      <c r="B6" s="99" t="s">
        <v>17</v>
      </c>
      <c r="C6" s="100"/>
      <c r="D6" s="101"/>
      <c r="E6" s="102" t="s">
        <v>18</v>
      </c>
      <c r="F6" s="90" t="s">
        <v>107</v>
      </c>
      <c r="G6" s="92" t="s">
        <v>108</v>
      </c>
      <c r="H6" s="93"/>
      <c r="I6" s="93"/>
      <c r="J6" s="94"/>
      <c r="K6" s="82" t="s">
        <v>109</v>
      </c>
      <c r="L6" s="28"/>
      <c r="M6" s="82" t="s">
        <v>110</v>
      </c>
      <c r="N6" s="82" t="s">
        <v>111</v>
      </c>
      <c r="P6" s="53" t="s">
        <v>23</v>
      </c>
      <c r="Q6" s="30">
        <v>2</v>
      </c>
      <c r="R6" s="45"/>
      <c r="S6" s="53" t="s">
        <v>24</v>
      </c>
      <c r="T6" s="30">
        <v>2</v>
      </c>
    </row>
    <row r="7" spans="1:20" s="34" customFormat="1" ht="13.5" thickBot="1" x14ac:dyDescent="0.25">
      <c r="A7" s="98"/>
      <c r="B7" s="31" t="s">
        <v>27</v>
      </c>
      <c r="C7" s="31" t="s">
        <v>28</v>
      </c>
      <c r="D7" s="32" t="s">
        <v>112</v>
      </c>
      <c r="E7" s="103"/>
      <c r="F7" s="91"/>
      <c r="G7" s="54" t="s">
        <v>113</v>
      </c>
      <c r="H7" s="55" t="s">
        <v>114</v>
      </c>
      <c r="I7" s="55" t="s">
        <v>115</v>
      </c>
      <c r="J7" s="56" t="s">
        <v>116</v>
      </c>
      <c r="K7" s="83"/>
      <c r="L7" s="33" t="s">
        <v>30</v>
      </c>
      <c r="M7" s="83"/>
      <c r="N7" s="83"/>
      <c r="P7" s="53" t="s">
        <v>31</v>
      </c>
      <c r="Q7" s="30">
        <v>3</v>
      </c>
      <c r="R7" s="45"/>
      <c r="S7" s="53" t="s">
        <v>32</v>
      </c>
      <c r="T7" s="30">
        <v>3</v>
      </c>
    </row>
    <row r="8" spans="1:20" ht="12.75" x14ac:dyDescent="0.2">
      <c r="A8" s="35" t="str">
        <f>IF(Identificar!A8&lt;&gt;"",Identificar!A8,"")</f>
        <v>R01</v>
      </c>
      <c r="B8" s="35" t="str">
        <f>IF(Identificar!D8&lt;&gt;"",Identificar!D8,"")</f>
        <v>Como resultado de falhas de segurança na API dos dados sensíveis</v>
      </c>
      <c r="C8" s="35" t="str">
        <f>IF(Identificar!E8&lt;&gt;"",Identificar!E8,"")</f>
        <v>Pode ocorrer vazamento de dados pessoais dos usuários</v>
      </c>
      <c r="D8" s="35" t="str">
        <f>IF(Identificar!F8&lt;&gt;"",Identificar!F8,"")</f>
        <v>O que acarretaria perda de confiança, sanções legais, danos à imagem</v>
      </c>
      <c r="E8" s="35" t="str">
        <f>IF(Identificar!G8&lt;&gt;"",Identificar!G8,"")</f>
        <v>Kauã</v>
      </c>
      <c r="F8" s="36" t="s">
        <v>117</v>
      </c>
      <c r="G8" s="36" t="s">
        <v>118</v>
      </c>
      <c r="H8" s="36" t="s">
        <v>119</v>
      </c>
      <c r="I8" s="57">
        <f>IF(G8&lt;&gt;"",IF(H8&lt;&gt;"",RIGHT(G8,4)*RIGHT(H8,4),""),"")</f>
        <v>2.64</v>
      </c>
      <c r="J8" s="57" t="str">
        <f>IF(I8&lt;&gt;"",VLOOKUP(I8,'Sensibilidade ao Risco'!$E$2:$F$30,2,FALSE),"")</f>
        <v>Alta - 0,40</v>
      </c>
      <c r="K8" s="58">
        <f>IF(F8&lt;&gt;"",IF(J8&lt;&gt;"",(RIGHT(J8,3))*(RIGHT(F8,3)),""),"")</f>
        <v>8.0000000000000016E-2</v>
      </c>
      <c r="L8" s="59" t="s">
        <v>120</v>
      </c>
      <c r="M8" s="60">
        <f>ROUNDUP(Quantificar!G8/Qualificar!$M$2,2)</f>
        <v>0.43</v>
      </c>
      <c r="N8" s="60">
        <f>ROUNDUP(Quantificar!H8/Qualificar!$M$3,2)</f>
        <v>0.34</v>
      </c>
      <c r="P8" s="39" t="s">
        <v>44</v>
      </c>
      <c r="Q8" s="40">
        <v>4</v>
      </c>
      <c r="R8" s="41"/>
      <c r="S8" s="39" t="s">
        <v>45</v>
      </c>
      <c r="T8" s="40">
        <v>4</v>
      </c>
    </row>
    <row r="9" spans="1:20" ht="13.5" thickBot="1" x14ac:dyDescent="0.25">
      <c r="A9" s="35" t="str">
        <f>IF(Identificar!A9&lt;&gt;"",Identificar!A9,"")</f>
        <v>R02</v>
      </c>
      <c r="B9" s="35" t="str">
        <f>IF(Identificar!D9&lt;&gt;"",Identificar!D9,"")</f>
        <v>Como resultado da falta de conscientização dos usuários</v>
      </c>
      <c r="C9" s="35" t="str">
        <f>IF(Identificar!E9&lt;&gt;"",Identificar!E9,"")</f>
        <v>Pode ocorrer acesso indevido por phishing ou redirecionamento falso</v>
      </c>
      <c r="D9" s="35" t="str">
        <f>IF(Identificar!F9&lt;&gt;"",Identificar!F9,"")</f>
        <v xml:space="preserve"> O que acarretaria comprometimento de contas e roubo de informações sensíveis</v>
      </c>
      <c r="E9" s="35" t="str">
        <f>IF(Identificar!G9&lt;&gt;"",Identificar!G9,"")</f>
        <v>Kauã</v>
      </c>
      <c r="F9" s="36" t="s">
        <v>121</v>
      </c>
      <c r="G9" s="36" t="s">
        <v>122</v>
      </c>
      <c r="H9" s="36" t="s">
        <v>123</v>
      </c>
      <c r="I9" s="57">
        <f>IF(G9&lt;&gt;"",IF(H9&lt;&gt;"",RIGHT(G9,4)*RIGHT(H9,4),""),"")</f>
        <v>5.04</v>
      </c>
      <c r="J9" s="57" t="str">
        <f>IF(I9&lt;&gt;"",VLOOKUP(I9,'Sensibilidade ao Risco'!$E$2:$F$30,2,FALSE),"")</f>
        <v>Muito Alta - 0,80</v>
      </c>
      <c r="K9" s="58">
        <f t="shared" ref="K9:K13" si="0">IF(F9&lt;&gt;"",IF(J9&lt;&gt;"",(RIGHT(J9,3))*(RIGHT(F9,3)),""),"")</f>
        <v>0.32000000000000006</v>
      </c>
      <c r="L9" s="58"/>
      <c r="M9" s="61">
        <f>ROUNDUP(Quantificar!G9/Qualificar!$M$2,2)</f>
        <v>0.78</v>
      </c>
      <c r="N9" s="61">
        <f>ROUNDUP(Quantificar!H9/Qualificar!$M$3,2)</f>
        <v>0.67</v>
      </c>
      <c r="P9" s="42"/>
      <c r="Q9" s="43"/>
      <c r="R9" s="41"/>
      <c r="S9" s="39"/>
      <c r="T9" s="40"/>
    </row>
    <row r="10" spans="1:20" ht="13.5" thickBot="1" x14ac:dyDescent="0.25">
      <c r="A10" s="35" t="str">
        <f>IF(Identificar!A10&lt;&gt;"",Identificar!A10,"")</f>
        <v>R03</v>
      </c>
      <c r="B10" s="35" t="str">
        <f>IF(Identificar!D10&lt;&gt;"",Identificar!D10,"")</f>
        <v>Como resultado de falhas na comunicação entre APIs de preço e tráfego</v>
      </c>
      <c r="C10" s="35" t="str">
        <f>IF(Identificar!E10&lt;&gt;"",Identificar!E10,"")</f>
        <v>Pode ocorrer inconsistência nos dados exibidos ao usuário</v>
      </c>
      <c r="D10" s="35" t="str">
        <f>IF(Identificar!F10&lt;&gt;"",Identificar!F10,"")</f>
        <v>O que acarretaria decisões erradas, perda de credibilidade do sistema</v>
      </c>
      <c r="E10" s="35" t="str">
        <f>IF(Identificar!G10&lt;&gt;"",Identificar!G10,"")</f>
        <v>Ryan</v>
      </c>
      <c r="F10" s="36" t="s">
        <v>117</v>
      </c>
      <c r="G10" s="36" t="s">
        <v>124</v>
      </c>
      <c r="H10" s="36" t="s">
        <v>125</v>
      </c>
      <c r="I10" s="57">
        <f t="shared" ref="I10:I14" si="1">IF(G10&lt;&gt;"",IF(H10&lt;&gt;"",RIGHT(G10,4)*RIGHT(H10,4),""),"")</f>
        <v>2.3100000000000005</v>
      </c>
      <c r="J10" s="57" t="str">
        <f>IF(I10&lt;&gt;"",VLOOKUP(I10,'Sensibilidade ao Risco'!$E$2:$F$30,2,FALSE),"")</f>
        <v>Baixa - 0,10</v>
      </c>
      <c r="K10" s="58">
        <f t="shared" si="0"/>
        <v>2.0000000000000004E-2</v>
      </c>
      <c r="L10" s="58"/>
      <c r="M10" s="61">
        <f>ROUNDUP(Quantificar!G10/Qualificar!$M$2,2)</f>
        <v>0.15</v>
      </c>
      <c r="N10" s="61">
        <f>ROUNDUP(Quantificar!H10/Qualificar!$M$3,2)</f>
        <v>0.14000000000000001</v>
      </c>
      <c r="P10" s="42"/>
      <c r="Q10" s="43"/>
      <c r="R10" s="41"/>
      <c r="S10" s="39"/>
      <c r="T10" s="40"/>
    </row>
    <row r="11" spans="1:20" ht="13.5" thickBot="1" x14ac:dyDescent="0.25">
      <c r="A11" s="35" t="str">
        <f>IF(Identificar!A11&lt;&gt;"",Identificar!A11,"")</f>
        <v>R04</v>
      </c>
      <c r="B11" s="35" t="str">
        <f>IF(Identificar!D11&lt;&gt;"",Identificar!D11,"")</f>
        <v>Como resultado da sobrecarga nos servidores por picos de acesso</v>
      </c>
      <c r="C11" s="35" t="str">
        <f>IF(Identificar!E11&lt;&gt;"",Identificar!E11,"")</f>
        <v xml:space="preserve">Pode ocorrer queda do site e indisponibilidade geral	</v>
      </c>
      <c r="D11" s="35" t="str">
        <f>IF(Identificar!F11&lt;&gt;"",Identificar!F11,"")</f>
        <v>O que acarretaria paralisação do serviço, perda de receita e usuários</v>
      </c>
      <c r="E11" s="35" t="str">
        <f>IF(Identificar!G11&lt;&gt;"",Identificar!G11,"")</f>
        <v>Ryan</v>
      </c>
      <c r="F11" s="36" t="s">
        <v>126</v>
      </c>
      <c r="G11" s="36" t="s">
        <v>118</v>
      </c>
      <c r="H11" s="36" t="s">
        <v>127</v>
      </c>
      <c r="I11" s="57">
        <f t="shared" si="1"/>
        <v>2.88</v>
      </c>
      <c r="J11" s="57" t="str">
        <f>IF(I11&lt;&gt;"",VLOOKUP(I11,'Sensibilidade ao Risco'!$E$2:$F$30,2,FALSE),"")</f>
        <v>Alta - 0,40</v>
      </c>
      <c r="K11" s="58">
        <f t="shared" si="0"/>
        <v>2.0000000000000004E-2</v>
      </c>
      <c r="L11" s="58"/>
      <c r="M11" s="61">
        <f>ROUNDUP(Quantificar!G11/Qualificar!$M$2,2)</f>
        <v>0.15</v>
      </c>
      <c r="N11" s="61">
        <f>ROUNDUP(Quantificar!H11/Qualificar!$M$3,2)</f>
        <v>0.14000000000000001</v>
      </c>
      <c r="P11" s="42"/>
      <c r="Q11" s="43"/>
      <c r="R11" s="41"/>
      <c r="S11" s="39"/>
      <c r="T11" s="40"/>
    </row>
    <row r="12" spans="1:20" ht="13.5" thickBot="1" x14ac:dyDescent="0.25">
      <c r="A12" s="35" t="str">
        <f>IF(Identificar!A12&lt;&gt;"",Identificar!A12,"")</f>
        <v>R05</v>
      </c>
      <c r="B12" s="35" t="str">
        <f>IF(Identificar!D12&lt;&gt;"",Identificar!D12,"")</f>
        <v>Como resultado de testes insuficientes no backend e APIs públicas</v>
      </c>
      <c r="C12" s="35" t="str">
        <f>IF(Identificar!E12&lt;&gt;"",Identificar!E12,"")</f>
        <v>Pode ocorrer execução de código malicioso por endpoints vulneráveis</v>
      </c>
      <c r="D12" s="35" t="str">
        <f>IF(Identificar!F12&lt;&gt;"",Identificar!F12,"")</f>
        <v>O que acarretaria controle indevido do sistema e manipulação de dados</v>
      </c>
      <c r="E12" s="35" t="str">
        <f>IF(Identificar!G12&lt;&gt;"",Identificar!G12,"")</f>
        <v>Kauã</v>
      </c>
      <c r="F12" s="36" t="s">
        <v>121</v>
      </c>
      <c r="G12" s="36" t="s">
        <v>128</v>
      </c>
      <c r="H12" s="36" t="s">
        <v>123</v>
      </c>
      <c r="I12" s="57">
        <f t="shared" si="1"/>
        <v>3.9199999999999995</v>
      </c>
      <c r="J12" s="57" t="str">
        <f>IF(I12&lt;&gt;"",VLOOKUP(I12,'Sensibilidade ao Risco'!$E$2:$F$30,2,FALSE),"")</f>
        <v>Muito Alta - 0,80</v>
      </c>
      <c r="K12" s="58">
        <f t="shared" si="0"/>
        <v>0.32000000000000006</v>
      </c>
      <c r="L12" s="58"/>
      <c r="M12" s="61">
        <f>ROUNDUP(Quantificar!G12/Qualificar!$M$2,2)</f>
        <v>0.78</v>
      </c>
      <c r="N12" s="61">
        <f>ROUNDUP(Quantificar!H12/Qualificar!$M$3,2)</f>
        <v>0.34</v>
      </c>
      <c r="P12" s="42"/>
      <c r="Q12" s="43"/>
      <c r="R12" s="41"/>
      <c r="S12" s="39"/>
      <c r="T12" s="40"/>
    </row>
    <row r="13" spans="1:20" ht="13.5" thickBot="1" x14ac:dyDescent="0.25">
      <c r="A13" s="35" t="str">
        <f>IF(Identificar!A13&lt;&gt;"",Identificar!A13,"")</f>
        <v>R06</v>
      </c>
      <c r="B13" s="35" t="str">
        <f>IF(Identificar!D13&lt;&gt;"",Identificar!D13,"")</f>
        <v xml:space="preserve">Como resultado do uso intensivo e simultâneo por múltiplos usuários	</v>
      </c>
      <c r="C13" s="35" t="str">
        <f>IF(Identificar!E13&lt;&gt;"",Identificar!E13,"")</f>
        <v xml:space="preserve">Pode ocorrer esgotamento do limite de requisições das APIs	</v>
      </c>
      <c r="D13" s="35" t="str">
        <f>IF(Identificar!F13&lt;&gt;"",Identificar!F13,"")</f>
        <v xml:space="preserve">O que acarretaria falha na obtenção de dados atualizados e interrupção de funcionalidades	</v>
      </c>
      <c r="E13" s="35" t="str">
        <f>IF(Identificar!G13&lt;&gt;"",Identificar!G13,"")</f>
        <v>Ryan</v>
      </c>
      <c r="F13" s="36" t="s">
        <v>126</v>
      </c>
      <c r="G13" s="36" t="s">
        <v>124</v>
      </c>
      <c r="H13" s="36" t="s">
        <v>127</v>
      </c>
      <c r="I13" s="57">
        <f t="shared" si="1"/>
        <v>2.64</v>
      </c>
      <c r="J13" s="57" t="str">
        <f>IF(I13&lt;&gt;"",VLOOKUP(I13,'Sensibilidade ao Risco'!$E$2:$F$30,2,FALSE),"")</f>
        <v>Alta - 0,40</v>
      </c>
      <c r="K13" s="58">
        <f t="shared" si="0"/>
        <v>2.0000000000000004E-2</v>
      </c>
      <c r="L13" s="58"/>
      <c r="M13" s="61">
        <f>ROUNDUP(Quantificar!G13/Qualificar!$M$2,2)</f>
        <v>0.3</v>
      </c>
      <c r="N13" s="61">
        <f>ROUNDUP(Quantificar!H13/Qualificar!$M$3,2)</f>
        <v>0.27</v>
      </c>
      <c r="P13" s="42"/>
      <c r="Q13" s="43"/>
      <c r="R13" s="41"/>
      <c r="S13" s="39"/>
      <c r="T13" s="40"/>
    </row>
    <row r="14" spans="1:20" ht="13.5" thickBot="1" x14ac:dyDescent="0.25">
      <c r="A14" s="35" t="str">
        <f>IF(Identificar!A14&lt;&gt;"",Identificar!A14,"")</f>
        <v>R07</v>
      </c>
      <c r="B14" s="35" t="str">
        <f>IF(Identificar!D14&lt;&gt;"",Identificar!D14,"")</f>
        <v>Como resultado da falta de proteção contra DDoS e sniffing</v>
      </c>
      <c r="C14" s="35" t="str">
        <f>IF(Identificar!E14&lt;&gt;"",Identificar!E14,"")</f>
        <v xml:space="preserve">Pode ocorrer lentidão ou paralisação do site por ataques externos	</v>
      </c>
      <c r="D14" s="35" t="str">
        <f>IF(Identificar!F14&lt;&gt;"",Identificar!F14,"")</f>
        <v xml:space="preserve">O que acarretaria perda de acesso em tempo real e interrupção de serviço	</v>
      </c>
      <c r="E14" s="35" t="str">
        <f>IF(Identificar!G14&lt;&gt;"",Identificar!G14,"")</f>
        <v>Filipi</v>
      </c>
      <c r="F14" s="36" t="s">
        <v>121</v>
      </c>
      <c r="G14" s="36" t="s">
        <v>129</v>
      </c>
      <c r="H14" s="36" t="s">
        <v>130</v>
      </c>
      <c r="I14" s="57">
        <f t="shared" si="1"/>
        <v>2.1524999999999999</v>
      </c>
      <c r="J14" s="57" t="str">
        <f>IF(I14&lt;&gt;"",VLOOKUP(I14,'Sensibilidade ao Risco'!$E$2:$F$30,2,FALSE),"")</f>
        <v>Muito baixa - 0,05</v>
      </c>
      <c r="K14" s="58">
        <f>IF(F14&lt;&gt;"",IF(J14&lt;&gt;"",(RIGHT(J14,3))*(RIGHT(F14,3)),""),"")</f>
        <v>2.0000000000000004E-2</v>
      </c>
      <c r="L14" s="58"/>
      <c r="M14" s="61">
        <f>ROUNDUP(Quantificar!G14/Qualificar!$M$2,2)</f>
        <v>0.15</v>
      </c>
      <c r="N14" s="61">
        <f>ROUNDUP(Quantificar!H14/Qualificar!$M$3,2)</f>
        <v>0.14000000000000001</v>
      </c>
      <c r="P14" s="42"/>
      <c r="Q14" s="43"/>
      <c r="R14" s="41"/>
      <c r="S14" s="39"/>
      <c r="T14" s="40"/>
    </row>
    <row r="34" spans="6:8" x14ac:dyDescent="0.2">
      <c r="F34" s="62" t="s">
        <v>129</v>
      </c>
      <c r="G34" s="62" t="s">
        <v>130</v>
      </c>
      <c r="H34" s="62" t="s">
        <v>126</v>
      </c>
    </row>
    <row r="35" spans="6:8" x14ac:dyDescent="0.2">
      <c r="F35" s="62" t="s">
        <v>124</v>
      </c>
      <c r="G35" s="62" t="s">
        <v>125</v>
      </c>
      <c r="H35" s="62" t="s">
        <v>131</v>
      </c>
    </row>
    <row r="36" spans="6:8" x14ac:dyDescent="0.2">
      <c r="F36" s="62" t="s">
        <v>118</v>
      </c>
      <c r="G36" s="62" t="s">
        <v>119</v>
      </c>
      <c r="H36" s="62" t="s">
        <v>117</v>
      </c>
    </row>
    <row r="37" spans="6:8" x14ac:dyDescent="0.2">
      <c r="F37" s="62" t="s">
        <v>128</v>
      </c>
      <c r="G37" s="62" t="s">
        <v>127</v>
      </c>
      <c r="H37" s="62" t="s">
        <v>121</v>
      </c>
    </row>
    <row r="38" spans="6:8" x14ac:dyDescent="0.2">
      <c r="F38" s="62" t="s">
        <v>122</v>
      </c>
      <c r="G38" s="62" t="s">
        <v>123</v>
      </c>
      <c r="H38" s="62" t="s">
        <v>132</v>
      </c>
    </row>
  </sheetData>
  <mergeCells count="12">
    <mergeCell ref="A1:E3"/>
    <mergeCell ref="S1:T1"/>
    <mergeCell ref="F6:F7"/>
    <mergeCell ref="K6:K7"/>
    <mergeCell ref="G6:J6"/>
    <mergeCell ref="P1:Q1"/>
    <mergeCell ref="M6:M7"/>
    <mergeCell ref="A4:E5"/>
    <mergeCell ref="A6:A7"/>
    <mergeCell ref="N6:N7"/>
    <mergeCell ref="B6:D6"/>
    <mergeCell ref="E6:E7"/>
  </mergeCells>
  <phoneticPr fontId="0" type="noConversion"/>
  <conditionalFormatting sqref="K8:K14">
    <cfRule type="cellIs" dxfId="2" priority="1" stopIfTrue="1" operator="between">
      <formula>0.005</formula>
      <formula>0.04</formula>
    </cfRule>
    <cfRule type="cellIs" dxfId="1" priority="2" stopIfTrue="1" operator="between">
      <formula>0.05</formula>
      <formula>0.17</formula>
    </cfRule>
    <cfRule type="cellIs" dxfId="0" priority="3" stopIfTrue="1" operator="between">
      <formula>0.18</formula>
      <formula>0.81</formula>
    </cfRule>
  </conditionalFormatting>
  <dataValidations count="3">
    <dataValidation type="list" allowBlank="1" showInputMessage="1" showErrorMessage="1" sqref="H8:H14" xr:uid="{1B4CB76C-75D5-40E7-BE56-9F3C11F63654}">
      <formula1>$G$34:$G$38</formula1>
    </dataValidation>
    <dataValidation type="list" allowBlank="1" showInputMessage="1" showErrorMessage="1" sqref="G8:G14" xr:uid="{870DFE53-C9CA-4201-A2F4-08FF0E6CDA3A}">
      <formula1>$F$34:$F$38</formula1>
    </dataValidation>
    <dataValidation type="list" allowBlank="1" showInputMessage="1" showErrorMessage="1" sqref="F8:F14" xr:uid="{59C9163E-933F-4D98-8308-DA3332DB9423}">
      <formula1>$H$34:$H$38</formula1>
    </dataValidation>
  </dataValidations>
  <pageMargins left="0.59055118110236227" right="0.59055118110236227" top="0.59055118110236227" bottom="0.59055118110236227" header="0.51181102362204722" footer="0.51181102362204722"/>
  <pageSetup paperSize="9" scale="6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9161-2CB1-4B90-9DA8-09709E0AE2BF}">
  <sheetPr codeName="Plan4">
    <pageSetUpPr fitToPage="1"/>
  </sheetPr>
  <dimension ref="A1:AF14"/>
  <sheetViews>
    <sheetView showGridLines="0" zoomScaleNormal="100" workbookViewId="0">
      <selection activeCell="C33" sqref="C33"/>
    </sheetView>
  </sheetViews>
  <sheetFormatPr defaultRowHeight="11.25" x14ac:dyDescent="0.2"/>
  <cols>
    <col min="1" max="1" width="3.7109375" style="20" bestFit="1" customWidth="1"/>
    <col min="2" max="2" width="52.5703125" style="20" bestFit="1" customWidth="1"/>
    <col min="3" max="3" width="50.85546875" style="44" bestFit="1" customWidth="1"/>
    <col min="4" max="4" width="66" style="20" bestFit="1" customWidth="1"/>
    <col min="5" max="5" width="5.42578125" style="19" bestFit="1" customWidth="1"/>
    <col min="6" max="6" width="78.5703125" style="20" bestFit="1" customWidth="1"/>
    <col min="7" max="7" width="15" style="21" bestFit="1" customWidth="1"/>
    <col min="8" max="8" width="20.28515625" style="21" bestFit="1" customWidth="1"/>
    <col min="9" max="9" width="26.7109375" style="21" bestFit="1" customWidth="1"/>
    <col min="10" max="10" width="55.28515625" style="20" bestFit="1" customWidth="1"/>
    <col min="11" max="11" width="57.28515625" style="20" bestFit="1" customWidth="1"/>
    <col min="12" max="12" width="8.85546875" style="20" customWidth="1"/>
    <col min="13" max="13" width="10" style="20" customWidth="1"/>
    <col min="14" max="14" width="14.28515625" style="20" customWidth="1"/>
    <col min="15" max="27" width="9.140625" style="20"/>
    <col min="28" max="28" width="13.7109375" style="20" bestFit="1" customWidth="1"/>
    <col min="29" max="29" width="2" style="20" bestFit="1" customWidth="1"/>
    <col min="30" max="30" width="9.140625" style="20"/>
    <col min="31" max="31" width="13.7109375" style="20" bestFit="1" customWidth="1"/>
    <col min="32" max="32" width="2" style="20" bestFit="1" customWidth="1"/>
    <col min="33" max="16384" width="9.140625" style="20"/>
  </cols>
  <sheetData>
    <row r="1" spans="1:32" ht="13.5" thickBot="1" x14ac:dyDescent="0.25">
      <c r="A1" s="86" t="s">
        <v>133</v>
      </c>
      <c r="B1" s="87"/>
      <c r="C1" s="87"/>
      <c r="D1" s="106"/>
      <c r="AB1" s="84" t="s">
        <v>11</v>
      </c>
      <c r="AC1" s="85"/>
      <c r="AD1"/>
      <c r="AE1" s="80" t="s">
        <v>12</v>
      </c>
      <c r="AF1" s="81"/>
    </row>
    <row r="2" spans="1:32" ht="12.75" x14ac:dyDescent="0.2">
      <c r="A2" s="88"/>
      <c r="B2" s="89"/>
      <c r="C2" s="89"/>
      <c r="D2" s="107"/>
      <c r="AB2" s="22"/>
      <c r="AC2" s="23"/>
      <c r="AD2"/>
      <c r="AE2" s="24"/>
      <c r="AF2" s="25"/>
    </row>
    <row r="3" spans="1:32" ht="13.5" thickBot="1" x14ac:dyDescent="0.25">
      <c r="A3" s="95"/>
      <c r="B3" s="96"/>
      <c r="C3" s="96"/>
      <c r="D3" s="108"/>
      <c r="AB3" s="22"/>
      <c r="AC3" s="23"/>
      <c r="AD3"/>
      <c r="AE3" s="24"/>
      <c r="AF3" s="25"/>
    </row>
    <row r="4" spans="1:32" ht="12.75" x14ac:dyDescent="0.2">
      <c r="A4" s="86" t="str">
        <f>Identificar!A4</f>
        <v>Fast Price</v>
      </c>
      <c r="B4" s="87"/>
      <c r="C4" s="87"/>
      <c r="D4" s="106"/>
      <c r="AB4" s="22"/>
      <c r="AC4" s="23"/>
      <c r="AD4"/>
      <c r="AE4" s="24"/>
      <c r="AF4" s="25"/>
    </row>
    <row r="5" spans="1:32" ht="13.5" thickBot="1" x14ac:dyDescent="0.25">
      <c r="A5" s="95"/>
      <c r="B5" s="96"/>
      <c r="C5" s="96"/>
      <c r="D5" s="108"/>
      <c r="E5" s="20"/>
      <c r="AB5" s="26" t="s">
        <v>13</v>
      </c>
      <c r="AC5" s="27">
        <v>1</v>
      </c>
      <c r="AD5"/>
      <c r="AE5" s="26" t="s">
        <v>14</v>
      </c>
      <c r="AF5" s="27">
        <v>1</v>
      </c>
    </row>
    <row r="6" spans="1:32" ht="27" customHeight="1" thickBot="1" x14ac:dyDescent="0.25">
      <c r="A6" s="97" t="s">
        <v>15</v>
      </c>
      <c r="B6" s="99" t="s">
        <v>17</v>
      </c>
      <c r="C6" s="100"/>
      <c r="D6" s="101"/>
      <c r="E6" s="102" t="s">
        <v>18</v>
      </c>
      <c r="F6" s="28"/>
      <c r="G6" s="104" t="s">
        <v>134</v>
      </c>
      <c r="H6" s="104" t="s">
        <v>135</v>
      </c>
      <c r="I6" s="104" t="s">
        <v>136</v>
      </c>
      <c r="J6" s="104" t="s">
        <v>20</v>
      </c>
      <c r="K6" s="109" t="s">
        <v>21</v>
      </c>
      <c r="AB6" s="29" t="s">
        <v>23</v>
      </c>
      <c r="AC6" s="30">
        <v>2</v>
      </c>
      <c r="AD6"/>
      <c r="AE6" s="29" t="s">
        <v>24</v>
      </c>
      <c r="AF6" s="30">
        <v>2</v>
      </c>
    </row>
    <row r="7" spans="1:32" s="34" customFormat="1" ht="52.5" customHeight="1" thickBot="1" x14ac:dyDescent="0.25">
      <c r="A7" s="98"/>
      <c r="B7" s="31" t="s">
        <v>27</v>
      </c>
      <c r="C7" s="31" t="s">
        <v>28</v>
      </c>
      <c r="D7" s="32" t="s">
        <v>112</v>
      </c>
      <c r="E7" s="103"/>
      <c r="F7" s="33" t="s">
        <v>30</v>
      </c>
      <c r="G7" s="105"/>
      <c r="H7" s="105"/>
      <c r="I7" s="105"/>
      <c r="J7" s="105"/>
      <c r="K7" s="110"/>
      <c r="AB7" s="29" t="s">
        <v>31</v>
      </c>
      <c r="AC7" s="30">
        <v>3</v>
      </c>
      <c r="AD7"/>
      <c r="AE7" s="29" t="s">
        <v>32</v>
      </c>
      <c r="AF7" s="30">
        <v>3</v>
      </c>
    </row>
    <row r="8" spans="1:32" ht="12.75" x14ac:dyDescent="0.2">
      <c r="A8" s="35" t="str">
        <f>IF(Identificar!A8&lt;&gt;"",Identificar!A8,"")</f>
        <v>R01</v>
      </c>
      <c r="B8" s="35" t="str">
        <f>IF(Identificar!D8&lt;&gt;"",Identificar!D8,"")</f>
        <v>Como resultado de falhas de segurança na API dos dados sensíveis</v>
      </c>
      <c r="C8" s="35" t="str">
        <f>IF(Identificar!E8&lt;&gt;"",Identificar!E8,"")</f>
        <v>Pode ocorrer vazamento de dados pessoais dos usuários</v>
      </c>
      <c r="D8" s="35" t="str">
        <f>IF(Identificar!F8&lt;&gt;"",Identificar!F8,"")</f>
        <v>O que acarretaria perda de confiança, sanções legais, danos à imagem</v>
      </c>
      <c r="E8" s="35" t="str">
        <f>IF(Identificar!G8&lt;&gt;"",Identificar!G8,"")</f>
        <v>Kauã</v>
      </c>
      <c r="F8" s="36" t="s">
        <v>137</v>
      </c>
      <c r="G8" s="37">
        <v>4300</v>
      </c>
      <c r="H8" s="36">
        <v>10</v>
      </c>
      <c r="I8" s="36" t="s">
        <v>138</v>
      </c>
      <c r="J8" s="38" t="str">
        <f>Identificar!I8</f>
        <v>Criptografia de dados, autenticação multifator, controle de acesso</v>
      </c>
      <c r="K8" s="38" t="str">
        <f>Identificar!J8</f>
        <v xml:space="preserve">Notificar usuários, bloquear acesso ao sistema e API comprometida	</v>
      </c>
      <c r="AB8" s="39" t="s">
        <v>44</v>
      </c>
      <c r="AC8" s="40">
        <v>4</v>
      </c>
      <c r="AD8" s="41"/>
      <c r="AE8" s="39" t="s">
        <v>45</v>
      </c>
      <c r="AF8" s="40">
        <v>4</v>
      </c>
    </row>
    <row r="9" spans="1:32" ht="13.5" thickBot="1" x14ac:dyDescent="0.25">
      <c r="A9" s="35" t="str">
        <f>IF(Identificar!A9&lt;&gt;"",Identificar!A9,"")</f>
        <v>R02</v>
      </c>
      <c r="B9" s="35" t="str">
        <f>IF(Identificar!D9&lt;&gt;"",Identificar!D9,"")</f>
        <v>Como resultado da falta de conscientização dos usuários</v>
      </c>
      <c r="C9" s="35" t="str">
        <f>IF(Identificar!E9&lt;&gt;"",Identificar!E9,"")</f>
        <v>Pode ocorrer acesso indevido por phishing ou redirecionamento falso</v>
      </c>
      <c r="D9" s="35" t="str">
        <f>IF(Identificar!F9&lt;&gt;"",Identificar!F9,"")</f>
        <v xml:space="preserve"> O que acarretaria comprometimento de contas e roubo de informações sensíveis</v>
      </c>
      <c r="E9" s="35" t="str">
        <f>IF(Identificar!G9&lt;&gt;"",Identificar!G9,"")</f>
        <v>Kauã</v>
      </c>
      <c r="F9" s="36" t="s">
        <v>139</v>
      </c>
      <c r="G9" s="37">
        <v>7800</v>
      </c>
      <c r="H9" s="36">
        <v>20</v>
      </c>
      <c r="I9" s="36" t="s">
        <v>138</v>
      </c>
      <c r="J9" s="38" t="str">
        <f>Identificar!I9</f>
        <v xml:space="preserve">Campanhas de educação digital, validação por e-mail/SMS	</v>
      </c>
      <c r="K9" s="38" t="str">
        <f>Identificar!J9</f>
        <v xml:space="preserve">Revalidação de usuários, redefinição de senhas	</v>
      </c>
      <c r="AB9" s="42"/>
      <c r="AC9" s="43"/>
      <c r="AD9" s="41"/>
      <c r="AE9" s="39"/>
      <c r="AF9" s="40"/>
    </row>
    <row r="10" spans="1:32" ht="13.5" thickBot="1" x14ac:dyDescent="0.25">
      <c r="A10" s="35" t="str">
        <f>IF(Identificar!A10&lt;&gt;"",Identificar!A10,"")</f>
        <v>R03</v>
      </c>
      <c r="B10" s="35" t="str">
        <f>IF(Identificar!D10&lt;&gt;"",Identificar!D10,"")</f>
        <v>Como resultado de falhas na comunicação entre APIs de preço e tráfego</v>
      </c>
      <c r="C10" s="35" t="str">
        <f>IF(Identificar!E10&lt;&gt;"",Identificar!E10,"")</f>
        <v>Pode ocorrer inconsistência nos dados exibidos ao usuário</v>
      </c>
      <c r="D10" s="35" t="str">
        <f>IF(Identificar!F10&lt;&gt;"",Identificar!F10,"")</f>
        <v>O que acarretaria decisões erradas, perda de credibilidade do sistema</v>
      </c>
      <c r="E10" s="35" t="str">
        <f>IF(Identificar!G10&lt;&gt;"",Identificar!G10,"")</f>
        <v>Ryan</v>
      </c>
      <c r="F10" s="36" t="s">
        <v>140</v>
      </c>
      <c r="G10" s="37">
        <v>1500</v>
      </c>
      <c r="H10" s="36">
        <v>4</v>
      </c>
      <c r="I10" s="36" t="s">
        <v>138</v>
      </c>
      <c r="J10" s="38" t="str">
        <f>Identificar!I10</f>
        <v xml:space="preserve">Monitoramento de APIs, testes automatizados, documentação de integração	</v>
      </c>
      <c r="K10" s="38" t="str">
        <f>Identificar!J10</f>
        <v xml:space="preserve">Troca de chaves de API, fallback para dados secundários	</v>
      </c>
      <c r="AB10" s="42"/>
      <c r="AC10" s="43"/>
      <c r="AD10" s="41"/>
      <c r="AE10" s="39"/>
      <c r="AF10" s="40"/>
    </row>
    <row r="11" spans="1:32" ht="13.5" thickBot="1" x14ac:dyDescent="0.25">
      <c r="A11" s="35" t="str">
        <f>IF(Identificar!A11&lt;&gt;"",Identificar!A11,"")</f>
        <v>R04</v>
      </c>
      <c r="B11" s="35" t="str">
        <f>IF(Identificar!D11&lt;&gt;"",Identificar!D11,"")</f>
        <v>Como resultado da sobrecarga nos servidores por picos de acesso</v>
      </c>
      <c r="C11" s="35" t="str">
        <f>IF(Identificar!E11&lt;&gt;"",Identificar!E11,"")</f>
        <v xml:space="preserve">Pode ocorrer queda do site e indisponibilidade geral	</v>
      </c>
      <c r="D11" s="35" t="str">
        <f>IF(Identificar!F11&lt;&gt;"",Identificar!F11,"")</f>
        <v>O que acarretaria paralisação do serviço, perda de receita e usuários</v>
      </c>
      <c r="E11" s="35" t="str">
        <f>IF(Identificar!G11&lt;&gt;"",Identificar!G11,"")</f>
        <v>Ryan</v>
      </c>
      <c r="F11" s="36" t="s">
        <v>141</v>
      </c>
      <c r="G11" s="37">
        <v>1500</v>
      </c>
      <c r="H11" s="36">
        <v>4</v>
      </c>
      <c r="I11" s="36" t="s">
        <v>138</v>
      </c>
      <c r="J11" s="38" t="str">
        <f>Identificar!I11</f>
        <v xml:space="preserve">Escalabilidade em nuvem, uso de CDN e balanceamento de carga	</v>
      </c>
      <c r="K11" s="38" t="str">
        <f>Identificar!J11</f>
        <v xml:space="preserve">Plano de contingência em nuvem, migração automática para servidores reserva	</v>
      </c>
      <c r="AB11" s="42"/>
      <c r="AC11" s="43"/>
      <c r="AD11" s="41"/>
      <c r="AE11" s="39"/>
      <c r="AF11" s="40"/>
    </row>
    <row r="12" spans="1:32" ht="13.5" thickBot="1" x14ac:dyDescent="0.25">
      <c r="A12" s="35" t="str">
        <f>IF(Identificar!A12&lt;&gt;"",Identificar!A12,"")</f>
        <v>R05</v>
      </c>
      <c r="B12" s="35" t="str">
        <f>IF(Identificar!D12&lt;&gt;"",Identificar!D12,"")</f>
        <v>Como resultado de testes insuficientes no backend e APIs públicas</v>
      </c>
      <c r="C12" s="35" t="str">
        <f>IF(Identificar!E12&lt;&gt;"",Identificar!E12,"")</f>
        <v>Pode ocorrer execução de código malicioso por endpoints vulneráveis</v>
      </c>
      <c r="D12" s="35" t="str">
        <f>IF(Identificar!F12&lt;&gt;"",Identificar!F12,"")</f>
        <v>O que acarretaria controle indevido do sistema e manipulação de dados</v>
      </c>
      <c r="E12" s="35" t="str">
        <f>IF(Identificar!G12&lt;&gt;"",Identificar!G12,"")</f>
        <v>Kauã</v>
      </c>
      <c r="F12" s="36" t="s">
        <v>142</v>
      </c>
      <c r="G12" s="37">
        <v>7800</v>
      </c>
      <c r="H12" s="36">
        <v>10</v>
      </c>
      <c r="I12" s="36" t="s">
        <v>138</v>
      </c>
      <c r="J12" s="38" t="str">
        <f>Identificar!I12</f>
        <v xml:space="preserve">Testes automatizados, validação por firewall e tokens WAF	</v>
      </c>
      <c r="K12" s="38" t="str">
        <f>Identificar!J12</f>
        <v xml:space="preserve">Correção com hotfixes, rollback imediato de versão	</v>
      </c>
      <c r="AB12" s="42"/>
      <c r="AC12" s="43"/>
      <c r="AD12" s="41"/>
      <c r="AE12" s="39"/>
      <c r="AF12" s="40"/>
    </row>
    <row r="13" spans="1:32" ht="13.5" thickBot="1" x14ac:dyDescent="0.25">
      <c r="A13" s="35" t="str">
        <f>IF(Identificar!A13&lt;&gt;"",Identificar!A13,"")</f>
        <v>R06</v>
      </c>
      <c r="B13" s="35" t="str">
        <f>IF(Identificar!D13&lt;&gt;"",Identificar!D13,"")</f>
        <v xml:space="preserve">Como resultado do uso intensivo e simultâneo por múltiplos usuários	</v>
      </c>
      <c r="C13" s="35" t="str">
        <f>IF(Identificar!E13&lt;&gt;"",Identificar!E13,"")</f>
        <v xml:space="preserve">Pode ocorrer esgotamento do limite de requisições das APIs	</v>
      </c>
      <c r="D13" s="35" t="str">
        <f>IF(Identificar!F13&lt;&gt;"",Identificar!F13,"")</f>
        <v xml:space="preserve">O que acarretaria falha na obtenção de dados atualizados e interrupção de funcionalidades	</v>
      </c>
      <c r="E13" s="35" t="str">
        <f>IF(Identificar!G13&lt;&gt;"",Identificar!G13,"")</f>
        <v>Ryan</v>
      </c>
      <c r="F13" s="36" t="s">
        <v>143</v>
      </c>
      <c r="G13" s="37">
        <v>3000</v>
      </c>
      <c r="H13" s="36">
        <v>8</v>
      </c>
      <c r="I13" s="36" t="s">
        <v>138</v>
      </c>
      <c r="J13" s="38" t="str">
        <f>Identificar!I13</f>
        <v xml:space="preserve">Controle de chamadas, cache de dados, balanceamento de carga por região	</v>
      </c>
      <c r="K13" s="38" t="str">
        <f>Identificar!J13</f>
        <v xml:space="preserve">Trocar para plano premium das APIs, usar múltiplas chaves rotativas	</v>
      </c>
      <c r="AB13" s="42"/>
      <c r="AC13" s="43"/>
      <c r="AD13" s="41"/>
      <c r="AE13" s="39"/>
      <c r="AF13" s="40"/>
    </row>
    <row r="14" spans="1:32" ht="13.5" thickBot="1" x14ac:dyDescent="0.25">
      <c r="A14" s="35" t="str">
        <f>IF(Identificar!A14&lt;&gt;"",Identificar!A14,"")</f>
        <v>R07</v>
      </c>
      <c r="B14" s="35" t="str">
        <f>IF(Identificar!D14&lt;&gt;"",Identificar!D14,"")</f>
        <v>Como resultado da falta de proteção contra DDoS e sniffing</v>
      </c>
      <c r="C14" s="35" t="str">
        <f>IF(Identificar!E14&lt;&gt;"",Identificar!E14,"")</f>
        <v xml:space="preserve">Pode ocorrer lentidão ou paralisação do site por ataques externos	</v>
      </c>
      <c r="D14" s="35" t="str">
        <f>IF(Identificar!F14&lt;&gt;"",Identificar!F14,"")</f>
        <v xml:space="preserve">O que acarretaria perda de acesso em tempo real e interrupção de serviço	</v>
      </c>
      <c r="E14" s="35" t="str">
        <f>IF(Identificar!G14&lt;&gt;"",Identificar!G14,"")</f>
        <v>Filipi</v>
      </c>
      <c r="F14" s="36" t="s">
        <v>144</v>
      </c>
      <c r="G14" s="37">
        <v>1500</v>
      </c>
      <c r="H14" s="36">
        <v>4</v>
      </c>
      <c r="I14" s="36" t="s">
        <v>138</v>
      </c>
      <c r="J14" s="38" t="str">
        <f>Identificar!I14</f>
        <v xml:space="preserve">Firewall, VPN e monitoramento constante da rede	</v>
      </c>
      <c r="K14" s="38" t="str">
        <f>Identificar!J14</f>
        <v xml:space="preserve">Redirecionamento de tráfego, mitigação via CDN e proxies	</v>
      </c>
      <c r="AB14" s="42"/>
      <c r="AC14" s="43"/>
      <c r="AD14" s="41"/>
      <c r="AE14" s="39"/>
      <c r="AF14" s="40"/>
    </row>
  </sheetData>
  <mergeCells count="12">
    <mergeCell ref="G6:G7"/>
    <mergeCell ref="H6:H7"/>
    <mergeCell ref="B6:D6"/>
    <mergeCell ref="AE1:AF1"/>
    <mergeCell ref="A1:D3"/>
    <mergeCell ref="A4:D5"/>
    <mergeCell ref="AB1:AC1"/>
    <mergeCell ref="A6:A7"/>
    <mergeCell ref="E6:E7"/>
    <mergeCell ref="I6:I7"/>
    <mergeCell ref="J6:J7"/>
    <mergeCell ref="K6:K7"/>
  </mergeCells>
  <phoneticPr fontId="0" type="noConversion"/>
  <pageMargins left="0.59055118110236227" right="0.59055118110236227" top="0.59055118110236227" bottom="0.59055118110236227" header="0.51181102362204722" footer="0.51181102362204722"/>
  <pageSetup paperSize="9" scale="6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09A9-D141-4F8D-8E01-5DCB9955AE9A}">
  <sheetPr codeName="Plan6"/>
  <dimension ref="A1:F35"/>
  <sheetViews>
    <sheetView showGridLines="0" zoomScaleNormal="100" workbookViewId="0">
      <selection activeCell="A4" sqref="A4"/>
    </sheetView>
  </sheetViews>
  <sheetFormatPr defaultRowHeight="12.75" x14ac:dyDescent="0.2"/>
  <cols>
    <col min="1" max="1" width="42.85546875" bestFit="1" customWidth="1"/>
    <col min="2" max="2" width="9.28515625" style="2" customWidth="1"/>
    <col min="3" max="3" width="49.28515625" bestFit="1" customWidth="1"/>
    <col min="4" max="4" width="11.5703125" style="2" customWidth="1"/>
    <col min="5" max="5" width="15.28515625" style="2" customWidth="1"/>
    <col min="6" max="6" width="23.140625" style="1" customWidth="1"/>
  </cols>
  <sheetData>
    <row r="1" spans="1:6" s="1" customFormat="1" ht="15.75" x14ac:dyDescent="0.25">
      <c r="A1" s="7" t="s">
        <v>110</v>
      </c>
      <c r="B1" s="8" t="s">
        <v>145</v>
      </c>
      <c r="C1" s="8" t="s">
        <v>146</v>
      </c>
      <c r="D1" s="8" t="s">
        <v>147</v>
      </c>
      <c r="E1" s="9" t="s">
        <v>148</v>
      </c>
      <c r="F1" s="8" t="s">
        <v>12</v>
      </c>
    </row>
    <row r="2" spans="1:6" ht="15" x14ac:dyDescent="0.2">
      <c r="A2" s="10" t="s">
        <v>149</v>
      </c>
      <c r="B2" s="11">
        <v>1.05</v>
      </c>
      <c r="C2" s="12" t="s">
        <v>150</v>
      </c>
      <c r="D2" s="11">
        <v>2.0499999999999998</v>
      </c>
      <c r="E2" s="11">
        <f>B2*D2</f>
        <v>2.1524999999999999</v>
      </c>
      <c r="F2" s="13" t="s">
        <v>126</v>
      </c>
    </row>
    <row r="3" spans="1:6" ht="15" x14ac:dyDescent="0.2">
      <c r="A3" s="10" t="s">
        <v>149</v>
      </c>
      <c r="B3" s="11">
        <v>1.05</v>
      </c>
      <c r="C3" s="12" t="s">
        <v>151</v>
      </c>
      <c r="D3" s="11">
        <v>2.1</v>
      </c>
      <c r="E3" s="11">
        <f>B3*D3</f>
        <v>2.2050000000000001</v>
      </c>
      <c r="F3" s="13" t="s">
        <v>152</v>
      </c>
    </row>
    <row r="4" spans="1:6" ht="15" x14ac:dyDescent="0.2">
      <c r="A4" s="10" t="s">
        <v>149</v>
      </c>
      <c r="B4" s="11">
        <v>1.05</v>
      </c>
      <c r="C4" s="12" t="s">
        <v>153</v>
      </c>
      <c r="D4" s="11">
        <v>2.2000000000000002</v>
      </c>
      <c r="E4" s="11">
        <f>B4*D4</f>
        <v>2.3100000000000005</v>
      </c>
      <c r="F4" s="13" t="s">
        <v>152</v>
      </c>
    </row>
    <row r="5" spans="1:6" ht="15" x14ac:dyDescent="0.2">
      <c r="A5" s="10" t="s">
        <v>149</v>
      </c>
      <c r="B5" s="11">
        <v>1.05</v>
      </c>
      <c r="C5" s="12" t="s">
        <v>154</v>
      </c>
      <c r="D5" s="11">
        <v>2.4</v>
      </c>
      <c r="E5" s="11">
        <f>B5*D5</f>
        <v>2.52</v>
      </c>
      <c r="F5" s="13" t="s">
        <v>155</v>
      </c>
    </row>
    <row r="6" spans="1:6" ht="15" x14ac:dyDescent="0.2">
      <c r="A6" s="10" t="s">
        <v>149</v>
      </c>
      <c r="B6" s="11">
        <v>1.05</v>
      </c>
      <c r="C6" s="12" t="s">
        <v>156</v>
      </c>
      <c r="D6" s="11">
        <v>2.8</v>
      </c>
      <c r="E6" s="11">
        <f>B6*D6</f>
        <v>2.94</v>
      </c>
      <c r="F6" s="13" t="s">
        <v>157</v>
      </c>
    </row>
    <row r="7" spans="1:6" ht="15" x14ac:dyDescent="0.2">
      <c r="A7" s="10"/>
      <c r="B7" s="14"/>
      <c r="C7" s="12"/>
      <c r="D7" s="14"/>
      <c r="E7" s="11"/>
      <c r="F7" s="11"/>
    </row>
    <row r="8" spans="1:6" ht="15" x14ac:dyDescent="0.2">
      <c r="A8" s="10" t="s">
        <v>158</v>
      </c>
      <c r="B8" s="11">
        <v>1.1000000000000001</v>
      </c>
      <c r="C8" s="12" t="s">
        <v>150</v>
      </c>
      <c r="D8" s="11">
        <v>2.0499999999999998</v>
      </c>
      <c r="E8" s="11">
        <f>B8*D8</f>
        <v>2.2549999999999999</v>
      </c>
      <c r="F8" s="13" t="s">
        <v>152</v>
      </c>
    </row>
    <row r="9" spans="1:6" ht="15" x14ac:dyDescent="0.2">
      <c r="A9" s="10" t="s">
        <v>158</v>
      </c>
      <c r="B9" s="11">
        <v>1.1000000000000001</v>
      </c>
      <c r="C9" s="12" t="s">
        <v>151</v>
      </c>
      <c r="D9" s="11">
        <v>2.1</v>
      </c>
      <c r="E9" s="11">
        <f>B9*D9</f>
        <v>2.3100000000000005</v>
      </c>
      <c r="F9" s="13" t="s">
        <v>152</v>
      </c>
    </row>
    <row r="10" spans="1:6" ht="15" x14ac:dyDescent="0.2">
      <c r="A10" s="10" t="s">
        <v>158</v>
      </c>
      <c r="B10" s="11">
        <v>1.1000000000000001</v>
      </c>
      <c r="C10" s="12" t="s">
        <v>153</v>
      </c>
      <c r="D10" s="11">
        <v>2.2000000000000002</v>
      </c>
      <c r="E10" s="11">
        <f>B10*D10</f>
        <v>2.4200000000000004</v>
      </c>
      <c r="F10" s="13" t="s">
        <v>155</v>
      </c>
    </row>
    <row r="11" spans="1:6" ht="15" x14ac:dyDescent="0.2">
      <c r="A11" s="10" t="s">
        <v>158</v>
      </c>
      <c r="B11" s="11">
        <v>1.1000000000000001</v>
      </c>
      <c r="C11" s="12" t="s">
        <v>154</v>
      </c>
      <c r="D11" s="11">
        <v>2.4</v>
      </c>
      <c r="E11" s="11">
        <f>B11*D11</f>
        <v>2.64</v>
      </c>
      <c r="F11" s="13" t="s">
        <v>157</v>
      </c>
    </row>
    <row r="12" spans="1:6" ht="15" x14ac:dyDescent="0.2">
      <c r="A12" s="10" t="s">
        <v>158</v>
      </c>
      <c r="B12" s="11">
        <v>1.1000000000000001</v>
      </c>
      <c r="C12" s="12" t="s">
        <v>156</v>
      </c>
      <c r="D12" s="11">
        <v>2.8</v>
      </c>
      <c r="E12" s="11">
        <f>B12*D12</f>
        <v>3.08</v>
      </c>
      <c r="F12" s="13" t="s">
        <v>157</v>
      </c>
    </row>
    <row r="13" spans="1:6" ht="15" x14ac:dyDescent="0.2">
      <c r="A13" s="10"/>
      <c r="B13" s="14"/>
      <c r="C13" s="12"/>
      <c r="D13" s="14"/>
      <c r="E13" s="11"/>
      <c r="F13" s="11"/>
    </row>
    <row r="14" spans="1:6" ht="15" x14ac:dyDescent="0.2">
      <c r="A14" s="10" t="s">
        <v>159</v>
      </c>
      <c r="B14" s="11">
        <v>1.2</v>
      </c>
      <c r="C14" s="12" t="s">
        <v>150</v>
      </c>
      <c r="D14" s="11">
        <v>2.0499999999999998</v>
      </c>
      <c r="E14" s="11">
        <f>B14*D14</f>
        <v>2.4599999999999995</v>
      </c>
      <c r="F14" s="13" t="s">
        <v>155</v>
      </c>
    </row>
    <row r="15" spans="1:6" ht="15" x14ac:dyDescent="0.2">
      <c r="A15" s="10" t="s">
        <v>159</v>
      </c>
      <c r="B15" s="11">
        <v>1.2</v>
      </c>
      <c r="C15" s="12" t="s">
        <v>151</v>
      </c>
      <c r="D15" s="11">
        <v>2.1</v>
      </c>
      <c r="E15" s="11">
        <f>B15*D15</f>
        <v>2.52</v>
      </c>
      <c r="F15" s="13" t="s">
        <v>155</v>
      </c>
    </row>
    <row r="16" spans="1:6" ht="15" x14ac:dyDescent="0.2">
      <c r="A16" s="10" t="s">
        <v>159</v>
      </c>
      <c r="B16" s="11">
        <v>1.2</v>
      </c>
      <c r="C16" s="12" t="s">
        <v>153</v>
      </c>
      <c r="D16" s="11">
        <v>2.2000000000000002</v>
      </c>
      <c r="E16" s="11">
        <f>B16*D16</f>
        <v>2.64</v>
      </c>
      <c r="F16" s="13" t="s">
        <v>157</v>
      </c>
    </row>
    <row r="17" spans="1:6" ht="15" x14ac:dyDescent="0.2">
      <c r="A17" s="10" t="s">
        <v>159</v>
      </c>
      <c r="B17" s="11">
        <v>1.2</v>
      </c>
      <c r="C17" s="12" t="s">
        <v>154</v>
      </c>
      <c r="D17" s="11">
        <v>2.4</v>
      </c>
      <c r="E17" s="11">
        <f>B17*D17</f>
        <v>2.88</v>
      </c>
      <c r="F17" s="13" t="s">
        <v>157</v>
      </c>
    </row>
    <row r="18" spans="1:6" ht="15" x14ac:dyDescent="0.2">
      <c r="A18" s="10" t="s">
        <v>159</v>
      </c>
      <c r="B18" s="11">
        <v>1.2</v>
      </c>
      <c r="C18" s="12" t="s">
        <v>156</v>
      </c>
      <c r="D18" s="11">
        <v>2.8</v>
      </c>
      <c r="E18" s="11">
        <f>B18*D18</f>
        <v>3.36</v>
      </c>
      <c r="F18" s="13" t="s">
        <v>160</v>
      </c>
    </row>
    <row r="19" spans="1:6" ht="15" x14ac:dyDescent="0.2">
      <c r="A19" s="10"/>
      <c r="B19" s="14"/>
      <c r="C19" s="12"/>
      <c r="D19" s="14"/>
      <c r="E19" s="11"/>
      <c r="F19" s="11"/>
    </row>
    <row r="20" spans="1:6" ht="15" x14ac:dyDescent="0.2">
      <c r="A20" s="10" t="s">
        <v>161</v>
      </c>
      <c r="B20" s="11">
        <v>1.4</v>
      </c>
      <c r="C20" s="12" t="s">
        <v>150</v>
      </c>
      <c r="D20" s="11">
        <v>2.0499999999999998</v>
      </c>
      <c r="E20" s="11">
        <f>B20*D20</f>
        <v>2.8699999999999997</v>
      </c>
      <c r="F20" s="13" t="s">
        <v>155</v>
      </c>
    </row>
    <row r="21" spans="1:6" ht="15" x14ac:dyDescent="0.2">
      <c r="A21" s="10" t="s">
        <v>161</v>
      </c>
      <c r="B21" s="11">
        <v>1.4</v>
      </c>
      <c r="C21" s="12" t="s">
        <v>151</v>
      </c>
      <c r="D21" s="11">
        <v>2.1</v>
      </c>
      <c r="E21" s="11">
        <f>B21*D21</f>
        <v>2.94</v>
      </c>
      <c r="F21" s="13" t="s">
        <v>155</v>
      </c>
    </row>
    <row r="22" spans="1:6" ht="15" x14ac:dyDescent="0.2">
      <c r="A22" s="10" t="s">
        <v>161</v>
      </c>
      <c r="B22" s="11">
        <v>1.4</v>
      </c>
      <c r="C22" s="12" t="s">
        <v>153</v>
      </c>
      <c r="D22" s="11">
        <v>2.2000000000000002</v>
      </c>
      <c r="E22" s="11">
        <f>B22*D22</f>
        <v>3.08</v>
      </c>
      <c r="F22" s="13" t="s">
        <v>157</v>
      </c>
    </row>
    <row r="23" spans="1:6" ht="15" x14ac:dyDescent="0.2">
      <c r="A23" s="10" t="s">
        <v>161</v>
      </c>
      <c r="B23" s="11">
        <v>1.4</v>
      </c>
      <c r="C23" s="12" t="s">
        <v>154</v>
      </c>
      <c r="D23" s="11">
        <v>2.4</v>
      </c>
      <c r="E23" s="11">
        <f>B23*D23</f>
        <v>3.36</v>
      </c>
      <c r="F23" s="13" t="s">
        <v>160</v>
      </c>
    </row>
    <row r="24" spans="1:6" ht="15" x14ac:dyDescent="0.2">
      <c r="A24" s="10" t="s">
        <v>161</v>
      </c>
      <c r="B24" s="11">
        <v>1.4</v>
      </c>
      <c r="C24" s="12" t="s">
        <v>156</v>
      </c>
      <c r="D24" s="11">
        <v>2.8</v>
      </c>
      <c r="E24" s="11">
        <f>B24*D24</f>
        <v>3.9199999999999995</v>
      </c>
      <c r="F24" s="13" t="s">
        <v>160</v>
      </c>
    </row>
    <row r="25" spans="1:6" ht="15" x14ac:dyDescent="0.2">
      <c r="A25" s="10"/>
      <c r="B25" s="14"/>
      <c r="C25" s="12"/>
      <c r="D25" s="14"/>
      <c r="E25" s="11"/>
      <c r="F25" s="11"/>
    </row>
    <row r="26" spans="1:6" ht="15" x14ac:dyDescent="0.2">
      <c r="A26" s="10" t="s">
        <v>162</v>
      </c>
      <c r="B26" s="11">
        <v>1.8</v>
      </c>
      <c r="C26" s="12" t="s">
        <v>150</v>
      </c>
      <c r="D26" s="11">
        <v>2.0499999999999998</v>
      </c>
      <c r="E26" s="11">
        <f>B26*D26</f>
        <v>3.69</v>
      </c>
      <c r="F26" s="13" t="s">
        <v>157</v>
      </c>
    </row>
    <row r="27" spans="1:6" ht="15" x14ac:dyDescent="0.2">
      <c r="A27" s="10" t="s">
        <v>162</v>
      </c>
      <c r="B27" s="11">
        <v>1.8</v>
      </c>
      <c r="C27" s="12" t="s">
        <v>151</v>
      </c>
      <c r="D27" s="11">
        <v>2.1</v>
      </c>
      <c r="E27" s="11">
        <f>B27*D27</f>
        <v>3.7800000000000002</v>
      </c>
      <c r="F27" s="13" t="s">
        <v>157</v>
      </c>
    </row>
    <row r="28" spans="1:6" ht="15" x14ac:dyDescent="0.2">
      <c r="A28" s="10" t="s">
        <v>162</v>
      </c>
      <c r="B28" s="11">
        <v>1.8</v>
      </c>
      <c r="C28" s="12" t="s">
        <v>153</v>
      </c>
      <c r="D28" s="11">
        <v>2.2000000000000002</v>
      </c>
      <c r="E28" s="11">
        <f>B28*D28</f>
        <v>3.9600000000000004</v>
      </c>
      <c r="F28" s="13" t="s">
        <v>160</v>
      </c>
    </row>
    <row r="29" spans="1:6" ht="15" x14ac:dyDescent="0.2">
      <c r="A29" s="10" t="s">
        <v>162</v>
      </c>
      <c r="B29" s="11">
        <v>1.8</v>
      </c>
      <c r="C29" s="12" t="s">
        <v>154</v>
      </c>
      <c r="D29" s="11">
        <v>2.4</v>
      </c>
      <c r="E29" s="11">
        <f>B29*D29</f>
        <v>4.32</v>
      </c>
      <c r="F29" s="13" t="s">
        <v>160</v>
      </c>
    </row>
    <row r="30" spans="1:6" ht="15.75" thickBot="1" x14ac:dyDescent="0.25">
      <c r="A30" s="15" t="s">
        <v>162</v>
      </c>
      <c r="B30" s="16">
        <v>1.8</v>
      </c>
      <c r="C30" s="17" t="s">
        <v>156</v>
      </c>
      <c r="D30" s="16">
        <v>2.8</v>
      </c>
      <c r="E30" s="16">
        <f>B30*D30</f>
        <v>5.04</v>
      </c>
      <c r="F30" s="18" t="s">
        <v>160</v>
      </c>
    </row>
    <row r="31" spans="1:6" x14ac:dyDescent="0.2">
      <c r="A31" s="3" t="s">
        <v>126</v>
      </c>
    </row>
    <row r="32" spans="1:6" x14ac:dyDescent="0.2">
      <c r="A32" s="3" t="s">
        <v>152</v>
      </c>
    </row>
    <row r="33" spans="1:1" x14ac:dyDescent="0.2">
      <c r="A33" s="3" t="s">
        <v>155</v>
      </c>
    </row>
    <row r="34" spans="1:1" x14ac:dyDescent="0.2">
      <c r="A34" s="3" t="s">
        <v>157</v>
      </c>
    </row>
    <row r="35" spans="1:1" x14ac:dyDescent="0.2">
      <c r="A35" s="3" t="s">
        <v>160</v>
      </c>
    </row>
  </sheetData>
  <phoneticPr fontId="0" type="noConversion"/>
  <dataValidations count="1">
    <dataValidation type="list" allowBlank="1" showInputMessage="1" showErrorMessage="1" sqref="F2:F6 F8:F30" xr:uid="{EFE6D3F7-3AB2-487A-83C4-93BD33354C7B}">
      <formula1>$A$30:$A$34</formula1>
    </dataValidation>
  </dataValidations>
  <pageMargins left="0.75" right="0.75" top="1" bottom="1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Capa</vt:lpstr>
      <vt:lpstr>Identificar</vt:lpstr>
      <vt:lpstr>Qualificar</vt:lpstr>
      <vt:lpstr>Quantificar</vt:lpstr>
      <vt:lpstr>Sensibilidade ao Risco</vt:lpstr>
      <vt:lpstr>Identificar!Area_de_impressao</vt:lpstr>
      <vt:lpstr>Qualificar!Area_de_impressao</vt:lpstr>
      <vt:lpstr>Quantificar!Area_de_impressao</vt:lpstr>
    </vt:vector>
  </TitlesOfParts>
  <Manager>Artur Rodrigues</Manager>
  <Company>Editora Abril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riscos</dc:title>
  <dc:subject/>
  <dc:creator>Gerente do Projeto</dc:creator>
  <cp:keywords/>
  <dc:description/>
  <cp:lastModifiedBy>Filipi Pires</cp:lastModifiedBy>
  <cp:revision/>
  <dcterms:created xsi:type="dcterms:W3CDTF">2004-08-11T14:14:05Z</dcterms:created>
  <dcterms:modified xsi:type="dcterms:W3CDTF">2025-04-23T00:56:15Z</dcterms:modified>
  <cp:category/>
  <cp:contentStatus/>
</cp:coreProperties>
</file>