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3025397\Pictures\"/>
    </mc:Choice>
  </mc:AlternateContent>
  <xr:revisionPtr revIDLastSave="0" documentId="8_{86384A26-3BC2-406E-AF2A-B38F106FC586}" xr6:coauthVersionLast="36" xr6:coauthVersionMax="36" xr10:uidLastSave="{00000000-0000-0000-0000-000000000000}"/>
  <bookViews>
    <workbookView xWindow="0" yWindow="0" windowWidth="24000" windowHeight="9405" tabRatio="854" firstSheet="1" activeTab="1" xr2:uid="{00000000-000D-0000-FFFF-FFFF00000000}"/>
  </bookViews>
  <sheets>
    <sheet name="Gráfico de Gantt" sheetId="18" state="hidden" r:id="rId1"/>
    <sheet name="Plano de Comunicação" sheetId="32" r:id="rId2"/>
    <sheet name="PV_dependência" sheetId="17" state="hidden" r:id="rId3"/>
    <sheet name="Cronograma_de_Custos (2)" sheetId="6" state="hidden" r:id="rId4"/>
  </sheets>
  <externalReferences>
    <externalReference r:id="rId5"/>
    <externalReference r:id="rId6"/>
    <externalReference r:id="rId7"/>
    <externalReference r:id="rId8"/>
  </externalReferences>
  <definedNames>
    <definedName name="A" hidden="1">{"'TG'!$A$1:$L$37"}</definedName>
    <definedName name="_xlnm.Print_Area" localSheetId="3">'Cronograma_de_Custos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 localSheetId="1">'[3]Gráfico de Gantt'!$G$5</definedName>
    <definedName name="Início_do_projeto">'Gráfico de Gantt'!$G$5</definedName>
    <definedName name="Periodicidade">[4]Param!$AB$5:$AB$9</definedName>
    <definedName name="progresso_da_tarefa" localSheetId="0">[2]CronogramaDeProjeto!$D1</definedName>
    <definedName name="Semana_de_exibição" localSheetId="1">'[3]Gráfico de Gantt'!$G$6</definedName>
    <definedName name="Semana_de_exibição">'Gráfico de Gantt'!$G$6</definedName>
    <definedName name="Status">[1]Param!#REF!</definedName>
    <definedName name="t" hidden="1">{"'TG'!$A$1:$L$37"}</definedName>
    <definedName name="término_da_tarefa" localSheetId="0">[2]CronogramaDeProjeto!$F1</definedName>
    <definedName name="VersaoExcel">[4]Param!$D$15:$E$15</definedName>
    <definedName name="VersaoSR">[4]Param!$C$24:$C$26</definedName>
  </definedNames>
  <calcPr calcId="191029"/>
  <pivotCaches>
    <pivotCache cacheId="0" r:id="rId9"/>
  </pivotCaches>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<sst xmlns="http://schemas.openxmlformats.org/spreadsheetml/2006/main" count="347" uniqueCount="243">
  <si>
    <t>Ref</t>
  </si>
  <si>
    <t>Etapas – Atividades - Marcos</t>
  </si>
  <si>
    <t>Dependência</t>
  </si>
  <si>
    <t>Responsável</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</si>
  <si>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</si>
  <si>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</si>
  <si>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</si>
  <si>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</si>
  <si>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</si>
  <si>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</si>
  <si>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</si>
  <si>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</si>
  <si>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</si>
  <si>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</si>
  <si>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</si>
  <si>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</si>
  <si>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</si>
  <si>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</si>
  <si>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</si>
  <si>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</si>
  <si>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</si>
  <si>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</si>
  <si>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</si>
  <si>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</si>
  <si>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</si>
  <si>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</si>
  <si>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</si>
  <si>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</si>
  <si>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</si>
  <si>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</si>
  <si>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</si>
  <si>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</si>
  <si>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</si>
  <si>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</si>
  <si>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</si>
  <si>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</si>
  <si>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</si>
  <si>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</si>
  <si>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</si>
  <si>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</si>
  <si>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</si>
  <si>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</si>
  <si>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</si>
  <si>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</si>
  <si>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</si>
  <si>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</si>
  <si>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</si>
  <si>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</si>
  <si>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</si>
  <si>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</si>
  <si>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</si>
  <si>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</si>
  <si>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</si>
  <si>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</si>
  <si>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</si>
  <si>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</si>
  <si>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</si>
  <si>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</si>
  <si>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</si>
  <si>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</si>
  <si>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</si>
  <si>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</si>
  <si>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</si>
  <si>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</si>
  <si>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</si>
  <si>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</si>
  <si>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</si>
  <si>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</si>
  <si>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</si>
  <si>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</si>
  <si>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</si>
  <si>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</si>
  <si>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</si>
  <si>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</si>
  <si>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</si>
  <si>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</si>
  <si>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</si>
  <si>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</si>
  <si>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</si>
  <si>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</si>
  <si>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</si>
  <si>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</si>
  <si>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</si>
  <si>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</si>
  <si>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</si>
  <si>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</si>
  <si>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</si>
  <si>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</si>
  <si>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</si>
  <si>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</si>
  <si>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</si>
  <si>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</si>
  <si>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</si>
  <si>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</si>
  <si>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</si>
  <si>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</si>
  <si>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</si>
  <si>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</si>
  <si>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</si>
  <si>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</si>
  <si>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</si>
  <si>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</si>
  <si>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</si>
  <si>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</si>
  <si>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</si>
  <si>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</si>
  <si>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</si>
  <si>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</si>
  <si>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</si>
  <si>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</si>
  <si>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</si>
  <si>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</si>
  <si>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</si>
  <si>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</si>
  <si>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</si>
  <si>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</si>
  <si>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</si>
  <si>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</si>
  <si>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</si>
  <si>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</si>
  <si>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</si>
  <si>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</si>
  <si>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</si>
  <si>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</si>
  <si>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</si>
  <si>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</si>
  <si>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</si>
  <si>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</si>
  <si>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</si>
  <si>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</si>
  <si>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</si>
  <si>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</si>
  <si>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</si>
  <si>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</si>
  <si>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</si>
  <si>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</si>
  <si>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</si>
  <si>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</si>
  <si>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</si>
  <si>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</si>
  <si>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</si>
  <si>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</si>
  <si>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</si>
  <si>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</si>
  <si>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</si>
  <si>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</si>
  <si>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</si>
  <si>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</si>
  <si>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</si>
  <si>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</si>
  <si>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</si>
  <si>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</si>
  <si>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</si>
  <si>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</si>
  <si>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</si>
  <si>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</si>
  <si>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</si>
  <si>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</si>
  <si>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</si>
  <si>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</si>
  <si>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Product Owner</t>
  </si>
  <si>
    <t>Cliente (Usuários Finais)</t>
  </si>
  <si>
    <t>Desenvolvedores</t>
  </si>
  <si>
    <t>Time Comercial</t>
  </si>
  <si>
    <t>Marketing</t>
  </si>
  <si>
    <t>UX (User Experience)</t>
  </si>
  <si>
    <t>Equipe de Suporte ao Cliente</t>
  </si>
  <si>
    <t>Gerência Executiva/Alta Administração</t>
  </si>
  <si>
    <t>Identificação Stakeholder</t>
  </si>
  <si>
    <t>Nível de Interesse no projeto</t>
  </si>
  <si>
    <t>Nível de poder no projeto</t>
  </si>
  <si>
    <t>Explicar a ação a ser tomada:</t>
  </si>
  <si>
    <t>Plano de Comunicação</t>
  </si>
  <si>
    <t>Atividade</t>
  </si>
  <si>
    <t>Assunto/Conteúdo</t>
  </si>
  <si>
    <t>Tipo</t>
  </si>
  <si>
    <t>Emissor –responsavel</t>
  </si>
  <si>
    <t>Local</t>
  </si>
  <si>
    <t>Receptor</t>
  </si>
  <si>
    <t>Data ou Freqüência</t>
  </si>
  <si>
    <t>Feedback</t>
  </si>
  <si>
    <t>Data Feedback</t>
  </si>
  <si>
    <t>STK-001</t>
  </si>
  <si>
    <t>Kick-off Meeting</t>
  </si>
  <si>
    <t>Reunião</t>
  </si>
  <si>
    <t>Gerente de Projeto</t>
  </si>
  <si>
    <t>Sala de Conferências A</t>
  </si>
  <si>
    <t>Usuários Finais</t>
  </si>
  <si>
    <t>Após 2 semanas</t>
  </si>
  <si>
    <t>STK-002</t>
  </si>
  <si>
    <t>Reunião de Planejamento</t>
  </si>
  <si>
    <t>Scrum Master</t>
  </si>
  <si>
    <t>Sala de Reuniões Core</t>
  </si>
  <si>
    <t>A cada 2 semanas</t>
  </si>
  <si>
    <t>STK-003</t>
  </si>
  <si>
    <t>Reuniões Diárias</t>
  </si>
  <si>
    <t>Responsável: Scrum Master</t>
  </si>
  <si>
    <t>Diariamente</t>
  </si>
  <si>
    <t>Durante as reuniões diárias</t>
  </si>
  <si>
    <t>Após cada reunião</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</si>
  <si>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</si>
  <si>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Página: 01/01</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</si>
  <si>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</si>
  <si>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</si>
  <si>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Aprovado por: Prefeitura de São Paulo - SP</t>
  </si>
  <si>
    <t>Economia de dinheiro e tempo, facilidade de uso.</t>
  </si>
  <si>
    <t>Influenciam o sucesso do aplicativo com uso, escolha de opções e feedback.</t>
  </si>
  <si>
    <t>Usar o aplicativo, comparar corridas, dar feedback de usabilidade.</t>
  </si>
  <si>
    <t>Entregar um produto confiável e útil que atraia usuários.</t>
  </si>
  <si>
    <t>Define prioridades de desenvolvimento e estratégia de funcionalidades.</t>
  </si>
  <si>
    <t>Definir roadmap, decidir integrações com APIs (Uber, 99, inDrive).</t>
  </si>
  <si>
    <t>Crescimento técnico, criação de um sistema estável e rápido.</t>
  </si>
  <si>
    <t>Implementam a lógica de cálculo, APIs, front-end.</t>
  </si>
  <si>
    <t>Programar chamadas às APIs, tratar respostas, corrigir bugs.</t>
  </si>
  <si>
    <t>Monetização (anúncios, parcerias com motoristas ou apps).</t>
  </si>
  <si>
    <t xml:space="preserve">Consegue trazer parcerias ou modelos de receita.
</t>
  </si>
  <si>
    <t>Buscar possíveis parceiros ou modelos de comissão/publicidade.</t>
  </si>
  <si>
    <t>Crescimento da base de usuários, aumentar downloads e uso.</t>
  </si>
  <si>
    <t>Muda a percepção do aplicativo no mercado.</t>
  </si>
  <si>
    <t>Criar campanhas para divulgação, identificar público-alvo.</t>
  </si>
  <si>
    <t>Criar uma interface simples e amigável para o usuário.</t>
  </si>
  <si>
    <t>Impacta diretamente na retenção e satisfação dos usuários.</t>
  </si>
  <si>
    <t>Prototipar telas intuitivas, testar fluxos de uso.</t>
  </si>
  <si>
    <t>Resolver problemas e manter usuários satisfeitos.</t>
  </si>
  <si>
    <t>Influencia a imagem do aplicativo.</t>
  </si>
  <si>
    <t>Responder dúvidas, solucionar problemas com cálculos ou integrações.</t>
  </si>
  <si>
    <t>Crescimento do aplicativo e retorno financeiro.</t>
  </si>
  <si>
    <t xml:space="preserve"> Decide sobre investimentos, expansão, novos recursos.</t>
  </si>
  <si>
    <t>Aprovar estratégias de negócio e investimentos.</t>
  </si>
  <si>
    <t>Apresentação do projeto, objetivos e coleta de feedback inicial.</t>
  </si>
  <si>
    <t>Início do projeto</t>
  </si>
  <si>
    <t>Coleta de feedback inicial</t>
  </si>
  <si>
    <t>Discussões extras no fim da 1ª sprint.</t>
  </si>
  <si>
    <t>Data: 28/04/2025      Projeto: CD - ComparaDrive</t>
  </si>
  <si>
    <t>Priorização de funcionalidades e critérios de aceitação</t>
  </si>
  <si>
    <t>Feedback sobre entregas e prioridades</t>
  </si>
  <si>
    <t>Planejamento ágil por sprint.</t>
  </si>
  <si>
    <t>Acompanhamento do progresso, desafios e alinhamento da equipe.</t>
  </si>
  <si>
    <t xml:space="preserve">Online </t>
  </si>
  <si>
    <t>Feedback técnico e organizacional</t>
  </si>
  <si>
    <t>Alinhamento contínuo do time.</t>
  </si>
  <si>
    <t>Elaborado por:Equipe ComparaDrive</t>
  </si>
  <si>
    <t>Gerente do projeto: Gustavo Henrique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</si>
</sst>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43"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4"/>
      <name val="Arial"/>
      <family val="2"/>
    </font>
    <font>
      <u/>
      <sz val="11"/>
      <color theme="10"/>
      <name val="Calibri"/>
      <family val="2"/>
      <scheme val="minor"/>
    </font>
    <font>
      <sz val="11"/>
      <name val="Calibri"/>
      <family val="2"/>
    </font>
    <font>
      <sz val="11"/>
      <color theme="1"/>
      <name val="Calibri"/>
      <family val="2"/>
    </font>
    <font>
      <sz val="10"/>
      <name val="Arial"/>
      <family val="2"/>
    </font>
    <font>
      <b/>
      <sz val="16"/>
      <name val="Arial"/>
      <family val="2"/>
    </font>
    <font>
      <b/>
      <i/>
      <sz val="11"/>
      <name val="Calibri"/>
      <family val="2"/>
    </font>
    <font>
      <sz val="3"/>
      <name val="Calibri"/>
      <family val="2"/>
    </font>
    <font>
      <sz val="10"/>
      <name val="Calibri"/>
      <family val="2"/>
    </font>
    <font>
      <b/>
      <sz val="10"/>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
      <b/>
      <sz val="11"/>
      <name val="Calibri"/>
      <family val="2"/>
    </font>
    <font>
      <b/>
      <sz val="7"/>
      <name val="Times New Roman"/>
      <family val="1"/>
    </font>
  </fonts>
  <fills count="23">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A679E7"/>
        <bgColor indexed="64"/>
      </patternFill>
    </fill>
    <fill>
      <patternFill patternType="solid">
        <fgColor rgb="FFFFFFFF"/>
        <bgColor indexed="64"/>
      </patternFill>
    </fill>
    <fill>
      <patternFill patternType="gray125">
        <bgColor rgb="FFDFDFDF"/>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s>
  <cellStyleXfs count="20">
    <xf numFmtId="0" fontId="0" fillId="0" borderId="0"/>
    <xf numFmtId="167" fontId="11" fillId="0" borderId="39" applyFill="0">
      <alignment horizontal="center" vertical="center"/>
    </xf>
    <xf numFmtId="0" fontId="6" fillId="0" borderId="0" applyNumberFormat="0" applyFill="0" applyBorder="0" applyAlignment="0" applyProtection="0">
      <alignment vertical="top"/>
      <protection locked="0"/>
    </xf>
    <xf numFmtId="164" fontId="11" fillId="0" borderId="31">
      <alignment horizontal="center" vertical="center"/>
    </xf>
    <xf numFmtId="0" fontId="11" fillId="0" borderId="39" applyFill="0">
      <alignment horizontal="center" vertical="center"/>
    </xf>
    <xf numFmtId="9" fontId="2" fillId="0" borderId="0" applyFont="0" applyFill="0" applyBorder="0" applyAlignment="0" applyProtection="0"/>
    <xf numFmtId="0" fontId="11" fillId="0" borderId="39" applyFill="0">
      <alignment horizontal="left" vertical="center" indent="2"/>
    </xf>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2" fillId="0" borderId="0"/>
    <xf numFmtId="0" fontId="2" fillId="0" borderId="0"/>
    <xf numFmtId="0" fontId="13" fillId="0" borderId="0" applyNumberFormat="0" applyFill="0" applyBorder="0" applyAlignment="0" applyProtection="0"/>
    <xf numFmtId="0" fontId="28" fillId="0" borderId="0" applyNumberFormat="0" applyFill="0" applyBorder="0" applyAlignment="0" applyProtection="0"/>
    <xf numFmtId="0" fontId="12" fillId="18" borderId="0" applyNumberFormat="0" applyBorder="0" applyAlignment="0" applyProtection="0"/>
    <xf numFmtId="0" fontId="22" fillId="0" borderId="0"/>
    <xf numFmtId="0" fontId="12" fillId="19" borderId="0" applyNumberFormat="0" applyBorder="0" applyAlignment="0" applyProtection="0"/>
    <xf numFmtId="0" fontId="30" fillId="17" borderId="0" applyNumberFormat="0" applyBorder="0" applyAlignment="0" applyProtection="0"/>
    <xf numFmtId="0" fontId="1" fillId="0" borderId="0"/>
    <xf numFmtId="9" fontId="31" fillId="0" borderId="0" applyFont="0" applyFill="0" applyBorder="0" applyAlignment="0" applyProtection="0"/>
  </cellStyleXfs>
  <cellXfs count="165">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4"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31" xfId="0" applyBorder="1" applyAlignment="1">
      <alignment horizontal="center" vertical="center"/>
    </xf>
    <xf numFmtId="0" fontId="0" fillId="0" borderId="35" xfId="0" applyBorder="1"/>
    <xf numFmtId="166" fontId="19" fillId="5" borderId="36" xfId="0" applyNumberFormat="1" applyFont="1" applyFill="1" applyBorder="1" applyAlignment="1">
      <alignment horizontal="center" vertical="center"/>
    </xf>
    <xf numFmtId="166" fontId="19" fillId="5" borderId="0" xfId="0" applyNumberFormat="1" applyFont="1" applyFill="1" applyAlignment="1">
      <alignment horizontal="center" vertical="center"/>
    </xf>
    <xf numFmtId="166" fontId="19" fillId="5" borderId="30" xfId="0" applyNumberFormat="1" applyFont="1" applyFill="1" applyBorder="1" applyAlignment="1">
      <alignment horizontal="center" vertical="center"/>
    </xf>
    <xf numFmtId="0" fontId="20" fillId="6" borderId="33" xfId="0" applyFont="1" applyFill="1" applyBorder="1" applyAlignment="1">
      <alignment horizontal="left" vertical="center" indent="1"/>
    </xf>
    <xf numFmtId="0" fontId="20" fillId="6" borderId="33" xfId="0" applyFont="1" applyFill="1" applyBorder="1" applyAlignment="1">
      <alignment horizontal="center" vertical="center" wrapText="1"/>
    </xf>
    <xf numFmtId="0" fontId="21" fillId="7"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16" fillId="8" borderId="39" xfId="0" applyFont="1" applyFill="1" applyBorder="1" applyAlignment="1">
      <alignment horizontal="left" vertical="center" indent="1"/>
    </xf>
    <xf numFmtId="0" fontId="11" fillId="8" borderId="39" xfId="4" applyFill="1">
      <alignment horizontal="center" vertical="center"/>
    </xf>
    <xf numFmtId="9" fontId="22" fillId="8" borderId="39" xfId="5" applyFont="1" applyFill="1" applyBorder="1" applyAlignment="1">
      <alignment horizontal="center" vertical="center"/>
    </xf>
    <xf numFmtId="167" fontId="0" fillId="8" borderId="39" xfId="0" applyNumberFormat="1" applyFill="1" applyBorder="1" applyAlignment="1">
      <alignment horizontal="center" vertical="center"/>
    </xf>
    <xf numFmtId="167" fontId="22" fillId="8" borderId="39" xfId="0" applyNumberFormat="1" applyFont="1" applyFill="1" applyBorder="1" applyAlignment="1">
      <alignment horizontal="center" vertical="center"/>
    </xf>
    <xf numFmtId="0" fontId="22" fillId="0" borderId="39" xfId="0" applyFont="1" applyBorder="1" applyAlignment="1">
      <alignment horizontal="center" vertical="center"/>
    </xf>
    <xf numFmtId="0" fontId="11" fillId="9" borderId="39" xfId="6" applyFill="1">
      <alignment horizontal="left" vertical="center" indent="2"/>
    </xf>
    <xf numFmtId="0" fontId="11" fillId="9" borderId="39" xfId="4" applyFill="1">
      <alignment horizontal="center" vertical="center"/>
    </xf>
    <xf numFmtId="9" fontId="22" fillId="9" borderId="39" xfId="5" applyFont="1" applyFill="1" applyBorder="1" applyAlignment="1">
      <alignment horizontal="center" vertical="center"/>
    </xf>
    <xf numFmtId="167" fontId="11" fillId="9" borderId="39" xfId="1" applyFill="1">
      <alignment horizontal="center" vertical="center"/>
    </xf>
    <xf numFmtId="0" fontId="0" fillId="0" borderId="38" xfId="0" applyBorder="1" applyAlignment="1">
      <alignment horizontal="right" vertical="center"/>
    </xf>
    <xf numFmtId="0" fontId="16" fillId="10" borderId="39" xfId="0" applyFont="1" applyFill="1" applyBorder="1" applyAlignment="1">
      <alignment horizontal="left" vertical="center" indent="1"/>
    </xf>
    <xf numFmtId="0" fontId="11" fillId="10" borderId="39" xfId="4" applyFill="1">
      <alignment horizontal="center" vertical="center"/>
    </xf>
    <xf numFmtId="9" fontId="22" fillId="10" borderId="39" xfId="5" applyFont="1" applyFill="1" applyBorder="1" applyAlignment="1">
      <alignment horizontal="center" vertical="center"/>
    </xf>
    <xf numFmtId="167" fontId="0" fillId="10" borderId="39" xfId="0" applyNumberFormat="1" applyFill="1" applyBorder="1" applyAlignment="1">
      <alignment horizontal="center" vertical="center"/>
    </xf>
    <xf numFmtId="167" fontId="22" fillId="10" borderId="39" xfId="0" applyNumberFormat="1" applyFont="1" applyFill="1" applyBorder="1" applyAlignment="1">
      <alignment horizontal="center" vertical="center"/>
    </xf>
    <xf numFmtId="0" fontId="11" fillId="11" borderId="39" xfId="6" applyFill="1">
      <alignment horizontal="left" vertical="center" indent="2"/>
    </xf>
    <xf numFmtId="0" fontId="11" fillId="11" borderId="39" xfId="4" applyFill="1">
      <alignment horizontal="center" vertical="center"/>
    </xf>
    <xf numFmtId="9" fontId="22" fillId="11" borderId="39" xfId="5" applyFont="1" applyFill="1" applyBorder="1" applyAlignment="1">
      <alignment horizontal="center" vertical="center"/>
    </xf>
    <xf numFmtId="167" fontId="11" fillId="11" borderId="39" xfId="1" applyFill="1">
      <alignment horizontal="center" vertical="center"/>
    </xf>
    <xf numFmtId="0" fontId="16" fillId="12" borderId="39" xfId="0" applyFont="1" applyFill="1" applyBorder="1" applyAlignment="1">
      <alignment horizontal="left" vertical="center" indent="1"/>
    </xf>
    <xf numFmtId="0" fontId="11" fillId="12" borderId="39" xfId="4" applyFill="1">
      <alignment horizontal="center" vertical="center"/>
    </xf>
    <xf numFmtId="9" fontId="22" fillId="12" borderId="39" xfId="5" applyFont="1" applyFill="1" applyBorder="1" applyAlignment="1">
      <alignment horizontal="center" vertical="center"/>
    </xf>
    <xf numFmtId="167" fontId="0" fillId="12" borderId="39" xfId="0" applyNumberFormat="1" applyFill="1" applyBorder="1" applyAlignment="1">
      <alignment horizontal="center" vertical="center"/>
    </xf>
    <xf numFmtId="167" fontId="22" fillId="12" borderId="39" xfId="0" applyNumberFormat="1" applyFont="1" applyFill="1" applyBorder="1" applyAlignment="1">
      <alignment horizontal="center" vertical="center"/>
    </xf>
    <xf numFmtId="0" fontId="11" fillId="13" borderId="39" xfId="6" applyFill="1">
      <alignment horizontal="left" vertical="center" indent="2"/>
    </xf>
    <xf numFmtId="0" fontId="11" fillId="13" borderId="39" xfId="4" applyFill="1">
      <alignment horizontal="center" vertical="center"/>
    </xf>
    <xf numFmtId="9" fontId="22" fillId="13" borderId="39" xfId="5" applyFont="1" applyFill="1" applyBorder="1" applyAlignment="1">
      <alignment horizontal="center" vertical="center"/>
    </xf>
    <xf numFmtId="167" fontId="11" fillId="13" borderId="39" xfId="1" applyFill="1">
      <alignment horizontal="center" vertical="center"/>
    </xf>
    <xf numFmtId="0" fontId="16" fillId="14" borderId="39" xfId="0" applyFont="1" applyFill="1" applyBorder="1" applyAlignment="1">
      <alignment horizontal="left" vertical="center" indent="1"/>
    </xf>
    <xf numFmtId="0" fontId="11" fillId="14" borderId="39" xfId="4" applyFill="1">
      <alignment horizontal="center" vertical="center"/>
    </xf>
    <xf numFmtId="9" fontId="22" fillId="14" borderId="39" xfId="5" applyFont="1" applyFill="1" applyBorder="1" applyAlignment="1">
      <alignment horizontal="center" vertical="center"/>
    </xf>
    <xf numFmtId="167" fontId="0" fillId="14" borderId="39" xfId="0" applyNumberFormat="1" applyFill="1" applyBorder="1" applyAlignment="1">
      <alignment horizontal="center" vertical="center"/>
    </xf>
    <xf numFmtId="167" fontId="22" fillId="14" borderId="39" xfId="0" applyNumberFormat="1" applyFont="1" applyFill="1" applyBorder="1" applyAlignment="1">
      <alignment horizontal="center" vertical="center"/>
    </xf>
    <xf numFmtId="0" fontId="11" fillId="15" borderId="39" xfId="6" applyFill="1">
      <alignment horizontal="left" vertical="center" indent="2"/>
    </xf>
    <xf numFmtId="0" fontId="11" fillId="15" borderId="39" xfId="4" applyFill="1">
      <alignment horizontal="center" vertical="center"/>
    </xf>
    <xf numFmtId="9" fontId="22" fillId="15" borderId="39" xfId="5" applyFont="1" applyFill="1" applyBorder="1" applyAlignment="1">
      <alignment horizontal="center" vertical="center"/>
    </xf>
    <xf numFmtId="167" fontId="11" fillId="15" borderId="39" xfId="1" applyFill="1">
      <alignment horizontal="center" vertical="center"/>
    </xf>
    <xf numFmtId="0" fontId="11" fillId="0" borderId="39" xfId="6">
      <alignment horizontal="left" vertical="center" indent="2"/>
    </xf>
    <xf numFmtId="0" fontId="11" fillId="0" borderId="39" xfId="4">
      <alignment horizontal="center" vertical="center"/>
    </xf>
    <xf numFmtId="9" fontId="22" fillId="0" borderId="39" xfId="5" applyFont="1" applyBorder="1" applyAlignment="1">
      <alignment horizontal="center" vertical="center"/>
    </xf>
    <xf numFmtId="167" fontId="11" fillId="0" borderId="39" xfId="1">
      <alignment horizontal="center" vertical="center"/>
    </xf>
    <xf numFmtId="0" fontId="23" fillId="16" borderId="39" xfId="0" applyFont="1" applyFill="1" applyBorder="1" applyAlignment="1">
      <alignment horizontal="left" vertical="center" indent="1"/>
    </xf>
    <xf numFmtId="0" fontId="23" fillId="16" borderId="39" xfId="0" applyFont="1" applyFill="1" applyBorder="1" applyAlignment="1">
      <alignment horizontal="center" vertical="center"/>
    </xf>
    <xf numFmtId="9" fontId="22" fillId="16" borderId="39" xfId="5" applyFont="1" applyFill="1" applyBorder="1" applyAlignment="1">
      <alignment horizontal="center" vertical="center"/>
    </xf>
    <xf numFmtId="167" fontId="24" fillId="16" borderId="39" xfId="0" applyNumberFormat="1" applyFont="1" applyFill="1" applyBorder="1" applyAlignment="1">
      <alignment horizontal="left" vertical="center"/>
    </xf>
    <xf numFmtId="167" fontId="22" fillId="16" borderId="39" xfId="0" applyNumberFormat="1" applyFont="1" applyFill="1" applyBorder="1" applyAlignment="1">
      <alignment horizontal="center" vertical="center"/>
    </xf>
    <xf numFmtId="0" fontId="22" fillId="16" borderId="39" xfId="0" applyFont="1" applyFill="1" applyBorder="1" applyAlignment="1">
      <alignment horizontal="center" vertical="center"/>
    </xf>
    <xf numFmtId="0" fontId="0" fillId="16" borderId="38"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21" xfId="8" applyAlignment="1">
      <alignment vertical="top" wrapText="1"/>
    </xf>
    <xf numFmtId="0" fontId="29" fillId="0" borderId="0" xfId="0" applyFont="1" applyAlignment="1">
      <alignment vertical="center"/>
    </xf>
    <xf numFmtId="0" fontId="29" fillId="0" borderId="0" xfId="0" applyFont="1" applyAlignment="1">
      <alignment vertical="center" wrapText="1"/>
    </xf>
    <xf numFmtId="0" fontId="27" fillId="21" borderId="11" xfId="0" applyFont="1" applyFill="1" applyBorder="1" applyAlignment="1">
      <alignment horizontal="center" vertical="center"/>
    </xf>
    <xf numFmtId="0" fontId="34" fillId="21" borderId="0" xfId="0" applyFont="1" applyFill="1" applyAlignment="1">
      <alignment horizontal="center" vertical="center"/>
    </xf>
    <xf numFmtId="0" fontId="2" fillId="21" borderId="0" xfId="0" applyFont="1" applyFill="1" applyAlignment="1">
      <alignment horizontal="center" vertical="center"/>
    </xf>
    <xf numFmtId="0" fontId="4" fillId="22" borderId="43" xfId="0" applyFont="1" applyFill="1" applyBorder="1" applyAlignment="1">
      <alignment horizontal="center" vertical="center" wrapText="1"/>
    </xf>
    <xf numFmtId="0" fontId="4" fillId="22" borderId="44" xfId="0" applyFont="1" applyFill="1" applyBorder="1" applyAlignment="1">
      <alignment horizontal="center" vertical="center" wrapText="1"/>
    </xf>
    <xf numFmtId="0" fontId="35" fillId="21" borderId="47" xfId="0" applyFont="1" applyFill="1" applyBorder="1" applyAlignment="1">
      <alignment horizontal="center" vertical="center" wrapText="1"/>
    </xf>
    <xf numFmtId="0" fontId="35" fillId="21" borderId="12" xfId="0" applyFont="1" applyFill="1" applyBorder="1" applyAlignment="1">
      <alignment horizontal="center" vertical="center" wrapText="1"/>
    </xf>
    <xf numFmtId="0" fontId="36" fillId="21" borderId="12" xfId="0" applyFont="1" applyFill="1" applyBorder="1" applyAlignment="1">
      <alignment horizontal="center" vertical="center" wrapText="1"/>
    </xf>
    <xf numFmtId="0" fontId="2" fillId="21" borderId="0" xfId="0" applyFont="1" applyFill="1" applyAlignment="1">
      <alignment vertical="center"/>
    </xf>
    <xf numFmtId="0" fontId="40" fillId="0" borderId="0" xfId="0" applyFont="1" applyAlignment="1">
      <alignment vertical="center"/>
    </xf>
    <xf numFmtId="0" fontId="0" fillId="0" borderId="0" xfId="0" applyAlignment="1">
      <alignment horizontal="left" vertical="center" indent="1"/>
    </xf>
    <xf numFmtId="0" fontId="40" fillId="0" borderId="0" xfId="0" applyFont="1" applyAlignment="1">
      <alignment horizontal="left" vertical="center" indent="1"/>
    </xf>
    <xf numFmtId="0" fontId="41" fillId="20" borderId="7" xfId="0" applyFont="1" applyFill="1" applyBorder="1" applyAlignment="1">
      <alignment horizontal="center" vertical="center" wrapText="1"/>
    </xf>
    <xf numFmtId="0" fontId="41" fillId="20" borderId="8" xfId="0" applyFont="1" applyFill="1" applyBorder="1" applyAlignment="1">
      <alignment horizontal="center" vertical="center" wrapText="1"/>
    </xf>
    <xf numFmtId="0" fontId="29" fillId="0" borderId="12" xfId="0" applyFont="1" applyBorder="1" applyAlignment="1">
      <alignment horizontal="center" vertical="center" wrapText="1"/>
    </xf>
    <xf numFmtId="0" fontId="41" fillId="0" borderId="12" xfId="0" applyFont="1" applyBorder="1" applyAlignment="1">
      <alignment horizontal="center" vertical="center" wrapText="1"/>
    </xf>
    <xf numFmtId="0" fontId="41" fillId="0" borderId="0" xfId="0" applyFont="1" applyAlignment="1">
      <alignment vertical="center"/>
    </xf>
    <xf numFmtId="165" fontId="0" fillId="5" borderId="32" xfId="0" applyNumberFormat="1" applyFill="1" applyBorder="1" applyAlignment="1">
      <alignment horizontal="left" vertical="center" wrapText="1" indent="1"/>
    </xf>
    <xf numFmtId="165" fontId="0" fillId="5" borderId="33" xfId="0" applyNumberFormat="1" applyFill="1" applyBorder="1" applyAlignment="1">
      <alignment horizontal="left" vertical="center" wrapText="1" indent="1"/>
    </xf>
    <xf numFmtId="165" fontId="0" fillId="5" borderId="34" xfId="0" applyNumberFormat="1" applyFill="1" applyBorder="1" applyAlignment="1">
      <alignment horizontal="left" vertical="center" wrapText="1" indent="1"/>
    </xf>
    <xf numFmtId="0" fontId="15" fillId="0" borderId="22" xfId="9" applyAlignment="1">
      <alignment horizontal="right" indent="1"/>
    </xf>
    <xf numFmtId="0" fontId="15" fillId="0" borderId="30" xfId="9" applyBorder="1" applyAlignment="1">
      <alignment horizontal="right" indent="1"/>
    </xf>
    <xf numFmtId="164" fontId="11" fillId="0" borderId="31" xfId="3">
      <alignment horizontal="center" vertical="center"/>
    </xf>
    <xf numFmtId="0" fontId="4" fillId="22" borderId="40" xfId="0" applyFont="1" applyFill="1" applyBorder="1" applyAlignment="1">
      <alignment horizontal="center" vertical="center" wrapText="1"/>
    </xf>
    <xf numFmtId="0" fontId="4" fillId="22" borderId="8" xfId="0" applyFont="1" applyFill="1" applyBorder="1" applyAlignment="1">
      <alignment horizontal="center" vertical="center" wrapText="1"/>
    </xf>
    <xf numFmtId="0" fontId="4" fillId="22" borderId="16" xfId="0" applyFont="1" applyFill="1" applyBorder="1" applyAlignment="1">
      <alignment horizontal="center" vertical="center" wrapText="1"/>
    </xf>
    <xf numFmtId="0" fontId="4" fillId="22" borderId="41" xfId="0" applyFont="1" applyFill="1" applyBorder="1" applyAlignment="1">
      <alignment horizontal="center" vertical="center" wrapText="1"/>
    </xf>
    <xf numFmtId="0" fontId="4" fillId="22" borderId="48" xfId="0" applyFont="1" applyFill="1" applyBorder="1" applyAlignment="1">
      <alignment horizontal="center" vertical="center" wrapText="1"/>
    </xf>
    <xf numFmtId="0" fontId="37" fillId="21" borderId="40" xfId="0" applyFont="1" applyFill="1" applyBorder="1" applyAlignment="1">
      <alignment vertical="center" wrapText="1"/>
    </xf>
    <xf numFmtId="0" fontId="37" fillId="21" borderId="16" xfId="0" applyFont="1" applyFill="1" applyBorder="1" applyAlignment="1">
      <alignment vertical="center" wrapText="1"/>
    </xf>
    <xf numFmtId="0" fontId="37" fillId="21" borderId="41" xfId="0" applyFont="1" applyFill="1" applyBorder="1" applyAlignment="1">
      <alignment vertical="center" wrapText="1"/>
    </xf>
    <xf numFmtId="0" fontId="2" fillId="21" borderId="49" xfId="0" applyFont="1" applyFill="1" applyBorder="1" applyAlignment="1">
      <alignment vertical="center"/>
    </xf>
    <xf numFmtId="0" fontId="2" fillId="21" borderId="9" xfId="0" applyFont="1" applyFill="1" applyBorder="1" applyAlignment="1">
      <alignment vertical="center"/>
    </xf>
    <xf numFmtId="0" fontId="2" fillId="21" borderId="0" xfId="0" applyFont="1" applyFill="1" applyAlignment="1">
      <alignment vertical="center"/>
    </xf>
    <xf numFmtId="0" fontId="35" fillId="21" borderId="40" xfId="0" applyFont="1" applyFill="1" applyBorder="1" applyAlignment="1">
      <alignment horizontal="center" vertical="center" wrapText="1"/>
    </xf>
    <xf numFmtId="0" fontId="35" fillId="21" borderId="8" xfId="0" applyFont="1" applyFill="1" applyBorder="1" applyAlignment="1">
      <alignment horizontal="center" vertical="center" wrapText="1"/>
    </xf>
    <xf numFmtId="0" fontId="35" fillId="21" borderId="16" xfId="0" applyFont="1" applyFill="1" applyBorder="1" applyAlignment="1">
      <alignment horizontal="center" vertical="center" wrapText="1"/>
    </xf>
    <xf numFmtId="0" fontId="35" fillId="21" borderId="17" xfId="0" applyFont="1" applyFill="1" applyBorder="1" applyAlignment="1">
      <alignment horizontal="center" vertical="center" wrapText="1"/>
    </xf>
    <xf numFmtId="0" fontId="2" fillId="21" borderId="16" xfId="0" applyFont="1" applyFill="1" applyBorder="1" applyAlignment="1">
      <alignment horizontal="center" vertical="center"/>
    </xf>
    <xf numFmtId="0" fontId="2" fillId="21" borderId="0" xfId="0" applyFont="1" applyFill="1" applyAlignment="1">
      <alignment horizontal="center" vertical="center"/>
    </xf>
    <xf numFmtId="0" fontId="4" fillId="22" borderId="45" xfId="0" applyFont="1" applyFill="1" applyBorder="1" applyAlignment="1">
      <alignment horizontal="center" vertical="center" wrapText="1"/>
    </xf>
    <xf numFmtId="0" fontId="4" fillId="22" borderId="44" xfId="0" applyFont="1" applyFill="1" applyBorder="1" applyAlignment="1">
      <alignment horizontal="center" vertical="center" wrapText="1"/>
    </xf>
    <xf numFmtId="0" fontId="4" fillId="22" borderId="46" xfId="0" applyFont="1" applyFill="1" applyBorder="1" applyAlignment="1">
      <alignment horizontal="center" vertical="center" wrapText="1"/>
    </xf>
    <xf numFmtId="0" fontId="2" fillId="21" borderId="9" xfId="0" applyFont="1" applyFill="1" applyBorder="1" applyAlignment="1">
      <alignment horizontal="center" vertical="center"/>
    </xf>
    <xf numFmtId="0" fontId="32" fillId="20" borderId="40" xfId="0" applyFont="1" applyFill="1" applyBorder="1" applyAlignment="1">
      <alignment horizontal="center" vertical="center"/>
    </xf>
    <xf numFmtId="0" fontId="32" fillId="20" borderId="16" xfId="0" applyFont="1" applyFill="1" applyBorder="1" applyAlignment="1">
      <alignment horizontal="center" vertical="center"/>
    </xf>
    <xf numFmtId="0" fontId="32" fillId="20" borderId="41" xfId="0" applyFont="1" applyFill="1" applyBorder="1" applyAlignment="1">
      <alignment horizontal="center" vertical="center"/>
    </xf>
    <xf numFmtId="0" fontId="29" fillId="0" borderId="42" xfId="0" applyFont="1" applyBorder="1" applyAlignment="1">
      <alignment vertical="center" wrapText="1"/>
    </xf>
    <xf numFmtId="0" fontId="29" fillId="0" borderId="0" xfId="0" applyFont="1" applyAlignment="1">
      <alignment vertical="center" wrapText="1"/>
    </xf>
    <xf numFmtId="0" fontId="27" fillId="21" borderId="40" xfId="0" applyFont="1" applyFill="1" applyBorder="1" applyAlignment="1">
      <alignment horizontal="center" vertical="center"/>
    </xf>
    <xf numFmtId="0" fontId="27" fillId="21" borderId="16" xfId="0" applyFont="1" applyFill="1" applyBorder="1" applyAlignment="1">
      <alignment horizontal="center" vertical="center"/>
    </xf>
    <xf numFmtId="0" fontId="27" fillId="21" borderId="41" xfId="0" applyFont="1" applyFill="1" applyBorder="1" applyAlignment="1">
      <alignment horizontal="center" vertical="center"/>
    </xf>
    <xf numFmtId="0" fontId="3" fillId="4" borderId="13" xfId="0" applyFont="1" applyFill="1" applyBorder="1" applyAlignment="1">
      <alignment horizontal="center" vertical="center" wrapText="1"/>
    </xf>
    <xf numFmtId="0" fontId="0" fillId="0" borderId="14" xfId="0" applyBorder="1"/>
    <xf numFmtId="0" fontId="0" fillId="0" borderId="15" xfId="0" applyBorder="1"/>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5" fillId="0" borderId="18" xfId="0" applyFont="1" applyBorder="1" applyAlignment="1">
      <alignment horizontal="center" wrapText="1"/>
    </xf>
    <xf numFmtId="0" fontId="0" fillId="0" borderId="19" xfId="0" applyBorder="1"/>
    <xf numFmtId="0" fontId="0" fillId="0" borderId="20" xfId="0" applyBorder="1"/>
    <xf numFmtId="0" fontId="5" fillId="0" borderId="18" xfId="0" applyFont="1" applyBorder="1" applyAlignment="1">
      <alignment horizontal="center"/>
    </xf>
    <xf numFmtId="0" fontId="3" fillId="4" borderId="13" xfId="0" quotePrefix="1" applyFont="1" applyFill="1" applyBorder="1" applyAlignment="1">
      <alignment horizontal="center"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1722120</xdr:colOff>
      <xdr:row>5</xdr:row>
      <xdr:rowOff>106680</xdr:rowOff>
    </xdr:from>
    <xdr:to>
      <xdr:col>7</xdr:col>
      <xdr:colOff>578256</xdr:colOff>
      <xdr:row>5</xdr:row>
      <xdr:rowOff>682692</xdr:rowOff>
    </xdr:to>
    <xdr:pic>
      <xdr:nvPicPr>
        <xdr:cNvPr id="3" name="Imagem 2" descr="Logotipo De Saúde E Bem Estar Design De Logotipo De Centro ...">
          <a:extLst>
            <a:ext uri="{FF2B5EF4-FFF2-40B4-BE49-F238E27FC236}">
              <a16:creationId xmlns:a16="http://schemas.microsoft.com/office/drawing/2014/main" id="{6EEF7519-0F55-4545-A88D-51372EFC8E6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17380" y="853440"/>
          <a:ext cx="608736" cy="576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a/Downloads/241023-WBS-PROJETO-NI(Recuperado%20Automaticamen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harter"/>
      <sheetName val="WBS-MACRO-ATIVIDADE"/>
      <sheetName val="WBS_Detalhado (ordem etapas)"/>
      <sheetName val="WBS_Detalhado (ordem depend)"/>
      <sheetName val="Gráfico de Gantt"/>
      <sheetName val="SAM SRM"/>
      <sheetName val="Comunicação"/>
      <sheetName val="PV_dependência"/>
      <sheetName val="Cronograma_de_Custos (2)"/>
    </sheetNames>
    <sheetDataSet>
      <sheetData sheetId="0" refreshError="1"/>
      <sheetData sheetId="1" refreshError="1"/>
      <sheetData sheetId="2" refreshError="1"/>
      <sheetData sheetId="3" refreshError="1"/>
      <sheetData sheetId="4">
        <row r="5">
          <cell r="G5">
            <v>45160</v>
          </cell>
        </row>
        <row r="6">
          <cell r="G6">
            <v>1</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3025397/Downloads/WBS-PROJETO-SAUDE-BEM-ESTAR_template_Comunica&#231;&#227;o.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6"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2" t="s">
        <v>159</v>
      </c>
      <c r="F3" s="33"/>
      <c r="G3" s="34"/>
      <c r="H3" s="35"/>
    </row>
    <row r="5" spans="1:66" ht="34.5" customHeight="1" thickBot="1" x14ac:dyDescent="0.3">
      <c r="A5" s="36" t="s">
        <v>128</v>
      </c>
      <c r="D5" s="100" t="s">
        <v>158</v>
      </c>
      <c r="E5" s="123" t="s">
        <v>129</v>
      </c>
      <c r="F5" s="124"/>
      <c r="G5" s="125">
        <v>45160</v>
      </c>
      <c r="H5" s="125"/>
    </row>
    <row r="6" spans="1:66" ht="30" customHeight="1" thickTop="1" thickBot="1" x14ac:dyDescent="0.3">
      <c r="A6" s="31" t="s">
        <v>130</v>
      </c>
      <c r="B6" s="31"/>
      <c r="C6" s="31"/>
      <c r="E6" s="123" t="s">
        <v>131</v>
      </c>
      <c r="F6" s="124"/>
      <c r="G6" s="37">
        <v>1</v>
      </c>
      <c r="K6" s="120">
        <f>K7</f>
        <v>45159</v>
      </c>
      <c r="L6" s="121"/>
      <c r="M6" s="121"/>
      <c r="N6" s="121"/>
      <c r="O6" s="121"/>
      <c r="P6" s="121"/>
      <c r="Q6" s="122"/>
      <c r="R6" s="120">
        <f>R7</f>
        <v>45166</v>
      </c>
      <c r="S6" s="121"/>
      <c r="T6" s="121"/>
      <c r="U6" s="121"/>
      <c r="V6" s="121"/>
      <c r="W6" s="121"/>
      <c r="X6" s="122"/>
      <c r="Y6" s="120">
        <f>Y7</f>
        <v>45173</v>
      </c>
      <c r="Z6" s="121"/>
      <c r="AA6" s="121"/>
      <c r="AB6" s="121"/>
      <c r="AC6" s="121"/>
      <c r="AD6" s="121"/>
      <c r="AE6" s="122"/>
      <c r="AF6" s="120">
        <f>AF7</f>
        <v>45180</v>
      </c>
      <c r="AG6" s="121"/>
      <c r="AH6" s="121"/>
      <c r="AI6" s="121"/>
      <c r="AJ6" s="121"/>
      <c r="AK6" s="121"/>
      <c r="AL6" s="122"/>
      <c r="AM6" s="120">
        <f>AM7</f>
        <v>45187</v>
      </c>
      <c r="AN6" s="121"/>
      <c r="AO6" s="121"/>
      <c r="AP6" s="121"/>
      <c r="AQ6" s="121"/>
      <c r="AR6" s="121"/>
      <c r="AS6" s="122"/>
      <c r="AT6" s="120">
        <f>AT7</f>
        <v>45194</v>
      </c>
      <c r="AU6" s="121"/>
      <c r="AV6" s="121"/>
      <c r="AW6" s="121"/>
      <c r="AX6" s="121"/>
      <c r="AY6" s="121"/>
      <c r="AZ6" s="122"/>
      <c r="BA6" s="120">
        <f>BA7</f>
        <v>45201</v>
      </c>
      <c r="BB6" s="121"/>
      <c r="BC6" s="121"/>
      <c r="BD6" s="121"/>
      <c r="BE6" s="121"/>
      <c r="BF6" s="121"/>
      <c r="BG6" s="122"/>
      <c r="BH6" s="120">
        <f>BH7</f>
        <v>45208</v>
      </c>
      <c r="BI6" s="121"/>
      <c r="BJ6" s="121"/>
      <c r="BK6" s="121"/>
      <c r="BL6" s="121"/>
      <c r="BM6" s="121"/>
      <c r="BN6" s="122"/>
    </row>
    <row r="7" spans="1:66" ht="15" customHeight="1" x14ac:dyDescent="0.25">
      <c r="A7" s="31" t="s">
        <v>132</v>
      </c>
      <c r="B7" s="31"/>
      <c r="C7" s="31"/>
      <c r="D7" s="38"/>
      <c r="E7" s="38"/>
      <c r="F7" s="38"/>
      <c r="G7" s="38"/>
      <c r="H7" s="38"/>
      <c r="I7" s="38"/>
      <c r="K7" s="39">
        <f>Início_do_projeto-WEEKDAY(Início_do_projeto,1)+2+7*(Semana_de_exibição-1)</f>
        <v>45159</v>
      </c>
      <c r="L7" s="40">
        <f>K7+1</f>
        <v>45160</v>
      </c>
      <c r="M7" s="40">
        <f t="shared" ref="M7:AZ7" si="0">L7+1</f>
        <v>45161</v>
      </c>
      <c r="N7" s="40">
        <f t="shared" si="0"/>
        <v>45162</v>
      </c>
      <c r="O7" s="40">
        <f t="shared" si="0"/>
        <v>45163</v>
      </c>
      <c r="P7" s="40">
        <f t="shared" si="0"/>
        <v>45164</v>
      </c>
      <c r="Q7" s="41">
        <f t="shared" si="0"/>
        <v>45165</v>
      </c>
      <c r="R7" s="39">
        <f>Q7+1</f>
        <v>45166</v>
      </c>
      <c r="S7" s="40">
        <f>R7+1</f>
        <v>45167</v>
      </c>
      <c r="T7" s="40">
        <f t="shared" si="0"/>
        <v>45168</v>
      </c>
      <c r="U7" s="40">
        <f t="shared" si="0"/>
        <v>45169</v>
      </c>
      <c r="V7" s="40">
        <f t="shared" si="0"/>
        <v>45170</v>
      </c>
      <c r="W7" s="40">
        <f t="shared" si="0"/>
        <v>45171</v>
      </c>
      <c r="X7" s="41">
        <f t="shared" si="0"/>
        <v>45172</v>
      </c>
      <c r="Y7" s="39">
        <f>X7+1</f>
        <v>45173</v>
      </c>
      <c r="Z7" s="40">
        <f>Y7+1</f>
        <v>45174</v>
      </c>
      <c r="AA7" s="40">
        <f t="shared" si="0"/>
        <v>45175</v>
      </c>
      <c r="AB7" s="40">
        <f t="shared" si="0"/>
        <v>45176</v>
      </c>
      <c r="AC7" s="40">
        <f t="shared" si="0"/>
        <v>45177</v>
      </c>
      <c r="AD7" s="40">
        <f t="shared" si="0"/>
        <v>45178</v>
      </c>
      <c r="AE7" s="41">
        <f t="shared" si="0"/>
        <v>45179</v>
      </c>
      <c r="AF7" s="39">
        <f>AE7+1</f>
        <v>45180</v>
      </c>
      <c r="AG7" s="40">
        <f>AF7+1</f>
        <v>45181</v>
      </c>
      <c r="AH7" s="40">
        <f t="shared" si="0"/>
        <v>45182</v>
      </c>
      <c r="AI7" s="40">
        <f t="shared" si="0"/>
        <v>45183</v>
      </c>
      <c r="AJ7" s="40">
        <f t="shared" si="0"/>
        <v>45184</v>
      </c>
      <c r="AK7" s="40">
        <f t="shared" si="0"/>
        <v>45185</v>
      </c>
      <c r="AL7" s="41">
        <f t="shared" si="0"/>
        <v>45186</v>
      </c>
      <c r="AM7" s="39">
        <f>AL7+1</f>
        <v>45187</v>
      </c>
      <c r="AN7" s="40">
        <f>AM7+1</f>
        <v>45188</v>
      </c>
      <c r="AO7" s="40">
        <f t="shared" si="0"/>
        <v>45189</v>
      </c>
      <c r="AP7" s="40">
        <f t="shared" si="0"/>
        <v>45190</v>
      </c>
      <c r="AQ7" s="40">
        <f t="shared" si="0"/>
        <v>45191</v>
      </c>
      <c r="AR7" s="40">
        <f t="shared" si="0"/>
        <v>45192</v>
      </c>
      <c r="AS7" s="41">
        <f t="shared" si="0"/>
        <v>45193</v>
      </c>
      <c r="AT7" s="39">
        <f>AS7+1</f>
        <v>45194</v>
      </c>
      <c r="AU7" s="40">
        <f>AT7+1</f>
        <v>45195</v>
      </c>
      <c r="AV7" s="40">
        <f t="shared" si="0"/>
        <v>45196</v>
      </c>
      <c r="AW7" s="40">
        <f t="shared" si="0"/>
        <v>45197</v>
      </c>
      <c r="AX7" s="40">
        <f t="shared" si="0"/>
        <v>45198</v>
      </c>
      <c r="AY7" s="40">
        <f t="shared" si="0"/>
        <v>45199</v>
      </c>
      <c r="AZ7" s="41">
        <f t="shared" si="0"/>
        <v>45200</v>
      </c>
      <c r="BA7" s="39">
        <f t="shared" ref="BA7:BN7" si="1">AZ7+1</f>
        <v>45201</v>
      </c>
      <c r="BB7" s="40">
        <f t="shared" si="1"/>
        <v>45202</v>
      </c>
      <c r="BC7" s="40">
        <f t="shared" si="1"/>
        <v>45203</v>
      </c>
      <c r="BD7" s="40">
        <f t="shared" si="1"/>
        <v>45204</v>
      </c>
      <c r="BE7" s="40">
        <f t="shared" si="1"/>
        <v>45205</v>
      </c>
      <c r="BF7" s="40">
        <f t="shared" si="1"/>
        <v>45206</v>
      </c>
      <c r="BG7" s="41">
        <f t="shared" si="1"/>
        <v>45207</v>
      </c>
      <c r="BH7" s="39">
        <f t="shared" si="1"/>
        <v>45208</v>
      </c>
      <c r="BI7" s="40">
        <f t="shared" si="1"/>
        <v>45209</v>
      </c>
      <c r="BJ7" s="40">
        <f t="shared" si="1"/>
        <v>45210</v>
      </c>
      <c r="BK7" s="40">
        <f t="shared" si="1"/>
        <v>45211</v>
      </c>
      <c r="BL7" s="40">
        <f t="shared" si="1"/>
        <v>45212</v>
      </c>
      <c r="BM7" s="40">
        <f t="shared" si="1"/>
        <v>45213</v>
      </c>
      <c r="BN7" s="41">
        <f t="shared" si="1"/>
        <v>45214</v>
      </c>
    </row>
    <row r="8" spans="1:66" ht="30" customHeight="1" thickBot="1" x14ac:dyDescent="0.3">
      <c r="A8" s="31" t="s">
        <v>133</v>
      </c>
      <c r="B8" s="31"/>
      <c r="C8" s="31"/>
      <c r="D8" s="42" t="s">
        <v>134</v>
      </c>
      <c r="E8" s="43" t="s">
        <v>135</v>
      </c>
      <c r="F8" s="43" t="s">
        <v>136</v>
      </c>
      <c r="G8" s="43" t="s">
        <v>137</v>
      </c>
      <c r="H8" s="43" t="s">
        <v>138</v>
      </c>
      <c r="I8" s="43"/>
      <c r="J8" s="43" t="s">
        <v>139</v>
      </c>
      <c r="K8" s="44" t="str">
        <f t="shared" ref="K8:BN8" si="2">LEFT(TEXT(K7,"ddd"),1)</f>
        <v>s</v>
      </c>
      <c r="L8" s="44" t="str">
        <f t="shared" si="2"/>
        <v>t</v>
      </c>
      <c r="M8" s="44" t="str">
        <f t="shared" si="2"/>
        <v>q</v>
      </c>
      <c r="N8" s="44" t="str">
        <f t="shared" si="2"/>
        <v>q</v>
      </c>
      <c r="O8" s="44" t="str">
        <f t="shared" si="2"/>
        <v>s</v>
      </c>
      <c r="P8" s="44" t="str">
        <f t="shared" si="2"/>
        <v>s</v>
      </c>
      <c r="Q8" s="44" t="str">
        <f t="shared" si="2"/>
        <v>d</v>
      </c>
      <c r="R8" s="44" t="str">
        <f t="shared" si="2"/>
        <v>s</v>
      </c>
      <c r="S8" s="44" t="str">
        <f t="shared" si="2"/>
        <v>t</v>
      </c>
      <c r="T8" s="44" t="str">
        <f t="shared" si="2"/>
        <v>q</v>
      </c>
      <c r="U8" s="44" t="str">
        <f t="shared" si="2"/>
        <v>q</v>
      </c>
      <c r="V8" s="44" t="str">
        <f t="shared" si="2"/>
        <v>s</v>
      </c>
      <c r="W8" s="44" t="str">
        <f t="shared" si="2"/>
        <v>s</v>
      </c>
      <c r="X8" s="44" t="str">
        <f t="shared" si="2"/>
        <v>d</v>
      </c>
      <c r="Y8" s="44" t="str">
        <f t="shared" si="2"/>
        <v>s</v>
      </c>
      <c r="Z8" s="44" t="str">
        <f t="shared" si="2"/>
        <v>t</v>
      </c>
      <c r="AA8" s="44" t="str">
        <f t="shared" si="2"/>
        <v>q</v>
      </c>
      <c r="AB8" s="44" t="str">
        <f t="shared" si="2"/>
        <v>q</v>
      </c>
      <c r="AC8" s="44" t="str">
        <f t="shared" si="2"/>
        <v>s</v>
      </c>
      <c r="AD8" s="44" t="str">
        <f t="shared" si="2"/>
        <v>s</v>
      </c>
      <c r="AE8" s="44" t="str">
        <f t="shared" si="2"/>
        <v>d</v>
      </c>
      <c r="AF8" s="44" t="str">
        <f t="shared" si="2"/>
        <v>s</v>
      </c>
      <c r="AG8" s="44" t="str">
        <f t="shared" si="2"/>
        <v>t</v>
      </c>
      <c r="AH8" s="44" t="str">
        <f t="shared" si="2"/>
        <v>q</v>
      </c>
      <c r="AI8" s="44" t="str">
        <f t="shared" si="2"/>
        <v>q</v>
      </c>
      <c r="AJ8" s="44" t="str">
        <f t="shared" si="2"/>
        <v>s</v>
      </c>
      <c r="AK8" s="44" t="str">
        <f t="shared" si="2"/>
        <v>s</v>
      </c>
      <c r="AL8" s="44" t="str">
        <f t="shared" si="2"/>
        <v>d</v>
      </c>
      <c r="AM8" s="44" t="str">
        <f t="shared" si="2"/>
        <v>s</v>
      </c>
      <c r="AN8" s="44" t="str">
        <f t="shared" si="2"/>
        <v>t</v>
      </c>
      <c r="AO8" s="44" t="str">
        <f t="shared" si="2"/>
        <v>q</v>
      </c>
      <c r="AP8" s="44" t="str">
        <f t="shared" si="2"/>
        <v>q</v>
      </c>
      <c r="AQ8" s="44" t="str">
        <f t="shared" si="2"/>
        <v>s</v>
      </c>
      <c r="AR8" s="44" t="str">
        <f t="shared" si="2"/>
        <v>s</v>
      </c>
      <c r="AS8" s="44" t="str">
        <f t="shared" si="2"/>
        <v>d</v>
      </c>
      <c r="AT8" s="44" t="str">
        <f t="shared" si="2"/>
        <v>s</v>
      </c>
      <c r="AU8" s="44" t="str">
        <f t="shared" si="2"/>
        <v>t</v>
      </c>
      <c r="AV8" s="44" t="str">
        <f t="shared" si="2"/>
        <v>q</v>
      </c>
      <c r="AW8" s="44" t="str">
        <f t="shared" si="2"/>
        <v>q</v>
      </c>
      <c r="AX8" s="44" t="str">
        <f t="shared" si="2"/>
        <v>s</v>
      </c>
      <c r="AY8" s="44" t="str">
        <f t="shared" si="2"/>
        <v>s</v>
      </c>
      <c r="AZ8" s="44" t="str">
        <f t="shared" si="2"/>
        <v>d</v>
      </c>
      <c r="BA8" s="44" t="str">
        <f t="shared" si="2"/>
        <v>s</v>
      </c>
      <c r="BB8" s="44" t="str">
        <f t="shared" si="2"/>
        <v>t</v>
      </c>
      <c r="BC8" s="44" t="str">
        <f t="shared" si="2"/>
        <v>q</v>
      </c>
      <c r="BD8" s="44" t="str">
        <f t="shared" si="2"/>
        <v>q</v>
      </c>
      <c r="BE8" s="44" t="str">
        <f t="shared" si="2"/>
        <v>s</v>
      </c>
      <c r="BF8" s="44" t="str">
        <f t="shared" si="2"/>
        <v>s</v>
      </c>
      <c r="BG8" s="44" t="str">
        <f t="shared" si="2"/>
        <v>d</v>
      </c>
      <c r="BH8" s="44" t="str">
        <f t="shared" si="2"/>
        <v>s</v>
      </c>
      <c r="BI8" s="44" t="str">
        <f t="shared" si="2"/>
        <v>t</v>
      </c>
      <c r="BJ8" s="44" t="str">
        <f t="shared" si="2"/>
        <v>q</v>
      </c>
      <c r="BK8" s="44" t="str">
        <f t="shared" si="2"/>
        <v>q</v>
      </c>
      <c r="BL8" s="44" t="str">
        <f t="shared" si="2"/>
        <v>s</v>
      </c>
      <c r="BM8" s="44" t="str">
        <f t="shared" si="2"/>
        <v>s</v>
      </c>
      <c r="BN8" s="44" t="str">
        <f t="shared" si="2"/>
        <v>d</v>
      </c>
    </row>
    <row r="9" spans="1:66" ht="30" hidden="1" customHeight="1" x14ac:dyDescent="0.25">
      <c r="A9" s="36" t="s">
        <v>140</v>
      </c>
      <c r="E9" s="45"/>
      <c r="G9"/>
      <c r="J9">
        <f>IF(OR(ISBLANK(início_da_tarefa),ISBLANK(término_da_tarefa)),"",término_da_tarefa-início_da_tarefa+1)</f>
        <v>4</v>
      </c>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14" customFormat="1" ht="30" customHeight="1" thickBot="1" x14ac:dyDescent="0.3">
      <c r="A10" s="31" t="s">
        <v>141</v>
      </c>
      <c r="B10" s="31"/>
      <c r="C10" s="31"/>
      <c r="D10" s="47" t="s">
        <v>44</v>
      </c>
      <c r="E10" s="48"/>
      <c r="F10" s="49"/>
      <c r="G10" s="50"/>
      <c r="H10" s="51"/>
      <c r="I10" s="52"/>
      <c r="J10" s="52">
        <f t="shared" ref="J10:J35" si="3">IF(OR(ISBLANK(início_da_tarefa),ISBLANK(término_da_tarefa)),"",término_da_tarefa-início_da_tarefa+1)</f>
        <v>3</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14" customFormat="1" ht="30" customHeight="1" thickBot="1" x14ac:dyDescent="0.3">
      <c r="A11" s="31" t="s">
        <v>142</v>
      </c>
      <c r="B11" s="31"/>
      <c r="C11" s="31"/>
      <c r="D11" s="53" t="s">
        <v>42</v>
      </c>
      <c r="E11" s="54"/>
      <c r="F11" s="55"/>
      <c r="G11" s="56">
        <f>Início_do_projeto</f>
        <v>45160</v>
      </c>
      <c r="H11" s="56">
        <f>G11+3</f>
        <v>45163</v>
      </c>
      <c r="I11" s="52"/>
      <c r="J11" s="52">
        <f t="shared" si="3"/>
        <v>5</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14" customFormat="1" ht="30" customHeight="1" thickBot="1" x14ac:dyDescent="0.3">
      <c r="A12" s="31" t="s">
        <v>144</v>
      </c>
      <c r="B12" s="31"/>
      <c r="C12" s="31"/>
      <c r="D12" s="53" t="s">
        <v>145</v>
      </c>
      <c r="E12" s="54"/>
      <c r="F12" s="55"/>
      <c r="G12" s="56"/>
      <c r="H12" s="56"/>
      <c r="I12" s="52"/>
      <c r="J12" s="52">
        <f t="shared" si="3"/>
        <v>6</v>
      </c>
      <c r="K12" s="46"/>
      <c r="L12" s="46"/>
      <c r="M12" s="46"/>
      <c r="N12" s="46"/>
      <c r="O12" s="46"/>
      <c r="P12" s="46"/>
      <c r="Q12" s="46"/>
      <c r="R12" s="46"/>
      <c r="S12" s="46"/>
      <c r="T12" s="46"/>
      <c r="U12" s="46"/>
      <c r="V12" s="46"/>
      <c r="W12" s="57"/>
      <c r="X12" s="57"/>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14" customFormat="1" ht="30" customHeight="1" thickBot="1" x14ac:dyDescent="0.3">
      <c r="A13" s="36"/>
      <c r="B13" s="36"/>
      <c r="C13" s="36"/>
      <c r="D13" s="53" t="s">
        <v>146</v>
      </c>
      <c r="E13" s="54"/>
      <c r="F13" s="55"/>
      <c r="G13" s="56"/>
      <c r="H13" s="56"/>
      <c r="I13" s="52"/>
      <c r="J13" s="52">
        <f t="shared" si="3"/>
        <v>3</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14" customFormat="1" ht="30" customHeight="1" thickBot="1" x14ac:dyDescent="0.3">
      <c r="A14" s="36"/>
      <c r="B14" s="36"/>
      <c r="C14" s="36"/>
      <c r="D14" s="53" t="s">
        <v>147</v>
      </c>
      <c r="E14" s="54"/>
      <c r="F14" s="55"/>
      <c r="G14" s="56"/>
      <c r="H14" s="56"/>
      <c r="I14" s="52"/>
      <c r="J14" s="52" t="str">
        <f t="shared" si="3"/>
        <v/>
      </c>
      <c r="K14" s="46"/>
      <c r="L14" s="46"/>
      <c r="M14" s="46"/>
      <c r="N14" s="46"/>
      <c r="O14" s="46"/>
      <c r="P14" s="46"/>
      <c r="Q14" s="46"/>
      <c r="R14" s="46"/>
      <c r="S14" s="46"/>
      <c r="T14" s="46"/>
      <c r="U14" s="46"/>
      <c r="V14" s="46"/>
      <c r="W14" s="46"/>
      <c r="X14" s="46"/>
      <c r="Y14" s="46"/>
      <c r="Z14" s="46"/>
      <c r="AA14" s="57"/>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14" customFormat="1" ht="30" customHeight="1" thickBot="1" x14ac:dyDescent="0.3">
      <c r="A15" s="36"/>
      <c r="B15" s="36"/>
      <c r="C15" s="36"/>
      <c r="D15" s="53" t="s">
        <v>148</v>
      </c>
      <c r="E15" s="54"/>
      <c r="F15" s="55"/>
      <c r="G15" s="56"/>
      <c r="H15" s="56"/>
      <c r="I15" s="52"/>
      <c r="J15" s="52">
        <f t="shared" si="3"/>
        <v>5</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14" customFormat="1" ht="30" customHeight="1" thickBot="1" x14ac:dyDescent="0.3">
      <c r="A16" s="31" t="s">
        <v>149</v>
      </c>
      <c r="B16" s="31"/>
      <c r="C16" s="31"/>
      <c r="D16" s="58" t="s">
        <v>150</v>
      </c>
      <c r="E16" s="59"/>
      <c r="F16" s="60"/>
      <c r="G16" s="61"/>
      <c r="H16" s="62"/>
      <c r="I16" s="52"/>
      <c r="J16" s="52">
        <f t="shared" si="3"/>
        <v>6</v>
      </c>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14" customFormat="1" ht="30" customHeight="1" thickBot="1" x14ac:dyDescent="0.3">
      <c r="A17" s="31"/>
      <c r="B17" s="31"/>
      <c r="C17" s="31"/>
      <c r="D17" s="63" t="s">
        <v>143</v>
      </c>
      <c r="E17" s="64"/>
      <c r="F17" s="65"/>
      <c r="G17" s="66"/>
      <c r="H17" s="66"/>
      <c r="I17" s="52"/>
      <c r="J17" s="52">
        <f t="shared" si="3"/>
        <v>4</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14" customFormat="1" ht="30" customHeight="1" thickBot="1" x14ac:dyDescent="0.3">
      <c r="A18" s="36"/>
      <c r="B18" s="36"/>
      <c r="C18" s="36"/>
      <c r="D18" s="63" t="s">
        <v>145</v>
      </c>
      <c r="E18" s="64"/>
      <c r="F18" s="65"/>
      <c r="G18" s="66"/>
      <c r="H18" s="66"/>
      <c r="I18" s="52"/>
      <c r="J18" s="52">
        <f t="shared" si="3"/>
        <v>3</v>
      </c>
      <c r="K18" s="46"/>
      <c r="L18" s="46"/>
      <c r="M18" s="46"/>
      <c r="N18" s="46"/>
      <c r="O18" s="46"/>
      <c r="P18" s="46"/>
      <c r="Q18" s="46"/>
      <c r="R18" s="46"/>
      <c r="S18" s="46"/>
      <c r="T18" s="46"/>
      <c r="U18" s="46"/>
      <c r="V18" s="46"/>
      <c r="W18" s="57"/>
      <c r="X18" s="57"/>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14" customFormat="1" ht="30" customHeight="1" thickBot="1" x14ac:dyDescent="0.3">
      <c r="A19" s="36"/>
      <c r="B19" s="36"/>
      <c r="C19" s="36"/>
      <c r="D19" s="63" t="s">
        <v>146</v>
      </c>
      <c r="E19" s="64"/>
      <c r="F19" s="65"/>
      <c r="G19" s="66"/>
      <c r="H19" s="66"/>
      <c r="I19" s="52"/>
      <c r="J19" s="52">
        <f t="shared" si="3"/>
        <v>4</v>
      </c>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14" customFormat="1" ht="30" customHeight="1" thickBot="1" x14ac:dyDescent="0.3">
      <c r="A20" s="36"/>
      <c r="B20" s="36"/>
      <c r="C20" s="36"/>
      <c r="D20" s="63" t="s">
        <v>147</v>
      </c>
      <c r="E20" s="64"/>
      <c r="F20" s="65"/>
      <c r="G20" s="66"/>
      <c r="H20" s="66"/>
      <c r="I20" s="52"/>
      <c r="J20" s="52" t="str">
        <f t="shared" si="3"/>
        <v/>
      </c>
      <c r="K20" s="46"/>
      <c r="L20" s="46"/>
      <c r="M20" s="46"/>
      <c r="N20" s="46"/>
      <c r="O20" s="46"/>
      <c r="P20" s="46"/>
      <c r="Q20" s="46"/>
      <c r="R20" s="46"/>
      <c r="S20" s="46"/>
      <c r="T20" s="46"/>
      <c r="U20" s="46"/>
      <c r="V20" s="46"/>
      <c r="W20" s="46"/>
      <c r="X20" s="46"/>
      <c r="Y20" s="46"/>
      <c r="Z20" s="46"/>
      <c r="AA20" s="57"/>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14" customFormat="1" ht="30" customHeight="1" thickBot="1" x14ac:dyDescent="0.3">
      <c r="A21" s="36"/>
      <c r="B21" s="36"/>
      <c r="C21" s="36"/>
      <c r="D21" s="63" t="s">
        <v>148</v>
      </c>
      <c r="E21" s="64"/>
      <c r="F21" s="65"/>
      <c r="G21" s="66"/>
      <c r="H21" s="66"/>
      <c r="I21" s="52"/>
      <c r="J21" s="52">
        <f t="shared" si="3"/>
        <v>6</v>
      </c>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14" customFormat="1" ht="30" customHeight="1" thickBot="1" x14ac:dyDescent="0.3">
      <c r="A22" s="36" t="s">
        <v>151</v>
      </c>
      <c r="B22" s="36"/>
      <c r="C22" s="36"/>
      <c r="D22" s="67" t="s">
        <v>152</v>
      </c>
      <c r="E22" s="68"/>
      <c r="F22" s="69"/>
      <c r="G22" s="70"/>
      <c r="H22" s="71"/>
      <c r="I22" s="52"/>
      <c r="J22" s="52">
        <f t="shared" si="3"/>
        <v>5</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14" customFormat="1" ht="30" customHeight="1" thickBot="1" x14ac:dyDescent="0.3">
      <c r="A23" s="36"/>
      <c r="B23" s="36"/>
      <c r="C23" s="36"/>
      <c r="D23" s="72" t="s">
        <v>143</v>
      </c>
      <c r="E23" s="73"/>
      <c r="F23" s="74"/>
      <c r="G23" s="75"/>
      <c r="H23" s="75"/>
      <c r="I23" s="52"/>
      <c r="J23" s="52">
        <f t="shared" si="3"/>
        <v>6</v>
      </c>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14" customFormat="1" ht="30" customHeight="1" thickBot="1" x14ac:dyDescent="0.3">
      <c r="A24" s="36"/>
      <c r="B24" s="36"/>
      <c r="C24" s="36"/>
      <c r="D24" s="72" t="s">
        <v>145</v>
      </c>
      <c r="E24" s="73"/>
      <c r="F24" s="74"/>
      <c r="G24" s="75"/>
      <c r="H24" s="75"/>
      <c r="I24" s="52"/>
      <c r="J24" s="52">
        <f t="shared" si="3"/>
        <v>5</v>
      </c>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14" customFormat="1" ht="30" customHeight="1" thickBot="1" x14ac:dyDescent="0.3">
      <c r="A25" s="36"/>
      <c r="B25" s="36"/>
      <c r="C25" s="36"/>
      <c r="D25" s="72" t="s">
        <v>146</v>
      </c>
      <c r="E25" s="73"/>
      <c r="F25" s="74"/>
      <c r="G25" s="75"/>
      <c r="H25" s="75"/>
      <c r="I25" s="52"/>
      <c r="J25" s="52">
        <f t="shared" si="3"/>
        <v>5</v>
      </c>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14" customFormat="1" ht="30" customHeight="1" thickBot="1" x14ac:dyDescent="0.3">
      <c r="A26" s="36"/>
      <c r="B26" s="36"/>
      <c r="C26" s="36"/>
      <c r="D26" s="72" t="s">
        <v>147</v>
      </c>
      <c r="E26" s="73"/>
      <c r="F26" s="74"/>
      <c r="G26" s="75"/>
      <c r="H26" s="75"/>
      <c r="I26" s="52"/>
      <c r="J26" s="52" t="str">
        <f t="shared" si="3"/>
        <v/>
      </c>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14" customFormat="1" ht="30" customHeight="1" thickBot="1" x14ac:dyDescent="0.3">
      <c r="A27" s="36"/>
      <c r="B27" s="36"/>
      <c r="C27" s="36"/>
      <c r="D27" s="72" t="s">
        <v>148</v>
      </c>
      <c r="E27" s="73"/>
      <c r="F27" s="74"/>
      <c r="G27" s="75"/>
      <c r="H27" s="75"/>
      <c r="I27" s="52"/>
      <c r="J27" s="52" t="e">
        <f t="shared" si="3"/>
        <v>#VALUE!</v>
      </c>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row>
    <row r="28" spans="1:66" s="14" customFormat="1" ht="30" customHeight="1" thickBot="1" x14ac:dyDescent="0.3">
      <c r="A28" s="36" t="s">
        <v>151</v>
      </c>
      <c r="B28" s="36"/>
      <c r="C28" s="36"/>
      <c r="D28" s="76" t="s">
        <v>153</v>
      </c>
      <c r="E28" s="77"/>
      <c r="F28" s="78"/>
      <c r="G28" s="79"/>
      <c r="H28" s="80"/>
      <c r="I28" s="52"/>
      <c r="J28" s="52" t="e">
        <f t="shared" si="3"/>
        <v>#VALUE!</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14" customFormat="1" ht="30" customHeight="1" thickBot="1" x14ac:dyDescent="0.3">
      <c r="A29" s="36"/>
      <c r="B29" s="36"/>
      <c r="C29" s="36"/>
      <c r="D29" s="81" t="s">
        <v>143</v>
      </c>
      <c r="E29" s="82"/>
      <c r="F29" s="83"/>
      <c r="G29" s="84" t="s">
        <v>154</v>
      </c>
      <c r="H29" s="84" t="s">
        <v>154</v>
      </c>
      <c r="I29" s="52"/>
      <c r="J29" s="52" t="e">
        <f t="shared" si="3"/>
        <v>#VALUE!</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14" customFormat="1" ht="30" customHeight="1" thickBot="1" x14ac:dyDescent="0.3">
      <c r="A30" s="36"/>
      <c r="B30" s="36"/>
      <c r="C30" s="36"/>
      <c r="D30" s="81" t="s">
        <v>145</v>
      </c>
      <c r="E30" s="82"/>
      <c r="F30" s="83"/>
      <c r="G30" s="84" t="s">
        <v>154</v>
      </c>
      <c r="H30" s="84" t="s">
        <v>154</v>
      </c>
      <c r="I30" s="52"/>
      <c r="J30" s="52" t="e">
        <f t="shared" si="3"/>
        <v>#VALUE!</v>
      </c>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14" customFormat="1" ht="30" customHeight="1" thickBot="1" x14ac:dyDescent="0.3">
      <c r="A31" s="36"/>
      <c r="B31" s="36"/>
      <c r="C31" s="36"/>
      <c r="D31" s="81" t="s">
        <v>146</v>
      </c>
      <c r="E31" s="82"/>
      <c r="F31" s="83"/>
      <c r="G31" s="84" t="s">
        <v>154</v>
      </c>
      <c r="H31" s="84" t="s">
        <v>154</v>
      </c>
      <c r="I31" s="52"/>
      <c r="J31" s="52" t="e">
        <f t="shared" si="3"/>
        <v>#VALUE!</v>
      </c>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14" customFormat="1" ht="30" customHeight="1" thickBot="1" x14ac:dyDescent="0.3">
      <c r="A32" s="36"/>
      <c r="B32" s="36"/>
      <c r="C32" s="36"/>
      <c r="D32" s="81" t="s">
        <v>147</v>
      </c>
      <c r="E32" s="82"/>
      <c r="F32" s="83"/>
      <c r="G32" s="84" t="s">
        <v>154</v>
      </c>
      <c r="H32" s="84" t="s">
        <v>154</v>
      </c>
      <c r="I32" s="52"/>
      <c r="J32" s="52" t="str">
        <f t="shared" si="3"/>
        <v/>
      </c>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14" customFormat="1" ht="30" customHeight="1" thickBot="1" x14ac:dyDescent="0.3">
      <c r="A33" s="36"/>
      <c r="B33" s="36"/>
      <c r="C33" s="36"/>
      <c r="D33" s="81" t="s">
        <v>148</v>
      </c>
      <c r="E33" s="82"/>
      <c r="F33" s="83"/>
      <c r="G33" s="84" t="s">
        <v>154</v>
      </c>
      <c r="H33" s="84" t="s">
        <v>154</v>
      </c>
      <c r="I33" s="52"/>
      <c r="J33" s="52" t="str">
        <f t="shared" si="3"/>
        <v/>
      </c>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14" customFormat="1" ht="30" customHeight="1" thickBot="1" x14ac:dyDescent="0.3">
      <c r="A34" s="36" t="s">
        <v>155</v>
      </c>
      <c r="B34" s="36"/>
      <c r="C34" s="36"/>
      <c r="D34" s="85"/>
      <c r="E34" s="86"/>
      <c r="F34" s="87"/>
      <c r="G34" s="88"/>
      <c r="H34" s="88"/>
      <c r="I34" s="52"/>
      <c r="J34" s="52" t="str">
        <f t="shared" si="3"/>
        <v/>
      </c>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14" customFormat="1" ht="30" customHeight="1" thickBot="1" x14ac:dyDescent="0.3">
      <c r="A35" s="31" t="s">
        <v>156</v>
      </c>
      <c r="B35" s="31"/>
      <c r="C35" s="31"/>
      <c r="D35" s="89" t="s">
        <v>157</v>
      </c>
      <c r="E35" s="90"/>
      <c r="F35" s="91"/>
      <c r="G35" s="92"/>
      <c r="H35" s="93"/>
      <c r="I35" s="94"/>
      <c r="J35" s="94" t="str">
        <f t="shared" si="3"/>
        <v/>
      </c>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row>
    <row r="36" spans="1:66" ht="30" customHeight="1" x14ac:dyDescent="0.25">
      <c r="I36" s="96"/>
    </row>
    <row r="37" spans="1:66" ht="30" customHeight="1" x14ac:dyDescent="0.25">
      <c r="E37" s="97"/>
      <c r="H37" s="98"/>
    </row>
    <row r="38" spans="1:66" ht="30" customHeight="1" x14ac:dyDescent="0.25">
      <c r="E38" s="99"/>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7289-D3D1-46A6-AE11-49C496C7A5D6}">
  <dimension ref="A1:Z77"/>
  <sheetViews>
    <sheetView showGridLines="0" tabSelected="1" topLeftCell="C10" zoomScale="70" zoomScaleNormal="70" workbookViewId="0">
      <selection activeCell="G19" sqref="G19:M19"/>
    </sheetView>
  </sheetViews>
  <sheetFormatPr defaultRowHeight="12.75" x14ac:dyDescent="0.2"/>
  <cols>
    <col min="1" max="1" width="37.42578125" customWidth="1"/>
    <col min="2" max="2" width="20.5703125" bestFit="1" customWidth="1"/>
    <col min="3" max="3" width="20.140625" bestFit="1" customWidth="1"/>
    <col min="4" max="4" width="23.140625" bestFit="1" customWidth="1"/>
    <col min="7" max="7" width="19" customWidth="1"/>
    <col min="8" max="8" width="16.140625" customWidth="1"/>
    <col min="9" max="9" width="28.42578125" customWidth="1"/>
    <col min="10" max="10" width="12.42578125" customWidth="1"/>
    <col min="11" max="11" width="19.28515625" customWidth="1"/>
    <col min="12" max="12" width="20.85546875" customWidth="1"/>
    <col min="13" max="13" width="21.140625" customWidth="1"/>
    <col min="21" max="21" width="4.28515625" customWidth="1"/>
    <col min="22" max="22" width="5.42578125" customWidth="1"/>
    <col min="23" max="23" width="2.28515625" customWidth="1"/>
  </cols>
  <sheetData>
    <row r="1" spans="1:26" ht="15" x14ac:dyDescent="0.2">
      <c r="A1" s="119" t="s">
        <v>202</v>
      </c>
      <c r="B1" s="22"/>
      <c r="C1" s="22"/>
    </row>
    <row r="2" spans="1:26" ht="15" x14ac:dyDescent="0.2">
      <c r="A2" s="101"/>
    </row>
    <row r="3" spans="1:26" ht="15" x14ac:dyDescent="0.2">
      <c r="A3" s="119" t="s">
        <v>203</v>
      </c>
      <c r="B3" s="22"/>
    </row>
    <row r="4" spans="1:26" ht="15.75" thickBot="1" x14ac:dyDescent="0.25">
      <c r="A4" s="119"/>
      <c r="B4" s="22"/>
    </row>
    <row r="5" spans="1:26" ht="54.75" customHeight="1" thickBot="1" x14ac:dyDescent="0.25">
      <c r="A5" s="115" t="s">
        <v>168</v>
      </c>
      <c r="B5" s="116" t="s">
        <v>169</v>
      </c>
      <c r="C5" s="116" t="s">
        <v>170</v>
      </c>
      <c r="D5" s="116" t="s">
        <v>171</v>
      </c>
      <c r="G5" s="147" t="s">
        <v>172</v>
      </c>
      <c r="H5" s="148"/>
      <c r="I5" s="148"/>
      <c r="J5" s="148"/>
      <c r="K5" s="148"/>
      <c r="L5" s="148"/>
      <c r="M5" s="148"/>
      <c r="N5" s="148"/>
      <c r="O5" s="148"/>
      <c r="P5" s="148"/>
      <c r="Q5" s="148"/>
      <c r="R5" s="148"/>
      <c r="S5" s="148"/>
      <c r="T5" s="148"/>
      <c r="U5" s="148"/>
      <c r="V5" s="148"/>
      <c r="W5" s="148"/>
      <c r="X5" s="149"/>
      <c r="Y5" s="150"/>
      <c r="Z5" s="151"/>
    </row>
    <row r="6" spans="1:26" ht="75.75" thickBot="1" x14ac:dyDescent="0.25">
      <c r="A6" s="118" t="s">
        <v>161</v>
      </c>
      <c r="B6" s="117" t="s">
        <v>205</v>
      </c>
      <c r="C6" s="117" t="s">
        <v>206</v>
      </c>
      <c r="D6" s="117" t="s">
        <v>207</v>
      </c>
      <c r="G6" s="152" t="s">
        <v>233</v>
      </c>
      <c r="H6" s="153"/>
      <c r="I6" s="153"/>
      <c r="J6" s="153"/>
      <c r="K6" s="153"/>
      <c r="L6" s="153"/>
      <c r="M6" s="103"/>
      <c r="N6" s="103"/>
      <c r="O6" s="153" t="s">
        <v>201</v>
      </c>
      <c r="P6" s="153"/>
      <c r="Q6" s="153"/>
      <c r="R6" s="153"/>
      <c r="S6" s="153"/>
      <c r="T6" s="153"/>
      <c r="U6" s="153"/>
      <c r="V6" s="153"/>
      <c r="W6" s="153"/>
      <c r="X6" s="154"/>
      <c r="Y6" s="150"/>
      <c r="Z6" s="151"/>
    </row>
    <row r="7" spans="1:26" ht="75.75" thickBot="1" x14ac:dyDescent="0.25">
      <c r="A7" s="118" t="s">
        <v>160</v>
      </c>
      <c r="B7" s="117" t="s">
        <v>208</v>
      </c>
      <c r="C7" s="117" t="s">
        <v>209</v>
      </c>
      <c r="D7" s="117" t="s">
        <v>210</v>
      </c>
      <c r="G7" s="104"/>
      <c r="H7" s="104"/>
      <c r="I7" s="105"/>
      <c r="J7" s="105"/>
      <c r="K7" s="105"/>
      <c r="L7" s="105"/>
      <c r="M7" s="105"/>
      <c r="N7" s="146"/>
      <c r="O7" s="146"/>
      <c r="P7" s="146"/>
      <c r="Q7" s="141"/>
      <c r="R7" s="141"/>
      <c r="S7" s="141"/>
      <c r="T7" s="141"/>
      <c r="U7" s="141"/>
      <c r="V7" s="141"/>
      <c r="W7" s="142"/>
      <c r="X7" s="142"/>
      <c r="Y7" s="142"/>
      <c r="Z7" s="142"/>
    </row>
    <row r="8" spans="1:26" ht="61.5" thickTop="1" thickBot="1" x14ac:dyDescent="0.25">
      <c r="A8" s="118" t="s">
        <v>162</v>
      </c>
      <c r="B8" s="117" t="s">
        <v>211</v>
      </c>
      <c r="C8" s="117" t="s">
        <v>212</v>
      </c>
      <c r="D8" s="117" t="s">
        <v>213</v>
      </c>
      <c r="G8" s="106" t="s">
        <v>0</v>
      </c>
      <c r="H8" s="107" t="s">
        <v>173</v>
      </c>
      <c r="I8" s="107" t="s">
        <v>174</v>
      </c>
      <c r="J8" s="107" t="s">
        <v>175</v>
      </c>
      <c r="K8" s="107" t="s">
        <v>176</v>
      </c>
      <c r="L8" s="107" t="s">
        <v>177</v>
      </c>
      <c r="M8" s="107" t="s">
        <v>178</v>
      </c>
      <c r="N8" s="143" t="s">
        <v>179</v>
      </c>
      <c r="O8" s="144"/>
      <c r="P8" s="126" t="s">
        <v>180</v>
      </c>
      <c r="Q8" s="128"/>
      <c r="R8" s="127"/>
      <c r="S8" s="126" t="s">
        <v>181</v>
      </c>
      <c r="T8" s="128"/>
      <c r="U8" s="128"/>
      <c r="V8" s="128"/>
      <c r="W8" s="127"/>
      <c r="X8" s="143" t="s">
        <v>4</v>
      </c>
      <c r="Y8" s="145"/>
      <c r="Z8" s="102"/>
    </row>
    <row r="9" spans="1:26" ht="74.25" customHeight="1" thickBot="1" x14ac:dyDescent="0.25">
      <c r="A9" s="118" t="s">
        <v>163</v>
      </c>
      <c r="B9" s="117" t="s">
        <v>214</v>
      </c>
      <c r="C9" s="117" t="s">
        <v>215</v>
      </c>
      <c r="D9" s="117" t="s">
        <v>216</v>
      </c>
      <c r="G9" s="108" t="s">
        <v>182</v>
      </c>
      <c r="H9" s="109" t="s">
        <v>183</v>
      </c>
      <c r="I9" s="109" t="s">
        <v>229</v>
      </c>
      <c r="J9" s="109" t="s">
        <v>184</v>
      </c>
      <c r="K9" s="109" t="s">
        <v>185</v>
      </c>
      <c r="L9" s="109" t="s">
        <v>186</v>
      </c>
      <c r="M9" s="109" t="s">
        <v>187</v>
      </c>
      <c r="N9" s="137" t="s">
        <v>230</v>
      </c>
      <c r="O9" s="138"/>
      <c r="P9" s="137" t="s">
        <v>231</v>
      </c>
      <c r="Q9" s="139"/>
      <c r="R9" s="138"/>
      <c r="S9" s="137" t="s">
        <v>188</v>
      </c>
      <c r="T9" s="139"/>
      <c r="U9" s="139"/>
      <c r="V9" s="139"/>
      <c r="W9" s="138"/>
      <c r="X9" s="137" t="s">
        <v>232</v>
      </c>
      <c r="Y9" s="140"/>
      <c r="Z9" s="102"/>
    </row>
    <row r="10" spans="1:26" ht="60.75" thickBot="1" x14ac:dyDescent="0.25">
      <c r="A10" s="118" t="s">
        <v>164</v>
      </c>
      <c r="B10" s="117" t="s">
        <v>217</v>
      </c>
      <c r="C10" s="117" t="s">
        <v>218</v>
      </c>
      <c r="D10" s="117" t="s">
        <v>219</v>
      </c>
      <c r="G10" s="108" t="s">
        <v>189</v>
      </c>
      <c r="H10" s="109" t="s">
        <v>190</v>
      </c>
      <c r="I10" s="109" t="s">
        <v>234</v>
      </c>
      <c r="J10" s="109" t="s">
        <v>184</v>
      </c>
      <c r="K10" s="109" t="s">
        <v>191</v>
      </c>
      <c r="L10" s="109" t="s">
        <v>192</v>
      </c>
      <c r="M10" s="109" t="s">
        <v>160</v>
      </c>
      <c r="N10" s="137" t="s">
        <v>193</v>
      </c>
      <c r="O10" s="138"/>
      <c r="P10" s="137" t="s">
        <v>235</v>
      </c>
      <c r="Q10" s="139"/>
      <c r="R10" s="138"/>
      <c r="S10" s="137" t="s">
        <v>199</v>
      </c>
      <c r="T10" s="139"/>
      <c r="U10" s="139"/>
      <c r="V10" s="139"/>
      <c r="W10" s="138"/>
      <c r="X10" s="137" t="s">
        <v>236</v>
      </c>
      <c r="Y10" s="140"/>
      <c r="Z10" s="102"/>
    </row>
    <row r="11" spans="1:26" ht="60.75" thickBot="1" x14ac:dyDescent="0.25">
      <c r="A11" s="118" t="s">
        <v>165</v>
      </c>
      <c r="B11" s="117" t="s">
        <v>220</v>
      </c>
      <c r="C11" s="117" t="s">
        <v>221</v>
      </c>
      <c r="D11" s="117" t="s">
        <v>222</v>
      </c>
      <c r="G11" s="108" t="s">
        <v>194</v>
      </c>
      <c r="H11" s="109" t="s">
        <v>195</v>
      </c>
      <c r="I11" s="109" t="s">
        <v>237</v>
      </c>
      <c r="J11" s="109" t="s">
        <v>184</v>
      </c>
      <c r="K11" s="109" t="s">
        <v>196</v>
      </c>
      <c r="L11" s="109" t="s">
        <v>238</v>
      </c>
      <c r="M11" s="109" t="s">
        <v>162</v>
      </c>
      <c r="N11" s="137" t="s">
        <v>197</v>
      </c>
      <c r="O11" s="138"/>
      <c r="P11" s="137" t="s">
        <v>239</v>
      </c>
      <c r="Q11" s="139"/>
      <c r="R11" s="138"/>
      <c r="S11" s="137" t="s">
        <v>198</v>
      </c>
      <c r="T11" s="139"/>
      <c r="U11" s="139"/>
      <c r="V11" s="139"/>
      <c r="W11" s="138"/>
      <c r="X11" s="137" t="s">
        <v>240</v>
      </c>
      <c r="Y11" s="140"/>
      <c r="Z11" s="102"/>
    </row>
    <row r="12" spans="1:26" ht="60.75" thickBot="1" x14ac:dyDescent="0.25">
      <c r="A12" s="118" t="s">
        <v>166</v>
      </c>
      <c r="B12" s="117" t="s">
        <v>223</v>
      </c>
      <c r="C12" s="117" t="s">
        <v>224</v>
      </c>
      <c r="D12" s="117" t="s">
        <v>225</v>
      </c>
      <c r="G12" s="108"/>
      <c r="H12" s="109"/>
      <c r="I12" s="109"/>
      <c r="J12" s="109"/>
      <c r="K12" s="109"/>
      <c r="L12" s="109"/>
      <c r="M12" s="109"/>
      <c r="N12" s="137"/>
      <c r="O12" s="138"/>
      <c r="P12" s="137"/>
      <c r="Q12" s="139"/>
      <c r="R12" s="138"/>
      <c r="S12" s="137"/>
      <c r="T12" s="139"/>
      <c r="U12" s="139"/>
      <c r="V12" s="139"/>
      <c r="W12" s="138"/>
      <c r="X12" s="137"/>
      <c r="Y12" s="140"/>
      <c r="Z12" s="102"/>
    </row>
    <row r="13" spans="1:26" ht="60.75" thickBot="1" x14ac:dyDescent="0.25">
      <c r="A13" s="118" t="s">
        <v>167</v>
      </c>
      <c r="B13" s="117" t="s">
        <v>226</v>
      </c>
      <c r="C13" s="117" t="s">
        <v>227</v>
      </c>
      <c r="D13" s="117" t="s">
        <v>228</v>
      </c>
      <c r="G13" s="108"/>
      <c r="H13" s="109"/>
      <c r="I13" s="109"/>
      <c r="J13" s="109"/>
      <c r="K13" s="109"/>
      <c r="L13" s="109"/>
      <c r="M13" s="109"/>
      <c r="N13" s="137"/>
      <c r="O13" s="138"/>
      <c r="P13" s="137"/>
      <c r="Q13" s="139"/>
      <c r="R13" s="138"/>
      <c r="S13" s="137"/>
      <c r="T13" s="139"/>
      <c r="U13" s="139"/>
      <c r="V13" s="139"/>
      <c r="W13" s="138"/>
      <c r="X13" s="137"/>
      <c r="Y13" s="140"/>
      <c r="Z13" s="102"/>
    </row>
    <row r="14" spans="1:26" ht="15.75" thickBot="1" x14ac:dyDescent="0.25">
      <c r="G14" s="108"/>
      <c r="H14" s="109"/>
      <c r="I14" s="109"/>
      <c r="J14" s="109"/>
      <c r="K14" s="109"/>
      <c r="L14" s="109"/>
      <c r="M14" s="109"/>
      <c r="N14" s="137"/>
      <c r="O14" s="138"/>
      <c r="P14" s="137"/>
      <c r="Q14" s="139"/>
      <c r="R14" s="138"/>
      <c r="S14" s="137"/>
      <c r="T14" s="139"/>
      <c r="U14" s="139"/>
      <c r="V14" s="139"/>
      <c r="W14" s="138"/>
      <c r="X14" s="137"/>
      <c r="Y14" s="140"/>
      <c r="Z14" s="102"/>
    </row>
    <row r="15" spans="1:26" ht="15.75" thickBot="1" x14ac:dyDescent="0.25">
      <c r="G15" s="108"/>
      <c r="H15" s="109"/>
      <c r="I15" s="109"/>
      <c r="J15" s="109"/>
      <c r="K15" s="109"/>
      <c r="L15" s="109"/>
      <c r="M15" s="109"/>
      <c r="N15" s="137"/>
      <c r="O15" s="138"/>
      <c r="P15" s="137"/>
      <c r="Q15" s="139"/>
      <c r="R15" s="138"/>
      <c r="S15" s="137"/>
      <c r="T15" s="139"/>
      <c r="U15" s="139"/>
      <c r="V15" s="139"/>
      <c r="W15" s="138"/>
      <c r="X15" s="137"/>
      <c r="Y15" s="140"/>
      <c r="Z15" s="102"/>
    </row>
    <row r="16" spans="1:26" ht="15.75" thickBot="1" x14ac:dyDescent="0.25">
      <c r="G16" s="108"/>
      <c r="H16" s="109"/>
      <c r="I16" s="109"/>
      <c r="J16" s="109"/>
      <c r="K16" s="110"/>
      <c r="L16" s="109"/>
      <c r="M16" s="109"/>
      <c r="N16" s="137"/>
      <c r="O16" s="138"/>
      <c r="P16" s="137"/>
      <c r="Q16" s="139"/>
      <c r="R16" s="138"/>
      <c r="S16" s="137"/>
      <c r="T16" s="139"/>
      <c r="U16" s="139"/>
      <c r="V16" s="139"/>
      <c r="W16" s="138"/>
      <c r="X16" s="137"/>
      <c r="Y16" s="140"/>
      <c r="Z16" s="102"/>
    </row>
    <row r="17" spans="7:26" ht="13.5" thickBot="1" x14ac:dyDescent="0.25">
      <c r="G17" s="104"/>
      <c r="H17" s="104"/>
      <c r="I17" s="105"/>
      <c r="J17" s="105"/>
      <c r="K17" s="105"/>
      <c r="L17" s="105"/>
      <c r="M17" s="105"/>
      <c r="N17" s="141"/>
      <c r="O17" s="141"/>
      <c r="P17" s="141"/>
      <c r="Q17" s="141"/>
      <c r="R17" s="141"/>
      <c r="S17" s="141"/>
      <c r="T17" s="141"/>
      <c r="U17" s="141"/>
      <c r="V17" s="141"/>
      <c r="W17" s="142"/>
      <c r="X17" s="142"/>
      <c r="Y17" s="142"/>
      <c r="Z17" s="142"/>
    </row>
    <row r="18" spans="7:26" ht="25.5" customHeight="1" thickBot="1" x14ac:dyDescent="0.25">
      <c r="G18" s="105"/>
      <c r="H18" s="126" t="s">
        <v>242</v>
      </c>
      <c r="I18" s="127"/>
      <c r="J18" s="126" t="s">
        <v>241</v>
      </c>
      <c r="K18" s="128"/>
      <c r="L18" s="128"/>
      <c r="M18" s="129"/>
      <c r="N18" s="130" t="s">
        <v>204</v>
      </c>
      <c r="O18" s="128"/>
      <c r="P18" s="128"/>
      <c r="Q18" s="128"/>
      <c r="R18" s="128"/>
      <c r="S18" s="128"/>
      <c r="T18" s="128"/>
      <c r="U18" s="128"/>
      <c r="V18" s="128"/>
      <c r="W18" s="128"/>
      <c r="X18" s="128"/>
      <c r="Y18" s="129"/>
      <c r="Z18" s="102"/>
    </row>
    <row r="19" spans="7:26" ht="90" customHeight="1" thickBot="1" x14ac:dyDescent="0.25">
      <c r="G19" s="131" t="s">
        <v>200</v>
      </c>
      <c r="H19" s="132"/>
      <c r="I19" s="132"/>
      <c r="J19" s="132"/>
      <c r="K19" s="132"/>
      <c r="L19" s="132"/>
      <c r="M19" s="133"/>
      <c r="N19" s="134"/>
      <c r="O19" s="135"/>
      <c r="P19" s="135"/>
      <c r="Q19" s="135"/>
      <c r="R19" s="135"/>
      <c r="S19" s="135"/>
      <c r="T19" s="135"/>
      <c r="U19" s="111"/>
      <c r="V19" s="136"/>
      <c r="W19" s="136"/>
      <c r="X19" s="136"/>
      <c r="Y19" s="136"/>
      <c r="Z19" s="136"/>
    </row>
    <row r="23" spans="7:26" ht="17.25" x14ac:dyDescent="0.2">
      <c r="G23" s="112"/>
    </row>
    <row r="24" spans="7:26" x14ac:dyDescent="0.2">
      <c r="G24" s="113"/>
    </row>
    <row r="25" spans="7:26" ht="17.25" x14ac:dyDescent="0.2">
      <c r="G25" s="114"/>
    </row>
    <row r="26" spans="7:26" ht="17.25" x14ac:dyDescent="0.2">
      <c r="G26" s="114"/>
    </row>
    <row r="27" spans="7:26" ht="17.25" x14ac:dyDescent="0.2">
      <c r="G27" s="114"/>
    </row>
    <row r="28" spans="7:26" ht="17.25" x14ac:dyDescent="0.2">
      <c r="G28" s="114"/>
    </row>
    <row r="29" spans="7:26" ht="17.25" x14ac:dyDescent="0.2">
      <c r="G29" s="114"/>
    </row>
    <row r="30" spans="7:26" ht="17.25" x14ac:dyDescent="0.2">
      <c r="G30" s="114"/>
    </row>
    <row r="31" spans="7:26" ht="17.25" x14ac:dyDescent="0.2">
      <c r="G31" s="114"/>
    </row>
    <row r="32" spans="7:26" ht="17.25" x14ac:dyDescent="0.2">
      <c r="G32" s="114"/>
    </row>
    <row r="33" spans="7:7" ht="17.25" x14ac:dyDescent="0.2">
      <c r="G33" s="114"/>
    </row>
    <row r="34" spans="7:7" ht="17.25" x14ac:dyDescent="0.2">
      <c r="G34" s="114"/>
    </row>
    <row r="35" spans="7:7" ht="17.25" x14ac:dyDescent="0.2">
      <c r="G35" s="114"/>
    </row>
    <row r="37" spans="7:7" ht="17.25" x14ac:dyDescent="0.2">
      <c r="G37" s="112"/>
    </row>
    <row r="38" spans="7:7" x14ac:dyDescent="0.2">
      <c r="G38" s="113"/>
    </row>
    <row r="39" spans="7:7" ht="17.25" x14ac:dyDescent="0.2">
      <c r="G39" s="114"/>
    </row>
    <row r="40" spans="7:7" ht="17.25" x14ac:dyDescent="0.2">
      <c r="G40" s="114"/>
    </row>
    <row r="41" spans="7:7" ht="17.25" x14ac:dyDescent="0.2">
      <c r="G41" s="114"/>
    </row>
    <row r="42" spans="7:7" ht="17.25" x14ac:dyDescent="0.2">
      <c r="G42" s="114"/>
    </row>
    <row r="43" spans="7:7" ht="17.25" x14ac:dyDescent="0.2">
      <c r="G43" s="114"/>
    </row>
    <row r="44" spans="7:7" ht="17.25" x14ac:dyDescent="0.2">
      <c r="G44" s="114"/>
    </row>
    <row r="45" spans="7:7" ht="17.25" x14ac:dyDescent="0.2">
      <c r="G45" s="114"/>
    </row>
    <row r="46" spans="7:7" ht="17.25" x14ac:dyDescent="0.2">
      <c r="G46" s="114"/>
    </row>
    <row r="47" spans="7:7" ht="17.25" x14ac:dyDescent="0.2">
      <c r="G47" s="114"/>
    </row>
    <row r="48" spans="7:7" ht="17.25" x14ac:dyDescent="0.2">
      <c r="G48" s="114"/>
    </row>
    <row r="49" spans="7:7" ht="17.25" x14ac:dyDescent="0.2">
      <c r="G49" s="114"/>
    </row>
    <row r="51" spans="7:7" ht="17.25" x14ac:dyDescent="0.2">
      <c r="G51" s="112"/>
    </row>
    <row r="52" spans="7:7" x14ac:dyDescent="0.2">
      <c r="G52" s="113"/>
    </row>
    <row r="53" spans="7:7" ht="17.25" x14ac:dyDescent="0.2">
      <c r="G53" s="114"/>
    </row>
    <row r="54" spans="7:7" ht="17.25" x14ac:dyDescent="0.2">
      <c r="G54" s="114"/>
    </row>
    <row r="55" spans="7:7" ht="17.25" x14ac:dyDescent="0.2">
      <c r="G55" s="114"/>
    </row>
    <row r="56" spans="7:7" ht="17.25" x14ac:dyDescent="0.2">
      <c r="G56" s="114"/>
    </row>
    <row r="57" spans="7:7" ht="17.25" x14ac:dyDescent="0.2">
      <c r="G57" s="114"/>
    </row>
    <row r="58" spans="7:7" ht="17.25" x14ac:dyDescent="0.2">
      <c r="G58" s="114"/>
    </row>
    <row r="59" spans="7:7" ht="17.25" x14ac:dyDescent="0.2">
      <c r="G59" s="114"/>
    </row>
    <row r="60" spans="7:7" ht="17.25" x14ac:dyDescent="0.2">
      <c r="G60" s="114"/>
    </row>
    <row r="61" spans="7:7" ht="17.25" x14ac:dyDescent="0.2">
      <c r="G61" s="114"/>
    </row>
    <row r="62" spans="7:7" ht="17.25" x14ac:dyDescent="0.2">
      <c r="G62" s="114"/>
    </row>
    <row r="63" spans="7:7" ht="17.25" x14ac:dyDescent="0.2">
      <c r="G63" s="114"/>
    </row>
    <row r="65" spans="7:7" ht="17.25" x14ac:dyDescent="0.2">
      <c r="G65" s="112"/>
    </row>
    <row r="66" spans="7:7" x14ac:dyDescent="0.2">
      <c r="G66" s="113"/>
    </row>
    <row r="67" spans="7:7" ht="17.25" x14ac:dyDescent="0.2">
      <c r="G67" s="114"/>
    </row>
    <row r="68" spans="7:7" ht="17.25" x14ac:dyDescent="0.2">
      <c r="G68" s="114"/>
    </row>
    <row r="69" spans="7:7" ht="17.25" x14ac:dyDescent="0.2">
      <c r="G69" s="114"/>
    </row>
    <row r="70" spans="7:7" ht="17.25" x14ac:dyDescent="0.2">
      <c r="G70" s="114"/>
    </row>
    <row r="71" spans="7:7" ht="17.25" x14ac:dyDescent="0.2">
      <c r="G71" s="114"/>
    </row>
    <row r="72" spans="7:7" ht="17.25" x14ac:dyDescent="0.2">
      <c r="G72" s="114"/>
    </row>
    <row r="73" spans="7:7" ht="17.25" x14ac:dyDescent="0.2">
      <c r="G73" s="114"/>
    </row>
    <row r="74" spans="7:7" ht="17.25" x14ac:dyDescent="0.2">
      <c r="G74" s="114"/>
    </row>
    <row r="75" spans="7:7" ht="17.25" x14ac:dyDescent="0.2">
      <c r="G75" s="114"/>
    </row>
    <row r="76" spans="7:7" ht="17.25" x14ac:dyDescent="0.2">
      <c r="G76" s="114"/>
    </row>
    <row r="77" spans="7:7" ht="17.25" x14ac:dyDescent="0.2">
      <c r="G77" s="114"/>
    </row>
  </sheetData>
  <mergeCells count="56">
    <mergeCell ref="N7:P7"/>
    <mergeCell ref="Q7:S7"/>
    <mergeCell ref="T7:V7"/>
    <mergeCell ref="W7:Z7"/>
    <mergeCell ref="G5:X5"/>
    <mergeCell ref="Y5:Z5"/>
    <mergeCell ref="G6:L6"/>
    <mergeCell ref="O6:X6"/>
    <mergeCell ref="Y6:Z6"/>
    <mergeCell ref="N8:O8"/>
    <mergeCell ref="P8:R8"/>
    <mergeCell ref="S8:W8"/>
    <mergeCell ref="X8:Y8"/>
    <mergeCell ref="N9:O9"/>
    <mergeCell ref="P9:R9"/>
    <mergeCell ref="S9:W9"/>
    <mergeCell ref="X9:Y9"/>
    <mergeCell ref="N10:O10"/>
    <mergeCell ref="P10:R10"/>
    <mergeCell ref="S10:W10"/>
    <mergeCell ref="X10:Y10"/>
    <mergeCell ref="N11:O11"/>
    <mergeCell ref="P11:R11"/>
    <mergeCell ref="S11:W11"/>
    <mergeCell ref="X11:Y11"/>
    <mergeCell ref="N12:O12"/>
    <mergeCell ref="P12:R12"/>
    <mergeCell ref="S12:W12"/>
    <mergeCell ref="X12:Y12"/>
    <mergeCell ref="N13:O13"/>
    <mergeCell ref="P13:R13"/>
    <mergeCell ref="S13:W13"/>
    <mergeCell ref="X13:Y13"/>
    <mergeCell ref="N14:O14"/>
    <mergeCell ref="P14:R14"/>
    <mergeCell ref="S14:W14"/>
    <mergeCell ref="X14:Y14"/>
    <mergeCell ref="N15:O15"/>
    <mergeCell ref="P15:R15"/>
    <mergeCell ref="S15:W15"/>
    <mergeCell ref="X15:Y15"/>
    <mergeCell ref="N16:O16"/>
    <mergeCell ref="P16:R16"/>
    <mergeCell ref="S16:W16"/>
    <mergeCell ref="X16:Y16"/>
    <mergeCell ref="N17:P17"/>
    <mergeCell ref="Q17:S17"/>
    <mergeCell ref="T17:V17"/>
    <mergeCell ref="W17:Z17"/>
    <mergeCell ref="H18:I18"/>
    <mergeCell ref="J18:M18"/>
    <mergeCell ref="N18:Y18"/>
    <mergeCell ref="G19:M19"/>
    <mergeCell ref="N19:Q19"/>
    <mergeCell ref="R19:T19"/>
    <mergeCell ref="V19:Z19"/>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5" t="s">
        <v>125</v>
      </c>
      <c r="B3" s="24"/>
      <c r="C3" s="24"/>
      <c r="D3" s="24"/>
      <c r="E3" s="27"/>
    </row>
    <row r="4" spans="1:5" x14ac:dyDescent="0.2">
      <c r="A4" s="25" t="s">
        <v>2</v>
      </c>
      <c r="B4" s="25" t="s">
        <v>3</v>
      </c>
      <c r="C4" s="25" t="s">
        <v>40</v>
      </c>
      <c r="D4" s="25" t="s">
        <v>0</v>
      </c>
      <c r="E4" s="27" t="s">
        <v>122</v>
      </c>
    </row>
    <row r="5" spans="1:5" x14ac:dyDescent="0.2">
      <c r="A5" s="23" t="s">
        <v>9</v>
      </c>
      <c r="B5" s="23" t="s">
        <v>45</v>
      </c>
      <c r="C5" s="23" t="s">
        <v>42</v>
      </c>
      <c r="D5" s="23" t="s">
        <v>9</v>
      </c>
      <c r="E5" s="27">
        <v>1000</v>
      </c>
    </row>
    <row r="6" spans="1:5" x14ac:dyDescent="0.2">
      <c r="A6" s="29"/>
      <c r="B6" s="29"/>
      <c r="C6" s="23" t="s">
        <v>41</v>
      </c>
      <c r="D6" s="23" t="s">
        <v>12</v>
      </c>
      <c r="E6" s="27">
        <v>1000</v>
      </c>
    </row>
    <row r="7" spans="1:5" x14ac:dyDescent="0.2">
      <c r="A7" s="29"/>
      <c r="B7" s="29"/>
      <c r="C7" s="23" t="s">
        <v>43</v>
      </c>
      <c r="D7" s="23" t="s">
        <v>11</v>
      </c>
      <c r="E7" s="27">
        <v>2000</v>
      </c>
    </row>
    <row r="8" spans="1:5" x14ac:dyDescent="0.2">
      <c r="A8" s="23" t="s">
        <v>12</v>
      </c>
      <c r="B8" s="23" t="s">
        <v>56</v>
      </c>
      <c r="C8" s="23" t="s">
        <v>120</v>
      </c>
      <c r="D8" s="23" t="s">
        <v>13</v>
      </c>
      <c r="E8" s="27">
        <v>2000</v>
      </c>
    </row>
    <row r="9" spans="1:5" x14ac:dyDescent="0.2">
      <c r="A9" s="29"/>
      <c r="B9" s="23" t="s">
        <v>45</v>
      </c>
      <c r="C9" s="23" t="s">
        <v>117</v>
      </c>
      <c r="D9" s="23" t="s">
        <v>6</v>
      </c>
      <c r="E9" s="27">
        <v>700</v>
      </c>
    </row>
    <row r="10" spans="1:5" x14ac:dyDescent="0.2">
      <c r="A10" s="29"/>
      <c r="B10" s="23" t="s">
        <v>123</v>
      </c>
      <c r="C10" s="23" t="s">
        <v>46</v>
      </c>
      <c r="D10" s="23">
        <v>2</v>
      </c>
      <c r="E10" s="27"/>
    </row>
    <row r="11" spans="1:5" x14ac:dyDescent="0.2">
      <c r="A11" s="23" t="s">
        <v>106</v>
      </c>
      <c r="B11" s="23" t="s">
        <v>115</v>
      </c>
      <c r="C11" s="23" t="s">
        <v>104</v>
      </c>
      <c r="D11" s="23" t="s">
        <v>106</v>
      </c>
      <c r="E11" s="27">
        <v>4000</v>
      </c>
    </row>
    <row r="12" spans="1:5" x14ac:dyDescent="0.2">
      <c r="A12" s="23" t="s">
        <v>107</v>
      </c>
      <c r="B12" s="23" t="s">
        <v>114</v>
      </c>
      <c r="C12" s="23" t="s">
        <v>105</v>
      </c>
      <c r="D12" s="23" t="s">
        <v>107</v>
      </c>
      <c r="E12" s="27">
        <v>1000</v>
      </c>
    </row>
    <row r="13" spans="1:5" x14ac:dyDescent="0.2">
      <c r="A13" s="23" t="s">
        <v>108</v>
      </c>
      <c r="B13" s="23" t="s">
        <v>114</v>
      </c>
      <c r="C13" s="23" t="s">
        <v>109</v>
      </c>
      <c r="D13" s="23" t="s">
        <v>108</v>
      </c>
      <c r="E13" s="27">
        <v>1000</v>
      </c>
    </row>
    <row r="14" spans="1:5" x14ac:dyDescent="0.2">
      <c r="A14" s="23" t="s">
        <v>5</v>
      </c>
      <c r="B14" s="23" t="s">
        <v>45</v>
      </c>
      <c r="C14" s="23" t="s">
        <v>47</v>
      </c>
      <c r="D14" s="23" t="s">
        <v>5</v>
      </c>
      <c r="E14" s="27">
        <v>2000</v>
      </c>
    </row>
    <row r="15" spans="1:5" x14ac:dyDescent="0.2">
      <c r="A15" s="23" t="s">
        <v>6</v>
      </c>
      <c r="B15" s="23" t="s">
        <v>45</v>
      </c>
      <c r="C15" s="23" t="s">
        <v>52</v>
      </c>
      <c r="D15" s="23" t="s">
        <v>7</v>
      </c>
      <c r="E15" s="27">
        <v>400</v>
      </c>
    </row>
    <row r="16" spans="1:5" x14ac:dyDescent="0.2">
      <c r="A16" s="29"/>
      <c r="B16" s="29"/>
      <c r="C16" s="23" t="s">
        <v>48</v>
      </c>
      <c r="D16" s="23" t="s">
        <v>37</v>
      </c>
      <c r="E16" s="27">
        <v>500</v>
      </c>
    </row>
    <row r="17" spans="1:5" x14ac:dyDescent="0.2">
      <c r="A17" s="29"/>
      <c r="B17" s="29"/>
      <c r="C17" s="23" t="s">
        <v>51</v>
      </c>
      <c r="D17" s="23" t="s">
        <v>55</v>
      </c>
      <c r="E17" s="27">
        <v>200</v>
      </c>
    </row>
    <row r="18" spans="1:5" x14ac:dyDescent="0.2">
      <c r="A18" s="29"/>
      <c r="B18" s="29"/>
      <c r="C18" s="23" t="s">
        <v>50</v>
      </c>
      <c r="D18" s="23" t="s">
        <v>54</v>
      </c>
      <c r="E18" s="27">
        <v>800</v>
      </c>
    </row>
    <row r="19" spans="1:5" x14ac:dyDescent="0.2">
      <c r="A19" s="29"/>
      <c r="B19" s="29"/>
      <c r="C19" s="23" t="s">
        <v>49</v>
      </c>
      <c r="D19" s="23" t="s">
        <v>38</v>
      </c>
      <c r="E19" s="27">
        <v>1000</v>
      </c>
    </row>
    <row r="20" spans="1:5" x14ac:dyDescent="0.2">
      <c r="A20" s="23" t="s">
        <v>7</v>
      </c>
      <c r="B20" s="23" t="s">
        <v>123</v>
      </c>
      <c r="C20" s="23" t="s">
        <v>53</v>
      </c>
      <c r="D20" s="23">
        <v>3</v>
      </c>
      <c r="E20" s="27"/>
    </row>
    <row r="21" spans="1:5" x14ac:dyDescent="0.2">
      <c r="A21" s="23" t="s">
        <v>13</v>
      </c>
      <c r="B21" s="23" t="s">
        <v>56</v>
      </c>
      <c r="C21" s="23" t="s">
        <v>58</v>
      </c>
      <c r="D21" s="23" t="s">
        <v>118</v>
      </c>
      <c r="E21" s="27">
        <v>500</v>
      </c>
    </row>
    <row r="22" spans="1:5" x14ac:dyDescent="0.2">
      <c r="A22" s="23" t="s">
        <v>118</v>
      </c>
      <c r="B22" s="23" t="s">
        <v>56</v>
      </c>
      <c r="C22" s="23" t="s">
        <v>59</v>
      </c>
      <c r="D22" s="23" t="s">
        <v>60</v>
      </c>
      <c r="E22" s="27">
        <v>500</v>
      </c>
    </row>
    <row r="23" spans="1:5" x14ac:dyDescent="0.2">
      <c r="A23" s="23" t="s">
        <v>60</v>
      </c>
      <c r="B23" s="23" t="s">
        <v>56</v>
      </c>
      <c r="C23" s="23" t="s">
        <v>121</v>
      </c>
      <c r="D23" s="23" t="s">
        <v>14</v>
      </c>
      <c r="E23" s="27">
        <v>1000</v>
      </c>
    </row>
    <row r="24" spans="1:5" x14ac:dyDescent="0.2">
      <c r="A24" s="23" t="s">
        <v>14</v>
      </c>
      <c r="B24" s="23" t="s">
        <v>56</v>
      </c>
      <c r="C24" s="23" t="s">
        <v>57</v>
      </c>
      <c r="D24" s="23" t="s">
        <v>119</v>
      </c>
      <c r="E24" s="27">
        <v>500</v>
      </c>
    </row>
    <row r="25" spans="1:5" x14ac:dyDescent="0.2">
      <c r="A25" s="23" t="s">
        <v>119</v>
      </c>
      <c r="B25" s="23" t="s">
        <v>123</v>
      </c>
      <c r="C25" s="23" t="s">
        <v>61</v>
      </c>
      <c r="D25" s="23">
        <v>4</v>
      </c>
      <c r="E25" s="27"/>
    </row>
    <row r="26" spans="1:5" x14ac:dyDescent="0.2">
      <c r="A26" s="23" t="s">
        <v>127</v>
      </c>
      <c r="B26" s="23" t="s">
        <v>56</v>
      </c>
      <c r="C26" s="23" t="s">
        <v>126</v>
      </c>
      <c r="D26" s="23" t="s">
        <v>127</v>
      </c>
      <c r="E26" s="27">
        <v>700</v>
      </c>
    </row>
    <row r="27" spans="1:5" x14ac:dyDescent="0.2">
      <c r="A27" s="23" t="s">
        <v>8</v>
      </c>
      <c r="B27" s="23" t="s">
        <v>63</v>
      </c>
      <c r="C27" s="23" t="s">
        <v>62</v>
      </c>
      <c r="D27" s="23" t="s">
        <v>8</v>
      </c>
      <c r="E27" s="27">
        <v>500</v>
      </c>
    </row>
    <row r="28" spans="1:5" x14ac:dyDescent="0.2">
      <c r="A28" s="23" t="s">
        <v>65</v>
      </c>
      <c r="B28" s="23" t="s">
        <v>63</v>
      </c>
      <c r="C28" s="23" t="s">
        <v>64</v>
      </c>
      <c r="D28" s="23" t="s">
        <v>65</v>
      </c>
      <c r="E28" s="27">
        <v>5000</v>
      </c>
    </row>
    <row r="29" spans="1:5" x14ac:dyDescent="0.2">
      <c r="A29" s="23" t="s">
        <v>29</v>
      </c>
      <c r="B29" s="23" t="s">
        <v>63</v>
      </c>
      <c r="C29" s="23" t="s">
        <v>66</v>
      </c>
      <c r="D29" s="23" t="s">
        <v>29</v>
      </c>
      <c r="E29" s="27">
        <v>700</v>
      </c>
    </row>
    <row r="30" spans="1:5" x14ac:dyDescent="0.2">
      <c r="A30" s="23" t="s">
        <v>39</v>
      </c>
      <c r="B30" s="23" t="s">
        <v>63</v>
      </c>
      <c r="C30" s="23" t="s">
        <v>69</v>
      </c>
      <c r="D30" s="23" t="s">
        <v>39</v>
      </c>
      <c r="E30" s="27">
        <v>500</v>
      </c>
    </row>
    <row r="31" spans="1:5" x14ac:dyDescent="0.2">
      <c r="A31" s="23" t="s">
        <v>67</v>
      </c>
      <c r="B31" s="23" t="s">
        <v>63</v>
      </c>
      <c r="C31" s="23" t="s">
        <v>70</v>
      </c>
      <c r="D31" s="23" t="s">
        <v>67</v>
      </c>
      <c r="E31" s="27">
        <v>300</v>
      </c>
    </row>
    <row r="32" spans="1:5" x14ac:dyDescent="0.2">
      <c r="A32" s="23" t="s">
        <v>68</v>
      </c>
      <c r="B32" s="23" t="s">
        <v>63</v>
      </c>
      <c r="C32" s="23" t="s">
        <v>71</v>
      </c>
      <c r="D32" s="23" t="s">
        <v>68</v>
      </c>
      <c r="E32" s="27">
        <v>1000</v>
      </c>
    </row>
    <row r="33" spans="1:5" x14ac:dyDescent="0.2">
      <c r="A33" s="23" t="s">
        <v>15</v>
      </c>
      <c r="B33" s="23" t="s">
        <v>110</v>
      </c>
      <c r="C33" s="23" t="s">
        <v>72</v>
      </c>
      <c r="D33" s="23" t="s">
        <v>15</v>
      </c>
      <c r="E33" s="27">
        <v>3000</v>
      </c>
    </row>
    <row r="34" spans="1:5" x14ac:dyDescent="0.2">
      <c r="A34" s="23" t="s">
        <v>16</v>
      </c>
      <c r="B34" s="23" t="s">
        <v>110</v>
      </c>
      <c r="C34" s="23" t="s">
        <v>73</v>
      </c>
      <c r="D34" s="23" t="s">
        <v>16</v>
      </c>
      <c r="E34" s="27">
        <v>1000</v>
      </c>
    </row>
    <row r="35" spans="1:5" x14ac:dyDescent="0.2">
      <c r="A35" s="23" t="s">
        <v>17</v>
      </c>
      <c r="B35" s="23" t="s">
        <v>110</v>
      </c>
      <c r="C35" s="23" t="s">
        <v>74</v>
      </c>
      <c r="D35" s="23" t="s">
        <v>17</v>
      </c>
      <c r="E35" s="27">
        <v>1000</v>
      </c>
    </row>
    <row r="36" spans="1:5" x14ac:dyDescent="0.2">
      <c r="A36" s="23" t="s">
        <v>79</v>
      </c>
      <c r="B36" s="23" t="s">
        <v>111</v>
      </c>
      <c r="C36" s="23" t="s">
        <v>76</v>
      </c>
      <c r="D36" s="23" t="s">
        <v>79</v>
      </c>
      <c r="E36" s="27">
        <v>30000</v>
      </c>
    </row>
    <row r="37" spans="1:5" x14ac:dyDescent="0.2">
      <c r="A37" s="23" t="s">
        <v>80</v>
      </c>
      <c r="B37" s="23" t="s">
        <v>112</v>
      </c>
      <c r="C37" s="23" t="s">
        <v>77</v>
      </c>
      <c r="D37" s="23" t="s">
        <v>80</v>
      </c>
      <c r="E37" s="27">
        <v>700</v>
      </c>
    </row>
    <row r="38" spans="1:5" x14ac:dyDescent="0.2">
      <c r="A38" s="23" t="s">
        <v>81</v>
      </c>
      <c r="B38" s="23" t="s">
        <v>110</v>
      </c>
      <c r="C38" s="23" t="s">
        <v>78</v>
      </c>
      <c r="D38" s="23" t="s">
        <v>81</v>
      </c>
      <c r="E38" s="27">
        <v>500</v>
      </c>
    </row>
    <row r="39" spans="1:5" x14ac:dyDescent="0.2">
      <c r="A39" s="23" t="s">
        <v>86</v>
      </c>
      <c r="B39" s="23" t="s">
        <v>113</v>
      </c>
      <c r="C39" s="23" t="s">
        <v>83</v>
      </c>
      <c r="D39" s="23" t="s">
        <v>86</v>
      </c>
      <c r="E39" s="27">
        <v>15000</v>
      </c>
    </row>
    <row r="40" spans="1:5" x14ac:dyDescent="0.2">
      <c r="A40" s="23" t="s">
        <v>87</v>
      </c>
      <c r="B40" s="23" t="s">
        <v>114</v>
      </c>
      <c r="C40" s="23" t="s">
        <v>84</v>
      </c>
      <c r="D40" s="23" t="s">
        <v>87</v>
      </c>
      <c r="E40" s="27">
        <v>10000</v>
      </c>
    </row>
    <row r="41" spans="1:5" x14ac:dyDescent="0.2">
      <c r="A41" s="23" t="s">
        <v>88</v>
      </c>
      <c r="B41" s="23" t="s">
        <v>114</v>
      </c>
      <c r="C41" s="23" t="s">
        <v>85</v>
      </c>
      <c r="D41" s="23" t="s">
        <v>88</v>
      </c>
      <c r="E41" s="27">
        <v>10000</v>
      </c>
    </row>
    <row r="42" spans="1:5" x14ac:dyDescent="0.2">
      <c r="A42" s="23" t="s">
        <v>93</v>
      </c>
      <c r="B42" s="23" t="s">
        <v>116</v>
      </c>
      <c r="C42" s="23" t="s">
        <v>90</v>
      </c>
      <c r="D42" s="23" t="s">
        <v>93</v>
      </c>
      <c r="E42" s="27">
        <v>5000</v>
      </c>
    </row>
    <row r="43" spans="1:5" x14ac:dyDescent="0.2">
      <c r="A43" s="23" t="s">
        <v>94</v>
      </c>
      <c r="B43" s="23" t="s">
        <v>116</v>
      </c>
      <c r="C43" s="23" t="s">
        <v>91</v>
      </c>
      <c r="D43" s="23" t="s">
        <v>94</v>
      </c>
      <c r="E43" s="27">
        <v>4000</v>
      </c>
    </row>
    <row r="44" spans="1:5" x14ac:dyDescent="0.2">
      <c r="A44" s="23" t="s">
        <v>95</v>
      </c>
      <c r="B44" s="23" t="s">
        <v>116</v>
      </c>
      <c r="C44" s="23" t="s">
        <v>92</v>
      </c>
      <c r="D44" s="23" t="s">
        <v>95</v>
      </c>
      <c r="E44" s="27">
        <v>1000</v>
      </c>
    </row>
    <row r="45" spans="1:5" x14ac:dyDescent="0.2">
      <c r="A45" s="23" t="s">
        <v>100</v>
      </c>
      <c r="B45" s="23" t="s">
        <v>116</v>
      </c>
      <c r="C45" s="23" t="s">
        <v>97</v>
      </c>
      <c r="D45" s="23" t="s">
        <v>100</v>
      </c>
      <c r="E45" s="27">
        <v>10000</v>
      </c>
    </row>
    <row r="46" spans="1:5" x14ac:dyDescent="0.2">
      <c r="A46" s="23" t="s">
        <v>101</v>
      </c>
      <c r="B46" s="23" t="s">
        <v>116</v>
      </c>
      <c r="C46" s="23" t="s">
        <v>98</v>
      </c>
      <c r="D46" s="23" t="s">
        <v>101</v>
      </c>
      <c r="E46" s="27">
        <v>20000</v>
      </c>
    </row>
    <row r="47" spans="1:5" x14ac:dyDescent="0.2">
      <c r="A47" s="23" t="s">
        <v>102</v>
      </c>
      <c r="B47" s="23" t="s">
        <v>116</v>
      </c>
      <c r="C47" s="23" t="s">
        <v>99</v>
      </c>
      <c r="D47" s="23" t="s">
        <v>102</v>
      </c>
      <c r="E47" s="27">
        <v>10000</v>
      </c>
    </row>
    <row r="48" spans="1:5" x14ac:dyDescent="0.2">
      <c r="A48" s="23" t="s">
        <v>123</v>
      </c>
      <c r="B48" s="23" t="s">
        <v>123</v>
      </c>
      <c r="C48" s="23" t="s">
        <v>103</v>
      </c>
      <c r="D48" s="23">
        <v>10</v>
      </c>
      <c r="E48" s="27"/>
    </row>
    <row r="49" spans="1:5" x14ac:dyDescent="0.2">
      <c r="A49" s="29"/>
      <c r="B49" s="29"/>
      <c r="C49" s="23" t="s">
        <v>44</v>
      </c>
      <c r="D49" s="23">
        <v>1</v>
      </c>
      <c r="E49" s="27"/>
    </row>
    <row r="50" spans="1:5" x14ac:dyDescent="0.2">
      <c r="A50" s="29"/>
      <c r="B50" s="29"/>
      <c r="C50" s="23" t="s">
        <v>51</v>
      </c>
      <c r="D50" s="23">
        <v>5</v>
      </c>
      <c r="E50" s="27"/>
    </row>
    <row r="51" spans="1:5" x14ac:dyDescent="0.2">
      <c r="A51" s="29"/>
      <c r="B51" s="29"/>
      <c r="C51" s="23" t="s">
        <v>82</v>
      </c>
      <c r="D51" s="23">
        <v>7</v>
      </c>
      <c r="E51" s="27"/>
    </row>
    <row r="52" spans="1:5" x14ac:dyDescent="0.2">
      <c r="A52" s="29"/>
      <c r="B52" s="29"/>
      <c r="C52" s="23" t="s">
        <v>96</v>
      </c>
      <c r="D52" s="23">
        <v>9</v>
      </c>
      <c r="E52" s="27"/>
    </row>
    <row r="53" spans="1:5" x14ac:dyDescent="0.2">
      <c r="A53" s="29"/>
      <c r="B53" s="29"/>
      <c r="C53" s="23" t="s">
        <v>89</v>
      </c>
      <c r="D53" s="23">
        <v>8</v>
      </c>
      <c r="E53" s="27"/>
    </row>
    <row r="54" spans="1:5" x14ac:dyDescent="0.2">
      <c r="A54" s="29"/>
      <c r="B54" s="29"/>
      <c r="C54" s="23" t="s">
        <v>75</v>
      </c>
      <c r="D54" s="23">
        <v>6</v>
      </c>
      <c r="E54" s="27"/>
    </row>
    <row r="55" spans="1:5" x14ac:dyDescent="0.2">
      <c r="A55" s="26" t="s">
        <v>124</v>
      </c>
      <c r="B55" s="30"/>
      <c r="C55" s="30"/>
      <c r="D55" s="30"/>
      <c r="E55" s="28">
        <v>150000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30</v>
      </c>
    </row>
    <row r="4" spans="2:27" ht="13.5" thickBot="1" x14ac:dyDescent="0.25"/>
    <row r="5" spans="2:27" s="14" customFormat="1" ht="16.5" thickBot="1" x14ac:dyDescent="0.25">
      <c r="B5" s="17" t="s">
        <v>0</v>
      </c>
      <c r="C5" s="18" t="s">
        <v>1</v>
      </c>
      <c r="D5" s="158"/>
      <c r="E5" s="158"/>
      <c r="F5" s="158"/>
      <c r="G5" s="158"/>
      <c r="H5" s="158"/>
      <c r="I5" s="158"/>
      <c r="J5" s="158"/>
      <c r="K5" s="158"/>
      <c r="L5" s="158"/>
      <c r="M5" s="158"/>
      <c r="N5" s="158"/>
      <c r="O5" s="158"/>
      <c r="P5" s="158"/>
      <c r="Q5" s="158"/>
      <c r="R5" s="158"/>
      <c r="S5" s="158"/>
      <c r="T5" s="158"/>
      <c r="U5" s="158"/>
      <c r="V5" s="158"/>
      <c r="W5" s="158"/>
      <c r="X5" s="159"/>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60" t="s">
        <v>31</v>
      </c>
      <c r="E7" s="161"/>
      <c r="F7" s="161"/>
      <c r="G7" s="162"/>
      <c r="H7" s="163" t="s">
        <v>32</v>
      </c>
      <c r="I7" s="161"/>
      <c r="J7" s="161"/>
      <c r="K7" s="162"/>
      <c r="L7" s="163" t="s">
        <v>33</v>
      </c>
      <c r="M7" s="161"/>
      <c r="N7" s="161"/>
      <c r="O7" s="162"/>
      <c r="P7" s="163" t="s">
        <v>34</v>
      </c>
      <c r="Q7" s="161"/>
      <c r="R7" s="161"/>
      <c r="S7" s="162"/>
      <c r="T7" s="163" t="s">
        <v>35</v>
      </c>
      <c r="U7" s="161"/>
      <c r="V7" s="161"/>
      <c r="W7" s="162"/>
      <c r="X7" s="163" t="s">
        <v>36</v>
      </c>
      <c r="Y7" s="161"/>
      <c r="Z7" s="161"/>
      <c r="AA7" s="162"/>
    </row>
    <row r="8" spans="2:27" s="10" customFormat="1" ht="15.75" x14ac:dyDescent="0.2">
      <c r="B8" s="11" t="s">
        <v>9</v>
      </c>
      <c r="C8" s="9" t="s">
        <v>10</v>
      </c>
      <c r="D8" s="155">
        <v>30000</v>
      </c>
      <c r="E8" s="156"/>
      <c r="F8" s="156"/>
      <c r="G8" s="157"/>
      <c r="H8" s="155"/>
      <c r="I8" s="156"/>
      <c r="J8" s="156"/>
      <c r="K8" s="157"/>
      <c r="L8" s="155"/>
      <c r="M8" s="156"/>
      <c r="N8" s="156"/>
      <c r="O8" s="157"/>
      <c r="P8" s="155"/>
      <c r="Q8" s="156"/>
      <c r="R8" s="156"/>
      <c r="S8" s="157"/>
      <c r="T8" s="155"/>
      <c r="U8" s="156"/>
      <c r="V8" s="156"/>
      <c r="W8" s="157"/>
      <c r="X8" s="155"/>
      <c r="Y8" s="156"/>
      <c r="Z8" s="156"/>
      <c r="AA8" s="157"/>
    </row>
    <row r="9" spans="2:27" s="10" customFormat="1" ht="15.75" x14ac:dyDescent="0.2">
      <c r="B9" s="11" t="s">
        <v>11</v>
      </c>
      <c r="C9" s="9" t="s">
        <v>18</v>
      </c>
      <c r="D9" s="155"/>
      <c r="E9" s="156"/>
      <c r="F9" s="156"/>
      <c r="G9" s="157"/>
      <c r="H9" s="155">
        <v>5000</v>
      </c>
      <c r="I9" s="156"/>
      <c r="J9" s="156"/>
      <c r="K9" s="157"/>
      <c r="L9" s="155">
        <v>5000</v>
      </c>
      <c r="M9" s="156"/>
      <c r="N9" s="156"/>
      <c r="O9" s="157"/>
      <c r="P9" s="155">
        <v>5000</v>
      </c>
      <c r="Q9" s="156"/>
      <c r="R9" s="156"/>
      <c r="S9" s="157"/>
      <c r="T9" s="155">
        <v>5000</v>
      </c>
      <c r="U9" s="156"/>
      <c r="V9" s="156"/>
      <c r="W9" s="157"/>
      <c r="X9" s="155"/>
      <c r="Y9" s="156"/>
      <c r="Z9" s="156"/>
      <c r="AA9" s="157"/>
    </row>
    <row r="10" spans="2:27" s="10" customFormat="1" ht="16.5" thickBot="1" x14ac:dyDescent="0.25">
      <c r="B10" s="11" t="s">
        <v>12</v>
      </c>
      <c r="C10" s="9" t="s">
        <v>19</v>
      </c>
      <c r="D10" s="155"/>
      <c r="E10" s="156"/>
      <c r="F10" s="156"/>
      <c r="G10" s="157"/>
      <c r="H10" s="155"/>
      <c r="I10" s="156"/>
      <c r="J10" s="156"/>
      <c r="K10" s="157"/>
      <c r="L10" s="155"/>
      <c r="M10" s="156"/>
      <c r="N10" s="156"/>
      <c r="O10" s="157"/>
      <c r="P10" s="155"/>
      <c r="Q10" s="156"/>
      <c r="R10" s="156"/>
      <c r="S10" s="157"/>
      <c r="T10" s="155"/>
      <c r="U10" s="156"/>
      <c r="V10" s="156"/>
      <c r="W10" s="157"/>
      <c r="X10" s="155">
        <v>10000</v>
      </c>
      <c r="Y10" s="156"/>
      <c r="Z10" s="156"/>
      <c r="AA10" s="157"/>
    </row>
    <row r="11" spans="2:27" ht="15.75" x14ac:dyDescent="0.2">
      <c r="B11" s="12">
        <v>2</v>
      </c>
      <c r="C11" s="13" t="s">
        <v>23</v>
      </c>
      <c r="D11" s="155"/>
      <c r="E11" s="156"/>
      <c r="F11" s="156"/>
      <c r="G11" s="157"/>
      <c r="H11" s="155"/>
      <c r="I11" s="156"/>
      <c r="J11" s="156"/>
      <c r="K11" s="157"/>
      <c r="L11" s="155">
        <v>20000</v>
      </c>
      <c r="M11" s="156"/>
      <c r="N11" s="156"/>
      <c r="O11" s="157"/>
      <c r="P11" s="155">
        <v>40000</v>
      </c>
      <c r="Q11" s="156"/>
      <c r="R11" s="156"/>
      <c r="S11" s="157"/>
      <c r="T11" s="155">
        <v>10000</v>
      </c>
      <c r="U11" s="156"/>
      <c r="V11" s="156"/>
      <c r="W11" s="157"/>
      <c r="X11" s="155">
        <v>10000</v>
      </c>
      <c r="Y11" s="156"/>
      <c r="Z11" s="156"/>
      <c r="AA11" s="157"/>
    </row>
    <row r="12" spans="2:27" ht="15.75" x14ac:dyDescent="0.2">
      <c r="B12" s="6" t="s">
        <v>13</v>
      </c>
      <c r="C12" s="5" t="s">
        <v>27</v>
      </c>
      <c r="D12" s="155"/>
      <c r="E12" s="156"/>
      <c r="F12" s="156"/>
      <c r="G12" s="157"/>
      <c r="H12" s="164">
        <v>10000</v>
      </c>
      <c r="I12" s="156"/>
      <c r="J12" s="156"/>
      <c r="K12" s="157"/>
      <c r="L12" s="155">
        <v>25000</v>
      </c>
      <c r="M12" s="156"/>
      <c r="N12" s="156"/>
      <c r="O12" s="157"/>
      <c r="P12" s="155">
        <v>25000</v>
      </c>
      <c r="Q12" s="156"/>
      <c r="R12" s="156"/>
      <c r="S12" s="157"/>
      <c r="T12" s="155">
        <v>25000</v>
      </c>
      <c r="U12" s="156"/>
      <c r="V12" s="156"/>
      <c r="W12" s="157"/>
      <c r="X12" s="155">
        <v>5000</v>
      </c>
      <c r="Y12" s="156"/>
      <c r="Z12" s="156"/>
      <c r="AA12" s="157"/>
    </row>
    <row r="13" spans="2:27" s="8" customFormat="1" ht="16.5" thickBot="1" x14ac:dyDescent="0.25">
      <c r="B13" s="6" t="s">
        <v>14</v>
      </c>
      <c r="C13" s="5" t="s">
        <v>28</v>
      </c>
      <c r="D13" s="155"/>
      <c r="E13" s="156"/>
      <c r="F13" s="156"/>
      <c r="G13" s="157"/>
      <c r="H13" s="155"/>
      <c r="I13" s="156"/>
      <c r="J13" s="156"/>
      <c r="K13" s="157"/>
      <c r="L13" s="155">
        <v>15000</v>
      </c>
      <c r="M13" s="156"/>
      <c r="N13" s="156"/>
      <c r="O13" s="157"/>
      <c r="P13" s="155">
        <v>15000</v>
      </c>
      <c r="Q13" s="156"/>
      <c r="R13" s="156"/>
      <c r="S13" s="157"/>
      <c r="T13" s="155">
        <v>20000</v>
      </c>
      <c r="U13" s="156"/>
      <c r="V13" s="156"/>
      <c r="W13" s="157"/>
      <c r="X13" s="155">
        <v>10000</v>
      </c>
      <c r="Y13" s="156"/>
      <c r="Z13" s="156"/>
      <c r="AA13" s="157"/>
    </row>
    <row r="14" spans="2:27" s="7" customFormat="1" ht="15.75" x14ac:dyDescent="0.2">
      <c r="B14" s="12">
        <v>4</v>
      </c>
      <c r="C14" s="13" t="s">
        <v>24</v>
      </c>
      <c r="D14" s="155"/>
      <c r="E14" s="156"/>
      <c r="F14" s="156"/>
      <c r="G14" s="157"/>
      <c r="H14" s="155"/>
      <c r="I14" s="156"/>
      <c r="J14" s="156"/>
      <c r="K14" s="157"/>
      <c r="L14" s="155"/>
      <c r="M14" s="156"/>
      <c r="N14" s="156"/>
      <c r="O14" s="157"/>
      <c r="P14" s="155"/>
      <c r="Q14" s="156"/>
      <c r="R14" s="156"/>
      <c r="S14" s="157"/>
      <c r="T14" s="155"/>
      <c r="U14" s="156"/>
      <c r="V14" s="156"/>
      <c r="W14" s="157"/>
      <c r="X14" s="155">
        <v>7000</v>
      </c>
      <c r="Y14" s="156"/>
      <c r="Z14" s="156"/>
      <c r="AA14" s="157"/>
    </row>
    <row r="15" spans="2:27" s="7" customFormat="1" ht="15.75" x14ac:dyDescent="0.2">
      <c r="B15" s="6" t="s">
        <v>15</v>
      </c>
      <c r="C15" s="5" t="s">
        <v>20</v>
      </c>
      <c r="D15" s="155"/>
      <c r="E15" s="156"/>
      <c r="F15" s="156"/>
      <c r="G15" s="157"/>
      <c r="H15" s="155"/>
      <c r="I15" s="156"/>
      <c r="J15" s="156"/>
      <c r="K15" s="157"/>
      <c r="L15" s="155"/>
      <c r="M15" s="156"/>
      <c r="N15" s="156"/>
      <c r="O15" s="157"/>
      <c r="P15" s="155"/>
      <c r="Q15" s="156"/>
      <c r="R15" s="156"/>
      <c r="S15" s="157"/>
      <c r="T15" s="155">
        <v>4000</v>
      </c>
      <c r="U15" s="156"/>
      <c r="V15" s="156"/>
      <c r="W15" s="157"/>
      <c r="X15" s="155">
        <v>4000</v>
      </c>
      <c r="Y15" s="156"/>
      <c r="Z15" s="156"/>
      <c r="AA15" s="157"/>
    </row>
    <row r="16" spans="2:27" ht="15.75" x14ac:dyDescent="0.2">
      <c r="B16" s="6" t="s">
        <v>16</v>
      </c>
      <c r="C16" s="5" t="s">
        <v>21</v>
      </c>
      <c r="D16" s="155"/>
      <c r="E16" s="156"/>
      <c r="F16" s="156"/>
      <c r="G16" s="157"/>
      <c r="H16" s="155"/>
      <c r="I16" s="156"/>
      <c r="J16" s="156"/>
      <c r="K16" s="157"/>
      <c r="L16" s="155"/>
      <c r="M16" s="156"/>
      <c r="N16" s="156"/>
      <c r="O16" s="157"/>
      <c r="P16" s="155"/>
      <c r="Q16" s="156"/>
      <c r="R16" s="156"/>
      <c r="S16" s="157"/>
      <c r="T16" s="155">
        <v>2500</v>
      </c>
      <c r="U16" s="156"/>
      <c r="V16" s="156"/>
      <c r="W16" s="157"/>
      <c r="X16" s="155">
        <v>2500</v>
      </c>
      <c r="Y16" s="156"/>
      <c r="Z16" s="156"/>
      <c r="AA16" s="157"/>
    </row>
    <row r="17" spans="2:27" s="8" customFormat="1" ht="15.75" x14ac:dyDescent="0.2">
      <c r="B17" s="6" t="s">
        <v>17</v>
      </c>
      <c r="C17" s="5" t="s">
        <v>22</v>
      </c>
      <c r="D17" s="155"/>
      <c r="E17" s="156"/>
      <c r="F17" s="156"/>
      <c r="G17" s="157"/>
      <c r="H17" s="155"/>
      <c r="I17" s="156"/>
      <c r="J17" s="156"/>
      <c r="K17" s="157"/>
      <c r="L17" s="155"/>
      <c r="M17" s="156"/>
      <c r="N17" s="156"/>
      <c r="O17" s="157"/>
      <c r="P17" s="155"/>
      <c r="Q17" s="156"/>
      <c r="R17" s="156"/>
      <c r="S17" s="157"/>
      <c r="T17" s="155"/>
      <c r="U17" s="156"/>
      <c r="V17" s="156"/>
      <c r="W17" s="157"/>
      <c r="X17" s="155">
        <v>0</v>
      </c>
      <c r="Y17" s="156"/>
      <c r="Z17" s="156"/>
      <c r="AA17" s="157"/>
    </row>
    <row r="18" spans="2:27" s="7" customFormat="1" ht="15.75" x14ac:dyDescent="0.2">
      <c r="B18" s="6" t="s">
        <v>25</v>
      </c>
      <c r="C18" s="5" t="s">
        <v>26</v>
      </c>
      <c r="D18" s="155"/>
      <c r="E18" s="156"/>
      <c r="F18" s="156"/>
      <c r="G18" s="157"/>
      <c r="H18" s="155">
        <f>20000*35%</f>
        <v>7000</v>
      </c>
      <c r="I18" s="156"/>
      <c r="J18" s="156"/>
      <c r="K18" s="157"/>
      <c r="L18" s="155">
        <f>13000/4</f>
        <v>3250</v>
      </c>
      <c r="M18" s="156"/>
      <c r="N18" s="156"/>
      <c r="O18" s="157"/>
      <c r="P18" s="155">
        <f>13000/4</f>
        <v>3250</v>
      </c>
      <c r="Q18" s="156"/>
      <c r="R18" s="156"/>
      <c r="S18" s="157"/>
      <c r="T18" s="155">
        <f>13000/4</f>
        <v>3250</v>
      </c>
      <c r="U18" s="156"/>
      <c r="V18" s="156"/>
      <c r="W18" s="157"/>
      <c r="X18" s="155">
        <f>13000/4</f>
        <v>3250</v>
      </c>
      <c r="Y18" s="156"/>
      <c r="Z18" s="156"/>
      <c r="AA18" s="157"/>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3</vt:i4>
      </vt:variant>
    </vt:vector>
  </HeadingPairs>
  <TitlesOfParts>
    <vt:vector size="7" baseType="lpstr">
      <vt:lpstr>Gráfico de Gantt</vt:lpstr>
      <vt:lpstr>Plano de Comunicação</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Gustavo Henrique Santos Araujo</cp:lastModifiedBy>
  <cp:lastPrinted>2023-11-01T00:41:33Z</cp:lastPrinted>
  <dcterms:created xsi:type="dcterms:W3CDTF">2009-09-10T00:53:44Z</dcterms:created>
  <dcterms:modified xsi:type="dcterms:W3CDTF">2025-04-29T00:38:55Z</dcterms:modified>
</cp:coreProperties>
</file>