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3025397\Downloads\"/>
    </mc:Choice>
  </mc:AlternateContent>
  <xr:revisionPtr revIDLastSave="0" documentId="13_ncr:1_{27AFCD1A-354A-409D-AF4C-40A2554085EB}" xr6:coauthVersionLast="36" xr6:coauthVersionMax="47" xr10:uidLastSave="{00000000-0000-0000-0000-000000000000}"/>
  <bookViews>
    <workbookView xWindow="0" yWindow="0" windowWidth="19920" windowHeight="9405" tabRatio="854" firstSheet="1" activeTab="3" xr2:uid="{00000000-000D-0000-FFFF-FFFF00000000}"/>
  </bookViews>
  <sheets>
    <sheet name="Gráfico de Gantt" sheetId="18" state="hidden" r:id="rId1"/>
    <sheet name="Project Charter" sheetId="21" r:id="rId2"/>
    <sheet name="WBS-MACRO" sheetId="22" r:id="rId3"/>
    <sheet name="WBS_Detalhado (ordem etapas)" sheetId="28" r:id="rId4"/>
    <sheet name="WBS_Detalhado (ordem depend)" sheetId="25" r:id="rId5"/>
    <sheet name="SAM SRM" sheetId="20"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'Gráfico de Gantt'!$G$5</definedName>
    <definedName name="Periodicidade">[3]Param!$AB$5:$AB$9</definedName>
    <definedName name="progresso_da_tarefa" localSheetId="0">[2]CronogramaDeProjeto!$D1</definedName>
    <definedName name="Semana_de_exibição">'Gráfico de Gantt'!$G$6</definedName>
    <definedName name="Status">[1]Param!#REF!</definedName>
    <definedName name="t" hidden="1">{"'TG'!$A$1:$L$37"}</definedName>
    <definedName name="término_da_tarefa" localSheetId="0">[2]CronogramaDeProjeto!$F1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I55" i="28" l="1"/>
  <c r="I53" i="28"/>
  <c r="I49" i="28"/>
  <c r="I47" i="28"/>
  <c r="I43" i="28"/>
  <c r="I40" i="28"/>
  <c r="I36" i="28"/>
  <c r="I33" i="28"/>
  <c r="I26" i="28"/>
  <c r="I18" i="28"/>
  <c r="I12" i="28"/>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<sst xmlns="http://schemas.openxmlformats.org/spreadsheetml/2006/main" count="929" uniqueCount="457">
  <si>
    <t>Ref</t>
  </si>
  <si>
    <t>Etapas – Atividades - Marcos</t>
  </si>
  <si>
    <t>Dependência</t>
  </si>
  <si>
    <t>Responsável</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</si>
  <si>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</si>
  <si>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</si>
  <si>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</si>
  <si>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</si>
  <si>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</si>
  <si>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</si>
  <si>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</si>
  <si>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</si>
  <si>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</si>
  <si>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</si>
  <si>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</si>
  <si>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</si>
  <si>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</si>
  <si>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</si>
  <si>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</si>
  <si>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</si>
  <si>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</si>
  <si>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</si>
  <si>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</si>
  <si>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</si>
  <si>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</si>
  <si>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</si>
  <si>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</si>
  <si>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</si>
  <si>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</si>
  <si>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</si>
  <si>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</si>
  <si>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</si>
  <si>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</si>
  <si>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</si>
  <si>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</si>
  <si>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</si>
  <si>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</si>
  <si>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</si>
  <si>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</si>
  <si>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</si>
  <si>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</si>
  <si>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</si>
  <si>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</si>
  <si>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</si>
  <si>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</si>
  <si>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</si>
  <si>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</si>
  <si>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</si>
  <si>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</si>
  <si>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</si>
  <si>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</si>
  <si>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</si>
  <si>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</si>
  <si>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</si>
  <si>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</si>
  <si>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</si>
  <si>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</si>
  <si>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</si>
  <si>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</si>
  <si>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</si>
  <si>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</si>
  <si>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</si>
  <si>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</si>
  <si>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</si>
  <si>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</si>
  <si>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</si>
  <si>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</si>
  <si>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</si>
  <si>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</si>
  <si>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</si>
  <si>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</si>
  <si>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</si>
  <si>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</si>
  <si>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</si>
  <si>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</si>
  <si>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</si>
  <si>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</si>
  <si>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</si>
  <si>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</si>
  <si>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</si>
  <si>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</si>
  <si>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</si>
  <si>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</si>
  <si>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</si>
  <si>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</si>
  <si>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</si>
  <si>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</si>
  <si>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</si>
  <si>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</si>
  <si>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</si>
  <si>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</si>
  <si>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</si>
  <si>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</si>
  <si>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</si>
  <si>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</si>
  <si>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</si>
  <si>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</si>
  <si>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</si>
  <si>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</si>
  <si>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</si>
  <si>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</si>
  <si>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</si>
  <si>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</si>
  <si>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</si>
  <si>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</si>
  <si>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</si>
  <si>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</si>
  <si>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</si>
  <si>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</si>
  <si>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</si>
  <si>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</si>
  <si>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</si>
  <si>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</si>
  <si>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</si>
  <si>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</si>
  <si>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</si>
  <si>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</si>
  <si>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</si>
  <si>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</si>
  <si>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</si>
  <si>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</si>
  <si>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</si>
  <si>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</si>
  <si>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</si>
  <si>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</si>
  <si>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</si>
  <si>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</si>
  <si>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</si>
  <si>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</si>
  <si>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</si>
  <si>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</si>
  <si>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</si>
  <si>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</si>
  <si>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</si>
  <si>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</si>
  <si>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</si>
  <si>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</si>
  <si>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</si>
  <si>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</si>
  <si>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</si>
  <si>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</si>
  <si>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</si>
  <si>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</si>
  <si>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</si>
  <si>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</si>
  <si>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</si>
  <si>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</si>
  <si>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</si>
  <si>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</si>
  <si>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</si>
  <si>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</si>
  <si>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</si>
  <si>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</si>
  <si>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</si>
  <si>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</si>
  <si>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</si>
  <si>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</si>
  <si>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</si>
  <si>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</si>
  <si>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SAM</t>
  </si>
  <si>
    <t>Stakeholder</t>
  </si>
  <si>
    <t xml:space="preserve">Motivações e Interesses </t>
  </si>
  <si>
    <t>Poder e influência</t>
  </si>
  <si>
    <t>Importância e
Impacto</t>
  </si>
  <si>
    <t>Papéis &amp; Responsabilidades</t>
  </si>
  <si>
    <t>Product Owner</t>
  </si>
  <si>
    <t>Desenvolvedores</t>
  </si>
  <si>
    <t>Equipe de Suporte ao Cliente</t>
  </si>
  <si>
    <t>Objetivos</t>
  </si>
  <si>
    <t>Metas</t>
  </si>
  <si>
    <t>Sintonia "fina"</t>
  </si>
  <si>
    <t>Área de Interesse</t>
  </si>
  <si>
    <t>Nível de Detalhe</t>
  </si>
  <si>
    <t>Formato</t>
  </si>
  <si>
    <t>Frequência</t>
  </si>
  <si>
    <t>Mecanismo de Entrega</t>
  </si>
  <si>
    <t>SRM</t>
  </si>
  <si>
    <t>Problemas recorrentes relatados pelos usuários, solicitações de recursos.</t>
  </si>
  <si>
    <t>Resultados gerais do projeto, conformidade com os objetivos estratégicos, desempenho financeiro.</t>
  </si>
  <si>
    <t>Reuniões presenciais ou virtuais, relatórios executivos enviados por e-mail.</t>
  </si>
  <si>
    <t>Reuniões virtuais, relatórios enviados por e-mail.</t>
  </si>
  <si>
    <t>Reuniões virtuais, e-mails informativos.</t>
  </si>
  <si>
    <t>Equipe de Marketing</t>
  </si>
  <si>
    <t>Equipe de UX/UI</t>
  </si>
  <si>
    <t>Equipe Comercial</t>
  </si>
  <si>
    <t>Gerência Executiva</t>
  </si>
  <si>
    <t>Usuários Finais</t>
  </si>
  <si>
    <t xml:space="preserve">Equipe de QA </t>
  </si>
  <si>
    <t>Equipe de Banco de Dados</t>
  </si>
  <si>
    <t>Equipe de Segurança da Informação</t>
  </si>
  <si>
    <t>Equipe de Análise de Dados</t>
  </si>
  <si>
    <t>Parceiros e Fornecedores</t>
  </si>
  <si>
    <t xml:space="preserve">Criar um aplicativo funcional, confiável e de fácil manutenção.	</t>
  </si>
  <si>
    <t>Implementar recursos, garantir a estabilidade do sistema e otimizar o desempenho do Web App.</t>
  </si>
  <si>
    <t xml:space="preserve">Garantir que o aplicativo atenda às necessidades dos usuários e esteja alinhado com os objetivos do negócio.	</t>
  </si>
  <si>
    <t>Lançamento bem-sucedido, aumento de usuários ativos e alta satisfação do cliente.</t>
  </si>
  <si>
    <t xml:space="preserve">Promover o aplicativo e aumentar a base de usuários.	</t>
  </si>
  <si>
    <t>Criar campanhas eficazes, aumentar a visibilidade do aplicativo e atrair novos usuários.</t>
  </si>
  <si>
    <t xml:space="preserve">Garantir uma experiência de usuário intuitiva, agradável e acessível via navegador.	</t>
  </si>
  <si>
    <t>Criar designs funcionais e responsivos, reduzir a fricção do usuário e garantir acessibilidade.</t>
  </si>
  <si>
    <t xml:space="preserve">Resolver problemas dos usuários e fornecer suporte eficaz.	</t>
  </si>
  <si>
    <t>Melhorar a satisfação do cliente, reduzir o tempo de resposta e manter a retenção de usuários.</t>
  </si>
  <si>
    <t xml:space="preserve">Aumentar a base de usuários e a receita do aplicativo.	</t>
  </si>
  <si>
    <t>Expandir parcerias, aumentar a receita e fechar contratos estratégicos.</t>
  </si>
  <si>
    <t xml:space="preserve">Alinhar o aplicativo com a visão da empresa e garantir o sucesso financeiro.	</t>
  </si>
  <si>
    <t>Definir prioridades, alocar recursos e tomar decisões estratégicas para o crescimento do projeto.</t>
  </si>
  <si>
    <t xml:space="preserve">Encontrar a opção de transporte mais barata e eficiente.	</t>
  </si>
  <si>
    <t>Ter acesso a informações precisas e atualizadas sobre custos e tempos de viagem.</t>
  </si>
  <si>
    <t xml:space="preserve">Garantir que o aplicativo esteja livre de bugs e funcione conforme o esperado.	</t>
  </si>
  <si>
    <t>Realizar testes de qualidade e desempenho, identificar e corrigir bugs antes do lançamento.</t>
  </si>
  <si>
    <t xml:space="preserve">Garantir a integridade, segurança e desempenho dos dados do aplicativo.	</t>
  </si>
  <si>
    <t>Estruturar e manter um banco de dados eficiente, seguro e escalável.</t>
  </si>
  <si>
    <t xml:space="preserve">Proteger os dados dos usuários e garantir a privacidade.	</t>
  </si>
  <si>
    <t>Implementar medidas de segurança, como criptografia e autenticação segura.</t>
  </si>
  <si>
    <t xml:space="preserve">Fornecer insights sobre o uso do aplicativo e o comportamento dos usuários.	</t>
  </si>
  <si>
    <t>Analisar métricas de uso, identificar tendências e sugerir melhorias com base em dados.</t>
  </si>
  <si>
    <t xml:space="preserve">Integrar serviços externos (como APIs de transporte) ao aplicativo.	</t>
  </si>
  <si>
    <t>Garantir a integração eficiente de APIs e a disponibilidade de dados em tempo real.</t>
  </si>
  <si>
    <t xml:space="preserve">Desenvolvimento de software, aprendizado contínuo, satisfação com o trabalho bem feito.	</t>
  </si>
  <si>
    <t xml:space="preserve">Alto poder técnico, influência na qualidade do produto.	</t>
  </si>
  <si>
    <t>Impacto direto na funcionalidade e desempenho do aplicativo.</t>
  </si>
  <si>
    <t xml:space="preserve">Sucesso do produto, crescimento da empresa, satisfação do cliente.	</t>
  </si>
  <si>
    <t xml:space="preserve">Alto poder de decisão sobre o escopo e prioridades do projeto.	</t>
  </si>
  <si>
    <t>Impacto direto no sucesso do produto e na satisfação do cliente.</t>
  </si>
  <si>
    <t xml:space="preserve">Crescimento da base de usuários, sucesso das campanhas, reconhecimento da marca.	 </t>
  </si>
  <si>
    <t xml:space="preserve">Influência na percepção do mercado e aquisição de usuários.	</t>
  </si>
  <si>
    <t>Impacto direto na aquisição de usuários e no sucesso financeiro.</t>
  </si>
  <si>
    <t xml:space="preserve">Satisfação do usuário, design inovador, usabilidade.	</t>
  </si>
  <si>
    <t xml:space="preserve">Influência na experiência do usuário e na interface do aplicativo.	</t>
  </si>
  <si>
    <t>Impacto direto na satisfação e retenção de usuários.</t>
  </si>
  <si>
    <t xml:space="preserve">Satisfação do cliente, resolução eficiente de problemas.	</t>
  </si>
  <si>
    <t xml:space="preserve">Influência na retenção e satisfação do cliente.	</t>
  </si>
  <si>
    <t>Impacto direto na fidelização e satisfação dos usuários.</t>
  </si>
  <si>
    <t xml:space="preserve">Crescimento financeiro, expansão do mercado, fechamento de negócios.	</t>
  </si>
  <si>
    <t xml:space="preserve">Influência nas parcerias e na receita do aplicativo.	</t>
  </si>
  <si>
    <t>Impacto direto no sucesso financeiro e na expansão do mercado.</t>
  </si>
  <si>
    <t xml:space="preserve">Crescimento da empresa, sucesso financeiro, alinhamento estratégico.	</t>
  </si>
  <si>
    <t xml:space="preserve">Alto poder de decisão sobre recursos e direção do projeto.	</t>
  </si>
  <si>
    <t>Impacto direto no sucesso global do projeto e da empresa.</t>
  </si>
  <si>
    <t xml:space="preserve">Economia de tempo e dinheiro, conveniência.	</t>
  </si>
  <si>
    <t xml:space="preserve">Influência indireta através do feedback e uso do aplicativo.	</t>
  </si>
  <si>
    <t>Impacto direto na adoção e sucesso do aplicativo.</t>
  </si>
  <si>
    <t xml:space="preserve">Qualidade do produto, satisfação do cliente, redução de erros.	</t>
  </si>
  <si>
    <t xml:space="preserve">Influência na qualidade técnica e na experiência do usuário.	</t>
  </si>
  <si>
    <t>Impacto direto na estabilidade e confiabilidade do aplicativo.</t>
  </si>
  <si>
    <t xml:space="preserve">Integridade dos dados, segurança, desempenho do sistema.	</t>
  </si>
  <si>
    <t xml:space="preserve">Influência na qualidade e disponibilidade dos dados.	</t>
  </si>
  <si>
    <t>Impacto direto no desempenho e confiabilidade do aplicativo.</t>
  </si>
  <si>
    <t xml:space="preserve">Segurança dos dados, privacidade do usuário, conformidade com regulamentações.	</t>
  </si>
  <si>
    <t xml:space="preserve">Influência na segurança e conformidade do aplicativo.	</t>
  </si>
  <si>
    <t>Impacto direto na confiança do usuário e na conformidade legal.</t>
  </si>
  <si>
    <t xml:space="preserve">Insights baseados em dados, melhoria contínua do produto.	</t>
  </si>
  <si>
    <t xml:space="preserve">Influência nas decisões baseadas em dados e na evolução do produto.	</t>
  </si>
  <si>
    <t>Impacto direto na tomada de decisões e na melhoria do aplicativo.</t>
  </si>
  <si>
    <t xml:space="preserve">Integração eficiente de serviços, parcerias estratégicas, crescimento mútuo.	</t>
  </si>
  <si>
    <t xml:space="preserve">Influência na disponibilidade e qualidade dos serviços integrados.	</t>
  </si>
  <si>
    <t>Impacto direto na funcionalidade e na experiência do usuário.</t>
  </si>
  <si>
    <t xml:space="preserve">Implementar funcionalidades, corrigir bugs, garantir a estabilidade do sistema.	</t>
  </si>
  <si>
    <t xml:space="preserve">Alinhamento com o Product Owner e equipe de UX/UI.	</t>
  </si>
  <si>
    <t>Prioridades de desenvolvimento, correção de bugs, novos recursos.</t>
  </si>
  <si>
    <t xml:space="preserve">Definir o backlog, priorizar tarefas, garantir o alinhamento com as necessidades dos usuários.	</t>
  </si>
  <si>
    <t xml:space="preserve">Alinhamento com a gerência executiva e equipe de desenvolvimento.	</t>
  </si>
  <si>
    <t>Feedback dos usuários, métricas de desempenho, status do desenvolvimento.</t>
  </si>
  <si>
    <t xml:space="preserve">Criar e executar campanhas de marketing, analisar métricas de marketing.	</t>
  </si>
  <si>
    <t xml:space="preserve">Alinhamento com a equipe comercial e gerência executiva.	</t>
  </si>
  <si>
    <t>Resultados de campanhas de marketing, análise de público-alvo, insights sobre concorrência.</t>
  </si>
  <si>
    <t xml:space="preserve">Criar designs, realizar testes de usabilidade, propor melhorias de interface.	</t>
  </si>
  <si>
    <t xml:space="preserve">Alinhamento com a equipe de desenvolvimento e Product Owner.	</t>
  </si>
  <si>
    <t>Feedback dos usuários, testes de usabilidade, propostas de design.</t>
  </si>
  <si>
    <t xml:space="preserve">Responder a solicitações, resolver problemas, coletar feedback dos usuários.	</t>
  </si>
  <si>
    <t xml:space="preserve">Negociar parcerias, fechar contratos, atingir metas de receita.	</t>
  </si>
  <si>
    <t xml:space="preserve">Alinhamento com a equipe de marketing e gerência executiva.	</t>
  </si>
  <si>
    <t>Estratégias de venda, parcerias potenciais, métricas de aquisição de clientes.</t>
  </si>
  <si>
    <t xml:space="preserve">Definir a visão do projeto, alocar recursos, tomar decisões estratégicas.	</t>
  </si>
  <si>
    <t xml:space="preserve">Alinhamento com todas as equipes do projeto.	</t>
  </si>
  <si>
    <t xml:space="preserve">Fornecer feedback, utilizar o aplicativo, sugerir melhorias.	</t>
  </si>
  <si>
    <t xml:space="preserve">Alinhamento com a equipe de UX/UI e Product Owner.	</t>
  </si>
  <si>
    <t>Feedback do usuário, testes de usabilidade, propostas de melhorias.</t>
  </si>
  <si>
    <t xml:space="preserve">Realizar testes, identificar bugs, garantir a qualidade do produto.	</t>
  </si>
  <si>
    <t>Testes de qualidade e desempenho, identificação e correção de bugs.</t>
  </si>
  <si>
    <t xml:space="preserve">Estruturar o banco de dados, garantir a segurança e integridade dos dados.	</t>
  </si>
  <si>
    <t xml:space="preserve">Alinhamento com a equipe de desenvolvimento e segurança da informação.	</t>
  </si>
  <si>
    <t>Análise do banco de dados, estruturação de dados, segurança.</t>
  </si>
  <si>
    <t xml:space="preserve">Implementar medidas de segurança, garantir a privacidade dos dados.	</t>
  </si>
  <si>
    <t xml:space="preserve">Alinhamento com a equipe de desenvolvimento e jurídica.	</t>
  </si>
  <si>
    <t>Segurança e privacidade dos dados, conformidade com leis de proteção de dados.</t>
  </si>
  <si>
    <t xml:space="preserve">Analisar dados, identificar tendências, sugerir melhorias.	</t>
  </si>
  <si>
    <t xml:space="preserve">Alinhamento com a equipe de marketing e Product Owner.	</t>
  </si>
  <si>
    <t>Métricas de uso, análise de tendências, insights de dados.</t>
  </si>
  <si>
    <t xml:space="preserve">Garantir a integração eficiente de APIs e a disponibilidade de dados em tempo real.	</t>
  </si>
  <si>
    <t>Integração de APIs, disponibilidade de dados, parcerias estratégicas.</t>
  </si>
  <si>
    <t xml:space="preserve">Detalhado	</t>
  </si>
  <si>
    <t>Reuniões diárias (dailys), relatórios técnicos.</t>
  </si>
  <si>
    <t xml:space="preserve">Conciso e informativo	</t>
  </si>
  <si>
    <t>E-mails, reuniões de revisão.</t>
  </si>
  <si>
    <t>Relatórios de campanhas, reuniões de análise.</t>
  </si>
  <si>
    <t>Reuniões de design, relatórios de usabilidade.</t>
  </si>
  <si>
    <t xml:space="preserve">Resumido	</t>
  </si>
  <si>
    <t>Relatórios de suporte, reuniões de revisão.</t>
  </si>
  <si>
    <t>Reuniões de estratégia, e-mails de atualização.</t>
  </si>
  <si>
    <t xml:space="preserve">Alto nível	</t>
  </si>
  <si>
    <t>Relatórios executivos, reuniões de revisão.</t>
  </si>
  <si>
    <t>Pesquisas de satisfação, feedback via aplicativo.</t>
  </si>
  <si>
    <t>Relatórios de testes, reuniões de revisão.</t>
  </si>
  <si>
    <t>Relatórios técnicos, reuniões de revisão.</t>
  </si>
  <si>
    <t>Detalhado</t>
  </si>
  <si>
    <t>Relatórios de segurança, reuniões de revisão.</t>
  </si>
  <si>
    <t>Relatórios de análise, reuniões de revisão.</t>
  </si>
  <si>
    <t>Relatórios de integração, reuniões de revisão.</t>
  </si>
  <si>
    <t xml:space="preserve">Diário durante a sprint, reuniões semanais.	</t>
  </si>
  <si>
    <t>Reuniões virtuais, quadros de tarefas online.</t>
  </si>
  <si>
    <t xml:space="preserve">Mensalmente ou conforme necessário.	</t>
  </si>
  <si>
    <t>E-mails, reuniões virtuais.</t>
  </si>
  <si>
    <t xml:space="preserve">Mensal para análise de campanhas, atualizações semanais.	</t>
  </si>
  <si>
    <t xml:space="preserve">Semanal durante a sprint.	</t>
  </si>
  <si>
    <t>Reuniões virtuais, ferramentas de design (Canva, Figma).</t>
  </si>
  <si>
    <t xml:space="preserve">Mensal para revisão de suporte, atualizações conforme necessário.	</t>
  </si>
  <si>
    <t xml:space="preserve">Trimestral para revisão estratégica, semanal para atualizações de status.	</t>
  </si>
  <si>
    <t xml:space="preserve">Mensal para revisão executiva, atualizações conforme necessário.	</t>
  </si>
  <si>
    <t xml:space="preserve">Contínuo, conforme necessário.	</t>
  </si>
  <si>
    <t>Ferramentas de feedback no aplicativo, e-mails.</t>
  </si>
  <si>
    <t xml:space="preserve">Mensal para revisão de segurança, atualizações conforme necessário.	</t>
  </si>
  <si>
    <t xml:space="preserve">Mensal para análise de dados, atualizações conforme necessário.	</t>
  </si>
  <si>
    <t xml:space="preserve">Mensal para revisão de integração, atualizações conforme necessário.	</t>
  </si>
  <si>
    <r>
      <rPr>
        <sz val="12"/>
        <rFont val="Arial"/>
        <family val="2"/>
      </rPr>
      <t>ENTREGAS DO PROJETO</t>
    </r>
    <r>
      <rPr>
        <sz val="16"/>
        <rFont val="Arial"/>
        <family val="2"/>
      </rPr>
      <t xml:space="preserve">: </t>
    </r>
    <r>
      <rPr>
        <b/>
        <sz val="16"/>
        <color rgb="FF002060"/>
        <rFont val="Arial"/>
        <family val="2"/>
      </rPr>
      <t>COMPARA DRIVE</t>
    </r>
  </si>
  <si>
    <t>Duração em semanas</t>
  </si>
  <si>
    <t>Conclusão</t>
  </si>
  <si>
    <t xml:space="preserve">Recursos                                    </t>
  </si>
  <si>
    <t>Custos</t>
  </si>
  <si>
    <t>Obs</t>
  </si>
  <si>
    <t>Pessoas</t>
  </si>
  <si>
    <t>4.1 Plano de ação detalhado da WBS (com dependência, tempo e recurso)</t>
  </si>
  <si>
    <t>Figma</t>
  </si>
  <si>
    <t>3.3</t>
  </si>
  <si>
    <t>3.4</t>
  </si>
  <si>
    <t>4.3</t>
  </si>
  <si>
    <t>4.4</t>
  </si>
  <si>
    <t>LEVANTAMENTO DE REQUISITOS</t>
  </si>
  <si>
    <t>PESQUISA DE TECNOLOGIAS A SEREM UTILIZADAS</t>
  </si>
  <si>
    <t>IDENTIFICAÇÃO DE FUNCIONALIDADES E RECURSOS</t>
  </si>
  <si>
    <t>DISTRIBUIÇÃO DE FUNÇÃO AOS INTEGRANTES</t>
  </si>
  <si>
    <t>1.4</t>
  </si>
  <si>
    <t>Gestor</t>
  </si>
  <si>
    <t>Toda a equipe</t>
  </si>
  <si>
    <t>2.4</t>
  </si>
  <si>
    <t>2.5</t>
  </si>
  <si>
    <t>ANÁLISE DE MERCADO</t>
  </si>
  <si>
    <t>DEFINIÇÃO DE PÚBLICO ALVO</t>
  </si>
  <si>
    <t xml:space="preserve">APRIMORAR E APROFUNDAR REQUISITOS </t>
  </si>
  <si>
    <t>ANÁLISE DO BANCO DADOS</t>
  </si>
  <si>
    <t>FILTRAGEM DE DADOS</t>
  </si>
  <si>
    <t>Designer</t>
  </si>
  <si>
    <t>DEFINIR A ESTRUTURA DO SITE</t>
  </si>
  <si>
    <t>Data de início</t>
  </si>
  <si>
    <t>Data de término</t>
  </si>
  <si>
    <t>Desenvolvedor</t>
  </si>
  <si>
    <t>TESTES DE QUALIDADE E DESEMPENHO</t>
  </si>
  <si>
    <t>TESTES DE USABILIDADE</t>
  </si>
  <si>
    <t>Visual Studio</t>
  </si>
  <si>
    <t>LANÇAMENTO</t>
  </si>
  <si>
    <t>PRODUZIR MATERIAIS DE MARKETING</t>
  </si>
  <si>
    <t>6.2</t>
  </si>
  <si>
    <t>6.3</t>
  </si>
  <si>
    <t xml:space="preserve">REALIZAÇÃO DE ATUALIZAÇÕES E MELHORIAS CONTÍNUAS </t>
  </si>
  <si>
    <t>Etapas – Atividades</t>
  </si>
  <si>
    <t>Recursos</t>
  </si>
  <si>
    <t>-</t>
  </si>
  <si>
    <t>Integração de APIs</t>
  </si>
  <si>
    <t xml:space="preserve">                        4.1 Plano de ação detalhado da WBS (com dependência, tempo e recurso)</t>
  </si>
  <si>
    <t>DESIGN | PROTOTIPAGEM</t>
  </si>
  <si>
    <t xml:space="preserve">DESIGN UI </t>
  </si>
  <si>
    <t>DESIGN UX</t>
  </si>
  <si>
    <t>NAVEGAÇÃO E FUNCIONALIDADES</t>
  </si>
  <si>
    <t>INTERFACE LIMPA E INTUITIVA</t>
  </si>
  <si>
    <t>PROTÓTIPOS INTERATIVOS</t>
  </si>
  <si>
    <t>ACESSIBILIDADE</t>
  </si>
  <si>
    <t>TESTAR A UI/UX</t>
  </si>
  <si>
    <t>UTILIZAÇÃO DE API</t>
  </si>
  <si>
    <t>CÓDIGO FRONT-END</t>
  </si>
  <si>
    <t>PESQUISA DE COMPATIBILIDADE</t>
  </si>
  <si>
    <t>CÓDIGO BACK-END</t>
  </si>
  <si>
    <t>INTEGRAÇÃO DE APIS</t>
  </si>
  <si>
    <t>GESTÃO DE SEGURANÇA DE DADOS</t>
  </si>
  <si>
    <t xml:space="preserve">GARANTIR A SEGURANÇA E PRIVACIDADE </t>
  </si>
  <si>
    <t>INTEGRAÇÃO E SINCRONIZAÇÃO DE DADOS</t>
  </si>
  <si>
    <t>TESTES</t>
  </si>
  <si>
    <t>IDENTIFICAÇÃO E CORREÇÃO DE BUGS</t>
  </si>
  <si>
    <t>COMENTÁROS DE USUÁRIOS EM REDES SOCIAIS</t>
  </si>
  <si>
    <t>PÓS-LANÇAMENTO</t>
  </si>
  <si>
    <t>MONITORAÇÃO DE FEEDBACK</t>
  </si>
  <si>
    <t>SUPORTE AO USUÁRIO</t>
  </si>
  <si>
    <t>MARKETING E DIVULGAÇÃO</t>
  </si>
  <si>
    <t>CAMPANHAS EM MÍDIAS SOCIAIS E ANÚNCIOS ONLINE</t>
  </si>
  <si>
    <t>AVALIAÇÃO E APERFEICOAMENTO</t>
  </si>
  <si>
    <t>ANÁLISE DE USABILIDADE</t>
  </si>
  <si>
    <t>TESTES DE ACEITAÇÃO</t>
  </si>
  <si>
    <t>ADAPTAÇÃO  AO MERCADO</t>
  </si>
  <si>
    <t>EXPANSÃO</t>
  </si>
  <si>
    <t>DESENVOLVER PARCERIAS</t>
  </si>
  <si>
    <t>3.5</t>
  </si>
  <si>
    <t>3.6</t>
  </si>
  <si>
    <t>3.7</t>
  </si>
  <si>
    <t>4.5</t>
  </si>
  <si>
    <t>4.6</t>
  </si>
  <si>
    <t>7.1</t>
  </si>
  <si>
    <t>7.2</t>
  </si>
  <si>
    <t>8.1</t>
  </si>
  <si>
    <t>8.2</t>
  </si>
  <si>
    <t>8.3</t>
  </si>
  <si>
    <t>9.1</t>
  </si>
  <si>
    <t>10.1</t>
  </si>
  <si>
    <t>10.2</t>
  </si>
  <si>
    <t>10.3</t>
  </si>
  <si>
    <t>11.1</t>
  </si>
  <si>
    <t>Linux</t>
  </si>
  <si>
    <t>Equipe de marketing</t>
  </si>
  <si>
    <t>Levantamento de Requisitos</t>
  </si>
  <si>
    <t>Pesquisa de Tecnologias a Serem Utilizadas</t>
  </si>
  <si>
    <t>Identificação de Funcionalidades e Recursos</t>
  </si>
  <si>
    <t>Distribuição de Função aos Integrantes</t>
  </si>
  <si>
    <t>Análise de Mercado</t>
  </si>
  <si>
    <t>Definição de Público-Alvo</t>
  </si>
  <si>
    <t>Aprimorar e Aprofundar Requisitos</t>
  </si>
  <si>
    <t>Análise do Banco de Dados</t>
  </si>
  <si>
    <t>Filtragem de Dados</t>
  </si>
  <si>
    <t>Design UI</t>
  </si>
  <si>
    <t>Design UX</t>
  </si>
  <si>
    <t>Navegação e Funcionalidades</t>
  </si>
  <si>
    <t>Interface Limpa e Intuitiva</t>
  </si>
  <si>
    <t>Protótipos Interativos</t>
  </si>
  <si>
    <t>Acessibilidade</t>
  </si>
  <si>
    <t>Testar a UI/UX</t>
  </si>
  <si>
    <t>Definir a Estrutura do Site</t>
  </si>
  <si>
    <t>Utilização de API</t>
  </si>
  <si>
    <t>Código Front-End</t>
  </si>
  <si>
    <t>Pesquisa de Compatibilidade</t>
  </si>
  <si>
    <t>Código Back-End</t>
  </si>
  <si>
    <t>Garantir a Segurança e Privacidade</t>
  </si>
  <si>
    <t>Integração e Sincronização de Dados</t>
  </si>
  <si>
    <t>Testes de Qualidade e Desempenho</t>
  </si>
  <si>
    <t>Testes de Usabilidade</t>
  </si>
  <si>
    <t>Identificação e Correção de Bugs</t>
  </si>
  <si>
    <t>Produzir Materiais de Marketing</t>
  </si>
  <si>
    <t>Comentários de Usuários em Redes Sociais</t>
  </si>
  <si>
    <t>Monitoração de Feedback</t>
  </si>
  <si>
    <t>Realização de Atualizações e Melhorias Contínuas</t>
  </si>
  <si>
    <t>Suporte ao Usuário</t>
  </si>
  <si>
    <t>Campanhas em Mídias Sociais e Anúncios Online</t>
  </si>
  <si>
    <t>Análise de Usabilidade</t>
  </si>
  <si>
    <t>Testes de Aceitação</t>
  </si>
  <si>
    <t>Adaptação ao Mercado</t>
  </si>
  <si>
    <t>Desenvolver Parcerias</t>
  </si>
  <si>
    <t>Toda a Equipe</t>
  </si>
  <si>
    <t>1°</t>
  </si>
  <si>
    <t>2°</t>
  </si>
  <si>
    <t>3°</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</si>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</sst>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d\,\ dd/mm/yyyy"/>
    <numFmt numFmtId="165" formatCode="d\-mmm\-yyyy"/>
    <numFmt numFmtId="166" formatCode="d"/>
    <numFmt numFmtId="167" formatCode="d/m/yy;@"/>
    <numFmt numFmtId="168" formatCode="_(&quot;R$ &quot;* #,##0.00_);_(&quot;R$ &quot;* \(#,##0.00\);_(&quot;R$ &quot;* &quot;-&quot;??_);_(@_)"/>
    <numFmt numFmtId="169" formatCode="&quot;R$&quot;\ #,##0.00"/>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0"/>
      <name val="Calibri"/>
      <family val="2"/>
      <scheme val="minor"/>
    </font>
    <font>
      <u/>
      <sz val="11"/>
      <color theme="10"/>
      <name val="Calibri"/>
      <family val="2"/>
      <scheme val="minor"/>
    </font>
    <font>
      <sz val="11"/>
      <color theme="1"/>
      <name val="Calibri"/>
      <family val="2"/>
    </font>
    <font>
      <sz val="10"/>
      <name val="Arial"/>
      <family val="2"/>
    </font>
    <font>
      <sz val="12"/>
      <name val="Arial"/>
      <family val="2"/>
    </font>
    <font>
      <sz val="16"/>
      <name val="Arial"/>
      <family val="2"/>
    </font>
    <font>
      <b/>
      <sz val="10"/>
      <color rgb="FF404040"/>
      <name val="Segoe UI"/>
      <family val="2"/>
    </font>
    <font>
      <b/>
      <sz val="16"/>
      <color rgb="FF002060"/>
      <name val="Arial"/>
      <family val="2"/>
    </font>
    <font>
      <b/>
      <sz val="12"/>
      <color theme="1"/>
      <name val="Arial"/>
      <family val="2"/>
    </font>
    <font>
      <b/>
      <sz val="12"/>
      <name val="Arial"/>
      <family val="2"/>
    </font>
    <font>
      <b/>
      <sz val="11"/>
      <name val="Arial"/>
      <family val="2"/>
    </font>
  </fonts>
  <fills count="2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DCCAF6"/>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3" tint="0.59999389629810485"/>
        <bgColor indexed="64"/>
      </patternFill>
    </fill>
    <fill>
      <patternFill patternType="solid">
        <fgColor theme="4" tint="0.39997558519241921"/>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s>
  <cellStyleXfs count="27">
    <xf numFmtId="0" fontId="0" fillId="0" borderId="0"/>
    <xf numFmtId="167" fontId="13" fillId="0" borderId="37" applyFill="0">
      <alignment horizontal="center" vertical="center"/>
    </xf>
    <xf numFmtId="0" fontId="8" fillId="0" borderId="0" applyNumberFormat="0" applyFill="0" applyBorder="0" applyAlignment="0" applyProtection="0">
      <alignment vertical="top"/>
      <protection locked="0"/>
    </xf>
    <xf numFmtId="164" fontId="13" fillId="0" borderId="29">
      <alignment horizontal="center" vertical="center"/>
    </xf>
    <xf numFmtId="0" fontId="13" fillId="0" borderId="37" applyFill="0">
      <alignment horizontal="center" vertical="center"/>
    </xf>
    <xf numFmtId="9" fontId="4" fillId="0" borderId="0" applyFont="0" applyFill="0" applyBorder="0" applyAlignment="0" applyProtection="0"/>
    <xf numFmtId="0" fontId="13" fillId="0" borderId="37" applyFill="0">
      <alignment horizontal="left" vertical="center" indent="2"/>
    </xf>
    <xf numFmtId="0" fontId="15" fillId="0" borderId="0" applyNumberFormat="0" applyFill="0" applyBorder="0" applyAlignment="0" applyProtection="0"/>
    <xf numFmtId="0" fontId="16" fillId="0" borderId="19" applyNumberFormat="0" applyFill="0" applyAlignment="0" applyProtection="0"/>
    <xf numFmtId="0" fontId="17" fillId="0" borderId="20" applyNumberFormat="0" applyFill="0" applyAlignment="0" applyProtection="0"/>
    <xf numFmtId="0" fontId="14" fillId="0" borderId="0"/>
    <xf numFmtId="0" fontId="4" fillId="0" borderId="0"/>
    <xf numFmtId="0" fontId="15" fillId="0" borderId="0" applyNumberFormat="0" applyFill="0" applyBorder="0" applyAlignment="0" applyProtection="0"/>
    <xf numFmtId="0" fontId="30" fillId="0" borderId="0" applyNumberFormat="0" applyFill="0" applyBorder="0" applyAlignment="0" applyProtection="0"/>
    <xf numFmtId="0" fontId="14" fillId="20" borderId="0" applyNumberFormat="0" applyBorder="0" applyAlignment="0" applyProtection="0"/>
    <xf numFmtId="0" fontId="24" fillId="0" borderId="0"/>
    <xf numFmtId="0" fontId="14" fillId="21" borderId="0" applyNumberFormat="0" applyBorder="0" applyAlignment="0" applyProtection="0"/>
    <xf numFmtId="0" fontId="31" fillId="19" borderId="0" applyNumberFormat="0" applyBorder="0" applyAlignment="0" applyProtection="0"/>
    <xf numFmtId="0" fontId="3" fillId="0" borderId="0"/>
    <xf numFmtId="9" fontId="32" fillId="0" borderId="0" applyFont="0" applyFill="0" applyBorder="0" applyAlignment="0" applyProtection="0"/>
    <xf numFmtId="167" fontId="2" fillId="0" borderId="37" applyFill="0">
      <alignment horizontal="center" vertical="center"/>
    </xf>
    <xf numFmtId="164" fontId="2" fillId="0" borderId="29">
      <alignment horizontal="center" vertical="center"/>
    </xf>
    <xf numFmtId="168" fontId="4" fillId="0" borderId="0" applyFont="0" applyFill="0" applyBorder="0" applyAlignment="0" applyProtection="0"/>
    <xf numFmtId="0" fontId="2" fillId="0" borderId="37" applyFill="0">
      <alignment horizontal="center" vertical="center"/>
    </xf>
    <xf numFmtId="0" fontId="2" fillId="0" borderId="37" applyFill="0">
      <alignment horizontal="left" vertical="center" indent="2"/>
    </xf>
    <xf numFmtId="0" fontId="2" fillId="0" borderId="0"/>
    <xf numFmtId="9" fontId="4" fillId="0" borderId="0" applyFont="0" applyFill="0" applyBorder="0" applyAlignment="0" applyProtection="0"/>
  </cellStyleXfs>
  <cellXfs count="222">
    <xf numFmtId="0" fontId="0" fillId="0" borderId="0" xfId="0"/>
    <xf numFmtId="0" fontId="0" fillId="0" borderId="0" xfId="0" applyAlignment="1">
      <alignment horizontal="center"/>
    </xf>
    <xf numFmtId="0" fontId="7" fillId="0" borderId="0" xfId="0" applyFont="1"/>
    <xf numFmtId="0" fontId="0" fillId="0" borderId="0" xfId="0" applyAlignment="1">
      <alignment horizontal="left"/>
    </xf>
    <xf numFmtId="0" fontId="9" fillId="0" borderId="0" xfId="0" applyFont="1"/>
    <xf numFmtId="0" fontId="5" fillId="0" borderId="1" xfId="0" applyFont="1" applyBorder="1" applyAlignment="1">
      <alignment horizontal="left" vertical="top" wrapText="1"/>
    </xf>
    <xf numFmtId="0" fontId="5" fillId="0" borderId="2" xfId="0" applyFont="1" applyBorder="1" applyAlignment="1">
      <alignment horizontal="left" vertical="top" wrapText="1" indent="2"/>
    </xf>
    <xf numFmtId="0" fontId="10" fillId="0" borderId="0" xfId="0" applyFont="1"/>
    <xf numFmtId="0" fontId="6" fillId="0" borderId="0" xfId="0" applyFont="1" applyAlignment="1">
      <alignment vertical="center"/>
    </xf>
    <xf numFmtId="0" fontId="5" fillId="0" borderId="1" xfId="0" applyFont="1" applyBorder="1" applyAlignment="1">
      <alignment horizontal="left" vertical="center" wrapText="1"/>
    </xf>
    <xf numFmtId="0" fontId="10" fillId="0" borderId="0" xfId="0" applyFont="1" applyAlignment="1">
      <alignment vertical="center"/>
    </xf>
    <xf numFmtId="0" fontId="5" fillId="0" borderId="2" xfId="0" applyFont="1" applyBorder="1" applyAlignment="1">
      <alignment horizontal="left" vertical="center" wrapText="1" indent="2"/>
    </xf>
    <xf numFmtId="0" fontId="11" fillId="2" borderId="3" xfId="0" applyFont="1" applyFill="1" applyBorder="1" applyAlignment="1">
      <alignment horizontal="left" vertical="center" wrapText="1" indent="2"/>
    </xf>
    <xf numFmtId="0" fontId="11" fillId="2" borderId="4" xfId="0" applyFont="1" applyFill="1" applyBorder="1" applyAlignment="1">
      <alignment horizontal="left" vertical="center" wrapText="1"/>
    </xf>
    <xf numFmtId="0" fontId="0" fillId="0" borderId="0" xfId="0" applyAlignment="1">
      <alignment vertical="center"/>
    </xf>
    <xf numFmtId="0" fontId="7" fillId="0" borderId="5" xfId="0" applyFont="1" applyBorder="1"/>
    <xf numFmtId="0" fontId="7" fillId="0" borderId="6" xfId="0" applyFont="1" applyBorder="1"/>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0" fillId="0" borderId="5" xfId="0" applyBorder="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4" fillId="0" borderId="0" xfId="10" applyAlignment="1">
      <alignment wrapText="1"/>
    </xf>
    <xf numFmtId="0" fontId="15" fillId="0" borderId="0" xfId="7"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14" fillId="0" borderId="0" xfId="10"/>
    <xf numFmtId="0" fontId="0" fillId="0" borderId="29" xfId="0" applyBorder="1" applyAlignment="1">
      <alignment horizontal="center" vertical="center"/>
    </xf>
    <xf numFmtId="0" fontId="0" fillId="0" borderId="33" xfId="0" applyBorder="1"/>
    <xf numFmtId="166" fontId="21" fillId="5" borderId="34" xfId="0" applyNumberFormat="1" applyFont="1" applyFill="1" applyBorder="1" applyAlignment="1">
      <alignment horizontal="center" vertical="center"/>
    </xf>
    <xf numFmtId="166" fontId="21" fillId="5" borderId="0" xfId="0" applyNumberFormat="1" applyFont="1" applyFill="1" applyAlignment="1">
      <alignment horizontal="center" vertical="center"/>
    </xf>
    <xf numFmtId="166" fontId="21" fillId="5" borderId="28" xfId="0" applyNumberFormat="1" applyFont="1" applyFill="1" applyBorder="1" applyAlignment="1">
      <alignment horizontal="center" vertical="center"/>
    </xf>
    <xf numFmtId="0" fontId="22" fillId="6" borderId="31" xfId="0" applyFont="1" applyFill="1" applyBorder="1" applyAlignment="1">
      <alignment horizontal="left" vertical="center" indent="1"/>
    </xf>
    <xf numFmtId="0" fontId="22" fillId="6" borderId="31" xfId="0" applyFont="1" applyFill="1" applyBorder="1" applyAlignment="1">
      <alignment horizontal="center" vertical="center" wrapText="1"/>
    </xf>
    <xf numFmtId="0" fontId="23" fillId="7"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8" fillId="8" borderId="37" xfId="0" applyFont="1" applyFill="1" applyBorder="1" applyAlignment="1">
      <alignment horizontal="left" vertical="center" indent="1"/>
    </xf>
    <xf numFmtId="0" fontId="13" fillId="8" borderId="37" xfId="4" applyFill="1">
      <alignment horizontal="center" vertical="center"/>
    </xf>
    <xf numFmtId="9" fontId="24" fillId="8" borderId="37" xfId="5" applyFont="1" applyFill="1" applyBorder="1" applyAlignment="1">
      <alignment horizontal="center" vertical="center"/>
    </xf>
    <xf numFmtId="167" fontId="0" fillId="8" borderId="37" xfId="0" applyNumberFormat="1" applyFill="1" applyBorder="1" applyAlignment="1">
      <alignment horizontal="center" vertical="center"/>
    </xf>
    <xf numFmtId="167" fontId="24" fillId="8" borderId="37" xfId="0" applyNumberFormat="1" applyFont="1" applyFill="1" applyBorder="1" applyAlignment="1">
      <alignment horizontal="center" vertical="center"/>
    </xf>
    <xf numFmtId="0" fontId="24" fillId="0" borderId="37" xfId="0" applyFont="1" applyBorder="1" applyAlignment="1">
      <alignment horizontal="center" vertical="center"/>
    </xf>
    <xf numFmtId="0" fontId="13" fillId="9" borderId="37" xfId="6" applyFill="1">
      <alignment horizontal="left" vertical="center" indent="2"/>
    </xf>
    <xf numFmtId="0" fontId="13" fillId="9" borderId="37" xfId="4" applyFill="1">
      <alignment horizontal="center" vertical="center"/>
    </xf>
    <xf numFmtId="9" fontId="24" fillId="9" borderId="37" xfId="5" applyFont="1" applyFill="1" applyBorder="1" applyAlignment="1">
      <alignment horizontal="center" vertical="center"/>
    </xf>
    <xf numFmtId="167" fontId="13" fillId="9" borderId="37" xfId="1" applyFill="1">
      <alignment horizontal="center" vertical="center"/>
    </xf>
    <xf numFmtId="0" fontId="0" fillId="0" borderId="36" xfId="0" applyBorder="1" applyAlignment="1">
      <alignment horizontal="right" vertical="center"/>
    </xf>
    <xf numFmtId="0" fontId="18" fillId="10" borderId="37" xfId="0" applyFont="1" applyFill="1" applyBorder="1" applyAlignment="1">
      <alignment horizontal="left" vertical="center" indent="1"/>
    </xf>
    <xf numFmtId="0" fontId="13" fillId="10" borderId="37" xfId="4" applyFill="1">
      <alignment horizontal="center" vertical="center"/>
    </xf>
    <xf numFmtId="9" fontId="24" fillId="10" borderId="37" xfId="5" applyFont="1" applyFill="1" applyBorder="1" applyAlignment="1">
      <alignment horizontal="center" vertical="center"/>
    </xf>
    <xf numFmtId="167" fontId="0" fillId="10" borderId="37" xfId="0" applyNumberFormat="1" applyFill="1" applyBorder="1" applyAlignment="1">
      <alignment horizontal="center" vertical="center"/>
    </xf>
    <xf numFmtId="167" fontId="24" fillId="10" borderId="37" xfId="0" applyNumberFormat="1" applyFont="1" applyFill="1" applyBorder="1" applyAlignment="1">
      <alignment horizontal="center" vertical="center"/>
    </xf>
    <xf numFmtId="0" fontId="13" fillId="11" borderId="37" xfId="6" applyFill="1">
      <alignment horizontal="left" vertical="center" indent="2"/>
    </xf>
    <xf numFmtId="0" fontId="13" fillId="11" borderId="37" xfId="4" applyFill="1">
      <alignment horizontal="center" vertical="center"/>
    </xf>
    <xf numFmtId="9" fontId="24" fillId="11" borderId="37" xfId="5" applyFont="1" applyFill="1" applyBorder="1" applyAlignment="1">
      <alignment horizontal="center" vertical="center"/>
    </xf>
    <xf numFmtId="167" fontId="13" fillId="11" borderId="37" xfId="1" applyFill="1">
      <alignment horizontal="center" vertical="center"/>
    </xf>
    <xf numFmtId="0" fontId="18" fillId="12" borderId="37" xfId="0" applyFont="1" applyFill="1" applyBorder="1" applyAlignment="1">
      <alignment horizontal="left" vertical="center" indent="1"/>
    </xf>
    <xf numFmtId="0" fontId="13" fillId="12" borderId="37" xfId="4" applyFill="1">
      <alignment horizontal="center" vertical="center"/>
    </xf>
    <xf numFmtId="9" fontId="24" fillId="12" borderId="37" xfId="5" applyFont="1" applyFill="1" applyBorder="1" applyAlignment="1">
      <alignment horizontal="center" vertical="center"/>
    </xf>
    <xf numFmtId="167" fontId="0" fillId="12" borderId="37" xfId="0" applyNumberFormat="1" applyFill="1" applyBorder="1" applyAlignment="1">
      <alignment horizontal="center" vertical="center"/>
    </xf>
    <xf numFmtId="167" fontId="24" fillId="12" borderId="37" xfId="0" applyNumberFormat="1" applyFont="1" applyFill="1" applyBorder="1" applyAlignment="1">
      <alignment horizontal="center" vertical="center"/>
    </xf>
    <xf numFmtId="0" fontId="13" fillId="13" borderId="37" xfId="6" applyFill="1">
      <alignment horizontal="left" vertical="center" indent="2"/>
    </xf>
    <xf numFmtId="0" fontId="13" fillId="13" borderId="37" xfId="4" applyFill="1">
      <alignment horizontal="center" vertical="center"/>
    </xf>
    <xf numFmtId="9" fontId="24" fillId="13" borderId="37" xfId="5" applyFont="1" applyFill="1" applyBorder="1" applyAlignment="1">
      <alignment horizontal="center" vertical="center"/>
    </xf>
    <xf numFmtId="167" fontId="13" fillId="13" borderId="37" xfId="1" applyFill="1">
      <alignment horizontal="center" vertical="center"/>
    </xf>
    <xf numFmtId="0" fontId="18" fillId="14" borderId="37" xfId="0" applyFont="1" applyFill="1" applyBorder="1" applyAlignment="1">
      <alignment horizontal="left" vertical="center" indent="1"/>
    </xf>
    <xf numFmtId="0" fontId="13" fillId="14" borderId="37" xfId="4" applyFill="1">
      <alignment horizontal="center" vertical="center"/>
    </xf>
    <xf numFmtId="9" fontId="24" fillId="14" borderId="37" xfId="5" applyFont="1" applyFill="1" applyBorder="1" applyAlignment="1">
      <alignment horizontal="center" vertical="center"/>
    </xf>
    <xf numFmtId="167" fontId="0" fillId="14" borderId="37" xfId="0" applyNumberFormat="1" applyFill="1" applyBorder="1" applyAlignment="1">
      <alignment horizontal="center" vertical="center"/>
    </xf>
    <xf numFmtId="167" fontId="24" fillId="14" borderId="37" xfId="0" applyNumberFormat="1" applyFont="1" applyFill="1" applyBorder="1" applyAlignment="1">
      <alignment horizontal="center" vertical="center"/>
    </xf>
    <xf numFmtId="0" fontId="13" fillId="15" borderId="37" xfId="6" applyFill="1">
      <alignment horizontal="left" vertical="center" indent="2"/>
    </xf>
    <xf numFmtId="0" fontId="13" fillId="15" borderId="37" xfId="4" applyFill="1">
      <alignment horizontal="center" vertical="center"/>
    </xf>
    <xf numFmtId="9" fontId="24" fillId="15" borderId="37" xfId="5" applyFont="1" applyFill="1" applyBorder="1" applyAlignment="1">
      <alignment horizontal="center" vertical="center"/>
    </xf>
    <xf numFmtId="167" fontId="13" fillId="15" borderId="37" xfId="1" applyFill="1">
      <alignment horizontal="center" vertical="center"/>
    </xf>
    <xf numFmtId="0" fontId="13" fillId="0" borderId="37" xfId="6">
      <alignment horizontal="left" vertical="center" indent="2"/>
    </xf>
    <xf numFmtId="0" fontId="13" fillId="0" borderId="37" xfId="4">
      <alignment horizontal="center" vertical="center"/>
    </xf>
    <xf numFmtId="9" fontId="24" fillId="0" borderId="37" xfId="5" applyFont="1" applyBorder="1" applyAlignment="1">
      <alignment horizontal="center" vertical="center"/>
    </xf>
    <xf numFmtId="167" fontId="13" fillId="0" borderId="37" xfId="1">
      <alignment horizontal="center" vertical="center"/>
    </xf>
    <xf numFmtId="0" fontId="25" fillId="16" borderId="37" xfId="0" applyFont="1" applyFill="1" applyBorder="1" applyAlignment="1">
      <alignment horizontal="left" vertical="center" indent="1"/>
    </xf>
    <xf numFmtId="0" fontId="25" fillId="16" borderId="37" xfId="0" applyFont="1" applyFill="1" applyBorder="1" applyAlignment="1">
      <alignment horizontal="center" vertical="center"/>
    </xf>
    <xf numFmtId="9" fontId="24" fillId="16" borderId="37" xfId="5" applyFont="1" applyFill="1" applyBorder="1" applyAlignment="1">
      <alignment horizontal="center" vertical="center"/>
    </xf>
    <xf numFmtId="167" fontId="26" fillId="16" borderId="37" xfId="0" applyNumberFormat="1" applyFont="1" applyFill="1" applyBorder="1" applyAlignment="1">
      <alignment horizontal="left" vertical="center"/>
    </xf>
    <xf numFmtId="167" fontId="24" fillId="16" borderId="37" xfId="0" applyNumberFormat="1" applyFont="1" applyFill="1" applyBorder="1" applyAlignment="1">
      <alignment horizontal="center" vertical="center"/>
    </xf>
    <xf numFmtId="0" fontId="24" fillId="16" borderId="37" xfId="0" applyFont="1" applyFill="1" applyBorder="1" applyAlignment="1">
      <alignment horizontal="center" vertical="center"/>
    </xf>
    <xf numFmtId="0" fontId="0" fillId="16" borderId="36" xfId="0" applyFill="1" applyBorder="1" applyAlignment="1">
      <alignment vertical="center"/>
    </xf>
    <xf numFmtId="0" fontId="0" fillId="0" borderId="0" xfId="0" applyAlignment="1">
      <alignment horizontal="right" vertical="center"/>
    </xf>
    <xf numFmtId="0" fontId="27" fillId="0" borderId="0" xfId="0" applyFont="1"/>
    <xf numFmtId="0" fontId="14" fillId="0" borderId="0" xfId="0" applyFont="1" applyAlignment="1">
      <alignment horizontal="center"/>
    </xf>
    <xf numFmtId="0" fontId="28" fillId="0" borderId="0" xfId="2" applyFont="1" applyAlignment="1" applyProtection="1"/>
    <xf numFmtId="0" fontId="16" fillId="0" borderId="19" xfId="8" applyAlignment="1">
      <alignment vertical="top" wrapText="1"/>
    </xf>
    <xf numFmtId="0" fontId="29" fillId="18" borderId="7" xfId="0" applyFont="1" applyFill="1" applyBorder="1" applyAlignment="1">
      <alignment horizontal="center" vertical="center"/>
    </xf>
    <xf numFmtId="0" fontId="29" fillId="18" borderId="7" xfId="0" applyFont="1" applyFill="1" applyBorder="1" applyAlignment="1">
      <alignment horizontal="center" vertical="center" wrapText="1"/>
    </xf>
    <xf numFmtId="0" fontId="35" fillId="0" borderId="41" xfId="0" applyFont="1" applyBorder="1" applyAlignment="1">
      <alignment horizontal="center" vertical="center" wrapText="1"/>
    </xf>
    <xf numFmtId="0" fontId="35" fillId="0" borderId="42" xfId="0" applyFont="1" applyBorder="1" applyAlignment="1">
      <alignment horizontal="center" vertical="center" wrapText="1"/>
    </xf>
    <xf numFmtId="0" fontId="35" fillId="0" borderId="40" xfId="0" applyFont="1" applyBorder="1" applyAlignment="1">
      <alignment horizontal="center" vertical="center" wrapText="1"/>
    </xf>
    <xf numFmtId="0" fontId="4" fillId="0" borderId="40" xfId="0" applyFont="1" applyBorder="1" applyAlignment="1">
      <alignment horizontal="left" vertical="center" wrapText="1"/>
    </xf>
    <xf numFmtId="0" fontId="4" fillId="0" borderId="41" xfId="0" applyFont="1" applyBorder="1" applyAlignment="1">
      <alignment horizontal="left" vertical="center" wrapText="1"/>
    </xf>
    <xf numFmtId="0" fontId="4" fillId="0" borderId="42" xfId="0" applyFont="1" applyBorder="1" applyAlignment="1">
      <alignment horizontal="left" vertical="center" wrapText="1"/>
    </xf>
    <xf numFmtId="0" fontId="4" fillId="0" borderId="17" xfId="0" applyFont="1" applyBorder="1" applyAlignment="1">
      <alignment horizontal="left" vertical="center" wrapText="1"/>
    </xf>
    <xf numFmtId="0" fontId="4" fillId="0" borderId="12" xfId="0" applyFont="1" applyBorder="1" applyAlignment="1">
      <alignment horizontal="left" vertical="center" wrapText="1"/>
    </xf>
    <xf numFmtId="0" fontId="4" fillId="0" borderId="43" xfId="0" applyFont="1" applyBorder="1" applyAlignment="1">
      <alignment horizontal="left" vertical="center" wrapText="1"/>
    </xf>
    <xf numFmtId="0" fontId="0" fillId="0" borderId="0" xfId="0" applyAlignment="1">
      <alignment horizontal="center"/>
    </xf>
    <xf numFmtId="0" fontId="6" fillId="23" borderId="46" xfId="0" applyFont="1" applyFill="1" applyBorder="1" applyAlignment="1">
      <alignment vertical="center"/>
    </xf>
    <xf numFmtId="0" fontId="38" fillId="23" borderId="38" xfId="0" applyFont="1" applyFill="1" applyBorder="1" applyAlignment="1">
      <alignment vertical="center" wrapText="1"/>
    </xf>
    <xf numFmtId="0" fontId="38" fillId="23" borderId="44" xfId="0" applyFont="1" applyFill="1" applyBorder="1" applyAlignment="1">
      <alignment vertical="center" wrapText="1"/>
    </xf>
    <xf numFmtId="0" fontId="38" fillId="23" borderId="51" xfId="0" applyFont="1" applyFill="1" applyBorder="1" applyAlignment="1">
      <alignment vertical="center" wrapText="1"/>
    </xf>
    <xf numFmtId="169" fontId="37" fillId="17" borderId="44" xfId="0" applyNumberFormat="1" applyFont="1" applyFill="1" applyBorder="1" applyAlignment="1">
      <alignment vertical="center" wrapText="1"/>
    </xf>
    <xf numFmtId="165" fontId="0" fillId="5" borderId="30" xfId="0" applyNumberFormat="1" applyFill="1" applyBorder="1" applyAlignment="1">
      <alignment horizontal="left" vertical="center" wrapText="1" indent="1"/>
    </xf>
    <xf numFmtId="165" fontId="0" fillId="5" borderId="31" xfId="0" applyNumberFormat="1" applyFill="1" applyBorder="1" applyAlignment="1">
      <alignment horizontal="left" vertical="center" wrapText="1" indent="1"/>
    </xf>
    <xf numFmtId="165" fontId="0" fillId="5" borderId="32" xfId="0" applyNumberFormat="1" applyFill="1" applyBorder="1" applyAlignment="1">
      <alignment horizontal="left" vertical="center" wrapText="1" indent="1"/>
    </xf>
    <xf numFmtId="0" fontId="17" fillId="0" borderId="20" xfId="9" applyAlignment="1">
      <alignment horizontal="right" indent="1"/>
    </xf>
    <xf numFmtId="0" fontId="17" fillId="0" borderId="28" xfId="9" applyBorder="1" applyAlignment="1">
      <alignment horizontal="right" indent="1"/>
    </xf>
    <xf numFmtId="164" fontId="13" fillId="0" borderId="29" xfId="3">
      <alignment horizontal="center" vertical="center"/>
    </xf>
    <xf numFmtId="0" fontId="29" fillId="22" borderId="38" xfId="0" applyFont="1" applyFill="1" applyBorder="1" applyAlignment="1">
      <alignment horizontal="center"/>
    </xf>
    <xf numFmtId="0" fontId="29" fillId="22" borderId="14" xfId="0" applyFont="1" applyFill="1" applyBorder="1" applyAlignment="1">
      <alignment horizontal="center"/>
    </xf>
    <xf numFmtId="0" fontId="29" fillId="22" borderId="8" xfId="0" applyFont="1" applyFill="1" applyBorder="1" applyAlignment="1">
      <alignment horizontal="center"/>
    </xf>
    <xf numFmtId="0" fontId="20" fillId="17" borderId="38" xfId="0" applyFont="1" applyFill="1" applyBorder="1" applyAlignment="1">
      <alignment horizontal="center"/>
    </xf>
    <xf numFmtId="0" fontId="20" fillId="17" borderId="14" xfId="0" applyFont="1" applyFill="1" applyBorder="1" applyAlignment="1">
      <alignment horizontal="center"/>
    </xf>
    <xf numFmtId="0" fontId="20" fillId="17" borderId="8" xfId="0" applyFont="1" applyFill="1" applyBorder="1" applyAlignment="1">
      <alignment horizontal="center"/>
    </xf>
    <xf numFmtId="0" fontId="34" fillId="0" borderId="0" xfId="0" applyFont="1" applyAlignment="1">
      <alignment horizontal="left" wrapText="1"/>
    </xf>
    <xf numFmtId="0" fontId="34" fillId="0" borderId="39" xfId="0" applyFont="1" applyBorder="1" applyAlignment="1">
      <alignment horizontal="left" wrapText="1"/>
    </xf>
    <xf numFmtId="0" fontId="0" fillId="0" borderId="0" xfId="0" applyAlignment="1">
      <alignment horizontal="center"/>
    </xf>
    <xf numFmtId="0" fontId="0" fillId="0" borderId="39" xfId="0" applyBorder="1" applyAlignment="1">
      <alignment horizontal="center"/>
    </xf>
    <xf numFmtId="0" fontId="39" fillId="0" borderId="0" xfId="0" applyFont="1" applyBorder="1" applyAlignment="1">
      <alignment horizontal="left"/>
    </xf>
    <xf numFmtId="0" fontId="5" fillId="4" borderId="11" xfId="0" applyFont="1" applyFill="1" applyBorder="1" applyAlignment="1">
      <alignment horizontal="center" vertical="center" wrapText="1"/>
    </xf>
    <xf numFmtId="0" fontId="0" fillId="0" borderId="12" xfId="0" applyBorder="1"/>
    <xf numFmtId="0" fontId="0" fillId="0" borderId="13" xfId="0" applyBorder="1"/>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7" fillId="0" borderId="16" xfId="0" applyFont="1" applyBorder="1" applyAlignment="1">
      <alignment horizontal="center" wrapText="1"/>
    </xf>
    <xf numFmtId="0" fontId="0" fillId="0" borderId="17" xfId="0" applyBorder="1"/>
    <xf numFmtId="0" fontId="0" fillId="0" borderId="18" xfId="0" applyBorder="1"/>
    <xf numFmtId="0" fontId="7" fillId="0" borderId="16" xfId="0" applyFont="1" applyBorder="1" applyAlignment="1">
      <alignment horizontal="center"/>
    </xf>
    <xf numFmtId="0" fontId="5" fillId="4" borderId="11" xfId="0" quotePrefix="1" applyFont="1" applyFill="1" applyBorder="1" applyAlignment="1">
      <alignment horizontal="center" vertical="center" wrapText="1"/>
    </xf>
    <xf numFmtId="0" fontId="37" fillId="23" borderId="7" xfId="0" applyFont="1" applyFill="1" applyBorder="1" applyAlignment="1">
      <alignment horizontal="center" vertical="center"/>
    </xf>
    <xf numFmtId="0" fontId="37" fillId="23" borderId="44" xfId="0" applyFont="1" applyFill="1" applyBorder="1" applyAlignment="1">
      <alignment horizontal="center" vertical="center"/>
    </xf>
    <xf numFmtId="0" fontId="37" fillId="23" borderId="45" xfId="0" applyFont="1" applyFill="1" applyBorder="1" applyAlignment="1">
      <alignment horizontal="center" vertical="center"/>
    </xf>
    <xf numFmtId="0" fontId="37" fillId="23" borderId="46" xfId="0" applyFont="1" applyFill="1" applyBorder="1" applyAlignment="1">
      <alignment horizontal="center" vertical="center"/>
    </xf>
    <xf numFmtId="0" fontId="37" fillId="23" borderId="14" xfId="0" applyFont="1" applyFill="1" applyBorder="1" applyAlignment="1">
      <alignment horizontal="left" vertical="center"/>
    </xf>
    <xf numFmtId="0" fontId="37" fillId="23" borderId="47" xfId="0" applyFont="1" applyFill="1" applyBorder="1" applyAlignment="1">
      <alignment horizontal="left" vertical="center"/>
    </xf>
    <xf numFmtId="0" fontId="39" fillId="0" borderId="0" xfId="0" applyFont="1" applyAlignment="1">
      <alignment horizontal="left"/>
    </xf>
    <xf numFmtId="0" fontId="0" fillId="0" borderId="0" xfId="0" applyAlignment="1">
      <alignment horizontal="left"/>
    </xf>
    <xf numFmtId="0" fontId="37" fillId="23" borderId="7" xfId="0" applyFont="1" applyFill="1" applyBorder="1" applyAlignment="1"/>
    <xf numFmtId="0" fontId="38" fillId="23" borderId="7" xfId="0" applyFont="1" applyFill="1" applyBorder="1" applyAlignment="1">
      <alignment horizontal="center" vertical="center" wrapText="1"/>
    </xf>
    <xf numFmtId="0" fontId="6" fillId="0" borderId="0" xfId="0" applyFont="1" applyAlignment="1">
      <alignment horizontal="center"/>
    </xf>
    <xf numFmtId="0" fontId="38" fillId="23" borderId="44" xfId="0" applyFont="1" applyFill="1" applyBorder="1" applyAlignment="1">
      <alignment horizontal="center" vertical="center" wrapText="1"/>
    </xf>
    <xf numFmtId="0" fontId="38" fillId="23" borderId="52" xfId="0" applyFont="1" applyFill="1" applyBorder="1" applyAlignment="1">
      <alignment horizontal="center" vertical="center" wrapText="1"/>
    </xf>
    <xf numFmtId="0" fontId="38" fillId="23" borderId="53" xfId="0" applyFont="1" applyFill="1" applyBorder="1" applyAlignment="1">
      <alignment vertical="center" wrapText="1"/>
    </xf>
    <xf numFmtId="0" fontId="38" fillId="23" borderId="54" xfId="0" applyFont="1" applyFill="1" applyBorder="1" applyAlignment="1">
      <alignment horizontal="center" vertical="center" wrapText="1"/>
    </xf>
    <xf numFmtId="0" fontId="38" fillId="23" borderId="54" xfId="0" applyFont="1" applyFill="1" applyBorder="1" applyAlignment="1">
      <alignment vertical="center" wrapText="1"/>
    </xf>
    <xf numFmtId="169" fontId="37" fillId="17" borderId="54" xfId="0" applyNumberFormat="1" applyFont="1" applyFill="1" applyBorder="1" applyAlignment="1">
      <alignment vertical="center" wrapText="1"/>
    </xf>
    <xf numFmtId="0" fontId="38" fillId="23" borderId="55" xfId="0" applyFont="1" applyFill="1" applyBorder="1" applyAlignment="1">
      <alignment vertical="center" wrapText="1"/>
    </xf>
    <xf numFmtId="0" fontId="6" fillId="0" borderId="1" xfId="0" applyFont="1" applyBorder="1" applyAlignment="1">
      <alignment horizontal="center"/>
    </xf>
    <xf numFmtId="0" fontId="0" fillId="0" borderId="1" xfId="0" applyBorder="1"/>
    <xf numFmtId="0" fontId="6" fillId="0" borderId="1" xfId="0" applyFont="1" applyFill="1" applyBorder="1" applyAlignment="1">
      <alignment horizontal="center"/>
    </xf>
    <xf numFmtId="0" fontId="6" fillId="0" borderId="1" xfId="0" applyFont="1" applyFill="1" applyBorder="1" applyAlignment="1">
      <alignment horizontal="center" vertical="center" wrapText="1"/>
    </xf>
    <xf numFmtId="0" fontId="6" fillId="0" borderId="48" xfId="0" applyFont="1" applyBorder="1" applyAlignment="1">
      <alignment horizontal="center"/>
    </xf>
    <xf numFmtId="0" fontId="0" fillId="0" borderId="48" xfId="0" applyBorder="1"/>
    <xf numFmtId="0" fontId="6" fillId="0" borderId="49" xfId="0" applyFont="1" applyBorder="1" applyAlignment="1">
      <alignment horizontal="center"/>
    </xf>
    <xf numFmtId="0" fontId="0" fillId="0" borderId="49" xfId="0" applyBorder="1"/>
    <xf numFmtId="0" fontId="6" fillId="0" borderId="49" xfId="0" applyFont="1" applyFill="1" applyBorder="1" applyAlignment="1">
      <alignment horizontal="center"/>
    </xf>
    <xf numFmtId="0" fontId="6" fillId="0" borderId="48" xfId="0" applyFont="1" applyFill="1" applyBorder="1" applyAlignment="1">
      <alignment horizontal="center"/>
    </xf>
    <xf numFmtId="0" fontId="6" fillId="0" borderId="56" xfId="0" applyFont="1" applyBorder="1" applyAlignment="1">
      <alignment horizontal="center"/>
    </xf>
    <xf numFmtId="0" fontId="0" fillId="0" borderId="56" xfId="0" applyBorder="1"/>
    <xf numFmtId="0" fontId="6" fillId="0" borderId="59" xfId="0" applyFont="1" applyBorder="1" applyAlignment="1">
      <alignment horizontal="center"/>
    </xf>
    <xf numFmtId="0" fontId="0" fillId="0" borderId="60" xfId="0" applyBorder="1"/>
    <xf numFmtId="0" fontId="6" fillId="0" borderId="2" xfId="0" applyFont="1" applyBorder="1" applyAlignment="1">
      <alignment horizontal="center"/>
    </xf>
    <xf numFmtId="0" fontId="0" fillId="0" borderId="61" xfId="0" applyBorder="1"/>
    <xf numFmtId="0" fontId="6" fillId="0" borderId="62" xfId="0" applyFont="1" applyBorder="1" applyAlignment="1">
      <alignment horizontal="center"/>
    </xf>
    <xf numFmtId="0" fontId="0" fillId="0" borderId="63" xfId="0" applyBorder="1"/>
    <xf numFmtId="0" fontId="6" fillId="0" borderId="2" xfId="0" applyFont="1" applyFill="1" applyBorder="1" applyAlignment="1">
      <alignment horizontal="center" vertical="center" wrapText="1"/>
    </xf>
    <xf numFmtId="0" fontId="6" fillId="0" borderId="64" xfId="0" applyFont="1" applyBorder="1" applyAlignment="1">
      <alignment horizontal="center"/>
    </xf>
    <xf numFmtId="0" fontId="0" fillId="0" borderId="57" xfId="0" applyBorder="1"/>
    <xf numFmtId="0" fontId="0" fillId="0" borderId="48" xfId="0" applyBorder="1" applyAlignment="1">
      <alignment horizontal="center"/>
    </xf>
    <xf numFmtId="0" fontId="0" fillId="0" borderId="1" xfId="0" applyBorder="1" applyAlignment="1">
      <alignment horizontal="center"/>
    </xf>
    <xf numFmtId="0" fontId="0" fillId="0" borderId="49" xfId="0" applyBorder="1" applyAlignment="1">
      <alignment horizontal="center"/>
    </xf>
    <xf numFmtId="0" fontId="0" fillId="0" borderId="56" xfId="0" applyBorder="1" applyAlignment="1">
      <alignment horizontal="center"/>
    </xf>
    <xf numFmtId="0" fontId="0" fillId="0" borderId="48" xfId="0" applyBorder="1" applyAlignment="1">
      <alignment wrapText="1"/>
    </xf>
    <xf numFmtId="169" fontId="0" fillId="0" borderId="48" xfId="0" applyNumberFormat="1" applyBorder="1"/>
    <xf numFmtId="169" fontId="0" fillId="0" borderId="1" xfId="0" applyNumberFormat="1" applyBorder="1"/>
    <xf numFmtId="169" fontId="0" fillId="0" borderId="49" xfId="0" applyNumberFormat="1" applyBorder="1"/>
    <xf numFmtId="169" fontId="0" fillId="0" borderId="56" xfId="0" applyNumberFormat="1" applyBorder="1"/>
    <xf numFmtId="14" fontId="0" fillId="0" borderId="48" xfId="0" applyNumberFormat="1" applyBorder="1" applyAlignment="1">
      <alignment horizontal="center"/>
    </xf>
    <xf numFmtId="14" fontId="0" fillId="0" borderId="1" xfId="0" applyNumberFormat="1" applyBorder="1" applyAlignment="1">
      <alignment horizontal="center"/>
    </xf>
    <xf numFmtId="14" fontId="0" fillId="0" borderId="49" xfId="0" applyNumberFormat="1" applyBorder="1" applyAlignment="1">
      <alignment horizontal="center"/>
    </xf>
    <xf numFmtId="14" fontId="38" fillId="23" borderId="44" xfId="0" applyNumberFormat="1" applyFont="1" applyFill="1" applyBorder="1" applyAlignment="1">
      <alignment horizontal="center" vertical="center" wrapText="1"/>
    </xf>
    <xf numFmtId="14" fontId="38" fillId="23" borderId="54" xfId="0" applyNumberFormat="1" applyFont="1" applyFill="1" applyBorder="1" applyAlignment="1">
      <alignment horizontal="center" vertical="center" wrapText="1"/>
    </xf>
    <xf numFmtId="14" fontId="0" fillId="0" borderId="56" xfId="0" applyNumberFormat="1" applyBorder="1" applyAlignment="1">
      <alignment horizontal="center"/>
    </xf>
    <xf numFmtId="0" fontId="0" fillId="0" borderId="48" xfId="0" applyNumberFormat="1" applyBorder="1" applyAlignment="1">
      <alignment horizontal="center"/>
    </xf>
    <xf numFmtId="0" fontId="4" fillId="0" borderId="48" xfId="0" applyFont="1" applyBorder="1"/>
    <xf numFmtId="0" fontId="4" fillId="0" borderId="49" xfId="0" applyFont="1" applyBorder="1"/>
    <xf numFmtId="0" fontId="4" fillId="0" borderId="1" xfId="0" applyFont="1" applyBorder="1"/>
    <xf numFmtId="0" fontId="4" fillId="0" borderId="56" xfId="0" applyFont="1" applyBorder="1"/>
    <xf numFmtId="0" fontId="1" fillId="0" borderId="1" xfId="25" applyFont="1" applyBorder="1" applyAlignment="1">
      <alignment horizontal="center"/>
    </xf>
    <xf numFmtId="0" fontId="1" fillId="0" borderId="4" xfId="25" applyFont="1" applyBorder="1" applyAlignment="1">
      <alignment horizontal="center"/>
    </xf>
    <xf numFmtId="0" fontId="1" fillId="0" borderId="1" xfId="25" applyFont="1" applyFill="1" applyBorder="1" applyAlignment="1">
      <alignment horizontal="center"/>
    </xf>
    <xf numFmtId="0" fontId="0" fillId="0" borderId="3" xfId="0" applyBorder="1"/>
    <xf numFmtId="0" fontId="0" fillId="0" borderId="4" xfId="0" applyBorder="1"/>
    <xf numFmtId="0" fontId="0" fillId="0" borderId="2" xfId="0" applyBorder="1"/>
    <xf numFmtId="0" fontId="0" fillId="0" borderId="66" xfId="0" applyBorder="1"/>
    <xf numFmtId="0" fontId="0" fillId="0" borderId="67" xfId="0" applyBorder="1"/>
    <xf numFmtId="0" fontId="0" fillId="0" borderId="4" xfId="0" applyBorder="1" applyAlignment="1">
      <alignment horizontal="center"/>
    </xf>
    <xf numFmtId="0" fontId="4" fillId="0" borderId="4" xfId="0" applyFont="1" applyBorder="1" applyAlignment="1">
      <alignment horizontal="center"/>
    </xf>
    <xf numFmtId="0" fontId="1" fillId="0" borderId="65" xfId="25" applyFont="1" applyBorder="1" applyAlignment="1">
      <alignment horizontal="center"/>
    </xf>
    <xf numFmtId="0" fontId="4" fillId="0" borderId="1" xfId="0" applyFont="1" applyBorder="1" applyAlignment="1">
      <alignment horizontal="center"/>
    </xf>
    <xf numFmtId="0" fontId="0" fillId="0" borderId="67" xfId="0" applyBorder="1" applyAlignment="1">
      <alignment horizontal="center"/>
    </xf>
    <xf numFmtId="0" fontId="4" fillId="0" borderId="67" xfId="0" applyFont="1" applyBorder="1" applyAlignment="1">
      <alignment horizontal="center"/>
    </xf>
    <xf numFmtId="0" fontId="18" fillId="24" borderId="68" xfId="25" applyFont="1" applyFill="1" applyBorder="1" applyAlignment="1">
      <alignment horizontal="center" vertical="top"/>
    </xf>
    <xf numFmtId="0" fontId="18" fillId="24" borderId="50" xfId="25" applyFont="1" applyFill="1" applyBorder="1" applyAlignment="1">
      <alignment horizontal="center" vertical="top"/>
    </xf>
    <xf numFmtId="0" fontId="18" fillId="24" borderId="58" xfId="25" applyFont="1" applyFill="1" applyBorder="1" applyAlignment="1">
      <alignment horizontal="center" vertical="top"/>
    </xf>
    <xf numFmtId="0" fontId="1" fillId="0" borderId="51" xfId="25" applyFont="1" applyBorder="1" applyAlignment="1">
      <alignment horizontal="center"/>
    </xf>
    <xf numFmtId="0" fontId="1" fillId="0" borderId="67" xfId="25" applyFont="1" applyBorder="1" applyAlignment="1">
      <alignment horizontal="center"/>
    </xf>
  </cellXfs>
  <cellStyles count="27">
    <cellStyle name="40% - Ênfase3 2" xfId="17" xr:uid="{2E1732D0-21A5-4FD5-A0FA-58950CD24079}"/>
    <cellStyle name="Data" xfId="1" xr:uid="{00000000-0005-0000-0000-000000000000}"/>
    <cellStyle name="Data 2" xfId="20"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Início do Projeto 2" xfId="21" xr:uid="{00000000-0005-0000-0000-000002000000}"/>
    <cellStyle name="Moeda 2" xfId="22" xr:uid="{00000000-0005-0000-0000-000040000000}"/>
    <cellStyle name="Nome" xfId="4" xr:uid="{00000000-0005-0000-0000-000004000000}"/>
    <cellStyle name="Nome 2" xfId="23"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Normal 3 2 2 2" xfId="25" xr:uid="{76EDCE1B-A641-485D-ADEB-4C3E0F37A32E}"/>
    <cellStyle name="Porcentagem" xfId="5" builtinId="5"/>
    <cellStyle name="Porcentagem 2" xfId="19" xr:uid="{DD4485E6-46B2-4568-8B1E-DB364132CBAA}"/>
    <cellStyle name="Porcentagem 2 2" xfId="26" xr:uid="{DD4485E6-46B2-4568-8B1E-DB364132CBAA}"/>
    <cellStyle name="Sheet Title" xfId="12" xr:uid="{389373B7-6F72-40BB-880D-F1BB75AD7E2F}"/>
    <cellStyle name="Tarefa" xfId="6" xr:uid="{00000000-0005-0000-0000-000007000000}"/>
    <cellStyle name="Tarefa 2" xfId="24"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rgbClr val="203657"/>
        </a:solidFill>
      </dgm:spPr>
      <dgm:t>
        <a:bodyPr/>
        <a:lstStyle/>
        <a:p>
          <a:r>
            <a:rPr lang="pt-BR" sz="1050" b="1"/>
            <a:t>COMPARA DRIVE</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GESTÃO DE SEGURANÇA DE DADOS</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 DO PROJETO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a:solidFill>
          <a:srgbClr val="203657"/>
        </a:solidFill>
      </dgm:spPr>
      <dgm:t>
        <a:bodyPr/>
        <a:lstStyle/>
        <a:p>
          <a:r>
            <a:rPr lang="pt-BR"/>
            <a:t>LEVANTAMENTO DE REQUISITOS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a:solidFill>
          <a:srgbClr val="203657"/>
        </a:solidFill>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a:solidFill>
          <a:srgbClr val="203657"/>
        </a:solidFill>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a:solidFill>
          <a:srgbClr val="203657"/>
        </a:solidFill>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a:solidFill>
          <a:srgbClr val="203657"/>
        </a:solidFill>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a:solidFill>
          <a:srgbClr val="203657"/>
        </a:solidFill>
      </dgm:spPr>
      <dgm:t>
        <a:bodyPr/>
        <a:lstStyle/>
        <a:p>
          <a:r>
            <a:rPr lang="pt-BR"/>
            <a:t>PRODUZIR MATERIAIS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a:solidFill>
          <a:srgbClr val="203657"/>
        </a:solidFill>
      </dgm:spPr>
      <dgm:t>
        <a:bodyPr/>
        <a:lstStyle/>
        <a:p>
          <a:r>
            <a:rPr lang="pt-BR"/>
            <a:t>MONITORAÇÃO DE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FA075ABC-5CA4-4216-8E88-E8C82245409F}">
      <dgm:prSet/>
      <dgm:spPr>
        <a:solidFill>
          <a:srgbClr val="203657"/>
        </a:solidFill>
      </dgm:spPr>
      <dgm:t>
        <a:bodyPr/>
        <a:lstStyle/>
        <a:p>
          <a:r>
            <a:rPr lang="pt-BR"/>
            <a:t>ANÁLISE DE USABILIDADE</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86AF350A-A785-4BDD-9C13-1E90196942B4}">
      <dgm:prSet/>
      <dgm:spPr>
        <a:solidFill>
          <a:srgbClr val="203657"/>
        </a:solidFill>
      </dgm:spPr>
      <dgm:t>
        <a:bodyPr/>
        <a:lstStyle/>
        <a:p>
          <a:r>
            <a:rPr lang="pt-BR"/>
            <a:t>APRIMORAR E APROFUNDAR REQUISITOS </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a:solidFill>
          <a:srgbClr val="203657"/>
        </a:solidFill>
      </dgm:spPr>
      <dgm:t>
        <a:bodyPr/>
        <a:lstStyle/>
        <a:p>
          <a:r>
            <a:rPr lang="pt-BR"/>
            <a:t>ANÁLISE DO BANCO DADOS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a:solidFill>
          <a:srgbClr val="203657"/>
        </a:solidFill>
      </dgm:spPr>
      <dgm:t>
        <a:bodyPr/>
        <a:lstStyle/>
        <a:p>
          <a:r>
            <a:rPr lang="pt-BR" b="0"/>
            <a:t>FILTRAGEM DE DADOS</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6ED531EE-0BC7-4118-B43F-7D8D436633A8}">
      <dgm:prSet/>
      <dgm:spPr>
        <a:solidFill>
          <a:srgbClr val="203657"/>
        </a:solidFill>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a:solidFill>
          <a:srgbClr val="203657"/>
        </a:solidFill>
      </dgm:spPr>
      <dgm:t>
        <a:bodyPr/>
        <a:lstStyle/>
        <a:p>
          <a:r>
            <a:rPr lang="pt-BR"/>
            <a:t>PESQUISA DE TECNOLOGIAS A SEREM UTILIZADAS</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a:solidFill>
          <a:srgbClr val="203657"/>
        </a:solidFill>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a:solidFill>
          <a:srgbClr val="203657"/>
        </a:solidFill>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a:solidFill>
          <a:srgbClr val="203657"/>
        </a:solidFill>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a:solidFill>
          <a:srgbClr val="203657"/>
        </a:solidFill>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a:solidFill>
          <a:srgbClr val="203657"/>
        </a:solidFill>
      </dgm:spPr>
      <dgm:t>
        <a:bodyPr/>
        <a:lstStyle/>
        <a:p>
          <a:r>
            <a:rPr lang="pt-BR"/>
            <a:t>UTILIZAÇÃO DE API</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a:solidFill>
          <a:srgbClr val="203657"/>
        </a:solidFill>
      </dgm:spPr>
      <dgm:t>
        <a:bodyPr/>
        <a:lstStyle/>
        <a:p>
          <a:r>
            <a:rPr lang="pt-BR"/>
            <a:t>PESQUISA DE COMPATIBILIDADE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B71ED880-875D-465D-A2D5-7EFCE170B8F3}">
      <dgm:prSet/>
      <dgm:spPr>
        <a:solidFill>
          <a:srgbClr val="203657"/>
        </a:solidFill>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a:solidFill>
          <a:srgbClr val="203657"/>
        </a:solidFill>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a:solidFill>
          <a:srgbClr val="203657"/>
        </a:solidFill>
      </dgm:spPr>
      <dgm:t>
        <a:bodyPr/>
        <a:lstStyle/>
        <a:p>
          <a:r>
            <a:rPr lang="pt-BR"/>
            <a:t>INTEGRAÇÃO E SINCRONIZAÇÃO DE DADOS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a:solidFill>
          <a:srgbClr val="203657"/>
        </a:solidFill>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a:solidFill>
          <a:srgbClr val="203657"/>
        </a:solidFill>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a:solidFill>
          <a:srgbClr val="203657"/>
        </a:solidFill>
      </dgm:spPr>
      <dgm:t>
        <a:bodyPr/>
        <a:lstStyle/>
        <a:p>
          <a:r>
            <a:rPr lang="pt-BR"/>
            <a:t>COMENTÁROS DE USUÁRIOS EM REDES SOCIAIS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a:solidFill>
          <a:srgbClr val="203657"/>
        </a:solidFill>
      </dgm:spPr>
      <dgm:t>
        <a:bodyPr/>
        <a:lstStyle/>
        <a:p>
          <a:r>
            <a:rPr lang="pt-BR"/>
            <a:t>REALIZAÇÃO DE ATUALIZAÇÕES E MELHORIAS CONTÍNUAS </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a:solidFill>
          <a:srgbClr val="203657"/>
        </a:solidFill>
      </dgm:spPr>
      <dgm:t>
        <a:bodyPr/>
        <a:lstStyle/>
        <a:p>
          <a:r>
            <a:rPr lang="pt-BR"/>
            <a:t>SUPORTE AO USUÁRIO</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a:solidFill>
          <a:srgbClr val="203657"/>
        </a:solidFill>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a:solidFill>
          <a:srgbClr val="203657"/>
        </a:solidFill>
      </dgm:spPr>
      <dgm:t>
        <a:bodyPr/>
        <a:lstStyle/>
        <a:p>
          <a:r>
            <a:rPr lang="pt-BR"/>
            <a:t>TESTES DE ACEITAÇÃO</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a:solidFill>
          <a:srgbClr val="203657"/>
        </a:solidFill>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a:solidFill>
          <a:srgbClr val="203657"/>
        </a:solidFill>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141B889D-94F1-45C1-B73E-13B1197CCCF8}">
      <dgm:prSet/>
      <dgm:spPr>
        <a:solidFill>
          <a:srgbClr val="203657"/>
        </a:solidFill>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a:solidFill>
          <a:srgbClr val="203657"/>
        </a:solidFill>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a:solidFill>
          <a:srgbClr val="203657"/>
        </a:solidFill>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4E30E45-6AAA-4792-8576-FBA7A1A05F06}">
      <dgm:prSet/>
      <dgm:spPr>
        <a:solidFill>
          <a:srgbClr val="203657"/>
        </a:solidFill>
      </dgm:spPr>
      <dgm:t>
        <a:bodyPr/>
        <a:lstStyle/>
        <a:p>
          <a:r>
            <a:rPr lang="pt-BR"/>
            <a:t>DISTRIBUIÇÃO DE FUNÇÃO AOS INTEGRANTES</a:t>
          </a:r>
        </a:p>
      </dgm:t>
    </dgm:pt>
    <dgm:pt modelId="{07924608-1826-4A3C-AB31-FE4236A753F6}" type="parTrans" cxnId="{E25F0DFC-D980-4A57-861F-F56AF35DD9E9}">
      <dgm:prSet/>
      <dgm:spPr/>
      <dgm:t>
        <a:bodyPr/>
        <a:lstStyle/>
        <a:p>
          <a:endParaRPr lang="pt-BR"/>
        </a:p>
      </dgm:t>
    </dgm:pt>
    <dgm:pt modelId="{AB4B863D-D4BA-4AEF-BA4A-6BE9F5CDFBCF}" type="sibTrans" cxnId="{E25F0DFC-D980-4A57-861F-F56AF35DD9E9}">
      <dgm:prSet/>
      <dgm:spPr/>
      <dgm:t>
        <a:bodyPr/>
        <a:lstStyle/>
        <a:p>
          <a:endParaRPr lang="pt-BR"/>
        </a:p>
      </dgm:t>
    </dgm:pt>
    <dgm:pt modelId="{A1DA9A7A-6EBD-4F52-982E-10866F015C0D}">
      <dgm:prSet/>
      <dgm:spPr>
        <a:solidFill>
          <a:srgbClr val="203657"/>
        </a:solidFill>
      </dgm:spPr>
      <dgm:t>
        <a:bodyPr/>
        <a:lstStyle/>
        <a:p>
          <a:r>
            <a:rPr lang="pt-BR"/>
            <a:t>DEFINIÇÃO DE PÚBLICO ALVO</a:t>
          </a:r>
        </a:p>
      </dgm:t>
    </dgm:pt>
    <dgm:pt modelId="{F9E099E6-E673-4AEC-A832-777F8AEAD069}" type="parTrans" cxnId="{8C8E28A3-AFD1-4B45-B93D-C6131D91B0F6}">
      <dgm:prSet/>
      <dgm:spPr/>
      <dgm:t>
        <a:bodyPr/>
        <a:lstStyle/>
        <a:p>
          <a:endParaRPr lang="pt-BR"/>
        </a:p>
      </dgm:t>
    </dgm:pt>
    <dgm:pt modelId="{56C57D42-0A4D-4141-96D2-98E26B69AA0A}" type="sibTrans" cxnId="{8C8E28A3-AFD1-4B45-B93D-C6131D91B0F6}">
      <dgm:prSet/>
      <dgm:spPr/>
      <dgm:t>
        <a:bodyPr/>
        <a:lstStyle/>
        <a:p>
          <a:endParaRPr lang="pt-BR"/>
        </a:p>
      </dgm:t>
    </dgm:pt>
    <dgm:pt modelId="{98E25CCB-0315-44A8-A46B-A000EF419E41}">
      <dgm:prSet/>
      <dgm:spPr>
        <a:solidFill>
          <a:srgbClr val="203657"/>
        </a:solidFill>
      </dgm:spPr>
      <dgm:t>
        <a:bodyPr/>
        <a:lstStyle/>
        <a:p>
          <a:r>
            <a:rPr lang="pt-BR"/>
            <a:t>ACESSIBILIDADE</a:t>
          </a:r>
        </a:p>
      </dgm:t>
    </dgm:pt>
    <dgm:pt modelId="{FBD99C52-95A3-49E3-88DD-6C43F4C61C93}" type="parTrans" cxnId="{CD86D67C-C7DA-4B73-9D2E-2A52C5E8775E}">
      <dgm:prSet/>
      <dgm:spPr/>
      <dgm:t>
        <a:bodyPr/>
        <a:lstStyle/>
        <a:p>
          <a:endParaRPr lang="pt-BR"/>
        </a:p>
      </dgm:t>
    </dgm:pt>
    <dgm:pt modelId="{550E9148-0310-4C62-91E4-29BB299DED27}" type="sibTrans" cxnId="{CD86D67C-C7DA-4B73-9D2E-2A52C5E8775E}">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10880"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1"/>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1"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1"/>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8E786AF9-2057-476A-9A9F-73558C62573C}" type="pres">
      <dgm:prSet presAssocID="{07924608-1826-4A3C-AB31-FE4236A753F6}" presName="Name37" presStyleLbl="parChTrans1D3" presStyleIdx="3" presStyleCnt="25"/>
      <dgm:spPr/>
    </dgm:pt>
    <dgm:pt modelId="{D339E574-EB2B-4471-B964-FB4B0A4AD1CF}" type="pres">
      <dgm:prSet presAssocID="{64E30E45-6AAA-4792-8576-FBA7A1A05F06}" presName="hierRoot2" presStyleCnt="0">
        <dgm:presLayoutVars>
          <dgm:hierBranch val="init"/>
        </dgm:presLayoutVars>
      </dgm:prSet>
      <dgm:spPr/>
    </dgm:pt>
    <dgm:pt modelId="{F835C98F-4454-415B-8FE6-85C75471544D}" type="pres">
      <dgm:prSet presAssocID="{64E30E45-6AAA-4792-8576-FBA7A1A05F06}" presName="rootComposite" presStyleCnt="0"/>
      <dgm:spPr/>
    </dgm:pt>
    <dgm:pt modelId="{78C28271-B675-4C90-824A-95536C6695C3}" type="pres">
      <dgm:prSet presAssocID="{64E30E45-6AAA-4792-8576-FBA7A1A05F06}" presName="rootText" presStyleLbl="node3" presStyleIdx="3" presStyleCnt="25">
        <dgm:presLayoutVars>
          <dgm:chPref val="3"/>
        </dgm:presLayoutVars>
      </dgm:prSet>
      <dgm:spPr/>
    </dgm:pt>
    <dgm:pt modelId="{AB9B79E3-4A56-4C99-879B-FDB467803934}" type="pres">
      <dgm:prSet presAssocID="{64E30E45-6AAA-4792-8576-FBA7A1A05F06}" presName="rootConnector" presStyleLbl="node3" presStyleIdx="3" presStyleCnt="25"/>
      <dgm:spPr/>
    </dgm:pt>
    <dgm:pt modelId="{1530AFE4-7F4B-4F63-AFE7-66B2F0B5AA37}" type="pres">
      <dgm:prSet presAssocID="{64E30E45-6AAA-4792-8576-FBA7A1A05F06}" presName="hierChild4" presStyleCnt="0"/>
      <dgm:spPr/>
    </dgm:pt>
    <dgm:pt modelId="{FE7E7AB0-ED1B-4A3A-949B-E55C1D039317}" type="pres">
      <dgm:prSet presAssocID="{64E30E45-6AAA-4792-8576-FBA7A1A05F06}"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1"/>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1"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1"/>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2">
        <dgm:presLayoutVars>
          <dgm:chPref val="3"/>
        </dgm:presLayoutVars>
      </dgm:prSet>
      <dgm:spPr/>
    </dgm:pt>
    <dgm:pt modelId="{61BD3AC5-6CF6-4CA9-B7DA-7A4EF7D20243}" type="pres">
      <dgm:prSet presAssocID="{86AF350A-A785-4BDD-9C13-1E90196942B4}" presName="rootConnector" presStyleLbl="node4" presStyleIdx="0" presStyleCnt="12"/>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2"/>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2">
        <dgm:presLayoutVars>
          <dgm:chPref val="3"/>
        </dgm:presLayoutVars>
      </dgm:prSet>
      <dgm:spPr/>
    </dgm:pt>
    <dgm:pt modelId="{385FC982-988E-4302-98BB-D7460D5505EC}" type="pres">
      <dgm:prSet presAssocID="{95643014-9364-4ED7-A23C-11FF87634454}" presName="rootConnector" presStyleLbl="node4" presStyleIdx="1" presStyleCnt="12"/>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2">
        <dgm:presLayoutVars>
          <dgm:chPref val="3"/>
        </dgm:presLayoutVars>
      </dgm:prSet>
      <dgm:spPr/>
    </dgm:pt>
    <dgm:pt modelId="{37EBA9EA-1D7F-4485-92CD-286075E5D657}" type="pres">
      <dgm:prSet presAssocID="{85C9611E-0EC3-4C90-8306-3D5D07DB36F8}" presName="rootConnector" presStyleLbl="node4" presStyleIdx="2" presStyleCnt="1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035C45E7-96E0-4E7A-9D3C-4E798FA73B0A}" type="pres">
      <dgm:prSet presAssocID="{F9E099E6-E673-4AEC-A832-777F8AEAD069}" presName="Name37" presStyleLbl="parChTrans1D3" presStyleIdx="5" presStyleCnt="25"/>
      <dgm:spPr/>
    </dgm:pt>
    <dgm:pt modelId="{F18E5439-6485-4ED1-8796-AA1FC3563882}" type="pres">
      <dgm:prSet presAssocID="{A1DA9A7A-6EBD-4F52-982E-10866F015C0D}" presName="hierRoot2" presStyleCnt="0">
        <dgm:presLayoutVars>
          <dgm:hierBranch val="init"/>
        </dgm:presLayoutVars>
      </dgm:prSet>
      <dgm:spPr/>
    </dgm:pt>
    <dgm:pt modelId="{91A76975-4BAD-4C0F-815E-5F879701DF78}" type="pres">
      <dgm:prSet presAssocID="{A1DA9A7A-6EBD-4F52-982E-10866F015C0D}" presName="rootComposite" presStyleCnt="0"/>
      <dgm:spPr/>
    </dgm:pt>
    <dgm:pt modelId="{1371183D-5086-44E6-B347-EA89F9B1B750}" type="pres">
      <dgm:prSet presAssocID="{A1DA9A7A-6EBD-4F52-982E-10866F015C0D}" presName="rootText" presStyleLbl="node3" presStyleIdx="5" presStyleCnt="25">
        <dgm:presLayoutVars>
          <dgm:chPref val="3"/>
        </dgm:presLayoutVars>
      </dgm:prSet>
      <dgm:spPr/>
    </dgm:pt>
    <dgm:pt modelId="{97AD41B3-25A1-4576-AD88-C95EC85DCA34}" type="pres">
      <dgm:prSet presAssocID="{A1DA9A7A-6EBD-4F52-982E-10866F015C0D}" presName="rootConnector" presStyleLbl="node3" presStyleIdx="5" presStyleCnt="25"/>
      <dgm:spPr/>
    </dgm:pt>
    <dgm:pt modelId="{9EA49333-0FDC-49B7-B89E-8679D099DFBD}" type="pres">
      <dgm:prSet presAssocID="{A1DA9A7A-6EBD-4F52-982E-10866F015C0D}" presName="hierChild4" presStyleCnt="0"/>
      <dgm:spPr/>
    </dgm:pt>
    <dgm:pt modelId="{A0F8FA4A-5E8A-4D99-B5E8-D83F5D0B492F}" type="pres">
      <dgm:prSet presAssocID="{A1DA9A7A-6EBD-4F52-982E-10866F015C0D}"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1"/>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1" custLinFactNeighborY="-2145">
        <dgm:presLayoutVars>
          <dgm:chPref val="3"/>
        </dgm:presLayoutVars>
      </dgm:prSet>
      <dgm:spPr/>
    </dgm:pt>
    <dgm:pt modelId="{05AACB28-368C-4D12-A4D8-69764BDEC4D2}" type="pres">
      <dgm:prSet presAssocID="{4D29C077-1695-455C-9DAA-E15887E6F57B}" presName="rootConnector" presStyleLbl="node2" presStyleIdx="2" presStyleCnt="11"/>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6"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6" presStyleCnt="25">
        <dgm:presLayoutVars>
          <dgm:chPref val="3"/>
        </dgm:presLayoutVars>
      </dgm:prSet>
      <dgm:spPr/>
    </dgm:pt>
    <dgm:pt modelId="{77CF87DA-CCF2-4C68-A6A1-315D38F06E97}" type="pres">
      <dgm:prSet presAssocID="{4EDFDD96-7D03-4644-B893-2DE9B7516A86}" presName="rootConnector" presStyleLbl="node3" presStyleIdx="6"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3" presStyleCnt="1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3" presStyleCnt="12">
        <dgm:presLayoutVars>
          <dgm:chPref val="3"/>
        </dgm:presLayoutVars>
      </dgm:prSet>
      <dgm:spPr/>
    </dgm:pt>
    <dgm:pt modelId="{4AFAFC3D-D935-4174-82BF-8097E9CC3978}" type="pres">
      <dgm:prSet presAssocID="{E2EC6A85-58E6-4744-B75D-3324C60D8EE8}" presName="rootConnector" presStyleLbl="node4" presStyleIdx="3" presStyleCnt="1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4" presStyleCnt="1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4" presStyleCnt="12">
        <dgm:presLayoutVars>
          <dgm:chPref val="3"/>
        </dgm:presLayoutVars>
      </dgm:prSet>
      <dgm:spPr/>
    </dgm:pt>
    <dgm:pt modelId="{3957C82B-EF44-4844-A580-BC3F07AD1AAA}" type="pres">
      <dgm:prSet presAssocID="{69233474-9CCA-431F-ADB6-8A9AC33B9697}" presName="rootConnector" presStyleLbl="node4" presStyleIdx="4" presStyleCnt="1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7"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7" presStyleCnt="25">
        <dgm:presLayoutVars>
          <dgm:chPref val="3"/>
        </dgm:presLayoutVars>
      </dgm:prSet>
      <dgm:spPr/>
    </dgm:pt>
    <dgm:pt modelId="{FC89D3C7-0538-47F7-AF35-0B577D30F034}" type="pres">
      <dgm:prSet presAssocID="{141B889D-94F1-45C1-B73E-13B1197CCCF8}" presName="rootConnector" presStyleLbl="node3" presStyleIdx="7"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5" presStyleCnt="1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5" presStyleCnt="12">
        <dgm:presLayoutVars>
          <dgm:chPref val="3"/>
        </dgm:presLayoutVars>
      </dgm:prSet>
      <dgm:spPr/>
    </dgm:pt>
    <dgm:pt modelId="{A2F7DB0A-CD49-4EDD-B25D-FF7E00E87D85}" type="pres">
      <dgm:prSet presAssocID="{0AE7F9E1-765F-489C-8C16-C7BC49A797D9}" presName="rootConnector" presStyleLbl="node4" presStyleIdx="5" presStyleCnt="1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E09F5ECC-16DE-40E6-A2AA-8AF0F90CAC55}" type="pres">
      <dgm:prSet presAssocID="{FBD99C52-95A3-49E3-88DD-6C43F4C61C93}" presName="Name37" presStyleLbl="parChTrans1D4" presStyleIdx="6" presStyleCnt="12"/>
      <dgm:spPr/>
    </dgm:pt>
    <dgm:pt modelId="{74D5EC63-4F06-4C1D-A8A7-DFAF0F57DA0F}" type="pres">
      <dgm:prSet presAssocID="{98E25CCB-0315-44A8-A46B-A000EF419E41}" presName="hierRoot2" presStyleCnt="0">
        <dgm:presLayoutVars>
          <dgm:hierBranch val="init"/>
        </dgm:presLayoutVars>
      </dgm:prSet>
      <dgm:spPr/>
    </dgm:pt>
    <dgm:pt modelId="{95589E94-0C96-47BB-AA7B-FC98CD974C78}" type="pres">
      <dgm:prSet presAssocID="{98E25CCB-0315-44A8-A46B-A000EF419E41}" presName="rootComposite" presStyleCnt="0"/>
      <dgm:spPr/>
    </dgm:pt>
    <dgm:pt modelId="{600F58BF-2845-4C6A-B94F-689E1EA16BDB}" type="pres">
      <dgm:prSet presAssocID="{98E25CCB-0315-44A8-A46B-A000EF419E41}" presName="rootText" presStyleLbl="node4" presStyleIdx="6" presStyleCnt="12">
        <dgm:presLayoutVars>
          <dgm:chPref val="3"/>
        </dgm:presLayoutVars>
      </dgm:prSet>
      <dgm:spPr/>
    </dgm:pt>
    <dgm:pt modelId="{8780D39D-426A-4E38-A88A-CEF7F75F159C}" type="pres">
      <dgm:prSet presAssocID="{98E25CCB-0315-44A8-A46B-A000EF419E41}" presName="rootConnector" presStyleLbl="node4" presStyleIdx="6" presStyleCnt="12"/>
      <dgm:spPr/>
    </dgm:pt>
    <dgm:pt modelId="{A54EE05B-DC8C-4DF8-83FE-DE5E83A72F5A}" type="pres">
      <dgm:prSet presAssocID="{98E25CCB-0315-44A8-A46B-A000EF419E41}" presName="hierChild4" presStyleCnt="0"/>
      <dgm:spPr/>
    </dgm:pt>
    <dgm:pt modelId="{DBD21086-A95D-4188-8EB7-8928C39008AA}" type="pres">
      <dgm:prSet presAssocID="{98E25CCB-0315-44A8-A46B-A000EF419E41}" presName="hierChild5" presStyleCnt="0"/>
      <dgm:spPr/>
    </dgm:pt>
    <dgm:pt modelId="{B1F44040-471C-47E1-AA4C-3975425FBF91}" type="pres">
      <dgm:prSet presAssocID="{88490267-DE7E-43ED-9BD4-B69E754A61AF}" presName="Name37" presStyleLbl="parChTrans1D4" presStyleIdx="7" presStyleCnt="1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7" presStyleCnt="12">
        <dgm:presLayoutVars>
          <dgm:chPref val="3"/>
        </dgm:presLayoutVars>
      </dgm:prSet>
      <dgm:spPr/>
    </dgm:pt>
    <dgm:pt modelId="{5517D03E-AE9E-4827-A3FB-E1CF8BC3E098}" type="pres">
      <dgm:prSet presAssocID="{1FA32465-79CA-43E4-925C-FD9E6E9DB5C8}" presName="rootConnector" presStyleLbl="node4" presStyleIdx="7" presStyleCnt="1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1"/>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1"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1"/>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8"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8" presStyleCnt="25">
        <dgm:presLayoutVars>
          <dgm:chPref val="3"/>
        </dgm:presLayoutVars>
      </dgm:prSet>
      <dgm:spPr/>
    </dgm:pt>
    <dgm:pt modelId="{99E07EF1-2718-49C0-B549-73DEE2F71416}" type="pres">
      <dgm:prSet presAssocID="{D9DCBD92-CF2D-4FA3-9650-A94983E94475}" presName="rootConnector" presStyleLbl="node3" presStyleIdx="8"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8" presStyleCnt="1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8" presStyleCnt="12">
        <dgm:presLayoutVars>
          <dgm:chPref val="3"/>
        </dgm:presLayoutVars>
      </dgm:prSet>
      <dgm:spPr/>
    </dgm:pt>
    <dgm:pt modelId="{30BF917B-30C7-4244-BCF5-B6609692DE4D}" type="pres">
      <dgm:prSet presAssocID="{DBA8929B-46BA-404E-A3FA-7CF913B88C72}" presName="rootConnector" presStyleLbl="node4" presStyleIdx="8" presStyleCnt="1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9" presStyleCnt="1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9" presStyleCnt="12">
        <dgm:presLayoutVars>
          <dgm:chPref val="3"/>
        </dgm:presLayoutVars>
      </dgm:prSet>
      <dgm:spPr/>
    </dgm:pt>
    <dgm:pt modelId="{C3AE13EC-AD65-415B-91FB-22FE48785A3E}" type="pres">
      <dgm:prSet presAssocID="{C2E9E08C-C520-4750-9A46-099873830BC9}" presName="rootConnector" presStyleLbl="node4" presStyleIdx="9" presStyleCnt="1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9"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9" presStyleCnt="25">
        <dgm:presLayoutVars>
          <dgm:chPref val="3"/>
        </dgm:presLayoutVars>
      </dgm:prSet>
      <dgm:spPr/>
    </dgm:pt>
    <dgm:pt modelId="{E962E456-3173-4AC8-9388-5565756FFDF6}" type="pres">
      <dgm:prSet presAssocID="{D5E38E4B-FED5-4A0A-B8AA-8728BED387A3}" presName="rootConnector" presStyleLbl="node3" presStyleIdx="9"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0" presStyleCnt="1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0" presStyleCnt="12">
        <dgm:presLayoutVars>
          <dgm:chPref val="3"/>
        </dgm:presLayoutVars>
      </dgm:prSet>
      <dgm:spPr/>
    </dgm:pt>
    <dgm:pt modelId="{4FD3DBF8-676D-4E03-B8F9-806C982C4A66}" type="pres">
      <dgm:prSet presAssocID="{B3F45023-E1E3-43C0-B67F-AD1E7AC51078}" presName="rootConnector" presStyleLbl="node4" presStyleIdx="10" presStyleCnt="1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DE31F5CA-37EC-464B-A0E1-9AB790904E0E}" type="pres">
      <dgm:prSet presAssocID="{6B85388F-71E1-413F-BC49-7FE13C99924D}" presName="Name37" presStyleLbl="parChTrans1D4" presStyleIdx="11" presStyleCnt="1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1" presStyleCnt="12">
        <dgm:presLayoutVars>
          <dgm:chPref val="3"/>
        </dgm:presLayoutVars>
      </dgm:prSet>
      <dgm:spPr/>
    </dgm:pt>
    <dgm:pt modelId="{1E232AB8-93DE-4845-B58C-D44BE96A7024}" type="pres">
      <dgm:prSet presAssocID="{B71ED880-875D-465D-A2D5-7EFCE170B8F3}" presName="rootConnector" presStyleLbl="node4" presStyleIdx="11" presStyleCnt="1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11"/>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11" custScaleX="111662" custLinFactNeighborY="-2145">
        <dgm:presLayoutVars>
          <dgm:chPref val="3"/>
        </dgm:presLayoutVars>
      </dgm:prSet>
      <dgm:spPr/>
    </dgm:pt>
    <dgm:pt modelId="{9BBA3CDE-9578-436B-BF71-4165D5256392}" type="pres">
      <dgm:prSet presAssocID="{025397C8-278A-4FB7-A986-A1B487EA1563}" presName="rootConnector" presStyleLbl="node2" presStyleIdx="4" presStyleCnt="11"/>
      <dgm:spPr/>
    </dgm:pt>
    <dgm:pt modelId="{30CBF445-3176-4871-AE74-8842DAE8EA77}" type="pres">
      <dgm:prSet presAssocID="{025397C8-278A-4FB7-A986-A1B487EA1563}" presName="hierChild4" presStyleCnt="0"/>
      <dgm:spPr/>
    </dgm:pt>
    <dgm:pt modelId="{47A21D83-0961-4F83-B6CA-9111DF4BFE52}" type="pres">
      <dgm:prSet presAssocID="{7B0E8674-AF5F-4D43-BDCB-E4D39514593E}" presName="Name37" presStyleLbl="parChTrans1D3" presStyleIdx="10" presStyleCnt="25"/>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10" presStyleCnt="25">
        <dgm:presLayoutVars>
          <dgm:chPref val="3"/>
        </dgm:presLayoutVars>
      </dgm:prSet>
      <dgm:spPr/>
    </dgm:pt>
    <dgm:pt modelId="{9F318731-EE01-4314-B79B-B28E42749C00}" type="pres">
      <dgm:prSet presAssocID="{602FD50F-130C-4E3A-A16E-AF79EACA12AD}" presName="rootConnector" presStyleLbl="node3" presStyleIdx="10" presStyleCnt="25"/>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1" presStyleCnt="25"/>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1" presStyleCnt="25">
        <dgm:presLayoutVars>
          <dgm:chPref val="3"/>
        </dgm:presLayoutVars>
      </dgm:prSet>
      <dgm:spPr/>
    </dgm:pt>
    <dgm:pt modelId="{45F7E176-19D1-4464-8B8E-5DA14B89B110}" type="pres">
      <dgm:prSet presAssocID="{E5E9916D-2D7F-4C7A-A808-9D88F35BEC5A}" presName="rootConnector" presStyleLbl="node3" presStyleIdx="11" presStyleCnt="25"/>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11"/>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11" custScaleX="108132" custLinFactNeighborY="-2145">
        <dgm:presLayoutVars>
          <dgm:chPref val="3"/>
        </dgm:presLayoutVars>
      </dgm:prSet>
      <dgm:spPr/>
    </dgm:pt>
    <dgm:pt modelId="{0393B6C4-B4FB-4B6B-8DB5-37B9B19AABA4}" type="pres">
      <dgm:prSet presAssocID="{8BB75C25-BB24-48E5-95A1-BDDD2AD67385}" presName="rootConnector" presStyleLbl="node2" presStyleIdx="5" presStyleCnt="11"/>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2"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2" presStyleCnt="25">
        <dgm:presLayoutVars>
          <dgm:chPref val="3"/>
        </dgm:presLayoutVars>
      </dgm:prSet>
      <dgm:spPr/>
    </dgm:pt>
    <dgm:pt modelId="{C0FC47CA-1988-459D-A473-7CA219823B7E}" type="pres">
      <dgm:prSet presAssocID="{D6F5CD79-D3E1-4B19-9C25-479267A00537}" presName="rootConnector" presStyleLbl="node3" presStyleIdx="12"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3"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3" presStyleCnt="25">
        <dgm:presLayoutVars>
          <dgm:chPref val="3"/>
        </dgm:presLayoutVars>
      </dgm:prSet>
      <dgm:spPr/>
    </dgm:pt>
    <dgm:pt modelId="{2B3E1A31-C7DC-446D-8815-E4813D3B56B4}" type="pres">
      <dgm:prSet presAssocID="{9AC19E5E-60C4-4CCF-A20E-E4814BC2FE9B}" presName="rootConnector" presStyleLbl="node3" presStyleIdx="13"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4"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4" presStyleCnt="25">
        <dgm:presLayoutVars>
          <dgm:chPref val="3"/>
        </dgm:presLayoutVars>
      </dgm:prSet>
      <dgm:spPr/>
    </dgm:pt>
    <dgm:pt modelId="{7568918C-FAD7-4B9E-9AFD-52C33DE56813}" type="pres">
      <dgm:prSet presAssocID="{03DF699C-3176-485E-B584-5BC85EC703ED}" presName="rootConnector" presStyleLbl="node3" presStyleIdx="14"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11"/>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11" custLinFactNeighborY="-2145">
        <dgm:presLayoutVars>
          <dgm:chPref val="3"/>
        </dgm:presLayoutVars>
      </dgm:prSet>
      <dgm:spPr/>
    </dgm:pt>
    <dgm:pt modelId="{14354306-A96D-4F9B-B8CB-A1923889D20A}" type="pres">
      <dgm:prSet presAssocID="{424E63FB-7A5E-47ED-BA8E-381C8BEA7B4D}" presName="rootConnector" presStyleLbl="node2" presStyleIdx="6" presStyleCnt="11"/>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5"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5" presStyleCnt="25">
        <dgm:presLayoutVars>
          <dgm:chPref val="3"/>
        </dgm:presLayoutVars>
      </dgm:prSet>
      <dgm:spPr/>
    </dgm:pt>
    <dgm:pt modelId="{8DE7EDC3-030C-4699-90B7-316F8F127CEA}" type="pres">
      <dgm:prSet presAssocID="{92338313-9670-40FB-8040-D372407E9060}" presName="rootConnector" presStyleLbl="node3" presStyleIdx="15"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6"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6" presStyleCnt="25">
        <dgm:presLayoutVars>
          <dgm:chPref val="3"/>
        </dgm:presLayoutVars>
      </dgm:prSet>
      <dgm:spPr/>
    </dgm:pt>
    <dgm:pt modelId="{ABCA2F01-C14C-4548-BBBB-84ED0283C97F}" type="pres">
      <dgm:prSet presAssocID="{F02C7DD0-38B5-42D3-B052-77C4D943365F}" presName="rootConnector" presStyleLbl="node3" presStyleIdx="16"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11"/>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11" custLinFactNeighborY="-2145">
        <dgm:presLayoutVars>
          <dgm:chPref val="3"/>
        </dgm:presLayoutVars>
      </dgm:prSet>
      <dgm:spPr/>
    </dgm:pt>
    <dgm:pt modelId="{826A7F83-80B8-45B1-B66F-D6D09AC2C066}" type="pres">
      <dgm:prSet presAssocID="{5901CCA6-EF9E-4F05-B532-AFA0A830E4D5}" presName="rootConnector" presStyleLbl="node2" presStyleIdx="7" presStyleCnt="11"/>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7"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7" presStyleCnt="25">
        <dgm:presLayoutVars>
          <dgm:chPref val="3"/>
        </dgm:presLayoutVars>
      </dgm:prSet>
      <dgm:spPr/>
    </dgm:pt>
    <dgm:pt modelId="{3E384659-83D8-423C-BB17-F82A4F217F6D}" type="pres">
      <dgm:prSet presAssocID="{23A96D7A-299B-4FA1-93D0-41E5DC2BDB0F}" presName="rootConnector" presStyleLbl="node3" presStyleIdx="17"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8"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8" presStyleCnt="25">
        <dgm:presLayoutVars>
          <dgm:chPref val="3"/>
        </dgm:presLayoutVars>
      </dgm:prSet>
      <dgm:spPr/>
    </dgm:pt>
    <dgm:pt modelId="{F6623B5E-28CD-4799-A9B4-EF636C566661}" type="pres">
      <dgm:prSet presAssocID="{EC6FE534-DC93-4BE9-B221-533498D9AED2}" presName="rootConnector" presStyleLbl="node3" presStyleIdx="18"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9"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9" presStyleCnt="25">
        <dgm:presLayoutVars>
          <dgm:chPref val="3"/>
        </dgm:presLayoutVars>
      </dgm:prSet>
      <dgm:spPr/>
    </dgm:pt>
    <dgm:pt modelId="{5A747205-C3F6-4D4A-B739-6135E3BDFDEF}" type="pres">
      <dgm:prSet presAssocID="{0995A2E3-0901-4DB1-B970-376B2E4006D1}" presName="rootConnector" presStyleLbl="node3" presStyleIdx="19"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8" presStyleCnt="11"/>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8" presStyleCnt="11"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8" presStyleCnt="11"/>
      <dgm:spPr/>
    </dgm:pt>
    <dgm:pt modelId="{2A9EE20B-950C-4346-8C81-41F64B0AED1C}" type="pres">
      <dgm:prSet presAssocID="{95040E2D-3B14-4838-BEEC-F567F54E210A}" presName="hierChild4" presStyleCnt="0"/>
      <dgm:spPr/>
    </dgm:pt>
    <dgm:pt modelId="{9B6FEAED-F609-4ABD-9830-664C2D6F7BC4}" type="pres">
      <dgm:prSet presAssocID="{7D1D39C0-3B18-4635-B1B3-C21C05B51E72}" presName="Name37" presStyleLbl="parChTrans1D3" presStyleIdx="20"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20" presStyleCnt="25">
        <dgm:presLayoutVars>
          <dgm:chPref val="3"/>
        </dgm:presLayoutVars>
      </dgm:prSet>
      <dgm:spPr/>
    </dgm:pt>
    <dgm:pt modelId="{58BCE5B8-AC2E-43FA-B884-A8172ED4A1EB}" type="pres">
      <dgm:prSet presAssocID="{8C33E48E-334E-4A5A-8828-C0B9BC12F4DA}" presName="rootConnector" presStyleLbl="node3" presStyleIdx="20"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9" presStyleCnt="11"/>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9" presStyleCnt="11"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9" presStyleCnt="11"/>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1" presStyleCnt="25"/>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1" presStyleCnt="25">
        <dgm:presLayoutVars>
          <dgm:chPref val="3"/>
        </dgm:presLayoutVars>
      </dgm:prSet>
      <dgm:spPr/>
    </dgm:pt>
    <dgm:pt modelId="{3D5DCA66-EC03-4D13-94BA-59130EF8F053}" type="pres">
      <dgm:prSet presAssocID="{FA075ABC-5CA4-4216-8E88-E8C82245409F}" presName="rootConnector" presStyleLbl="node3" presStyleIdx="21" presStyleCnt="25"/>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2" presStyleCnt="25"/>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2" presStyleCnt="25">
        <dgm:presLayoutVars>
          <dgm:chPref val="3"/>
        </dgm:presLayoutVars>
      </dgm:prSet>
      <dgm:spPr/>
    </dgm:pt>
    <dgm:pt modelId="{BAE3A63D-44E0-41CC-9D09-F10B1732475A}" type="pres">
      <dgm:prSet presAssocID="{52322AC1-C0CA-41C2-AF77-D47B568609DC}" presName="rootConnector" presStyleLbl="node3" presStyleIdx="22" presStyleCnt="25"/>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3" presStyleCnt="25"/>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3" presStyleCnt="25">
        <dgm:presLayoutVars>
          <dgm:chPref val="3"/>
        </dgm:presLayoutVars>
      </dgm:prSet>
      <dgm:spPr/>
    </dgm:pt>
    <dgm:pt modelId="{4DEEC77A-A0DC-4AFB-B445-C99CA3365BBD}" type="pres">
      <dgm:prSet presAssocID="{B0D67059-EF7D-43CE-8506-8E9B5868DB0C}" presName="rootConnector" presStyleLbl="node3" presStyleIdx="23" presStyleCnt="25"/>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10" presStyleCnt="11"/>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10" presStyleCnt="11" custScaleX="73898" custLinFactNeighborX="-2822">
        <dgm:presLayoutVars>
          <dgm:chPref val="3"/>
        </dgm:presLayoutVars>
      </dgm:prSet>
      <dgm:spPr/>
    </dgm:pt>
    <dgm:pt modelId="{7E0A6FE1-6E00-44A1-81D8-0EA2A6CD2AF3}" type="pres">
      <dgm:prSet presAssocID="{14FC8420-D447-4CEA-A3B7-61E9B3749D8E}" presName="rootConnector" presStyleLbl="node2" presStyleIdx="10" presStyleCnt="11"/>
      <dgm:spPr/>
    </dgm:pt>
    <dgm:pt modelId="{5ACBC9EB-3255-4183-99C6-36BFA4DB898A}" type="pres">
      <dgm:prSet presAssocID="{14FC8420-D447-4CEA-A3B7-61E9B3749D8E}" presName="hierChild4" presStyleCnt="0"/>
      <dgm:spPr/>
    </dgm:pt>
    <dgm:pt modelId="{1F22369C-0260-40DE-A3B5-80071F47CFCB}" type="pres">
      <dgm:prSet presAssocID="{900F9B5B-B201-41E8-9F84-B4A949821D1D}" presName="Name37" presStyleLbl="parChTrans1D3" presStyleIdx="24"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4" presStyleCnt="25">
        <dgm:presLayoutVars>
          <dgm:chPref val="3"/>
        </dgm:presLayoutVars>
      </dgm:prSet>
      <dgm:spPr/>
    </dgm:pt>
    <dgm:pt modelId="{F7BA7A01-E042-4673-AEEA-303514636AFE}" type="pres">
      <dgm:prSet presAssocID="{85451313-C917-4F47-86D0-45E28E549CBF}" presName="rootConnector" presStyleLbl="node3" presStyleIdx="24"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458FC50D-63B1-4032-8919-FD3627B2C995}" type="presOf" srcId="{A1DA9A7A-6EBD-4F52-982E-10866F015C0D}" destId="{1371183D-5086-44E6-B347-EA89F9B1B750}"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9E73A113-42A0-4AC6-A5E9-E5B3172396C9}" type="presOf" srcId="{98E25CCB-0315-44A8-A46B-A000EF419E41}" destId="{600F58BF-2845-4C6A-B94F-689E1EA16BDB}"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E8CAFC66-D95E-4317-A7A2-C8AB6D6BA112}" srcId="{025397C8-278A-4FB7-A986-A1B487EA1563}" destId="{602FD50F-130C-4E3A-A16E-AF79EACA12AD}" srcOrd="0"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18DED269-6A38-41F5-9FCC-89240434AA25}" type="presOf" srcId="{FBD99C52-95A3-49E3-88DD-6C43F4C61C93}" destId="{E09F5ECC-16DE-40E6-A2AA-8AF0F90CAC55}"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42C00374-B2F1-4434-87E3-ED8197A50C47}" type="presOf" srcId="{64E30E45-6AAA-4792-8576-FBA7A1A05F06}" destId="{AB9B79E3-4A56-4C99-879B-FDB467803934}" srcOrd="1"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8A23767A-9C3F-4E56-B59C-7BCEF096F684}" srcId="{025397C8-278A-4FB7-A986-A1B487EA1563}" destId="{E5E9916D-2D7F-4C7A-A808-9D88F35BEC5A}" srcOrd="1"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3111AE7B-8131-474F-8216-8EAB46989102}" type="presOf" srcId="{07924608-1826-4A3C-AB31-FE4236A753F6}" destId="{8E786AF9-2057-476A-9A9F-73558C62573C}" srcOrd="0" destOrd="0" presId="urn:microsoft.com/office/officeart/2005/8/layout/orgChart1"/>
    <dgm:cxn modelId="{CD86D67C-C7DA-4B73-9D2E-2A52C5E8775E}" srcId="{141B889D-94F1-45C1-B73E-13B1197CCCF8}" destId="{98E25CCB-0315-44A8-A46B-A000EF419E41}" srcOrd="1" destOrd="0" parTransId="{FBD99C52-95A3-49E3-88DD-6C43F4C61C93}" sibTransId="{550E9148-0310-4C62-91E4-29BB299DED27}"/>
    <dgm:cxn modelId="{4387ED7D-5F3B-46B7-B12F-728CA68BFDFD}" type="presOf" srcId="{602FD50F-130C-4E3A-A16E-AF79EACA12AD}" destId="{D2B32FE8-B300-4E27-B7E2-297F3F999D4E}" srcOrd="0"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10"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33CF0486-E025-41B6-8F27-64163D372171}" type="presOf" srcId="{E5E9916D-2D7F-4C7A-A808-9D88F35BEC5A}" destId="{45F7E176-19D1-4464-8B8E-5DA14B89B110}"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B3CDFC89-F109-42B9-90D5-E7A0AB8CD254}" type="presOf" srcId="{64E30E45-6AAA-4792-8576-FBA7A1A05F06}" destId="{78C28271-B675-4C90-824A-95536C6695C3}" srcOrd="0" destOrd="0" presId="urn:microsoft.com/office/officeart/2005/8/layout/orgChart1"/>
    <dgm:cxn modelId="{0240078F-62DD-4287-BFF5-F334873C529A}" type="presOf" srcId="{F9E099E6-E673-4AEC-A832-777F8AEAD069}" destId="{035C45E7-96E0-4E7A-9D3C-4E798FA73B0A}"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9" destOrd="0" parTransId="{C0EE7375-36E6-4281-9237-5F5EEB6505C0}" sibTransId="{CB9B60C3-837E-4475-B99D-FCE33FAFF27C}"/>
    <dgm:cxn modelId="{8C8E28A3-AFD1-4B45-B93D-C6131D91B0F6}" srcId="{809B22AA-EB2B-4C4F-82C3-E979FD4CF357}" destId="{A1DA9A7A-6EBD-4F52-982E-10866F015C0D}" srcOrd="1" destOrd="0" parTransId="{F9E099E6-E673-4AEC-A832-777F8AEAD069}" sibTransId="{56C57D42-0A4D-4141-96D2-98E26B69AA0A}"/>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0" destOrd="0" parTransId="{7D1D39C0-3B18-4635-B1B3-C21C05B51E72}" sibTransId="{A5953739-5348-4DF8-A599-C497DF96D7A3}"/>
    <dgm:cxn modelId="{60E141B4-0D1F-4265-8B28-AE2D256EBA61}" type="presOf" srcId="{A1DA9A7A-6EBD-4F52-982E-10866F015C0D}" destId="{97AD41B3-25A1-4576-AD88-C95EC85DCA34}" srcOrd="1" destOrd="0" presId="urn:microsoft.com/office/officeart/2005/8/layout/orgChart1"/>
    <dgm:cxn modelId="{A0E7CBB5-7CF0-42B5-B4E5-93BE50449420}" srcId="{D9DCBD92-CF2D-4FA3-9650-A94983E94475}" destId="{DBA8929B-46BA-404E-A3FA-7CF913B88C72}" srcOrd="0" destOrd="0" parTransId="{F26A6E32-5FBB-4CEF-BDB1-A0E805534581}" sibTransId="{79AC7646-F02B-4EB7-8D35-A654D4BDF6CA}"/>
    <dgm:cxn modelId="{186A48B7-C942-4DF9-A198-0A87B53EE7B1}" srcId="{D5E38E4B-FED5-4A0A-B8AA-8728BED387A3}" destId="{B71ED880-875D-465D-A2D5-7EFCE170B8F3}" srcOrd="1" destOrd="0" parTransId="{6B85388F-71E1-413F-BC49-7FE13C99924D}" sibTransId="{01D8D94A-4C5D-44E8-A195-D41DEB2DABF3}"/>
    <dgm:cxn modelId="{2D2942B9-AE92-428E-A729-5E27740E495E}" type="presOf" srcId="{98E25CCB-0315-44A8-A46B-A000EF419E41}" destId="{8780D39D-426A-4E38-A88A-CEF7F75F159C}" srcOrd="1" destOrd="0" presId="urn:microsoft.com/office/officeart/2005/8/layout/orgChart1"/>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2"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C8D70DD5-D354-4E8F-8F36-FBA22A5D2A2C}" srcId="{14FC8420-D447-4CEA-A3B7-61E9B3749D8E}" destId="{85451313-C917-4F47-86D0-45E28E549CBF}" srcOrd="0"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65E43AF3-D179-485C-9875-A65A828CCE76}" srcId="{0102E4FE-20A8-44CB-9044-37DB2019EEF7}" destId="{95040E2D-3B14-4838-BEEC-F567F54E210A}" srcOrd="8"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ACB5DCF4-1FA6-47F2-8A70-171FF15CE645}" type="presOf" srcId="{E5E9916D-2D7F-4C7A-A808-9D88F35BEC5A}" destId="{0B77889B-AAC5-42E4-AC09-1DCA681BCE85}"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2612AAF9-55D8-414F-B4D5-759315DA46EB}" type="presOf" srcId="{4EDFDD96-7D03-4644-B893-2DE9B7516A86}" destId="{77CF87DA-CCF2-4C68-A6A1-315D38F06E97}" srcOrd="1" destOrd="0" presId="urn:microsoft.com/office/officeart/2005/8/layout/orgChart1"/>
    <dgm:cxn modelId="{E25F0DFC-D980-4A57-861F-F56AF35DD9E9}" srcId="{8D244D8F-C792-40BC-A511-7DE39E45E194}" destId="{64E30E45-6AAA-4792-8576-FBA7A1A05F06}" srcOrd="3" destOrd="0" parTransId="{07924608-1826-4A3C-AB31-FE4236A753F6}" sibTransId="{AB4B863D-D4BA-4AEF-BA4A-6BE9F5CDFBCF}"/>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AE1EA63-8742-4ECD-99A2-5CF634B0BBC4}" type="presParOf" srcId="{CFE7259F-6958-4278-B532-D5FC1DF0D989}" destId="{8E786AF9-2057-476A-9A9F-73558C62573C}" srcOrd="6" destOrd="0" presId="urn:microsoft.com/office/officeart/2005/8/layout/orgChart1"/>
    <dgm:cxn modelId="{F6EA584D-B37D-4DF5-9BB7-415B8A40E967}" type="presParOf" srcId="{CFE7259F-6958-4278-B532-D5FC1DF0D989}" destId="{D339E574-EB2B-4471-B964-FB4B0A4AD1CF}" srcOrd="7" destOrd="0" presId="urn:microsoft.com/office/officeart/2005/8/layout/orgChart1"/>
    <dgm:cxn modelId="{7719238B-06F9-4761-A63E-E33836756AD0}" type="presParOf" srcId="{D339E574-EB2B-4471-B964-FB4B0A4AD1CF}" destId="{F835C98F-4454-415B-8FE6-85C75471544D}" srcOrd="0" destOrd="0" presId="urn:microsoft.com/office/officeart/2005/8/layout/orgChart1"/>
    <dgm:cxn modelId="{93581ADC-742B-4F5F-B9DA-AB1140D5C9EF}" type="presParOf" srcId="{F835C98F-4454-415B-8FE6-85C75471544D}" destId="{78C28271-B675-4C90-824A-95536C6695C3}" srcOrd="0" destOrd="0" presId="urn:microsoft.com/office/officeart/2005/8/layout/orgChart1"/>
    <dgm:cxn modelId="{D3680B8E-367B-4CB6-8E50-9A5F2983208E}" type="presParOf" srcId="{F835C98F-4454-415B-8FE6-85C75471544D}" destId="{AB9B79E3-4A56-4C99-879B-FDB467803934}" srcOrd="1" destOrd="0" presId="urn:microsoft.com/office/officeart/2005/8/layout/orgChart1"/>
    <dgm:cxn modelId="{341BE5AE-BF36-4DD5-9BC5-D94B9E01167C}" type="presParOf" srcId="{D339E574-EB2B-4471-B964-FB4B0A4AD1CF}" destId="{1530AFE4-7F4B-4F63-AFE7-66B2F0B5AA37}" srcOrd="1" destOrd="0" presId="urn:microsoft.com/office/officeart/2005/8/layout/orgChart1"/>
    <dgm:cxn modelId="{9CC544B4-9BC8-4626-A0C3-0953CE43A2E4}" type="presParOf" srcId="{D339E574-EB2B-4471-B964-FB4B0A4AD1CF}" destId="{FE7E7AB0-ED1B-4A3A-949B-E55C1D039317}"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A1C1D844-CE9B-4697-AE8B-2E6B19A84AB4}" type="presParOf" srcId="{C4D3DF99-A745-4C02-9204-B9053A10435D}" destId="{035C45E7-96E0-4E7A-9D3C-4E798FA73B0A}" srcOrd="2" destOrd="0" presId="urn:microsoft.com/office/officeart/2005/8/layout/orgChart1"/>
    <dgm:cxn modelId="{2DC9E44F-A48B-4790-AD79-AFFCFEE7BDCF}" type="presParOf" srcId="{C4D3DF99-A745-4C02-9204-B9053A10435D}" destId="{F18E5439-6485-4ED1-8796-AA1FC3563882}" srcOrd="3" destOrd="0" presId="urn:microsoft.com/office/officeart/2005/8/layout/orgChart1"/>
    <dgm:cxn modelId="{6E2BB79A-D3E3-463A-B488-72B0A50315EC}" type="presParOf" srcId="{F18E5439-6485-4ED1-8796-AA1FC3563882}" destId="{91A76975-4BAD-4C0F-815E-5F879701DF78}" srcOrd="0" destOrd="0" presId="urn:microsoft.com/office/officeart/2005/8/layout/orgChart1"/>
    <dgm:cxn modelId="{2AF6DA2D-06A9-4FED-BE81-EC83C6327F72}" type="presParOf" srcId="{91A76975-4BAD-4C0F-815E-5F879701DF78}" destId="{1371183D-5086-44E6-B347-EA89F9B1B750}" srcOrd="0" destOrd="0" presId="urn:microsoft.com/office/officeart/2005/8/layout/orgChart1"/>
    <dgm:cxn modelId="{B176C828-0DE6-40AC-91B7-226E0D8C84C3}" type="presParOf" srcId="{91A76975-4BAD-4C0F-815E-5F879701DF78}" destId="{97AD41B3-25A1-4576-AD88-C95EC85DCA34}" srcOrd="1" destOrd="0" presId="urn:microsoft.com/office/officeart/2005/8/layout/orgChart1"/>
    <dgm:cxn modelId="{1791D552-B489-48B0-B330-BD8D7B3215E3}" type="presParOf" srcId="{F18E5439-6485-4ED1-8796-AA1FC3563882}" destId="{9EA49333-0FDC-49B7-B89E-8679D099DFBD}" srcOrd="1" destOrd="0" presId="urn:microsoft.com/office/officeart/2005/8/layout/orgChart1"/>
    <dgm:cxn modelId="{35AA654F-9364-4581-930F-8D8E53084F82}" type="presParOf" srcId="{F18E5439-6485-4ED1-8796-AA1FC3563882}" destId="{A0F8FA4A-5E8A-4D99-B5E8-D83F5D0B492F}"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719D335A-04B1-4540-9529-44E859949A69}" type="presParOf" srcId="{40C287F3-39F2-4A58-9655-CD0EF0D06F7B}" destId="{E09F5ECC-16DE-40E6-A2AA-8AF0F90CAC55}" srcOrd="2" destOrd="0" presId="urn:microsoft.com/office/officeart/2005/8/layout/orgChart1"/>
    <dgm:cxn modelId="{3409298D-697F-4BB4-8E31-C719DD5B7AFD}" type="presParOf" srcId="{40C287F3-39F2-4A58-9655-CD0EF0D06F7B}" destId="{74D5EC63-4F06-4C1D-A8A7-DFAF0F57DA0F}" srcOrd="3" destOrd="0" presId="urn:microsoft.com/office/officeart/2005/8/layout/orgChart1"/>
    <dgm:cxn modelId="{5607D7E2-1F66-41F3-893A-40F14446612F}" type="presParOf" srcId="{74D5EC63-4F06-4C1D-A8A7-DFAF0F57DA0F}" destId="{95589E94-0C96-47BB-AA7B-FC98CD974C78}" srcOrd="0" destOrd="0" presId="urn:microsoft.com/office/officeart/2005/8/layout/orgChart1"/>
    <dgm:cxn modelId="{50A1B4E9-4E32-4D86-9D9C-40049C1140E7}" type="presParOf" srcId="{95589E94-0C96-47BB-AA7B-FC98CD974C78}" destId="{600F58BF-2845-4C6A-B94F-689E1EA16BDB}" srcOrd="0" destOrd="0" presId="urn:microsoft.com/office/officeart/2005/8/layout/orgChart1"/>
    <dgm:cxn modelId="{B28223B7-78AD-4881-A416-AF923D1E89CA}" type="presParOf" srcId="{95589E94-0C96-47BB-AA7B-FC98CD974C78}" destId="{8780D39D-426A-4E38-A88A-CEF7F75F159C}" srcOrd="1" destOrd="0" presId="urn:microsoft.com/office/officeart/2005/8/layout/orgChart1"/>
    <dgm:cxn modelId="{D7573977-095A-4E23-9C46-4A54303C0EF1}" type="presParOf" srcId="{74D5EC63-4F06-4C1D-A8A7-DFAF0F57DA0F}" destId="{A54EE05B-DC8C-4DF8-83FE-DE5E83A72F5A}" srcOrd="1" destOrd="0" presId="urn:microsoft.com/office/officeart/2005/8/layout/orgChart1"/>
    <dgm:cxn modelId="{96E8BCE8-F93A-493F-87B6-E4EA32A75A18}" type="presParOf" srcId="{74D5EC63-4F06-4C1D-A8A7-DFAF0F57DA0F}" destId="{DBD21086-A95D-4188-8EB7-8928C39008AA}" srcOrd="2" destOrd="0" presId="urn:microsoft.com/office/officeart/2005/8/layout/orgChart1"/>
    <dgm:cxn modelId="{1A1407C5-B4BF-4306-9B8A-7534E95EA87F}" type="presParOf" srcId="{40C287F3-39F2-4A58-9655-CD0EF0D06F7B}" destId="{B1F44040-471C-47E1-AA4C-3975425FBF91}" srcOrd="4" destOrd="0" presId="urn:microsoft.com/office/officeart/2005/8/layout/orgChart1"/>
    <dgm:cxn modelId="{20B6C382-20CA-4C58-A86A-728FEB9C47DA}" type="presParOf" srcId="{40C287F3-39F2-4A58-9655-CD0EF0D06F7B}" destId="{C2D84DC7-5EF4-4BC8-9576-DED11C3A7DFD}" srcOrd="5"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18F2A3A4-DE32-4D18-BECF-AFA762C256AE}" type="presParOf" srcId="{7E0C7BB9-5BB2-4E5A-B8D7-6F7CFC60ED3A}" destId="{DE31F5CA-37EC-464B-A0E1-9AB790904E0E}" srcOrd="2" destOrd="0" presId="urn:microsoft.com/office/officeart/2005/8/layout/orgChart1"/>
    <dgm:cxn modelId="{69F0F29B-DEC6-4ADE-A473-B8722C058D6B}" type="presParOf" srcId="{7E0C7BB9-5BB2-4E5A-B8D7-6F7CFC60ED3A}" destId="{D467E7B8-8553-4750-9481-240B144A140A}" srcOrd="3"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DE987850-B32E-4784-B914-A5FBB37AB6D8}" type="presParOf" srcId="{30CBF445-3176-4871-AE74-8842DAE8EA77}" destId="{47A21D83-0961-4F83-B6CA-9111DF4BFE52}" srcOrd="0" destOrd="0" presId="urn:microsoft.com/office/officeart/2005/8/layout/orgChart1"/>
    <dgm:cxn modelId="{67E2D471-5ACD-4E8F-91EE-99F23BC4BCCB}" type="presParOf" srcId="{30CBF445-3176-4871-AE74-8842DAE8EA77}" destId="{27C8648E-06C7-41E1-AB85-24ADACB06DA0}" srcOrd="1"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2" destOrd="0" presId="urn:microsoft.com/office/officeart/2005/8/layout/orgChart1"/>
    <dgm:cxn modelId="{E31466F6-2974-4E95-9608-F9165E799D14}" type="presParOf" srcId="{30CBF445-3176-4871-AE74-8842DAE8EA77}" destId="{D5654D94-4063-4907-90AD-D557FD0FC7D8}" srcOrd="3"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6" destOrd="0" presId="urn:microsoft.com/office/officeart/2005/8/layout/orgChart1"/>
    <dgm:cxn modelId="{8DA24D95-58D3-4BB0-893B-5F6D5BC3ACE5}" type="presParOf" srcId="{7F944FE0-D2A2-405B-BDFF-D1897631706E}" destId="{58CA9A7A-FBFD-42DB-B4A3-D56704AA6977}" srcOrd="17"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E653A018-71F0-4B9F-B48B-B67737D77A7F}" type="presParOf" srcId="{2A9EE20B-950C-4346-8C81-41F64B0AED1C}" destId="{9B6FEAED-F609-4ABD-9830-664C2D6F7BC4}" srcOrd="0" destOrd="0" presId="urn:microsoft.com/office/officeart/2005/8/layout/orgChart1"/>
    <dgm:cxn modelId="{D57A92C6-76DB-442B-B9ED-489D9147A161}" type="presParOf" srcId="{2A9EE20B-950C-4346-8C81-41F64B0AED1C}" destId="{D8DEFD14-83E4-4BB6-8FE0-D4EA6BAA21BB}" srcOrd="1"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8" destOrd="0" presId="urn:microsoft.com/office/officeart/2005/8/layout/orgChart1"/>
    <dgm:cxn modelId="{CA1E3C5F-CAD1-45DB-85C6-19E65F1EBACC}" type="presParOf" srcId="{7F944FE0-D2A2-405B-BDFF-D1897631706E}" destId="{8D866DCF-59CC-4DD5-B28E-62F3EE38D392}" srcOrd="19"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20" destOrd="0" presId="urn:microsoft.com/office/officeart/2005/8/layout/orgChart1"/>
    <dgm:cxn modelId="{FDC8EE08-BF7D-4834-B60E-1643A82992FD}" type="presParOf" srcId="{7F944FE0-D2A2-405B-BDFF-D1897631706E}" destId="{5AD6FC9D-6064-445F-8A06-CCA400DB3B08}" srcOrd="21"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86B90D90-27A8-40DD-B4D1-C01A66CA92EE}" type="presParOf" srcId="{5ACBC9EB-3255-4183-99C6-36BFA4DB898A}" destId="{1F22369C-0260-40DE-A3B5-80071F47CFCB}" srcOrd="0" destOrd="0" presId="urn:microsoft.com/office/officeart/2005/8/layout/orgChart1"/>
    <dgm:cxn modelId="{58496954-9366-40F6-8318-4362E843A9CB}" type="presParOf" srcId="{5ACBC9EB-3255-4183-99C6-36BFA4DB898A}" destId="{751DE3A9-98AD-4BB8-9614-99AE6394060E}" srcOrd="1"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F22369C-0260-40DE-A3B5-80071F47CFCB}">
      <dsp:nvSpPr>
        <dsp:cNvPr id="0" name=""/>
        <dsp:cNvSpPr/>
      </dsp:nvSpPr>
      <dsp:spPr>
        <a:xfrm>
          <a:off x="14304322" y="2814253"/>
          <a:ext cx="121943" cy="403358"/>
        </a:xfrm>
        <a:custGeom>
          <a:avLst/>
          <a:gdLst/>
          <a:ahLst/>
          <a:cxnLst/>
          <a:rect l="0" t="0" r="0" b="0"/>
          <a:pathLst>
            <a:path>
              <a:moveTo>
                <a:pt x="0" y="0"/>
              </a:moveTo>
              <a:lnTo>
                <a:pt x="0" y="403358"/>
              </a:lnTo>
              <a:lnTo>
                <a:pt x="121943"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402672" y="1705543"/>
          <a:ext cx="7160845" cy="670276"/>
        </a:xfrm>
        <a:custGeom>
          <a:avLst/>
          <a:gdLst/>
          <a:ahLst/>
          <a:cxnLst/>
          <a:rect l="0" t="0" r="0" b="0"/>
          <a:pathLst>
            <a:path>
              <a:moveTo>
                <a:pt x="0" y="0"/>
              </a:moveTo>
              <a:lnTo>
                <a:pt x="0" y="578205"/>
              </a:lnTo>
              <a:lnTo>
                <a:pt x="7160845" y="578205"/>
              </a:lnTo>
              <a:lnTo>
                <a:pt x="7160845" y="67027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3127897" y="2804849"/>
          <a:ext cx="179325" cy="1657914"/>
        </a:xfrm>
        <a:custGeom>
          <a:avLst/>
          <a:gdLst/>
          <a:ahLst/>
          <a:cxnLst/>
          <a:rect l="0" t="0" r="0" b="0"/>
          <a:pathLst>
            <a:path>
              <a:moveTo>
                <a:pt x="0" y="0"/>
              </a:moveTo>
              <a:lnTo>
                <a:pt x="0" y="1657914"/>
              </a:lnTo>
              <a:lnTo>
                <a:pt x="179325"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3127897" y="2804849"/>
          <a:ext cx="179325" cy="1035338"/>
        </a:xfrm>
        <a:custGeom>
          <a:avLst/>
          <a:gdLst/>
          <a:ahLst/>
          <a:cxnLst/>
          <a:rect l="0" t="0" r="0" b="0"/>
          <a:pathLst>
            <a:path>
              <a:moveTo>
                <a:pt x="0" y="0"/>
              </a:moveTo>
              <a:lnTo>
                <a:pt x="0" y="1035338"/>
              </a:lnTo>
              <a:lnTo>
                <a:pt x="179325"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3127897" y="2804849"/>
          <a:ext cx="179325" cy="412763"/>
        </a:xfrm>
        <a:custGeom>
          <a:avLst/>
          <a:gdLst/>
          <a:ahLst/>
          <a:cxnLst/>
          <a:rect l="0" t="0" r="0" b="0"/>
          <a:pathLst>
            <a:path>
              <a:moveTo>
                <a:pt x="0" y="0"/>
              </a:moveTo>
              <a:lnTo>
                <a:pt x="0" y="412763"/>
              </a:lnTo>
              <a:lnTo>
                <a:pt x="179325"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402672" y="1705543"/>
          <a:ext cx="6137440" cy="660872"/>
        </a:xfrm>
        <a:custGeom>
          <a:avLst/>
          <a:gdLst/>
          <a:ahLst/>
          <a:cxnLst/>
          <a:rect l="0" t="0" r="0" b="0"/>
          <a:pathLst>
            <a:path>
              <a:moveTo>
                <a:pt x="0" y="0"/>
              </a:moveTo>
              <a:lnTo>
                <a:pt x="0" y="568801"/>
              </a:lnTo>
              <a:lnTo>
                <a:pt x="6137440" y="568801"/>
              </a:lnTo>
              <a:lnTo>
                <a:pt x="613744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2051522" y="2804849"/>
          <a:ext cx="156275" cy="412763"/>
        </a:xfrm>
        <a:custGeom>
          <a:avLst/>
          <a:gdLst/>
          <a:ahLst/>
          <a:cxnLst/>
          <a:rect l="0" t="0" r="0" b="0"/>
          <a:pathLst>
            <a:path>
              <a:moveTo>
                <a:pt x="0" y="0"/>
              </a:moveTo>
              <a:lnTo>
                <a:pt x="0" y="412763"/>
              </a:lnTo>
              <a:lnTo>
                <a:pt x="156275"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402672" y="1705543"/>
          <a:ext cx="4999596" cy="660872"/>
        </a:xfrm>
        <a:custGeom>
          <a:avLst/>
          <a:gdLst/>
          <a:ahLst/>
          <a:cxnLst/>
          <a:rect l="0" t="0" r="0" b="0"/>
          <a:pathLst>
            <a:path>
              <a:moveTo>
                <a:pt x="0" y="0"/>
              </a:moveTo>
              <a:lnTo>
                <a:pt x="0" y="568801"/>
              </a:lnTo>
              <a:lnTo>
                <a:pt x="4999596" y="568801"/>
              </a:lnTo>
              <a:lnTo>
                <a:pt x="4999596"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1015258" y="2804849"/>
          <a:ext cx="131530" cy="1657914"/>
        </a:xfrm>
        <a:custGeom>
          <a:avLst/>
          <a:gdLst/>
          <a:ahLst/>
          <a:cxnLst/>
          <a:rect l="0" t="0" r="0" b="0"/>
          <a:pathLst>
            <a:path>
              <a:moveTo>
                <a:pt x="0" y="0"/>
              </a:moveTo>
              <a:lnTo>
                <a:pt x="0" y="1657914"/>
              </a:lnTo>
              <a:lnTo>
                <a:pt x="131530"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1015258" y="2804849"/>
          <a:ext cx="131530" cy="1035338"/>
        </a:xfrm>
        <a:custGeom>
          <a:avLst/>
          <a:gdLst/>
          <a:ahLst/>
          <a:cxnLst/>
          <a:rect l="0" t="0" r="0" b="0"/>
          <a:pathLst>
            <a:path>
              <a:moveTo>
                <a:pt x="0" y="0"/>
              </a:moveTo>
              <a:lnTo>
                <a:pt x="0" y="1035338"/>
              </a:lnTo>
              <a:lnTo>
                <a:pt x="131530"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1015258" y="2804849"/>
          <a:ext cx="131530" cy="412763"/>
        </a:xfrm>
        <a:custGeom>
          <a:avLst/>
          <a:gdLst/>
          <a:ahLst/>
          <a:cxnLst/>
          <a:rect l="0" t="0" r="0" b="0"/>
          <a:pathLst>
            <a:path>
              <a:moveTo>
                <a:pt x="0" y="0"/>
              </a:moveTo>
              <a:lnTo>
                <a:pt x="0" y="412763"/>
              </a:lnTo>
              <a:lnTo>
                <a:pt x="131530"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402672" y="1705543"/>
          <a:ext cx="3963332" cy="660872"/>
        </a:xfrm>
        <a:custGeom>
          <a:avLst/>
          <a:gdLst/>
          <a:ahLst/>
          <a:cxnLst/>
          <a:rect l="0" t="0" r="0" b="0"/>
          <a:pathLst>
            <a:path>
              <a:moveTo>
                <a:pt x="0" y="0"/>
              </a:moveTo>
              <a:lnTo>
                <a:pt x="0" y="568801"/>
              </a:lnTo>
              <a:lnTo>
                <a:pt x="3963332" y="568801"/>
              </a:lnTo>
              <a:lnTo>
                <a:pt x="3963332"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954249" y="2804849"/>
          <a:ext cx="131530" cy="1035338"/>
        </a:xfrm>
        <a:custGeom>
          <a:avLst/>
          <a:gdLst/>
          <a:ahLst/>
          <a:cxnLst/>
          <a:rect l="0" t="0" r="0" b="0"/>
          <a:pathLst>
            <a:path>
              <a:moveTo>
                <a:pt x="0" y="0"/>
              </a:moveTo>
              <a:lnTo>
                <a:pt x="0" y="1035338"/>
              </a:lnTo>
              <a:lnTo>
                <a:pt x="131530"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954249" y="2804849"/>
          <a:ext cx="131530" cy="412763"/>
        </a:xfrm>
        <a:custGeom>
          <a:avLst/>
          <a:gdLst/>
          <a:ahLst/>
          <a:cxnLst/>
          <a:rect l="0" t="0" r="0" b="0"/>
          <a:pathLst>
            <a:path>
              <a:moveTo>
                <a:pt x="0" y="0"/>
              </a:moveTo>
              <a:lnTo>
                <a:pt x="0" y="412763"/>
              </a:lnTo>
              <a:lnTo>
                <a:pt x="131530"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02672" y="1705543"/>
          <a:ext cx="2902323" cy="660872"/>
        </a:xfrm>
        <a:custGeom>
          <a:avLst/>
          <a:gdLst/>
          <a:ahLst/>
          <a:cxnLst/>
          <a:rect l="0" t="0" r="0" b="0"/>
          <a:pathLst>
            <a:path>
              <a:moveTo>
                <a:pt x="0" y="0"/>
              </a:moveTo>
              <a:lnTo>
                <a:pt x="0" y="568801"/>
              </a:lnTo>
              <a:lnTo>
                <a:pt x="2902323" y="568801"/>
              </a:lnTo>
              <a:lnTo>
                <a:pt x="2902323"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829064" y="2804849"/>
          <a:ext cx="142226" cy="1657914"/>
        </a:xfrm>
        <a:custGeom>
          <a:avLst/>
          <a:gdLst/>
          <a:ahLst/>
          <a:cxnLst/>
          <a:rect l="0" t="0" r="0" b="0"/>
          <a:pathLst>
            <a:path>
              <a:moveTo>
                <a:pt x="0" y="0"/>
              </a:moveTo>
              <a:lnTo>
                <a:pt x="0" y="1657914"/>
              </a:lnTo>
              <a:lnTo>
                <a:pt x="142226"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829064" y="2804849"/>
          <a:ext cx="142226" cy="1035338"/>
        </a:xfrm>
        <a:custGeom>
          <a:avLst/>
          <a:gdLst/>
          <a:ahLst/>
          <a:cxnLst/>
          <a:rect l="0" t="0" r="0" b="0"/>
          <a:pathLst>
            <a:path>
              <a:moveTo>
                <a:pt x="0" y="0"/>
              </a:moveTo>
              <a:lnTo>
                <a:pt x="0" y="1035338"/>
              </a:lnTo>
              <a:lnTo>
                <a:pt x="142226"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829064" y="2804849"/>
          <a:ext cx="142226" cy="412763"/>
        </a:xfrm>
        <a:custGeom>
          <a:avLst/>
          <a:gdLst/>
          <a:ahLst/>
          <a:cxnLst/>
          <a:rect l="0" t="0" r="0" b="0"/>
          <a:pathLst>
            <a:path>
              <a:moveTo>
                <a:pt x="0" y="0"/>
              </a:moveTo>
              <a:lnTo>
                <a:pt x="0" y="412763"/>
              </a:lnTo>
              <a:lnTo>
                <a:pt x="142226"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02672" y="1705543"/>
          <a:ext cx="1805661" cy="660872"/>
        </a:xfrm>
        <a:custGeom>
          <a:avLst/>
          <a:gdLst/>
          <a:ahLst/>
          <a:cxnLst/>
          <a:rect l="0" t="0" r="0" b="0"/>
          <a:pathLst>
            <a:path>
              <a:moveTo>
                <a:pt x="0" y="0"/>
              </a:moveTo>
              <a:lnTo>
                <a:pt x="0" y="568801"/>
              </a:lnTo>
              <a:lnTo>
                <a:pt x="1805661" y="568801"/>
              </a:lnTo>
              <a:lnTo>
                <a:pt x="1805661"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7668890" y="2804849"/>
          <a:ext cx="146869" cy="1035338"/>
        </a:xfrm>
        <a:custGeom>
          <a:avLst/>
          <a:gdLst/>
          <a:ahLst/>
          <a:cxnLst/>
          <a:rect l="0" t="0" r="0" b="0"/>
          <a:pathLst>
            <a:path>
              <a:moveTo>
                <a:pt x="0" y="0"/>
              </a:moveTo>
              <a:lnTo>
                <a:pt x="0" y="1035338"/>
              </a:lnTo>
              <a:lnTo>
                <a:pt x="146869"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7668890" y="2804849"/>
          <a:ext cx="146869" cy="412763"/>
        </a:xfrm>
        <a:custGeom>
          <a:avLst/>
          <a:gdLst/>
          <a:ahLst/>
          <a:cxnLst/>
          <a:rect l="0" t="0" r="0" b="0"/>
          <a:pathLst>
            <a:path>
              <a:moveTo>
                <a:pt x="0" y="0"/>
              </a:moveTo>
              <a:lnTo>
                <a:pt x="0" y="412763"/>
              </a:lnTo>
              <a:lnTo>
                <a:pt x="146869"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402672" y="1705543"/>
          <a:ext cx="657869" cy="660872"/>
        </a:xfrm>
        <a:custGeom>
          <a:avLst/>
          <a:gdLst/>
          <a:ahLst/>
          <a:cxnLst/>
          <a:rect l="0" t="0" r="0" b="0"/>
          <a:pathLst>
            <a:path>
              <a:moveTo>
                <a:pt x="0" y="0"/>
              </a:moveTo>
              <a:lnTo>
                <a:pt x="0" y="568801"/>
              </a:lnTo>
              <a:lnTo>
                <a:pt x="657869" y="568801"/>
              </a:lnTo>
              <a:lnTo>
                <a:pt x="657869"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623221" y="3436829"/>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623221" y="3436829"/>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443463" y="2804849"/>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562212" y="3436829"/>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562212" y="3436829"/>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912958" y="2804849"/>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443463" y="1705543"/>
          <a:ext cx="959208" cy="660872"/>
        </a:xfrm>
        <a:custGeom>
          <a:avLst/>
          <a:gdLst/>
          <a:ahLst/>
          <a:cxnLst/>
          <a:rect l="0" t="0" r="0" b="0"/>
          <a:pathLst>
            <a:path>
              <a:moveTo>
                <a:pt x="959208" y="0"/>
              </a:moveTo>
              <a:lnTo>
                <a:pt x="959208"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501203" y="3436829"/>
          <a:ext cx="131530" cy="1648509"/>
        </a:xfrm>
        <a:custGeom>
          <a:avLst/>
          <a:gdLst/>
          <a:ahLst/>
          <a:cxnLst/>
          <a:rect l="0" t="0" r="0" b="0"/>
          <a:pathLst>
            <a:path>
              <a:moveTo>
                <a:pt x="0" y="0"/>
              </a:moveTo>
              <a:lnTo>
                <a:pt x="0" y="1648509"/>
              </a:lnTo>
              <a:lnTo>
                <a:pt x="131530" y="16485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09F5ECC-16DE-40E6-A2AA-8AF0F90CAC55}">
      <dsp:nvSpPr>
        <dsp:cNvPr id="0" name=""/>
        <dsp:cNvSpPr/>
      </dsp:nvSpPr>
      <dsp:spPr>
        <a:xfrm>
          <a:off x="4501203" y="3436829"/>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501203" y="3436829"/>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4321445" y="2804849"/>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440194" y="3436829"/>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3440194" y="3436829"/>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790941" y="2804849"/>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4321445" y="1705543"/>
          <a:ext cx="3081226" cy="660872"/>
        </a:xfrm>
        <a:custGeom>
          <a:avLst/>
          <a:gdLst/>
          <a:ahLst/>
          <a:cxnLst/>
          <a:rect l="0" t="0" r="0" b="0"/>
          <a:pathLst>
            <a:path>
              <a:moveTo>
                <a:pt x="3081226" y="0"/>
              </a:moveTo>
              <a:lnTo>
                <a:pt x="3081226"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35C45E7-96E0-4E7A-9D3C-4E798FA73B0A}">
      <dsp:nvSpPr>
        <dsp:cNvPr id="0" name=""/>
        <dsp:cNvSpPr/>
      </dsp:nvSpPr>
      <dsp:spPr>
        <a:xfrm>
          <a:off x="2199427" y="2804849"/>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318176" y="4059404"/>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318176" y="4059404"/>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623203" y="3436829"/>
          <a:ext cx="91440" cy="184142"/>
        </a:xfrm>
        <a:custGeom>
          <a:avLst/>
          <a:gdLst/>
          <a:ahLst/>
          <a:cxnLst/>
          <a:rect l="0" t="0" r="0" b="0"/>
          <a:pathLst>
            <a:path>
              <a:moveTo>
                <a:pt x="45720" y="0"/>
              </a:moveTo>
              <a:lnTo>
                <a:pt x="45720" y="1841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668923" y="2804849"/>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2199427" y="1705543"/>
          <a:ext cx="5203244" cy="660872"/>
        </a:xfrm>
        <a:custGeom>
          <a:avLst/>
          <a:gdLst/>
          <a:ahLst/>
          <a:cxnLst/>
          <a:rect l="0" t="0" r="0" b="0"/>
          <a:pathLst>
            <a:path>
              <a:moveTo>
                <a:pt x="5203244" y="0"/>
              </a:moveTo>
              <a:lnTo>
                <a:pt x="5203244"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E786AF9-2057-476A-9A9F-73558C62573C}">
      <dsp:nvSpPr>
        <dsp:cNvPr id="0" name=""/>
        <dsp:cNvSpPr/>
      </dsp:nvSpPr>
      <dsp:spPr>
        <a:xfrm>
          <a:off x="67464" y="2814253"/>
          <a:ext cx="102016" cy="2271085"/>
        </a:xfrm>
        <a:custGeom>
          <a:avLst/>
          <a:gdLst/>
          <a:ahLst/>
          <a:cxnLst/>
          <a:rect l="0" t="0" r="0" b="0"/>
          <a:pathLst>
            <a:path>
              <a:moveTo>
                <a:pt x="0" y="0"/>
              </a:moveTo>
              <a:lnTo>
                <a:pt x="0" y="2271085"/>
              </a:lnTo>
              <a:lnTo>
                <a:pt x="102016" y="22710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67464" y="2814253"/>
          <a:ext cx="102016" cy="1648509"/>
        </a:xfrm>
        <a:custGeom>
          <a:avLst/>
          <a:gdLst/>
          <a:ahLst/>
          <a:cxnLst/>
          <a:rect l="0" t="0" r="0" b="0"/>
          <a:pathLst>
            <a:path>
              <a:moveTo>
                <a:pt x="0" y="0"/>
              </a:moveTo>
              <a:lnTo>
                <a:pt x="0" y="1648509"/>
              </a:lnTo>
              <a:lnTo>
                <a:pt x="102016" y="16485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67464" y="2814253"/>
          <a:ext cx="102016" cy="1025934"/>
        </a:xfrm>
        <a:custGeom>
          <a:avLst/>
          <a:gdLst/>
          <a:ahLst/>
          <a:cxnLst/>
          <a:rect l="0" t="0" r="0" b="0"/>
          <a:pathLst>
            <a:path>
              <a:moveTo>
                <a:pt x="0" y="0"/>
              </a:moveTo>
              <a:lnTo>
                <a:pt x="0" y="1025934"/>
              </a:lnTo>
              <a:lnTo>
                <a:pt x="102016"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67464" y="2814253"/>
          <a:ext cx="102016" cy="403358"/>
        </a:xfrm>
        <a:custGeom>
          <a:avLst/>
          <a:gdLst/>
          <a:ahLst/>
          <a:cxnLst/>
          <a:rect l="0" t="0" r="0" b="0"/>
          <a:pathLst>
            <a:path>
              <a:moveTo>
                <a:pt x="0" y="0"/>
              </a:moveTo>
              <a:lnTo>
                <a:pt x="0" y="403358"/>
              </a:lnTo>
              <a:lnTo>
                <a:pt x="102016"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37321" y="1705543"/>
          <a:ext cx="7065350" cy="670276"/>
        </a:xfrm>
        <a:custGeom>
          <a:avLst/>
          <a:gdLst/>
          <a:ahLst/>
          <a:cxnLst/>
          <a:rect l="0" t="0" r="0" b="0"/>
          <a:pathLst>
            <a:path>
              <a:moveTo>
                <a:pt x="7065350" y="0"/>
              </a:moveTo>
              <a:lnTo>
                <a:pt x="7065350" y="578205"/>
              </a:lnTo>
              <a:lnTo>
                <a:pt x="0" y="578205"/>
              </a:lnTo>
              <a:lnTo>
                <a:pt x="0" y="67027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4311" y="1140788"/>
          <a:ext cx="1316720" cy="564754"/>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COMPARA DRIVE</a:t>
          </a:r>
        </a:p>
      </dsp:txBody>
      <dsp:txXfrm>
        <a:off x="6744311" y="1140788"/>
        <a:ext cx="1316720" cy="564754"/>
      </dsp:txXfrm>
    </dsp:sp>
    <dsp:sp modelId="{4C9AEEA8-806B-4221-A8CF-497F84C39D63}">
      <dsp:nvSpPr>
        <dsp:cNvPr id="0" name=""/>
        <dsp:cNvSpPr/>
      </dsp:nvSpPr>
      <dsp:spPr>
        <a:xfrm>
          <a:off x="0" y="2375820"/>
          <a:ext cx="67464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 DO PROJETO</a:t>
          </a:r>
        </a:p>
      </dsp:txBody>
      <dsp:txXfrm>
        <a:off x="0" y="2375820"/>
        <a:ext cx="674643" cy="438433"/>
      </dsp:txXfrm>
    </dsp:sp>
    <dsp:sp modelId="{9E9FE827-52A4-46D9-ADB2-E6FCF0B9E008}">
      <dsp:nvSpPr>
        <dsp:cNvPr id="0" name=""/>
        <dsp:cNvSpPr/>
      </dsp:nvSpPr>
      <dsp:spPr>
        <a:xfrm>
          <a:off x="169481"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LEVANTAMENTO DE REQUISITOS</a:t>
          </a:r>
        </a:p>
      </dsp:txBody>
      <dsp:txXfrm>
        <a:off x="169481" y="2998395"/>
        <a:ext cx="876866" cy="438433"/>
      </dsp:txXfrm>
    </dsp:sp>
    <dsp:sp modelId="{CF1CE0D6-2000-45B7-B412-882350AF6F25}">
      <dsp:nvSpPr>
        <dsp:cNvPr id="0" name=""/>
        <dsp:cNvSpPr/>
      </dsp:nvSpPr>
      <dsp:spPr>
        <a:xfrm>
          <a:off x="169481"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PESQUISA DE TECNOLOGIAS A SEREM UTILIZADAS</a:t>
          </a:r>
        </a:p>
      </dsp:txBody>
      <dsp:txXfrm>
        <a:off x="169481" y="3620971"/>
        <a:ext cx="876866" cy="438433"/>
      </dsp:txXfrm>
    </dsp:sp>
    <dsp:sp modelId="{422A5DCC-F310-4179-AC5C-3A5AA9AB3509}">
      <dsp:nvSpPr>
        <dsp:cNvPr id="0" name=""/>
        <dsp:cNvSpPr/>
      </dsp:nvSpPr>
      <dsp:spPr>
        <a:xfrm>
          <a:off x="169481" y="4243546"/>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IDENTIFICAÇÃO DE FUNCIONALIDADES E RECURSOS</a:t>
          </a:r>
        </a:p>
      </dsp:txBody>
      <dsp:txXfrm>
        <a:off x="169481" y="4243546"/>
        <a:ext cx="876866" cy="438433"/>
      </dsp:txXfrm>
    </dsp:sp>
    <dsp:sp modelId="{78C28271-B675-4C90-824A-95536C6695C3}">
      <dsp:nvSpPr>
        <dsp:cNvPr id="0" name=""/>
        <dsp:cNvSpPr/>
      </dsp:nvSpPr>
      <dsp:spPr>
        <a:xfrm>
          <a:off x="169481" y="4866122"/>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DISTRIBUIÇÃO DE FUNÇÃO AOS INTEGRANTES</a:t>
          </a:r>
        </a:p>
      </dsp:txBody>
      <dsp:txXfrm>
        <a:off x="169481" y="4866122"/>
        <a:ext cx="876866" cy="438433"/>
      </dsp:txXfrm>
    </dsp:sp>
    <dsp:sp modelId="{D170E32D-A43F-4CAB-A215-C289F970862B}">
      <dsp:nvSpPr>
        <dsp:cNvPr id="0" name=""/>
        <dsp:cNvSpPr/>
      </dsp:nvSpPr>
      <dsp:spPr>
        <a:xfrm>
          <a:off x="1759061" y="2366415"/>
          <a:ext cx="88073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759061" y="2366415"/>
        <a:ext cx="880733" cy="438433"/>
      </dsp:txXfrm>
    </dsp:sp>
    <dsp:sp modelId="{8D28DA9C-651E-493C-AEB4-8DE7C4670A76}">
      <dsp:nvSpPr>
        <dsp:cNvPr id="0" name=""/>
        <dsp:cNvSpPr/>
      </dsp:nvSpPr>
      <dsp:spPr>
        <a:xfrm>
          <a:off x="1230490"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DE MERCADO</a:t>
          </a:r>
        </a:p>
      </dsp:txBody>
      <dsp:txXfrm>
        <a:off x="1230490" y="2998395"/>
        <a:ext cx="876866" cy="438433"/>
      </dsp:txXfrm>
    </dsp:sp>
    <dsp:sp modelId="{72AC346F-2F4E-444E-8C03-BD2A3B5A48DE}">
      <dsp:nvSpPr>
        <dsp:cNvPr id="0" name=""/>
        <dsp:cNvSpPr/>
      </dsp:nvSpPr>
      <dsp:spPr>
        <a:xfrm>
          <a:off x="1230490"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APRIMORAR E APROFUNDAR REQUISITOS </a:t>
          </a:r>
        </a:p>
      </dsp:txBody>
      <dsp:txXfrm>
        <a:off x="1230490" y="3620971"/>
        <a:ext cx="876866" cy="438433"/>
      </dsp:txXfrm>
    </dsp:sp>
    <dsp:sp modelId="{3C105CD6-BA5F-4296-9ADF-C21FEB294665}">
      <dsp:nvSpPr>
        <dsp:cNvPr id="0" name=""/>
        <dsp:cNvSpPr/>
      </dsp:nvSpPr>
      <dsp:spPr>
        <a:xfrm>
          <a:off x="1449706" y="4243546"/>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DO BANCO DADOS</a:t>
          </a:r>
        </a:p>
      </dsp:txBody>
      <dsp:txXfrm>
        <a:off x="1449706" y="4243546"/>
        <a:ext cx="876866" cy="438433"/>
      </dsp:txXfrm>
    </dsp:sp>
    <dsp:sp modelId="{539C43EC-88FB-4101-BFC8-2FBEBDCB1CFF}">
      <dsp:nvSpPr>
        <dsp:cNvPr id="0" name=""/>
        <dsp:cNvSpPr/>
      </dsp:nvSpPr>
      <dsp:spPr>
        <a:xfrm>
          <a:off x="1449706" y="4866122"/>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0" kern="1200"/>
            <a:t>FILTRAGEM DE DADOS</a:t>
          </a:r>
        </a:p>
      </dsp:txBody>
      <dsp:txXfrm>
        <a:off x="1449706" y="4866122"/>
        <a:ext cx="876866" cy="438433"/>
      </dsp:txXfrm>
    </dsp:sp>
    <dsp:sp modelId="{1371183D-5086-44E6-B347-EA89F9B1B750}">
      <dsp:nvSpPr>
        <dsp:cNvPr id="0" name=""/>
        <dsp:cNvSpPr/>
      </dsp:nvSpPr>
      <dsp:spPr>
        <a:xfrm>
          <a:off x="2291498"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DEFINIÇÃO DE PÚBLICO ALVO</a:t>
          </a:r>
        </a:p>
      </dsp:txBody>
      <dsp:txXfrm>
        <a:off x="2291498" y="2998395"/>
        <a:ext cx="876866" cy="438433"/>
      </dsp:txXfrm>
    </dsp:sp>
    <dsp:sp modelId="{5368EF9E-E26F-497A-B704-8C2CE5D835FD}">
      <dsp:nvSpPr>
        <dsp:cNvPr id="0" name=""/>
        <dsp:cNvSpPr/>
      </dsp:nvSpPr>
      <dsp:spPr>
        <a:xfrm>
          <a:off x="3883012" y="2366415"/>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883012" y="2366415"/>
        <a:ext cx="876866" cy="438433"/>
      </dsp:txXfrm>
    </dsp:sp>
    <dsp:sp modelId="{3CB81659-FE3C-423B-9CBD-B42FC5FE3EA0}">
      <dsp:nvSpPr>
        <dsp:cNvPr id="0" name=""/>
        <dsp:cNvSpPr/>
      </dsp:nvSpPr>
      <dsp:spPr>
        <a:xfrm>
          <a:off x="3352507"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DESIGN UI </a:t>
          </a:r>
        </a:p>
      </dsp:txBody>
      <dsp:txXfrm>
        <a:off x="3352507" y="2998395"/>
        <a:ext cx="876866" cy="438433"/>
      </dsp:txXfrm>
    </dsp:sp>
    <dsp:sp modelId="{07D3882F-C235-4ADF-85FA-E879C777A8BD}">
      <dsp:nvSpPr>
        <dsp:cNvPr id="0" name=""/>
        <dsp:cNvSpPr/>
      </dsp:nvSpPr>
      <dsp:spPr>
        <a:xfrm>
          <a:off x="3571724"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NAVEGAÇÃO E FUNCIONALIDADES</a:t>
          </a:r>
        </a:p>
      </dsp:txBody>
      <dsp:txXfrm>
        <a:off x="3571724" y="3620971"/>
        <a:ext cx="876866" cy="438433"/>
      </dsp:txXfrm>
    </dsp:sp>
    <dsp:sp modelId="{D7DDDDF0-F44F-4B11-B08B-89295DEA0D9B}">
      <dsp:nvSpPr>
        <dsp:cNvPr id="0" name=""/>
        <dsp:cNvSpPr/>
      </dsp:nvSpPr>
      <dsp:spPr>
        <a:xfrm>
          <a:off x="3571724" y="4243546"/>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PROTÓTIPOS INTERATIVOS</a:t>
          </a:r>
        </a:p>
      </dsp:txBody>
      <dsp:txXfrm>
        <a:off x="3571724" y="4243546"/>
        <a:ext cx="876866" cy="438433"/>
      </dsp:txXfrm>
    </dsp:sp>
    <dsp:sp modelId="{12FDCBF9-3BED-482D-906E-5A09DB8EAF1F}">
      <dsp:nvSpPr>
        <dsp:cNvPr id="0" name=""/>
        <dsp:cNvSpPr/>
      </dsp:nvSpPr>
      <dsp:spPr>
        <a:xfrm>
          <a:off x="4413516"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DESIGN UX</a:t>
          </a:r>
        </a:p>
      </dsp:txBody>
      <dsp:txXfrm>
        <a:off x="4413516" y="2998395"/>
        <a:ext cx="876866" cy="438433"/>
      </dsp:txXfrm>
    </dsp:sp>
    <dsp:sp modelId="{1E535ECD-9FA0-4E48-A66D-29FFB2AB3B70}">
      <dsp:nvSpPr>
        <dsp:cNvPr id="0" name=""/>
        <dsp:cNvSpPr/>
      </dsp:nvSpPr>
      <dsp:spPr>
        <a:xfrm>
          <a:off x="4632733"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INTERFACE LIMPA E INTUITIVA</a:t>
          </a:r>
        </a:p>
      </dsp:txBody>
      <dsp:txXfrm>
        <a:off x="4632733" y="3620971"/>
        <a:ext cx="876866" cy="438433"/>
      </dsp:txXfrm>
    </dsp:sp>
    <dsp:sp modelId="{600F58BF-2845-4C6A-B94F-689E1EA16BDB}">
      <dsp:nvSpPr>
        <dsp:cNvPr id="0" name=""/>
        <dsp:cNvSpPr/>
      </dsp:nvSpPr>
      <dsp:spPr>
        <a:xfrm>
          <a:off x="4632733" y="4243546"/>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ACESSIBILIDADE</a:t>
          </a:r>
        </a:p>
      </dsp:txBody>
      <dsp:txXfrm>
        <a:off x="4632733" y="4243546"/>
        <a:ext cx="876866" cy="438433"/>
      </dsp:txXfrm>
    </dsp:sp>
    <dsp:sp modelId="{0A7F2A46-750F-45A2-923B-D1292802EFDC}">
      <dsp:nvSpPr>
        <dsp:cNvPr id="0" name=""/>
        <dsp:cNvSpPr/>
      </dsp:nvSpPr>
      <dsp:spPr>
        <a:xfrm>
          <a:off x="4632733" y="4866122"/>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TESTAR A UI/UX</a:t>
          </a:r>
        </a:p>
      </dsp:txBody>
      <dsp:txXfrm>
        <a:off x="4632733" y="4866122"/>
        <a:ext cx="876866" cy="438433"/>
      </dsp:txXfrm>
    </dsp:sp>
    <dsp:sp modelId="{34D49AA9-33AD-4664-ADD5-58DB46EB9889}">
      <dsp:nvSpPr>
        <dsp:cNvPr id="0" name=""/>
        <dsp:cNvSpPr/>
      </dsp:nvSpPr>
      <dsp:spPr>
        <a:xfrm>
          <a:off x="5900393" y="2366415"/>
          <a:ext cx="1086139"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900393" y="2366415"/>
        <a:ext cx="1086139" cy="438433"/>
      </dsp:txXfrm>
    </dsp:sp>
    <dsp:sp modelId="{DA2E93DC-BB1D-4564-889B-BA004AC786E0}">
      <dsp:nvSpPr>
        <dsp:cNvPr id="0" name=""/>
        <dsp:cNvSpPr/>
      </dsp:nvSpPr>
      <dsp:spPr>
        <a:xfrm>
          <a:off x="5474525"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DEFINIR A ESTRUTURA DO SITE</a:t>
          </a:r>
        </a:p>
      </dsp:txBody>
      <dsp:txXfrm>
        <a:off x="5474525" y="2998395"/>
        <a:ext cx="876866" cy="438433"/>
      </dsp:txXfrm>
    </dsp:sp>
    <dsp:sp modelId="{47D7B08E-C006-4337-AFA5-B2B6AB5330E7}">
      <dsp:nvSpPr>
        <dsp:cNvPr id="0" name=""/>
        <dsp:cNvSpPr/>
      </dsp:nvSpPr>
      <dsp:spPr>
        <a:xfrm>
          <a:off x="5693742"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CÓDIGO FRONT-END</a:t>
          </a:r>
        </a:p>
      </dsp:txBody>
      <dsp:txXfrm>
        <a:off x="5693742" y="3620971"/>
        <a:ext cx="876866" cy="438433"/>
      </dsp:txXfrm>
    </dsp:sp>
    <dsp:sp modelId="{43E1BAD0-C612-479E-A76D-9ADDAE663A0D}">
      <dsp:nvSpPr>
        <dsp:cNvPr id="0" name=""/>
        <dsp:cNvSpPr/>
      </dsp:nvSpPr>
      <dsp:spPr>
        <a:xfrm>
          <a:off x="5693742" y="4243546"/>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CÓDIGO BACK-END</a:t>
          </a:r>
        </a:p>
      </dsp:txBody>
      <dsp:txXfrm>
        <a:off x="5693742" y="4243546"/>
        <a:ext cx="876866" cy="438433"/>
      </dsp:txXfrm>
    </dsp:sp>
    <dsp:sp modelId="{4CB3CC10-420D-4678-B4A5-F650FAA65CFC}">
      <dsp:nvSpPr>
        <dsp:cNvPr id="0" name=""/>
        <dsp:cNvSpPr/>
      </dsp:nvSpPr>
      <dsp:spPr>
        <a:xfrm>
          <a:off x="6535534"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UTILIZAÇÃO DE API</a:t>
          </a:r>
        </a:p>
      </dsp:txBody>
      <dsp:txXfrm>
        <a:off x="6535534" y="2998395"/>
        <a:ext cx="876866" cy="438433"/>
      </dsp:txXfrm>
    </dsp:sp>
    <dsp:sp modelId="{4AD3C1C4-D9EA-4B51-B2F8-F5F336E1219A}">
      <dsp:nvSpPr>
        <dsp:cNvPr id="0" name=""/>
        <dsp:cNvSpPr/>
      </dsp:nvSpPr>
      <dsp:spPr>
        <a:xfrm>
          <a:off x="6754751"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PESQUISA DE COMPATIBILIDADE</a:t>
          </a:r>
        </a:p>
      </dsp:txBody>
      <dsp:txXfrm>
        <a:off x="6754751" y="3620971"/>
        <a:ext cx="876866" cy="438433"/>
      </dsp:txXfrm>
    </dsp:sp>
    <dsp:sp modelId="{A197E7E5-E989-4B2D-830A-0E09071FB3E2}">
      <dsp:nvSpPr>
        <dsp:cNvPr id="0" name=""/>
        <dsp:cNvSpPr/>
      </dsp:nvSpPr>
      <dsp:spPr>
        <a:xfrm>
          <a:off x="6754751" y="4243546"/>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INTEGRAÇÃO DE APIS</a:t>
          </a:r>
        </a:p>
      </dsp:txBody>
      <dsp:txXfrm>
        <a:off x="6754751" y="4243546"/>
        <a:ext cx="876866" cy="438433"/>
      </dsp:txXfrm>
    </dsp:sp>
    <dsp:sp modelId="{0BF99F41-2B36-4860-856E-9B912562371F}">
      <dsp:nvSpPr>
        <dsp:cNvPr id="0" name=""/>
        <dsp:cNvSpPr/>
      </dsp:nvSpPr>
      <dsp:spPr>
        <a:xfrm>
          <a:off x="7570978" y="2366415"/>
          <a:ext cx="97912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GESTÃO DE SEGURANÇA DE DADOS</a:t>
          </a:r>
        </a:p>
      </dsp:txBody>
      <dsp:txXfrm>
        <a:off x="7570978" y="2366415"/>
        <a:ext cx="979127" cy="438433"/>
      </dsp:txXfrm>
    </dsp:sp>
    <dsp:sp modelId="{D2B32FE8-B300-4E27-B7E2-297F3F999D4E}">
      <dsp:nvSpPr>
        <dsp:cNvPr id="0" name=""/>
        <dsp:cNvSpPr/>
      </dsp:nvSpPr>
      <dsp:spPr>
        <a:xfrm>
          <a:off x="7815759"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GARANTIR A SEGURANÇA E PRIVACIDADE </a:t>
          </a:r>
        </a:p>
      </dsp:txBody>
      <dsp:txXfrm>
        <a:off x="7815759" y="2998395"/>
        <a:ext cx="876866" cy="438433"/>
      </dsp:txXfrm>
    </dsp:sp>
    <dsp:sp modelId="{0B77889B-AAC5-42E4-AC09-1DCA681BCE85}">
      <dsp:nvSpPr>
        <dsp:cNvPr id="0" name=""/>
        <dsp:cNvSpPr/>
      </dsp:nvSpPr>
      <dsp:spPr>
        <a:xfrm>
          <a:off x="7815759"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INTEGRAÇÃO E SINCRONIZAÇÃO DE DADOS</a:t>
          </a:r>
        </a:p>
      </dsp:txBody>
      <dsp:txXfrm>
        <a:off x="7815759" y="3620971"/>
        <a:ext cx="876866" cy="438433"/>
      </dsp:txXfrm>
    </dsp:sp>
    <dsp:sp modelId="{3A2A1C1F-CABC-4C98-B728-F262323AA994}">
      <dsp:nvSpPr>
        <dsp:cNvPr id="0" name=""/>
        <dsp:cNvSpPr/>
      </dsp:nvSpPr>
      <dsp:spPr>
        <a:xfrm>
          <a:off x="8734247" y="2366415"/>
          <a:ext cx="94817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TESTES</a:t>
          </a:r>
        </a:p>
      </dsp:txBody>
      <dsp:txXfrm>
        <a:off x="8734247" y="2366415"/>
        <a:ext cx="948173" cy="438433"/>
      </dsp:txXfrm>
    </dsp:sp>
    <dsp:sp modelId="{6BAFA004-7462-4BB3-8CF7-8F0FAE532698}">
      <dsp:nvSpPr>
        <dsp:cNvPr id="0" name=""/>
        <dsp:cNvSpPr/>
      </dsp:nvSpPr>
      <dsp:spPr>
        <a:xfrm>
          <a:off x="8971290"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QUALIDADE E DESEMPENHO</a:t>
          </a:r>
        </a:p>
      </dsp:txBody>
      <dsp:txXfrm>
        <a:off x="8971290" y="2998395"/>
        <a:ext cx="876866" cy="438433"/>
      </dsp:txXfrm>
    </dsp:sp>
    <dsp:sp modelId="{8214640F-5D66-49B2-997F-5F320E255B10}">
      <dsp:nvSpPr>
        <dsp:cNvPr id="0" name=""/>
        <dsp:cNvSpPr/>
      </dsp:nvSpPr>
      <dsp:spPr>
        <a:xfrm>
          <a:off x="8971290"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USABILIDADE</a:t>
          </a:r>
        </a:p>
      </dsp:txBody>
      <dsp:txXfrm>
        <a:off x="8971290" y="3620971"/>
        <a:ext cx="876866" cy="438433"/>
      </dsp:txXfrm>
    </dsp:sp>
    <dsp:sp modelId="{0CE7C8B4-F8E6-429D-8C4A-73E9D60DCB81}">
      <dsp:nvSpPr>
        <dsp:cNvPr id="0" name=""/>
        <dsp:cNvSpPr/>
      </dsp:nvSpPr>
      <dsp:spPr>
        <a:xfrm>
          <a:off x="8971290" y="4243546"/>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IDENTIFICAÇÃO E CORREÇÃO DE BUGS</a:t>
          </a:r>
        </a:p>
      </dsp:txBody>
      <dsp:txXfrm>
        <a:off x="8971290" y="4243546"/>
        <a:ext cx="876866" cy="438433"/>
      </dsp:txXfrm>
    </dsp:sp>
    <dsp:sp modelId="{9A681887-5350-4EBE-BD43-C7E4297AB1BB}">
      <dsp:nvSpPr>
        <dsp:cNvPr id="0" name=""/>
        <dsp:cNvSpPr/>
      </dsp:nvSpPr>
      <dsp:spPr>
        <a:xfrm>
          <a:off x="9866562" y="2366415"/>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LANÇAMENTO</a:t>
          </a:r>
        </a:p>
      </dsp:txBody>
      <dsp:txXfrm>
        <a:off x="9866562" y="2366415"/>
        <a:ext cx="876866" cy="438433"/>
      </dsp:txXfrm>
    </dsp:sp>
    <dsp:sp modelId="{A4073290-40FA-4447-A63D-A2A271E69369}">
      <dsp:nvSpPr>
        <dsp:cNvPr id="0" name=""/>
        <dsp:cNvSpPr/>
      </dsp:nvSpPr>
      <dsp:spPr>
        <a:xfrm>
          <a:off x="10085779"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PRODUZIR MATERIAIS DE MARKETING</a:t>
          </a:r>
        </a:p>
      </dsp:txBody>
      <dsp:txXfrm>
        <a:off x="10085779" y="2998395"/>
        <a:ext cx="876866" cy="438433"/>
      </dsp:txXfrm>
    </dsp:sp>
    <dsp:sp modelId="{55EC4157-21BA-4613-8860-42E031585862}">
      <dsp:nvSpPr>
        <dsp:cNvPr id="0" name=""/>
        <dsp:cNvSpPr/>
      </dsp:nvSpPr>
      <dsp:spPr>
        <a:xfrm>
          <a:off x="10085779"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COMENTÁROS DE USUÁRIOS EM REDES SOCIAIS</a:t>
          </a:r>
        </a:p>
      </dsp:txBody>
      <dsp:txXfrm>
        <a:off x="10085779" y="3620971"/>
        <a:ext cx="876866" cy="438433"/>
      </dsp:txXfrm>
    </dsp:sp>
    <dsp:sp modelId="{36F65EB3-A93B-4BDE-AD59-D991F66D50DB}">
      <dsp:nvSpPr>
        <dsp:cNvPr id="0" name=""/>
        <dsp:cNvSpPr/>
      </dsp:nvSpPr>
      <dsp:spPr>
        <a:xfrm>
          <a:off x="10927571" y="2366415"/>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PÓS-LANÇAMENTO</a:t>
          </a:r>
        </a:p>
      </dsp:txBody>
      <dsp:txXfrm>
        <a:off x="10927571" y="2366415"/>
        <a:ext cx="876866" cy="438433"/>
      </dsp:txXfrm>
    </dsp:sp>
    <dsp:sp modelId="{26279B3F-32AE-429E-8F6A-E74283514EA0}">
      <dsp:nvSpPr>
        <dsp:cNvPr id="0" name=""/>
        <dsp:cNvSpPr/>
      </dsp:nvSpPr>
      <dsp:spPr>
        <a:xfrm>
          <a:off x="11146788"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MONITORAÇÃO DE FEEDBACK</a:t>
          </a:r>
        </a:p>
      </dsp:txBody>
      <dsp:txXfrm>
        <a:off x="11146788" y="2998395"/>
        <a:ext cx="876866" cy="438433"/>
      </dsp:txXfrm>
    </dsp:sp>
    <dsp:sp modelId="{463E7EE2-DBFC-4EC0-BC5D-9271F221CF32}">
      <dsp:nvSpPr>
        <dsp:cNvPr id="0" name=""/>
        <dsp:cNvSpPr/>
      </dsp:nvSpPr>
      <dsp:spPr>
        <a:xfrm>
          <a:off x="11146788"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REALIZAÇÃO DE ATUALIZAÇÕES E MELHORIAS CONTÍNUAS </a:t>
          </a:r>
        </a:p>
      </dsp:txBody>
      <dsp:txXfrm>
        <a:off x="11146788" y="3620971"/>
        <a:ext cx="876866" cy="438433"/>
      </dsp:txXfrm>
    </dsp:sp>
    <dsp:sp modelId="{133F1FC1-C5F4-4978-BE80-4F349F36D878}">
      <dsp:nvSpPr>
        <dsp:cNvPr id="0" name=""/>
        <dsp:cNvSpPr/>
      </dsp:nvSpPr>
      <dsp:spPr>
        <a:xfrm>
          <a:off x="11146788" y="4243546"/>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SUPORTE AO USUÁRIO</a:t>
          </a:r>
        </a:p>
      </dsp:txBody>
      <dsp:txXfrm>
        <a:off x="11146788" y="4243546"/>
        <a:ext cx="876866" cy="438433"/>
      </dsp:txXfrm>
    </dsp:sp>
    <dsp:sp modelId="{66215115-E87F-416B-87DA-9B997A3EC349}">
      <dsp:nvSpPr>
        <dsp:cNvPr id="0" name=""/>
        <dsp:cNvSpPr/>
      </dsp:nvSpPr>
      <dsp:spPr>
        <a:xfrm>
          <a:off x="11963835" y="2366415"/>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MARKETING </a:t>
          </a:r>
        </a:p>
        <a:p>
          <a:pPr marL="0" lvl="0" indent="0" algn="ctr" defTabSz="311150">
            <a:lnSpc>
              <a:spcPct val="90000"/>
            </a:lnSpc>
            <a:spcBef>
              <a:spcPct val="0"/>
            </a:spcBef>
            <a:spcAft>
              <a:spcPct val="35000"/>
            </a:spcAft>
            <a:buNone/>
          </a:pPr>
          <a:r>
            <a:rPr lang="pt-BR" sz="700" b="1" kern="1200"/>
            <a:t>E DIVULGAÇÃO</a:t>
          </a:r>
        </a:p>
      </dsp:txBody>
      <dsp:txXfrm>
        <a:off x="11963835" y="2366415"/>
        <a:ext cx="876866" cy="438433"/>
      </dsp:txXfrm>
    </dsp:sp>
    <dsp:sp modelId="{77F7510F-B277-4906-B909-89B1197C6DDE}">
      <dsp:nvSpPr>
        <dsp:cNvPr id="0" name=""/>
        <dsp:cNvSpPr/>
      </dsp:nvSpPr>
      <dsp:spPr>
        <a:xfrm>
          <a:off x="12207797"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CAMPANHAS EM MÍDIAS SOCIAIS E ANÚNCIOS ONLINE</a:t>
          </a:r>
        </a:p>
      </dsp:txBody>
      <dsp:txXfrm>
        <a:off x="12207797" y="2998395"/>
        <a:ext cx="876866" cy="438433"/>
      </dsp:txXfrm>
    </dsp:sp>
    <dsp:sp modelId="{9A7C5AEB-3E05-469A-95FE-22BE39540AE1}">
      <dsp:nvSpPr>
        <dsp:cNvPr id="0" name=""/>
        <dsp:cNvSpPr/>
      </dsp:nvSpPr>
      <dsp:spPr>
        <a:xfrm>
          <a:off x="13024844" y="2366415"/>
          <a:ext cx="103053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AVALIAÇÃO</a:t>
          </a:r>
        </a:p>
        <a:p>
          <a:pPr marL="0" lvl="0" indent="0" algn="ctr" defTabSz="311150">
            <a:lnSpc>
              <a:spcPct val="90000"/>
            </a:lnSpc>
            <a:spcBef>
              <a:spcPct val="0"/>
            </a:spcBef>
            <a:spcAft>
              <a:spcPct val="35000"/>
            </a:spcAft>
            <a:buNone/>
          </a:pPr>
          <a:r>
            <a:rPr lang="pt-BR" sz="700" b="1" kern="1200"/>
            <a:t>E APERFEICOAMENTO</a:t>
          </a:r>
        </a:p>
      </dsp:txBody>
      <dsp:txXfrm>
        <a:off x="13024844" y="2366415"/>
        <a:ext cx="1030537" cy="438433"/>
      </dsp:txXfrm>
    </dsp:sp>
    <dsp:sp modelId="{250F3822-B3AA-4407-90AE-B2B8D5EF00A9}">
      <dsp:nvSpPr>
        <dsp:cNvPr id="0" name=""/>
        <dsp:cNvSpPr/>
      </dsp:nvSpPr>
      <dsp:spPr>
        <a:xfrm>
          <a:off x="13307223"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DE USABILIDADE</a:t>
          </a:r>
        </a:p>
      </dsp:txBody>
      <dsp:txXfrm>
        <a:off x="13307223" y="2998395"/>
        <a:ext cx="876866" cy="438433"/>
      </dsp:txXfrm>
    </dsp:sp>
    <dsp:sp modelId="{9BEC86F9-D6A7-4983-86A8-08577B7FE900}">
      <dsp:nvSpPr>
        <dsp:cNvPr id="0" name=""/>
        <dsp:cNvSpPr/>
      </dsp:nvSpPr>
      <dsp:spPr>
        <a:xfrm>
          <a:off x="13307223" y="3620971"/>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ACEITAÇÃO</a:t>
          </a:r>
        </a:p>
      </dsp:txBody>
      <dsp:txXfrm>
        <a:off x="13307223" y="3620971"/>
        <a:ext cx="876866" cy="438433"/>
      </dsp:txXfrm>
    </dsp:sp>
    <dsp:sp modelId="{68D73AD6-74BD-4C2E-A75E-08E466B13B32}">
      <dsp:nvSpPr>
        <dsp:cNvPr id="0" name=""/>
        <dsp:cNvSpPr/>
      </dsp:nvSpPr>
      <dsp:spPr>
        <a:xfrm>
          <a:off x="13307223" y="4243546"/>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ADAPTAÇÃO  AO MERCADO</a:t>
          </a:r>
        </a:p>
      </dsp:txBody>
      <dsp:txXfrm>
        <a:off x="13307223" y="4243546"/>
        <a:ext cx="876866" cy="438433"/>
      </dsp:txXfrm>
    </dsp:sp>
    <dsp:sp modelId="{F5C5F184-CBCA-49BB-BB7E-3A0146C211EB}">
      <dsp:nvSpPr>
        <dsp:cNvPr id="0" name=""/>
        <dsp:cNvSpPr/>
      </dsp:nvSpPr>
      <dsp:spPr>
        <a:xfrm>
          <a:off x="14239523" y="2375820"/>
          <a:ext cx="64798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EXPANSÃO</a:t>
          </a:r>
        </a:p>
      </dsp:txBody>
      <dsp:txXfrm>
        <a:off x="14239523" y="2375820"/>
        <a:ext cx="647987" cy="438433"/>
      </dsp:txXfrm>
    </dsp:sp>
    <dsp:sp modelId="{E1649481-31C2-4E1C-A6F3-BCDF01D59BD2}">
      <dsp:nvSpPr>
        <dsp:cNvPr id="0" name=""/>
        <dsp:cNvSpPr/>
      </dsp:nvSpPr>
      <dsp:spPr>
        <a:xfrm>
          <a:off x="14426265" y="2998395"/>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DESENVOLVER PARCERIAS</a:t>
          </a:r>
        </a:p>
      </dsp:txBody>
      <dsp:txXfrm>
        <a:off x="14426265" y="2998395"/>
        <a:ext cx="876866" cy="43843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3.png"/><Relationship Id="rId7" Type="http://schemas.openxmlformats.org/officeDocument/2006/relationships/image" Target="../media/image5.png"/><Relationship Id="rId2" Type="http://schemas.microsoft.com/office/2007/relationships/hdphoto" Target="../media/hdphoto1.wdp"/><Relationship Id="rId1" Type="http://schemas.openxmlformats.org/officeDocument/2006/relationships/image" Target="../media/image2.png"/><Relationship Id="rId6" Type="http://schemas.microsoft.com/office/2007/relationships/hdphoto" Target="../media/hdphoto3.wdp"/><Relationship Id="rId5" Type="http://schemas.openxmlformats.org/officeDocument/2006/relationships/image" Target="../media/image4.png"/><Relationship Id="rId4" Type="http://schemas.microsoft.com/office/2007/relationships/hdphoto" Target="../media/hdphoto2.wdp"/></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6.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11</xdr:col>
      <xdr:colOff>169521</xdr:colOff>
      <xdr:row>46</xdr:row>
      <xdr:rowOff>99661</xdr:rowOff>
    </xdr:to>
    <xdr:pic>
      <xdr:nvPicPr>
        <xdr:cNvPr id="5" name="Imagem 4">
          <a:extLst>
            <a:ext uri="{FF2B5EF4-FFF2-40B4-BE49-F238E27FC236}">
              <a16:creationId xmlns:a16="http://schemas.microsoft.com/office/drawing/2014/main" id="{EEEB2BF9-B248-404F-97B0-EAB02E9571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9525"/>
          <a:ext cx="6979896" cy="7757761"/>
        </a:xfrm>
        <a:prstGeom prst="rect">
          <a:avLst/>
        </a:prstGeom>
      </xdr:spPr>
    </xdr:pic>
    <xdr:clientData/>
  </xdr:twoCellAnchor>
  <xdr:twoCellAnchor editAs="oneCell">
    <xdr:from>
      <xdr:col>0</xdr:col>
      <xdr:colOff>23812</xdr:colOff>
      <xdr:row>46</xdr:row>
      <xdr:rowOff>0</xdr:rowOff>
    </xdr:from>
    <xdr:to>
      <xdr:col>11</xdr:col>
      <xdr:colOff>207349</xdr:colOff>
      <xdr:row>92</xdr:row>
      <xdr:rowOff>76121</xdr:rowOff>
    </xdr:to>
    <xdr:pic>
      <xdr:nvPicPr>
        <xdr:cNvPr id="7" name="Imagem 6">
          <a:extLst>
            <a:ext uri="{FF2B5EF4-FFF2-40B4-BE49-F238E27FC236}">
              <a16:creationId xmlns:a16="http://schemas.microsoft.com/office/drawing/2014/main" id="{27989262-35BA-4401-ADB6-D61ECAC72442}"/>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23812" y="7667625"/>
          <a:ext cx="6993912" cy="7743746"/>
        </a:xfrm>
        <a:prstGeom prst="rect">
          <a:avLst/>
        </a:prstGeom>
      </xdr:spPr>
    </xdr:pic>
    <xdr:clientData/>
  </xdr:twoCellAnchor>
  <xdr:twoCellAnchor editAs="oneCell">
    <xdr:from>
      <xdr:col>0</xdr:col>
      <xdr:colOff>0</xdr:colOff>
      <xdr:row>91</xdr:row>
      <xdr:rowOff>123825</xdr:rowOff>
    </xdr:from>
    <xdr:to>
      <xdr:col>11</xdr:col>
      <xdr:colOff>197552</xdr:colOff>
      <xdr:row>131</xdr:row>
      <xdr:rowOff>22739</xdr:rowOff>
    </xdr:to>
    <xdr:pic>
      <xdr:nvPicPr>
        <xdr:cNvPr id="9" name="Imagem 8">
          <a:extLst>
            <a:ext uri="{FF2B5EF4-FFF2-40B4-BE49-F238E27FC236}">
              <a16:creationId xmlns:a16="http://schemas.microsoft.com/office/drawing/2014/main" id="{7720D6DE-2442-409F-9DE8-99A11FF1D5FD}"/>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15292388"/>
          <a:ext cx="7007927" cy="6566414"/>
        </a:xfrm>
        <a:prstGeom prst="rect">
          <a:avLst/>
        </a:prstGeom>
      </xdr:spPr>
    </xdr:pic>
    <xdr:clientData/>
  </xdr:twoCellAnchor>
  <xdr:twoCellAnchor editAs="oneCell">
    <xdr:from>
      <xdr:col>0</xdr:col>
      <xdr:colOff>0</xdr:colOff>
      <xdr:row>130</xdr:row>
      <xdr:rowOff>109538</xdr:rowOff>
    </xdr:from>
    <xdr:to>
      <xdr:col>11</xdr:col>
      <xdr:colOff>182573</xdr:colOff>
      <xdr:row>163</xdr:row>
      <xdr:rowOff>23812</xdr:rowOff>
    </xdr:to>
    <xdr:pic>
      <xdr:nvPicPr>
        <xdr:cNvPr id="11" name="Imagem 10">
          <a:extLst>
            <a:ext uri="{FF2B5EF4-FFF2-40B4-BE49-F238E27FC236}">
              <a16:creationId xmlns:a16="http://schemas.microsoft.com/office/drawing/2014/main" id="{A28C1483-EBBD-4FDB-B3B9-80CF5A937A05}"/>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21778913"/>
          <a:ext cx="6992948" cy="54149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415018</xdr:colOff>
      <xdr:row>1</xdr:row>
      <xdr:rowOff>54428</xdr:rowOff>
    </xdr:from>
    <xdr:to>
      <xdr:col>25</xdr:col>
      <xdr:colOff>478971</xdr:colOff>
      <xdr:row>44</xdr:row>
      <xdr:rowOff>23132</xdr:rowOff>
    </xdr:to>
    <xdr:graphicFrame macro="">
      <xdr:nvGraphicFramePr>
        <xdr:cNvPr id="3" name="Diagrama 2">
          <a:extLst>
            <a:ext uri="{FF2B5EF4-FFF2-40B4-BE49-F238E27FC236}">
              <a16:creationId xmlns:a16="http://schemas.microsoft.com/office/drawing/2014/main" id="{5FFD9F1F-9E06-4928-B4D0-666EF4069AC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9</xdr:col>
      <xdr:colOff>154943</xdr:colOff>
      <xdr:row>6</xdr:row>
      <xdr:rowOff>85339</xdr:rowOff>
    </xdr:from>
    <xdr:to>
      <xdr:col>11</xdr:col>
      <xdr:colOff>267608</xdr:colOff>
      <xdr:row>13</xdr:row>
      <xdr:rowOff>28442</xdr:rowOff>
    </xdr:to>
    <xdr:pic>
      <xdr:nvPicPr>
        <xdr:cNvPr id="4" name="Imagem 3">
          <a:extLst>
            <a:ext uri="{FF2B5EF4-FFF2-40B4-BE49-F238E27FC236}">
              <a16:creationId xmlns:a16="http://schemas.microsoft.com/office/drawing/2014/main" id="{0424F4C6-3DF6-4FE1-92DB-CB15631C2D3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665836" y="1065053"/>
          <a:ext cx="1337308" cy="10861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1</xdr:col>
      <xdr:colOff>407435</xdr:colOff>
      <xdr:row>4</xdr:row>
      <xdr:rowOff>65314</xdr:rowOff>
    </xdr:to>
    <xdr:pic>
      <xdr:nvPicPr>
        <xdr:cNvPr id="2" name="Imagem 1">
          <a:extLst>
            <a:ext uri="{FF2B5EF4-FFF2-40B4-BE49-F238E27FC236}">
              <a16:creationId xmlns:a16="http://schemas.microsoft.com/office/drawing/2014/main" id="{A7A13A8E-BCDB-4276-99B1-D6914AB0E2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826535" cy="6749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76201</xdr:colOff>
      <xdr:row>0</xdr:row>
      <xdr:rowOff>66676</xdr:rowOff>
    </xdr:from>
    <xdr:to>
      <xdr:col>1</xdr:col>
      <xdr:colOff>376140</xdr:colOff>
      <xdr:row>4</xdr:row>
      <xdr:rowOff>85726</xdr:rowOff>
    </xdr:to>
    <xdr:pic>
      <xdr:nvPicPr>
        <xdr:cNvPr id="2" name="Imagem 1">
          <a:extLst>
            <a:ext uri="{FF2B5EF4-FFF2-40B4-BE49-F238E27FC236}">
              <a16:creationId xmlns:a16="http://schemas.microsoft.com/office/drawing/2014/main" id="{92B4C216-DD96-4646-962B-471A325175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66676"/>
          <a:ext cx="823814"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213360</xdr:colOff>
      <xdr:row>0</xdr:row>
      <xdr:rowOff>45720</xdr:rowOff>
    </xdr:from>
    <xdr:to>
      <xdr:col>7</xdr:col>
      <xdr:colOff>4744</xdr:colOff>
      <xdr:row>6</xdr:row>
      <xdr:rowOff>137160</xdr:rowOff>
    </xdr:to>
    <xdr:pic>
      <xdr:nvPicPr>
        <xdr:cNvPr id="3" name="Imagem 4">
          <a:extLst>
            <a:ext uri="{FF2B5EF4-FFF2-40B4-BE49-F238E27FC236}">
              <a16:creationId xmlns:a16="http://schemas.microsoft.com/office/drawing/2014/main" id="{AE30ADCC-0DF8-4AFD-B084-1CEFA7E039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83040" y="45720"/>
          <a:ext cx="1269664" cy="10972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usta/Downloads/WBS-PROJETO-SAUDE-BEM-ESTAR_templateSAM_SRM.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5"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1" t="s">
        <v>158</v>
      </c>
      <c r="F3" s="32"/>
      <c r="G3" s="33"/>
      <c r="H3" s="34"/>
    </row>
    <row r="5" spans="1:66" ht="34.5" customHeight="1" thickBot="1" x14ac:dyDescent="0.3">
      <c r="A5" s="35" t="s">
        <v>127</v>
      </c>
      <c r="D5" s="99" t="s">
        <v>157</v>
      </c>
      <c r="E5" s="120" t="s">
        <v>128</v>
      </c>
      <c r="F5" s="121"/>
      <c r="G5" s="122">
        <v>45160</v>
      </c>
      <c r="H5" s="122"/>
    </row>
    <row r="6" spans="1:66" ht="30" customHeight="1" thickTop="1" thickBot="1" x14ac:dyDescent="0.3">
      <c r="A6" s="30" t="s">
        <v>129</v>
      </c>
      <c r="B6" s="30"/>
      <c r="C6" s="30"/>
      <c r="E6" s="120" t="s">
        <v>130</v>
      </c>
      <c r="F6" s="121"/>
      <c r="G6" s="36">
        <v>1</v>
      </c>
      <c r="K6" s="117">
        <f>K7</f>
        <v>45159</v>
      </c>
      <c r="L6" s="118"/>
      <c r="M6" s="118"/>
      <c r="N6" s="118"/>
      <c r="O6" s="118"/>
      <c r="P6" s="118"/>
      <c r="Q6" s="119"/>
      <c r="R6" s="117">
        <f>R7</f>
        <v>45166</v>
      </c>
      <c r="S6" s="118"/>
      <c r="T6" s="118"/>
      <c r="U6" s="118"/>
      <c r="V6" s="118"/>
      <c r="W6" s="118"/>
      <c r="X6" s="119"/>
      <c r="Y6" s="117">
        <f>Y7</f>
        <v>45173</v>
      </c>
      <c r="Z6" s="118"/>
      <c r="AA6" s="118"/>
      <c r="AB6" s="118"/>
      <c r="AC6" s="118"/>
      <c r="AD6" s="118"/>
      <c r="AE6" s="119"/>
      <c r="AF6" s="117">
        <f>AF7</f>
        <v>45180</v>
      </c>
      <c r="AG6" s="118"/>
      <c r="AH6" s="118"/>
      <c r="AI6" s="118"/>
      <c r="AJ6" s="118"/>
      <c r="AK6" s="118"/>
      <c r="AL6" s="119"/>
      <c r="AM6" s="117">
        <f>AM7</f>
        <v>45187</v>
      </c>
      <c r="AN6" s="118"/>
      <c r="AO6" s="118"/>
      <c r="AP6" s="118"/>
      <c r="AQ6" s="118"/>
      <c r="AR6" s="118"/>
      <c r="AS6" s="119"/>
      <c r="AT6" s="117">
        <f>AT7</f>
        <v>45194</v>
      </c>
      <c r="AU6" s="118"/>
      <c r="AV6" s="118"/>
      <c r="AW6" s="118"/>
      <c r="AX6" s="118"/>
      <c r="AY6" s="118"/>
      <c r="AZ6" s="119"/>
      <c r="BA6" s="117">
        <f>BA7</f>
        <v>45201</v>
      </c>
      <c r="BB6" s="118"/>
      <c r="BC6" s="118"/>
      <c r="BD6" s="118"/>
      <c r="BE6" s="118"/>
      <c r="BF6" s="118"/>
      <c r="BG6" s="119"/>
      <c r="BH6" s="117">
        <f>BH7</f>
        <v>45208</v>
      </c>
      <c r="BI6" s="118"/>
      <c r="BJ6" s="118"/>
      <c r="BK6" s="118"/>
      <c r="BL6" s="118"/>
      <c r="BM6" s="118"/>
      <c r="BN6" s="119"/>
    </row>
    <row r="7" spans="1:66" ht="15" customHeight="1" x14ac:dyDescent="0.25">
      <c r="A7" s="30" t="s">
        <v>131</v>
      </c>
      <c r="B7" s="30"/>
      <c r="C7" s="30"/>
      <c r="D7" s="37"/>
      <c r="E7" s="37"/>
      <c r="F7" s="37"/>
      <c r="G7" s="37"/>
      <c r="H7" s="37"/>
      <c r="I7" s="37"/>
      <c r="K7" s="38">
        <f>Início_do_projeto-WEEKDAY(Início_do_projeto,1)+2+7*(Semana_de_exibição-1)</f>
        <v>45159</v>
      </c>
      <c r="L7" s="39">
        <f>K7+1</f>
        <v>45160</v>
      </c>
      <c r="M7" s="39">
        <f t="shared" ref="M7:AZ7" si="0">L7+1</f>
        <v>45161</v>
      </c>
      <c r="N7" s="39">
        <f t="shared" si="0"/>
        <v>45162</v>
      </c>
      <c r="O7" s="39">
        <f t="shared" si="0"/>
        <v>45163</v>
      </c>
      <c r="P7" s="39">
        <f t="shared" si="0"/>
        <v>45164</v>
      </c>
      <c r="Q7" s="40">
        <f t="shared" si="0"/>
        <v>45165</v>
      </c>
      <c r="R7" s="38">
        <f>Q7+1</f>
        <v>45166</v>
      </c>
      <c r="S7" s="39">
        <f>R7+1</f>
        <v>45167</v>
      </c>
      <c r="T7" s="39">
        <f t="shared" si="0"/>
        <v>45168</v>
      </c>
      <c r="U7" s="39">
        <f t="shared" si="0"/>
        <v>45169</v>
      </c>
      <c r="V7" s="39">
        <f t="shared" si="0"/>
        <v>45170</v>
      </c>
      <c r="W7" s="39">
        <f t="shared" si="0"/>
        <v>45171</v>
      </c>
      <c r="X7" s="40">
        <f t="shared" si="0"/>
        <v>45172</v>
      </c>
      <c r="Y7" s="38">
        <f>X7+1</f>
        <v>45173</v>
      </c>
      <c r="Z7" s="39">
        <f>Y7+1</f>
        <v>45174</v>
      </c>
      <c r="AA7" s="39">
        <f t="shared" si="0"/>
        <v>45175</v>
      </c>
      <c r="AB7" s="39">
        <f t="shared" si="0"/>
        <v>45176</v>
      </c>
      <c r="AC7" s="39">
        <f t="shared" si="0"/>
        <v>45177</v>
      </c>
      <c r="AD7" s="39">
        <f t="shared" si="0"/>
        <v>45178</v>
      </c>
      <c r="AE7" s="40">
        <f t="shared" si="0"/>
        <v>45179</v>
      </c>
      <c r="AF7" s="38">
        <f>AE7+1</f>
        <v>45180</v>
      </c>
      <c r="AG7" s="39">
        <f>AF7+1</f>
        <v>45181</v>
      </c>
      <c r="AH7" s="39">
        <f t="shared" si="0"/>
        <v>45182</v>
      </c>
      <c r="AI7" s="39">
        <f t="shared" si="0"/>
        <v>45183</v>
      </c>
      <c r="AJ7" s="39">
        <f t="shared" si="0"/>
        <v>45184</v>
      </c>
      <c r="AK7" s="39">
        <f t="shared" si="0"/>
        <v>45185</v>
      </c>
      <c r="AL7" s="40">
        <f t="shared" si="0"/>
        <v>45186</v>
      </c>
      <c r="AM7" s="38">
        <f>AL7+1</f>
        <v>45187</v>
      </c>
      <c r="AN7" s="39">
        <f>AM7+1</f>
        <v>45188</v>
      </c>
      <c r="AO7" s="39">
        <f t="shared" si="0"/>
        <v>45189</v>
      </c>
      <c r="AP7" s="39">
        <f t="shared" si="0"/>
        <v>45190</v>
      </c>
      <c r="AQ7" s="39">
        <f t="shared" si="0"/>
        <v>45191</v>
      </c>
      <c r="AR7" s="39">
        <f t="shared" si="0"/>
        <v>45192</v>
      </c>
      <c r="AS7" s="40">
        <f t="shared" si="0"/>
        <v>45193</v>
      </c>
      <c r="AT7" s="38">
        <f>AS7+1</f>
        <v>45194</v>
      </c>
      <c r="AU7" s="39">
        <f>AT7+1</f>
        <v>45195</v>
      </c>
      <c r="AV7" s="39">
        <f t="shared" si="0"/>
        <v>45196</v>
      </c>
      <c r="AW7" s="39">
        <f t="shared" si="0"/>
        <v>45197</v>
      </c>
      <c r="AX7" s="39">
        <f t="shared" si="0"/>
        <v>45198</v>
      </c>
      <c r="AY7" s="39">
        <f t="shared" si="0"/>
        <v>45199</v>
      </c>
      <c r="AZ7" s="40">
        <f t="shared" si="0"/>
        <v>45200</v>
      </c>
      <c r="BA7" s="38">
        <f t="shared" ref="BA7:BN7" si="1">AZ7+1</f>
        <v>45201</v>
      </c>
      <c r="BB7" s="39">
        <f t="shared" si="1"/>
        <v>45202</v>
      </c>
      <c r="BC7" s="39">
        <f t="shared" si="1"/>
        <v>45203</v>
      </c>
      <c r="BD7" s="39">
        <f t="shared" si="1"/>
        <v>45204</v>
      </c>
      <c r="BE7" s="39">
        <f t="shared" si="1"/>
        <v>45205</v>
      </c>
      <c r="BF7" s="39">
        <f t="shared" si="1"/>
        <v>45206</v>
      </c>
      <c r="BG7" s="40">
        <f t="shared" si="1"/>
        <v>45207</v>
      </c>
      <c r="BH7" s="38">
        <f t="shared" si="1"/>
        <v>45208</v>
      </c>
      <c r="BI7" s="39">
        <f t="shared" si="1"/>
        <v>45209</v>
      </c>
      <c r="BJ7" s="39">
        <f t="shared" si="1"/>
        <v>45210</v>
      </c>
      <c r="BK7" s="39">
        <f t="shared" si="1"/>
        <v>45211</v>
      </c>
      <c r="BL7" s="39">
        <f t="shared" si="1"/>
        <v>45212</v>
      </c>
      <c r="BM7" s="39">
        <f t="shared" si="1"/>
        <v>45213</v>
      </c>
      <c r="BN7" s="40">
        <f t="shared" si="1"/>
        <v>45214</v>
      </c>
    </row>
    <row r="8" spans="1:66" ht="30" customHeight="1" thickBot="1" x14ac:dyDescent="0.3">
      <c r="A8" s="30" t="s">
        <v>132</v>
      </c>
      <c r="B8" s="30"/>
      <c r="C8" s="30"/>
      <c r="D8" s="41" t="s">
        <v>133</v>
      </c>
      <c r="E8" s="42" t="s">
        <v>134</v>
      </c>
      <c r="F8" s="42" t="s">
        <v>135</v>
      </c>
      <c r="G8" s="42" t="s">
        <v>136</v>
      </c>
      <c r="H8" s="42" t="s">
        <v>137</v>
      </c>
      <c r="I8" s="42"/>
      <c r="J8" s="42" t="s">
        <v>138</v>
      </c>
      <c r="K8" s="43" t="str">
        <f t="shared" ref="K8:BN8" si="2">LEFT(TEXT(K7,"ddd"),1)</f>
        <v>s</v>
      </c>
      <c r="L8" s="43" t="str">
        <f t="shared" si="2"/>
        <v>t</v>
      </c>
      <c r="M8" s="43" t="str">
        <f t="shared" si="2"/>
        <v>q</v>
      </c>
      <c r="N8" s="43" t="str">
        <f t="shared" si="2"/>
        <v>q</v>
      </c>
      <c r="O8" s="43" t="str">
        <f t="shared" si="2"/>
        <v>s</v>
      </c>
      <c r="P8" s="43" t="str">
        <f t="shared" si="2"/>
        <v>s</v>
      </c>
      <c r="Q8" s="43" t="str">
        <f t="shared" si="2"/>
        <v>d</v>
      </c>
      <c r="R8" s="43" t="str">
        <f t="shared" si="2"/>
        <v>s</v>
      </c>
      <c r="S8" s="43" t="str">
        <f t="shared" si="2"/>
        <v>t</v>
      </c>
      <c r="T8" s="43" t="str">
        <f t="shared" si="2"/>
        <v>q</v>
      </c>
      <c r="U8" s="43" t="str">
        <f t="shared" si="2"/>
        <v>q</v>
      </c>
      <c r="V8" s="43" t="str">
        <f t="shared" si="2"/>
        <v>s</v>
      </c>
      <c r="W8" s="43" t="str">
        <f t="shared" si="2"/>
        <v>s</v>
      </c>
      <c r="X8" s="43" t="str">
        <f t="shared" si="2"/>
        <v>d</v>
      </c>
      <c r="Y8" s="43" t="str">
        <f t="shared" si="2"/>
        <v>s</v>
      </c>
      <c r="Z8" s="43" t="str">
        <f t="shared" si="2"/>
        <v>t</v>
      </c>
      <c r="AA8" s="43" t="str">
        <f t="shared" si="2"/>
        <v>q</v>
      </c>
      <c r="AB8" s="43" t="str">
        <f t="shared" si="2"/>
        <v>q</v>
      </c>
      <c r="AC8" s="43" t="str">
        <f t="shared" si="2"/>
        <v>s</v>
      </c>
      <c r="AD8" s="43" t="str">
        <f t="shared" si="2"/>
        <v>s</v>
      </c>
      <c r="AE8" s="43" t="str">
        <f t="shared" si="2"/>
        <v>d</v>
      </c>
      <c r="AF8" s="43" t="str">
        <f t="shared" si="2"/>
        <v>s</v>
      </c>
      <c r="AG8" s="43" t="str">
        <f t="shared" si="2"/>
        <v>t</v>
      </c>
      <c r="AH8" s="43" t="str">
        <f t="shared" si="2"/>
        <v>q</v>
      </c>
      <c r="AI8" s="43" t="str">
        <f t="shared" si="2"/>
        <v>q</v>
      </c>
      <c r="AJ8" s="43" t="str">
        <f t="shared" si="2"/>
        <v>s</v>
      </c>
      <c r="AK8" s="43" t="str">
        <f t="shared" si="2"/>
        <v>s</v>
      </c>
      <c r="AL8" s="43" t="str">
        <f t="shared" si="2"/>
        <v>d</v>
      </c>
      <c r="AM8" s="43" t="str">
        <f t="shared" si="2"/>
        <v>s</v>
      </c>
      <c r="AN8" s="43" t="str">
        <f t="shared" si="2"/>
        <v>t</v>
      </c>
      <c r="AO8" s="43" t="str">
        <f t="shared" si="2"/>
        <v>q</v>
      </c>
      <c r="AP8" s="43" t="str">
        <f t="shared" si="2"/>
        <v>q</v>
      </c>
      <c r="AQ8" s="43" t="str">
        <f t="shared" si="2"/>
        <v>s</v>
      </c>
      <c r="AR8" s="43" t="str">
        <f t="shared" si="2"/>
        <v>s</v>
      </c>
      <c r="AS8" s="43" t="str">
        <f t="shared" si="2"/>
        <v>d</v>
      </c>
      <c r="AT8" s="43" t="str">
        <f t="shared" si="2"/>
        <v>s</v>
      </c>
      <c r="AU8" s="43" t="str">
        <f t="shared" si="2"/>
        <v>t</v>
      </c>
      <c r="AV8" s="43" t="str">
        <f t="shared" si="2"/>
        <v>q</v>
      </c>
      <c r="AW8" s="43" t="str">
        <f t="shared" si="2"/>
        <v>q</v>
      </c>
      <c r="AX8" s="43" t="str">
        <f t="shared" si="2"/>
        <v>s</v>
      </c>
      <c r="AY8" s="43" t="str">
        <f t="shared" si="2"/>
        <v>s</v>
      </c>
      <c r="AZ8" s="43" t="str">
        <f t="shared" si="2"/>
        <v>d</v>
      </c>
      <c r="BA8" s="43" t="str">
        <f t="shared" si="2"/>
        <v>s</v>
      </c>
      <c r="BB8" s="43" t="str">
        <f t="shared" si="2"/>
        <v>t</v>
      </c>
      <c r="BC8" s="43" t="str">
        <f t="shared" si="2"/>
        <v>q</v>
      </c>
      <c r="BD8" s="43" t="str">
        <f t="shared" si="2"/>
        <v>q</v>
      </c>
      <c r="BE8" s="43" t="str">
        <f t="shared" si="2"/>
        <v>s</v>
      </c>
      <c r="BF8" s="43" t="str">
        <f t="shared" si="2"/>
        <v>s</v>
      </c>
      <c r="BG8" s="43" t="str">
        <f t="shared" si="2"/>
        <v>d</v>
      </c>
      <c r="BH8" s="43" t="str">
        <f t="shared" si="2"/>
        <v>s</v>
      </c>
      <c r="BI8" s="43" t="str">
        <f t="shared" si="2"/>
        <v>t</v>
      </c>
      <c r="BJ8" s="43" t="str">
        <f t="shared" si="2"/>
        <v>q</v>
      </c>
      <c r="BK8" s="43" t="str">
        <f t="shared" si="2"/>
        <v>q</v>
      </c>
      <c r="BL8" s="43" t="str">
        <f t="shared" si="2"/>
        <v>s</v>
      </c>
      <c r="BM8" s="43" t="str">
        <f t="shared" si="2"/>
        <v>s</v>
      </c>
      <c r="BN8" s="43" t="str">
        <f t="shared" si="2"/>
        <v>d</v>
      </c>
    </row>
    <row r="9" spans="1:66" ht="30" hidden="1" customHeight="1" x14ac:dyDescent="0.25">
      <c r="A9" s="35" t="s">
        <v>139</v>
      </c>
      <c r="E9" s="44"/>
      <c r="G9"/>
      <c r="J9">
        <f>IF(OR(ISBLANK(início_da_tarefa),ISBLANK(término_da_tarefa)),"",término_da_tarefa-início_da_tarefa+1)</f>
        <v>4</v>
      </c>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14" customFormat="1" ht="30" customHeight="1" thickBot="1" x14ac:dyDescent="0.3">
      <c r="A10" s="30" t="s">
        <v>140</v>
      </c>
      <c r="B10" s="30"/>
      <c r="C10" s="30"/>
      <c r="D10" s="46" t="s">
        <v>43</v>
      </c>
      <c r="E10" s="47"/>
      <c r="F10" s="48"/>
      <c r="G10" s="49"/>
      <c r="H10" s="50"/>
      <c r="I10" s="51"/>
      <c r="J10" s="51">
        <f t="shared" ref="J10:J35" si="3">IF(OR(ISBLANK(início_da_tarefa),ISBLANK(término_da_tarefa)),"",término_da_tarefa-início_da_tarefa+1)</f>
        <v>3</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4" customFormat="1" ht="30" customHeight="1" thickBot="1" x14ac:dyDescent="0.3">
      <c r="A11" s="30" t="s">
        <v>141</v>
      </c>
      <c r="B11" s="30"/>
      <c r="C11" s="30"/>
      <c r="D11" s="52" t="s">
        <v>41</v>
      </c>
      <c r="E11" s="53"/>
      <c r="F11" s="54"/>
      <c r="G11" s="55">
        <f>Início_do_projeto</f>
        <v>45160</v>
      </c>
      <c r="H11" s="55">
        <f>G11+3</f>
        <v>45163</v>
      </c>
      <c r="I11" s="51"/>
      <c r="J11" s="51">
        <f t="shared" si="3"/>
        <v>5</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row>
    <row r="12" spans="1:66" s="14" customFormat="1" ht="30" customHeight="1" thickBot="1" x14ac:dyDescent="0.3">
      <c r="A12" s="30" t="s">
        <v>143</v>
      </c>
      <c r="B12" s="30"/>
      <c r="C12" s="30"/>
      <c r="D12" s="52" t="s">
        <v>144</v>
      </c>
      <c r="E12" s="53"/>
      <c r="F12" s="54"/>
      <c r="G12" s="55"/>
      <c r="H12" s="55"/>
      <c r="I12" s="51"/>
      <c r="J12" s="51">
        <f t="shared" si="3"/>
        <v>6</v>
      </c>
      <c r="K12" s="45"/>
      <c r="L12" s="45"/>
      <c r="M12" s="45"/>
      <c r="N12" s="45"/>
      <c r="O12" s="45"/>
      <c r="P12" s="45"/>
      <c r="Q12" s="45"/>
      <c r="R12" s="45"/>
      <c r="S12" s="45"/>
      <c r="T12" s="45"/>
      <c r="U12" s="45"/>
      <c r="V12" s="45"/>
      <c r="W12" s="56"/>
      <c r="X12" s="56"/>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14" customFormat="1" ht="30" customHeight="1" thickBot="1" x14ac:dyDescent="0.3">
      <c r="A13" s="35"/>
      <c r="B13" s="35"/>
      <c r="C13" s="35"/>
      <c r="D13" s="52" t="s">
        <v>145</v>
      </c>
      <c r="E13" s="53"/>
      <c r="F13" s="54"/>
      <c r="G13" s="55"/>
      <c r="H13" s="55"/>
      <c r="I13" s="51"/>
      <c r="J13" s="51">
        <f t="shared" si="3"/>
        <v>3</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14" customFormat="1" ht="30" customHeight="1" thickBot="1" x14ac:dyDescent="0.3">
      <c r="A14" s="35"/>
      <c r="B14" s="35"/>
      <c r="C14" s="35"/>
      <c r="D14" s="52" t="s">
        <v>146</v>
      </c>
      <c r="E14" s="53"/>
      <c r="F14" s="54"/>
      <c r="G14" s="55"/>
      <c r="H14" s="55"/>
      <c r="I14" s="51"/>
      <c r="J14" s="51" t="str">
        <f t="shared" si="3"/>
        <v/>
      </c>
      <c r="K14" s="45"/>
      <c r="L14" s="45"/>
      <c r="M14" s="45"/>
      <c r="N14" s="45"/>
      <c r="O14" s="45"/>
      <c r="P14" s="45"/>
      <c r="Q14" s="45"/>
      <c r="R14" s="45"/>
      <c r="S14" s="45"/>
      <c r="T14" s="45"/>
      <c r="U14" s="45"/>
      <c r="V14" s="45"/>
      <c r="W14" s="45"/>
      <c r="X14" s="45"/>
      <c r="Y14" s="45"/>
      <c r="Z14" s="45"/>
      <c r="AA14" s="56"/>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4" customFormat="1" ht="30" customHeight="1" thickBot="1" x14ac:dyDescent="0.3">
      <c r="A15" s="35"/>
      <c r="B15" s="35"/>
      <c r="C15" s="35"/>
      <c r="D15" s="52" t="s">
        <v>147</v>
      </c>
      <c r="E15" s="53"/>
      <c r="F15" s="54"/>
      <c r="G15" s="55"/>
      <c r="H15" s="55"/>
      <c r="I15" s="51"/>
      <c r="J15" s="51">
        <f t="shared" si="3"/>
        <v>5</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14" customFormat="1" ht="30" customHeight="1" thickBot="1" x14ac:dyDescent="0.3">
      <c r="A16" s="30" t="s">
        <v>148</v>
      </c>
      <c r="B16" s="30"/>
      <c r="C16" s="30"/>
      <c r="D16" s="57" t="s">
        <v>149</v>
      </c>
      <c r="E16" s="58"/>
      <c r="F16" s="59"/>
      <c r="G16" s="60"/>
      <c r="H16" s="61"/>
      <c r="I16" s="51"/>
      <c r="J16" s="51">
        <f t="shared" si="3"/>
        <v>6</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14" customFormat="1" ht="30" customHeight="1" thickBot="1" x14ac:dyDescent="0.3">
      <c r="A17" s="30"/>
      <c r="B17" s="30"/>
      <c r="C17" s="30"/>
      <c r="D17" s="62" t="s">
        <v>142</v>
      </c>
      <c r="E17" s="63"/>
      <c r="F17" s="64"/>
      <c r="G17" s="65"/>
      <c r="H17" s="65"/>
      <c r="I17" s="51"/>
      <c r="J17" s="51">
        <f t="shared" si="3"/>
        <v>4</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row>
    <row r="18" spans="1:66" s="14" customFormat="1" ht="30" customHeight="1" thickBot="1" x14ac:dyDescent="0.3">
      <c r="A18" s="35"/>
      <c r="B18" s="35"/>
      <c r="C18" s="35"/>
      <c r="D18" s="62" t="s">
        <v>144</v>
      </c>
      <c r="E18" s="63"/>
      <c r="F18" s="64"/>
      <c r="G18" s="65"/>
      <c r="H18" s="65"/>
      <c r="I18" s="51"/>
      <c r="J18" s="51">
        <f t="shared" si="3"/>
        <v>3</v>
      </c>
      <c r="K18" s="45"/>
      <c r="L18" s="45"/>
      <c r="M18" s="45"/>
      <c r="N18" s="45"/>
      <c r="O18" s="45"/>
      <c r="P18" s="45"/>
      <c r="Q18" s="45"/>
      <c r="R18" s="45"/>
      <c r="S18" s="45"/>
      <c r="T18" s="45"/>
      <c r="U18" s="45"/>
      <c r="V18" s="45"/>
      <c r="W18" s="56"/>
      <c r="X18" s="56"/>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row>
    <row r="19" spans="1:66" s="14" customFormat="1" ht="30" customHeight="1" thickBot="1" x14ac:dyDescent="0.3">
      <c r="A19" s="35"/>
      <c r="B19" s="35"/>
      <c r="C19" s="35"/>
      <c r="D19" s="62" t="s">
        <v>145</v>
      </c>
      <c r="E19" s="63"/>
      <c r="F19" s="64"/>
      <c r="G19" s="65"/>
      <c r="H19" s="65"/>
      <c r="I19" s="51"/>
      <c r="J19" s="51">
        <f t="shared" si="3"/>
        <v>4</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4" customFormat="1" ht="30" customHeight="1" thickBot="1" x14ac:dyDescent="0.3">
      <c r="A20" s="35"/>
      <c r="B20" s="35"/>
      <c r="C20" s="35"/>
      <c r="D20" s="62" t="s">
        <v>146</v>
      </c>
      <c r="E20" s="63"/>
      <c r="F20" s="64"/>
      <c r="G20" s="65"/>
      <c r="H20" s="65"/>
      <c r="I20" s="51"/>
      <c r="J20" s="51" t="str">
        <f t="shared" si="3"/>
        <v/>
      </c>
      <c r="K20" s="45"/>
      <c r="L20" s="45"/>
      <c r="M20" s="45"/>
      <c r="N20" s="45"/>
      <c r="O20" s="45"/>
      <c r="P20" s="45"/>
      <c r="Q20" s="45"/>
      <c r="R20" s="45"/>
      <c r="S20" s="45"/>
      <c r="T20" s="45"/>
      <c r="U20" s="45"/>
      <c r="V20" s="45"/>
      <c r="W20" s="45"/>
      <c r="X20" s="45"/>
      <c r="Y20" s="45"/>
      <c r="Z20" s="45"/>
      <c r="AA20" s="56"/>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14" customFormat="1" ht="30" customHeight="1" thickBot="1" x14ac:dyDescent="0.3">
      <c r="A21" s="35"/>
      <c r="B21" s="35"/>
      <c r="C21" s="35"/>
      <c r="D21" s="62" t="s">
        <v>147</v>
      </c>
      <c r="E21" s="63"/>
      <c r="F21" s="64"/>
      <c r="G21" s="65"/>
      <c r="H21" s="65"/>
      <c r="I21" s="51"/>
      <c r="J21" s="51">
        <f t="shared" si="3"/>
        <v>6</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row>
    <row r="22" spans="1:66" s="14" customFormat="1" ht="30" customHeight="1" thickBot="1" x14ac:dyDescent="0.3">
      <c r="A22" s="35" t="s">
        <v>150</v>
      </c>
      <c r="B22" s="35"/>
      <c r="C22" s="35"/>
      <c r="D22" s="66" t="s">
        <v>151</v>
      </c>
      <c r="E22" s="67"/>
      <c r="F22" s="68"/>
      <c r="G22" s="69"/>
      <c r="H22" s="70"/>
      <c r="I22" s="51"/>
      <c r="J22" s="51">
        <f t="shared" si="3"/>
        <v>5</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14" customFormat="1" ht="30" customHeight="1" thickBot="1" x14ac:dyDescent="0.3">
      <c r="A23" s="35"/>
      <c r="B23" s="35"/>
      <c r="C23" s="35"/>
      <c r="D23" s="71" t="s">
        <v>142</v>
      </c>
      <c r="E23" s="72"/>
      <c r="F23" s="73"/>
      <c r="G23" s="74"/>
      <c r="H23" s="74"/>
      <c r="I23" s="51"/>
      <c r="J23" s="51">
        <f t="shared" si="3"/>
        <v>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4" customFormat="1" ht="30" customHeight="1" thickBot="1" x14ac:dyDescent="0.3">
      <c r="A24" s="35"/>
      <c r="B24" s="35"/>
      <c r="C24" s="35"/>
      <c r="D24" s="71" t="s">
        <v>144</v>
      </c>
      <c r="E24" s="72"/>
      <c r="F24" s="73"/>
      <c r="G24" s="74"/>
      <c r="H24" s="74"/>
      <c r="I24" s="51"/>
      <c r="J24" s="51">
        <f t="shared" si="3"/>
        <v>5</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row>
    <row r="25" spans="1:66" s="14" customFormat="1" ht="30" customHeight="1" thickBot="1" x14ac:dyDescent="0.3">
      <c r="A25" s="35"/>
      <c r="B25" s="35"/>
      <c r="C25" s="35"/>
      <c r="D25" s="71" t="s">
        <v>145</v>
      </c>
      <c r="E25" s="72"/>
      <c r="F25" s="73"/>
      <c r="G25" s="74"/>
      <c r="H25" s="74"/>
      <c r="I25" s="51"/>
      <c r="J25" s="51">
        <f t="shared" si="3"/>
        <v>5</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6" s="14" customFormat="1" ht="30" customHeight="1" thickBot="1" x14ac:dyDescent="0.3">
      <c r="A26" s="35"/>
      <c r="B26" s="35"/>
      <c r="C26" s="35"/>
      <c r="D26" s="71" t="s">
        <v>146</v>
      </c>
      <c r="E26" s="72"/>
      <c r="F26" s="73"/>
      <c r="G26" s="74"/>
      <c r="H26" s="74"/>
      <c r="I26" s="51"/>
      <c r="J26" s="51" t="str">
        <f t="shared" si="3"/>
        <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14" customFormat="1" ht="30" customHeight="1" thickBot="1" x14ac:dyDescent="0.3">
      <c r="A27" s="35"/>
      <c r="B27" s="35"/>
      <c r="C27" s="35"/>
      <c r="D27" s="71" t="s">
        <v>147</v>
      </c>
      <c r="E27" s="72"/>
      <c r="F27" s="73"/>
      <c r="G27" s="74"/>
      <c r="H27" s="74"/>
      <c r="I27" s="51"/>
      <c r="J27" s="51" t="e">
        <f t="shared" si="3"/>
        <v>#VALUE!</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row>
    <row r="28" spans="1:66" s="14" customFormat="1" ht="30" customHeight="1" thickBot="1" x14ac:dyDescent="0.3">
      <c r="A28" s="35" t="s">
        <v>150</v>
      </c>
      <c r="B28" s="35"/>
      <c r="C28" s="35"/>
      <c r="D28" s="75" t="s">
        <v>152</v>
      </c>
      <c r="E28" s="76"/>
      <c r="F28" s="77"/>
      <c r="G28" s="78"/>
      <c r="H28" s="79"/>
      <c r="I28" s="51"/>
      <c r="J28" s="51" t="e">
        <f t="shared" si="3"/>
        <v>#VALUE!</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6" s="14" customFormat="1" ht="30" customHeight="1" thickBot="1" x14ac:dyDescent="0.3">
      <c r="A29" s="35"/>
      <c r="B29" s="35"/>
      <c r="C29" s="35"/>
      <c r="D29" s="80" t="s">
        <v>142</v>
      </c>
      <c r="E29" s="81"/>
      <c r="F29" s="82"/>
      <c r="G29" s="83" t="s">
        <v>153</v>
      </c>
      <c r="H29" s="83" t="s">
        <v>153</v>
      </c>
      <c r="I29" s="51"/>
      <c r="J29" s="51" t="e">
        <f t="shared" si="3"/>
        <v>#VALUE!</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6" s="14" customFormat="1" ht="30" customHeight="1" thickBot="1" x14ac:dyDescent="0.3">
      <c r="A30" s="35"/>
      <c r="B30" s="35"/>
      <c r="C30" s="35"/>
      <c r="D30" s="80" t="s">
        <v>144</v>
      </c>
      <c r="E30" s="81"/>
      <c r="F30" s="82"/>
      <c r="G30" s="83" t="s">
        <v>153</v>
      </c>
      <c r="H30" s="83" t="s">
        <v>153</v>
      </c>
      <c r="I30" s="51"/>
      <c r="J30" s="51" t="e">
        <f t="shared" si="3"/>
        <v>#VALUE!</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14" customFormat="1" ht="30" customHeight="1" thickBot="1" x14ac:dyDescent="0.3">
      <c r="A31" s="35"/>
      <c r="B31" s="35"/>
      <c r="C31" s="35"/>
      <c r="D31" s="80" t="s">
        <v>145</v>
      </c>
      <c r="E31" s="81"/>
      <c r="F31" s="82"/>
      <c r="G31" s="83" t="s">
        <v>153</v>
      </c>
      <c r="H31" s="83" t="s">
        <v>153</v>
      </c>
      <c r="I31" s="51"/>
      <c r="J31" s="51" t="e">
        <f t="shared" si="3"/>
        <v>#VALUE!</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6" s="14" customFormat="1" ht="30" customHeight="1" thickBot="1" x14ac:dyDescent="0.3">
      <c r="A32" s="35"/>
      <c r="B32" s="35"/>
      <c r="C32" s="35"/>
      <c r="D32" s="80" t="s">
        <v>146</v>
      </c>
      <c r="E32" s="81"/>
      <c r="F32" s="82"/>
      <c r="G32" s="83" t="s">
        <v>153</v>
      </c>
      <c r="H32" s="83" t="s">
        <v>153</v>
      </c>
      <c r="I32" s="51"/>
      <c r="J32" s="51" t="str">
        <f t="shared" si="3"/>
        <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66" s="14" customFormat="1" ht="30" customHeight="1" thickBot="1" x14ac:dyDescent="0.3">
      <c r="A33" s="35"/>
      <c r="B33" s="35"/>
      <c r="C33" s="35"/>
      <c r="D33" s="80" t="s">
        <v>147</v>
      </c>
      <c r="E33" s="81"/>
      <c r="F33" s="82"/>
      <c r="G33" s="83" t="s">
        <v>153</v>
      </c>
      <c r="H33" s="83" t="s">
        <v>153</v>
      </c>
      <c r="I33" s="51"/>
      <c r="J33" s="51" t="str">
        <f t="shared" si="3"/>
        <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14" customFormat="1" ht="30" customHeight="1" thickBot="1" x14ac:dyDescent="0.3">
      <c r="A34" s="35" t="s">
        <v>154</v>
      </c>
      <c r="B34" s="35"/>
      <c r="C34" s="35"/>
      <c r="D34" s="84"/>
      <c r="E34" s="85"/>
      <c r="F34" s="86"/>
      <c r="G34" s="87"/>
      <c r="H34" s="87"/>
      <c r="I34" s="51"/>
      <c r="J34" s="51" t="str">
        <f t="shared" si="3"/>
        <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row>
    <row r="35" spans="1:66" s="14" customFormat="1" ht="30" customHeight="1" thickBot="1" x14ac:dyDescent="0.3">
      <c r="A35" s="30" t="s">
        <v>155</v>
      </c>
      <c r="B35" s="30"/>
      <c r="C35" s="30"/>
      <c r="D35" s="88" t="s">
        <v>156</v>
      </c>
      <c r="E35" s="89"/>
      <c r="F35" s="90"/>
      <c r="G35" s="91"/>
      <c r="H35" s="92"/>
      <c r="I35" s="93"/>
      <c r="J35" s="93" t="str">
        <f t="shared" si="3"/>
        <v/>
      </c>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ht="30" customHeight="1" x14ac:dyDescent="0.25">
      <c r="I36" s="95"/>
    </row>
    <row r="37" spans="1:66" ht="30" customHeight="1" x14ac:dyDescent="0.25">
      <c r="E37" s="96"/>
      <c r="H37" s="97"/>
    </row>
    <row r="38" spans="1:66" ht="30" customHeight="1" x14ac:dyDescent="0.25">
      <c r="E38" s="98"/>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23F5F-A42E-437F-95E6-87B12EB77495}">
  <dimension ref="A1"/>
  <sheetViews>
    <sheetView zoomScale="40" zoomScaleNormal="40" workbookViewId="0">
      <selection activeCell="X142" sqref="X142"/>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C3C93-839D-4ABB-8272-1FF11BCA45E2}">
  <dimension ref="A1:AA43"/>
  <sheetViews>
    <sheetView topLeftCell="E8" zoomScaleNormal="100" workbookViewId="0">
      <selection activeCell="AD10" sqref="AD10"/>
    </sheetView>
  </sheetViews>
  <sheetFormatPr defaultRowHeight="12.75" x14ac:dyDescent="0.2"/>
  <sheetData>
    <row r="1" spans="1:27" x14ac:dyDescent="0.2">
      <c r="A1" s="131"/>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row>
    <row r="2" spans="1:27" x14ac:dyDescent="0.2">
      <c r="A2" s="13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row>
    <row r="3" spans="1:27" x14ac:dyDescent="0.2">
      <c r="A3" s="131"/>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row>
    <row r="4" spans="1:27" x14ac:dyDescent="0.2">
      <c r="A4" s="131"/>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row>
    <row r="5" spans="1:27" x14ac:dyDescent="0.2">
      <c r="A5" s="131"/>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row>
    <row r="6" spans="1:27" x14ac:dyDescent="0.2">
      <c r="A6" s="131"/>
      <c r="B6" s="131"/>
      <c r="C6" s="131"/>
      <c r="D6" s="131"/>
      <c r="E6" s="131"/>
      <c r="F6" s="131"/>
      <c r="G6" s="131"/>
      <c r="H6" s="131"/>
      <c r="I6" s="131"/>
      <c r="J6" s="131"/>
      <c r="K6" s="131"/>
      <c r="L6" s="131"/>
      <c r="M6" s="131"/>
      <c r="N6" s="131"/>
      <c r="O6" s="131"/>
      <c r="P6" s="131"/>
      <c r="Q6" s="131"/>
      <c r="R6" s="131"/>
      <c r="S6" s="131"/>
      <c r="T6" s="131"/>
      <c r="U6" s="131"/>
      <c r="V6" s="131"/>
      <c r="W6" s="131"/>
      <c r="X6" s="131"/>
      <c r="Y6" s="131"/>
      <c r="Z6" s="131"/>
      <c r="AA6" s="131"/>
    </row>
    <row r="7" spans="1:27" x14ac:dyDescent="0.2">
      <c r="A7" s="131"/>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31"/>
    </row>
    <row r="8" spans="1:27" x14ac:dyDescent="0.2">
      <c r="A8" s="131"/>
      <c r="B8" s="131"/>
      <c r="C8" s="131"/>
      <c r="D8" s="131"/>
      <c r="E8" s="131"/>
      <c r="F8" s="131"/>
      <c r="G8" s="131"/>
      <c r="H8" s="131"/>
      <c r="I8" s="131"/>
      <c r="J8" s="131"/>
      <c r="K8" s="131"/>
      <c r="L8" s="131"/>
      <c r="M8" s="131"/>
      <c r="N8" s="131"/>
      <c r="O8" s="131"/>
      <c r="P8" s="131"/>
      <c r="Q8" s="131"/>
      <c r="R8" s="131"/>
      <c r="S8" s="131"/>
      <c r="T8" s="131"/>
      <c r="U8" s="131"/>
      <c r="V8" s="131"/>
      <c r="W8" s="131"/>
      <c r="X8" s="131"/>
      <c r="Y8" s="131"/>
      <c r="Z8" s="131"/>
      <c r="AA8" s="131"/>
    </row>
    <row r="9" spans="1:27" x14ac:dyDescent="0.2">
      <c r="A9" s="131"/>
      <c r="B9" s="131"/>
      <c r="C9" s="131"/>
      <c r="D9" s="131"/>
      <c r="E9" s="131"/>
      <c r="F9" s="131"/>
      <c r="G9" s="131"/>
      <c r="H9" s="131"/>
      <c r="I9" s="131"/>
      <c r="J9" s="131"/>
      <c r="K9" s="131"/>
      <c r="L9" s="131"/>
      <c r="M9" s="131"/>
      <c r="N9" s="131"/>
      <c r="O9" s="131"/>
      <c r="P9" s="131"/>
      <c r="Q9" s="131"/>
      <c r="R9" s="131"/>
      <c r="S9" s="131"/>
      <c r="T9" s="131"/>
      <c r="U9" s="131"/>
      <c r="V9" s="131"/>
      <c r="W9" s="131"/>
      <c r="X9" s="131"/>
      <c r="Y9" s="131"/>
      <c r="Z9" s="131"/>
      <c r="AA9" s="131"/>
    </row>
    <row r="10" spans="1:27" x14ac:dyDescent="0.2">
      <c r="A10" s="131"/>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row>
    <row r="11" spans="1:27" x14ac:dyDescent="0.2">
      <c r="A11" s="131"/>
      <c r="B11" s="131"/>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row>
    <row r="12" spans="1:27" x14ac:dyDescent="0.2">
      <c r="A12" s="131"/>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row>
    <row r="13" spans="1:27" x14ac:dyDescent="0.2">
      <c r="A13" s="131"/>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row>
    <row r="14" spans="1:27" x14ac:dyDescent="0.2">
      <c r="A14" s="131"/>
      <c r="B14" s="131"/>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row>
    <row r="15" spans="1:27" x14ac:dyDescent="0.2">
      <c r="A15" s="131"/>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c r="AA15" s="131"/>
    </row>
    <row r="16" spans="1:27" x14ac:dyDescent="0.2">
      <c r="A16" s="131"/>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row>
    <row r="17" spans="1:27" x14ac:dyDescent="0.2">
      <c r="A17" s="131"/>
      <c r="B17" s="131"/>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31"/>
    </row>
    <row r="18" spans="1:27" x14ac:dyDescent="0.2">
      <c r="A18" s="131"/>
      <c r="B18" s="131"/>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row>
    <row r="19" spans="1:27" x14ac:dyDescent="0.2">
      <c r="A19" s="131"/>
      <c r="B19" s="131"/>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row>
    <row r="20" spans="1:27" x14ac:dyDescent="0.2">
      <c r="A20" s="131"/>
      <c r="B20" s="131"/>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row>
    <row r="21" spans="1:27" x14ac:dyDescent="0.2">
      <c r="A21" s="131"/>
      <c r="B21" s="131"/>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row>
    <row r="22" spans="1:27" x14ac:dyDescent="0.2">
      <c r="A22" s="131"/>
      <c r="B22" s="131"/>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row>
    <row r="23" spans="1:27" x14ac:dyDescent="0.2">
      <c r="A23" s="131"/>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row>
    <row r="24" spans="1:27" x14ac:dyDescent="0.2">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row>
    <row r="25" spans="1:27" x14ac:dyDescent="0.2">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row>
    <row r="26" spans="1:27" x14ac:dyDescent="0.2">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row>
    <row r="27" spans="1:27" x14ac:dyDescent="0.2">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row>
    <row r="28" spans="1:27" x14ac:dyDescent="0.2">
      <c r="A28" s="131"/>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row>
    <row r="29" spans="1:27" x14ac:dyDescent="0.2">
      <c r="A29" s="131"/>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row>
    <row r="30" spans="1:27" x14ac:dyDescent="0.2">
      <c r="A30" s="131"/>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row>
    <row r="31" spans="1:27" x14ac:dyDescent="0.2">
      <c r="A31" s="131"/>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row>
    <row r="32" spans="1:27" x14ac:dyDescent="0.2">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row>
    <row r="33" spans="1:27" x14ac:dyDescent="0.2">
      <c r="A33" s="131"/>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row>
    <row r="34" spans="1:27" x14ac:dyDescent="0.2">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row>
    <row r="35" spans="1:27" x14ac:dyDescent="0.2">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row>
    <row r="36" spans="1:27" x14ac:dyDescent="0.2">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row>
    <row r="37" spans="1:27" x14ac:dyDescent="0.2">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row>
    <row r="38" spans="1:27" x14ac:dyDescent="0.2">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row>
    <row r="39" spans="1:27" x14ac:dyDescent="0.2">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row>
    <row r="40" spans="1:27" x14ac:dyDescent="0.2">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row>
    <row r="41" spans="1:27" x14ac:dyDescent="0.2">
      <c r="A41" s="131"/>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row>
    <row r="42" spans="1:27" x14ac:dyDescent="0.2">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row>
    <row r="43" spans="1:27" x14ac:dyDescent="0.2">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row>
  </sheetData>
  <mergeCells count="1">
    <mergeCell ref="A1:AA43"/>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CFC9D-5715-448D-AD42-62842CFA5226}">
  <dimension ref="A1:J55"/>
  <sheetViews>
    <sheetView tabSelected="1" topLeftCell="A34" zoomScaleNormal="100" workbookViewId="0">
      <selection activeCell="I60" sqref="I60"/>
    </sheetView>
  </sheetViews>
  <sheetFormatPr defaultRowHeight="12.75" x14ac:dyDescent="0.2"/>
  <cols>
    <col min="1" max="1" width="7" style="154" customWidth="1"/>
    <col min="2" max="2" width="56.7109375" bestFit="1" customWidth="1"/>
    <col min="3" max="3" width="17.85546875" style="154" customWidth="1"/>
    <col min="4" max="4" width="25.7109375" style="111" customWidth="1"/>
    <col min="5" max="5" width="19.140625" customWidth="1"/>
    <col min="6" max="6" width="20.5703125" customWidth="1"/>
    <col min="7" max="7" width="18.42578125" customWidth="1"/>
    <col min="8" max="8" width="14.5703125" customWidth="1"/>
    <col min="9" max="9" width="15.140625" bestFit="1" customWidth="1"/>
  </cols>
  <sheetData>
    <row r="1" spans="1:10" x14ac:dyDescent="0.2">
      <c r="A1" s="150" t="s">
        <v>368</v>
      </c>
      <c r="B1" s="151"/>
      <c r="C1" s="151"/>
      <c r="D1" s="151"/>
      <c r="E1" s="151"/>
      <c r="F1" s="151"/>
      <c r="G1" s="151"/>
      <c r="H1" s="151"/>
      <c r="I1" s="151"/>
      <c r="J1" s="151"/>
    </row>
    <row r="2" spans="1:10" x14ac:dyDescent="0.2">
      <c r="A2" s="151"/>
      <c r="B2" s="151"/>
      <c r="C2" s="151"/>
      <c r="D2" s="151"/>
      <c r="E2" s="151"/>
      <c r="F2" s="151"/>
      <c r="G2" s="151"/>
      <c r="H2" s="151"/>
      <c r="I2" s="151"/>
      <c r="J2" s="151"/>
    </row>
    <row r="3" spans="1:10" x14ac:dyDescent="0.2">
      <c r="A3" s="151"/>
      <c r="B3" s="151"/>
      <c r="C3" s="151"/>
      <c r="D3" s="151"/>
      <c r="E3" s="151"/>
      <c r="F3" s="151"/>
      <c r="G3" s="151"/>
      <c r="H3" s="151"/>
      <c r="I3" s="151"/>
      <c r="J3" s="151"/>
    </row>
    <row r="4" spans="1:10" x14ac:dyDescent="0.2">
      <c r="A4" s="151"/>
      <c r="B4" s="151"/>
      <c r="C4" s="151"/>
      <c r="D4" s="151"/>
      <c r="E4" s="151"/>
      <c r="F4" s="151"/>
      <c r="G4" s="151"/>
      <c r="H4" s="151"/>
      <c r="I4" s="151"/>
      <c r="J4" s="151"/>
    </row>
    <row r="5" spans="1:10" ht="13.5" thickBot="1" x14ac:dyDescent="0.25">
      <c r="A5" s="151"/>
      <c r="B5" s="151"/>
      <c r="C5" s="151"/>
      <c r="D5" s="151"/>
      <c r="E5" s="151"/>
      <c r="F5" s="151"/>
      <c r="G5" s="151"/>
      <c r="H5" s="151"/>
      <c r="I5" s="151"/>
      <c r="J5" s="151"/>
    </row>
    <row r="6" spans="1:10" ht="16.5" thickBot="1" x14ac:dyDescent="0.3">
      <c r="A6" s="144" t="s">
        <v>0</v>
      </c>
      <c r="B6" s="144" t="s">
        <v>39</v>
      </c>
      <c r="C6" s="144" t="s">
        <v>2</v>
      </c>
      <c r="D6" s="144" t="s">
        <v>325</v>
      </c>
      <c r="E6" s="144" t="s">
        <v>353</v>
      </c>
      <c r="F6" s="144" t="s">
        <v>354</v>
      </c>
      <c r="G6" s="144" t="s">
        <v>3</v>
      </c>
      <c r="H6" s="152" t="s">
        <v>327</v>
      </c>
      <c r="I6" s="144" t="s">
        <v>328</v>
      </c>
      <c r="J6" s="144" t="s">
        <v>329</v>
      </c>
    </row>
    <row r="7" spans="1:10" ht="16.5" thickBot="1" x14ac:dyDescent="0.25">
      <c r="A7" s="144">
        <v>1</v>
      </c>
      <c r="B7" s="148" t="s">
        <v>43</v>
      </c>
      <c r="C7" s="145">
        <v>1</v>
      </c>
      <c r="D7" s="146"/>
      <c r="E7" s="147"/>
      <c r="F7" s="147"/>
      <c r="G7" s="147"/>
      <c r="H7" s="147"/>
      <c r="I7" s="112"/>
      <c r="J7" s="149"/>
    </row>
    <row r="8" spans="1:10" x14ac:dyDescent="0.2">
      <c r="A8" s="174" t="s">
        <v>8</v>
      </c>
      <c r="B8" s="167" t="s">
        <v>337</v>
      </c>
      <c r="C8" s="166" t="s">
        <v>8</v>
      </c>
      <c r="D8" s="183">
        <v>1</v>
      </c>
      <c r="E8" s="192">
        <v>45699</v>
      </c>
      <c r="F8" s="192">
        <v>45706</v>
      </c>
      <c r="G8" s="199" t="s">
        <v>342</v>
      </c>
      <c r="H8" s="199" t="s">
        <v>330</v>
      </c>
      <c r="I8" s="188">
        <v>1000</v>
      </c>
      <c r="J8" s="175"/>
    </row>
    <row r="9" spans="1:10" x14ac:dyDescent="0.2">
      <c r="A9" s="176" t="s">
        <v>10</v>
      </c>
      <c r="B9" s="163" t="s">
        <v>338</v>
      </c>
      <c r="C9" s="162" t="s">
        <v>8</v>
      </c>
      <c r="D9" s="184">
        <v>1</v>
      </c>
      <c r="E9" s="193">
        <v>45699</v>
      </c>
      <c r="F9" s="193">
        <v>45706</v>
      </c>
      <c r="G9" s="199" t="s">
        <v>342</v>
      </c>
      <c r="H9" s="199" t="s">
        <v>330</v>
      </c>
      <c r="I9" s="189">
        <v>1000</v>
      </c>
      <c r="J9" s="177"/>
    </row>
    <row r="10" spans="1:10" x14ac:dyDescent="0.2">
      <c r="A10" s="176" t="s">
        <v>11</v>
      </c>
      <c r="B10" s="163" t="s">
        <v>339</v>
      </c>
      <c r="C10" s="162" t="s">
        <v>10</v>
      </c>
      <c r="D10" s="184">
        <v>1</v>
      </c>
      <c r="E10" s="193">
        <v>45706</v>
      </c>
      <c r="F10" s="193">
        <v>45713</v>
      </c>
      <c r="G10" s="199" t="s">
        <v>342</v>
      </c>
      <c r="H10" s="199" t="s">
        <v>330</v>
      </c>
      <c r="I10" s="189">
        <v>1500</v>
      </c>
      <c r="J10" s="177"/>
    </row>
    <row r="11" spans="1:10" ht="13.5" thickBot="1" x14ac:dyDescent="0.25">
      <c r="A11" s="178" t="s">
        <v>341</v>
      </c>
      <c r="B11" s="169" t="s">
        <v>340</v>
      </c>
      <c r="C11" s="170" t="s">
        <v>11</v>
      </c>
      <c r="D11" s="185">
        <v>1</v>
      </c>
      <c r="E11" s="194">
        <v>45713</v>
      </c>
      <c r="F11" s="194">
        <v>45720</v>
      </c>
      <c r="G11" s="199" t="s">
        <v>342</v>
      </c>
      <c r="H11" s="199" t="s">
        <v>330</v>
      </c>
      <c r="I11" s="190">
        <v>500</v>
      </c>
      <c r="J11" s="179"/>
    </row>
    <row r="12" spans="1:10" ht="16.5" thickBot="1" x14ac:dyDescent="0.25">
      <c r="A12" s="153">
        <v>2</v>
      </c>
      <c r="B12" s="113" t="s">
        <v>45</v>
      </c>
      <c r="C12" s="155" t="s">
        <v>341</v>
      </c>
      <c r="D12" s="155"/>
      <c r="E12" s="195"/>
      <c r="F12" s="195"/>
      <c r="G12" s="114"/>
      <c r="H12" s="114"/>
      <c r="I12" s="116">
        <f>SUM(I8:I11)</f>
        <v>4000</v>
      </c>
      <c r="J12" s="115"/>
    </row>
    <row r="13" spans="1:10" x14ac:dyDescent="0.2">
      <c r="A13" s="174" t="s">
        <v>4</v>
      </c>
      <c r="B13" s="167" t="s">
        <v>346</v>
      </c>
      <c r="C13" s="171" t="s">
        <v>341</v>
      </c>
      <c r="D13" s="183">
        <v>1</v>
      </c>
      <c r="E13" s="192">
        <v>45720</v>
      </c>
      <c r="F13" s="192">
        <v>45727</v>
      </c>
      <c r="G13" s="199" t="s">
        <v>342</v>
      </c>
      <c r="H13" s="199" t="s">
        <v>330</v>
      </c>
      <c r="I13" s="188">
        <v>1000</v>
      </c>
      <c r="J13" s="175"/>
    </row>
    <row r="14" spans="1:10" x14ac:dyDescent="0.2">
      <c r="A14" s="176" t="s">
        <v>5</v>
      </c>
      <c r="B14" s="163" t="s">
        <v>347</v>
      </c>
      <c r="C14" s="164" t="s">
        <v>4</v>
      </c>
      <c r="D14" s="184">
        <v>1</v>
      </c>
      <c r="E14" s="193">
        <v>45727</v>
      </c>
      <c r="F14" s="193">
        <v>45734</v>
      </c>
      <c r="G14" s="199" t="s">
        <v>342</v>
      </c>
      <c r="H14" s="199" t="s">
        <v>330</v>
      </c>
      <c r="I14" s="189">
        <v>1000</v>
      </c>
      <c r="J14" s="177"/>
    </row>
    <row r="15" spans="1:10" x14ac:dyDescent="0.2">
      <c r="A15" s="176" t="s">
        <v>6</v>
      </c>
      <c r="B15" s="163" t="s">
        <v>348</v>
      </c>
      <c r="C15" s="164" t="s">
        <v>5</v>
      </c>
      <c r="D15" s="184">
        <v>1</v>
      </c>
      <c r="E15" s="193">
        <v>45734</v>
      </c>
      <c r="F15" s="193">
        <v>45741</v>
      </c>
      <c r="G15" s="199" t="s">
        <v>342</v>
      </c>
      <c r="H15" s="199" t="s">
        <v>330</v>
      </c>
      <c r="I15" s="189">
        <v>800</v>
      </c>
      <c r="J15" s="177"/>
    </row>
    <row r="16" spans="1:10" x14ac:dyDescent="0.2">
      <c r="A16" s="176" t="s">
        <v>344</v>
      </c>
      <c r="B16" s="163" t="s">
        <v>349</v>
      </c>
      <c r="C16" s="164" t="s">
        <v>6</v>
      </c>
      <c r="D16" s="184">
        <v>1</v>
      </c>
      <c r="E16" s="193">
        <v>45741</v>
      </c>
      <c r="F16" s="193">
        <v>45748</v>
      </c>
      <c r="G16" s="199" t="s">
        <v>342</v>
      </c>
      <c r="H16" s="199" t="s">
        <v>330</v>
      </c>
      <c r="I16" s="189">
        <v>800</v>
      </c>
      <c r="J16" s="177"/>
    </row>
    <row r="17" spans="1:10" ht="13.5" thickBot="1" x14ac:dyDescent="0.25">
      <c r="A17" s="178" t="s">
        <v>345</v>
      </c>
      <c r="B17" s="169" t="s">
        <v>350</v>
      </c>
      <c r="C17" s="170" t="s">
        <v>344</v>
      </c>
      <c r="D17" s="185">
        <v>1</v>
      </c>
      <c r="E17" s="194">
        <v>45748</v>
      </c>
      <c r="F17" s="194">
        <v>45755</v>
      </c>
      <c r="G17" s="199" t="s">
        <v>342</v>
      </c>
      <c r="H17" s="199" t="s">
        <v>330</v>
      </c>
      <c r="I17" s="190">
        <v>1500</v>
      </c>
      <c r="J17" s="179"/>
    </row>
    <row r="18" spans="1:10" ht="16.5" thickBot="1" x14ac:dyDescent="0.25">
      <c r="A18" s="153">
        <v>3</v>
      </c>
      <c r="B18" s="113" t="s">
        <v>369</v>
      </c>
      <c r="C18" s="155" t="s">
        <v>11</v>
      </c>
      <c r="D18" s="155"/>
      <c r="E18" s="195"/>
      <c r="F18" s="195"/>
      <c r="G18" s="114"/>
      <c r="H18" s="114"/>
      <c r="I18" s="116">
        <f>SUM(I13:I17)</f>
        <v>5100</v>
      </c>
      <c r="J18" s="115"/>
    </row>
    <row r="19" spans="1:10" x14ac:dyDescent="0.2">
      <c r="A19" s="174" t="s">
        <v>12</v>
      </c>
      <c r="B19" s="167" t="s">
        <v>370</v>
      </c>
      <c r="C19" s="171" t="s">
        <v>341</v>
      </c>
      <c r="D19" s="183">
        <v>2</v>
      </c>
      <c r="E19" s="192">
        <v>45720</v>
      </c>
      <c r="F19" s="192">
        <v>45734</v>
      </c>
      <c r="G19" s="199" t="s">
        <v>351</v>
      </c>
      <c r="H19" s="199" t="s">
        <v>332</v>
      </c>
      <c r="I19" s="188">
        <v>2000</v>
      </c>
      <c r="J19" s="175"/>
    </row>
    <row r="20" spans="1:10" x14ac:dyDescent="0.2">
      <c r="A20" s="176" t="s">
        <v>13</v>
      </c>
      <c r="B20" s="163" t="s">
        <v>371</v>
      </c>
      <c r="C20" s="164" t="s">
        <v>341</v>
      </c>
      <c r="D20" s="184">
        <v>2</v>
      </c>
      <c r="E20" s="193">
        <v>45720</v>
      </c>
      <c r="F20" s="193">
        <v>45734</v>
      </c>
      <c r="G20" s="199" t="s">
        <v>351</v>
      </c>
      <c r="H20" s="199" t="s">
        <v>332</v>
      </c>
      <c r="I20" s="189">
        <v>2000</v>
      </c>
      <c r="J20" s="177"/>
    </row>
    <row r="21" spans="1:10" x14ac:dyDescent="0.2">
      <c r="A21" s="176" t="s">
        <v>333</v>
      </c>
      <c r="B21" s="163" t="s">
        <v>372</v>
      </c>
      <c r="C21" s="164" t="s">
        <v>13</v>
      </c>
      <c r="D21" s="184">
        <v>2</v>
      </c>
      <c r="E21" s="193">
        <v>45734</v>
      </c>
      <c r="F21" s="193">
        <v>45741</v>
      </c>
      <c r="G21" s="199" t="s">
        <v>351</v>
      </c>
      <c r="H21" s="199" t="s">
        <v>332</v>
      </c>
      <c r="I21" s="189">
        <v>1500</v>
      </c>
      <c r="J21" s="177"/>
    </row>
    <row r="22" spans="1:10" x14ac:dyDescent="0.2">
      <c r="A22" s="176" t="s">
        <v>334</v>
      </c>
      <c r="B22" s="163" t="s">
        <v>373</v>
      </c>
      <c r="C22" s="164" t="s">
        <v>13</v>
      </c>
      <c r="D22" s="184">
        <v>1</v>
      </c>
      <c r="E22" s="193">
        <v>45741</v>
      </c>
      <c r="F22" s="193">
        <v>45748</v>
      </c>
      <c r="G22" s="199" t="s">
        <v>351</v>
      </c>
      <c r="H22" s="199" t="s">
        <v>332</v>
      </c>
      <c r="I22" s="189">
        <v>1500</v>
      </c>
      <c r="J22" s="177"/>
    </row>
    <row r="23" spans="1:10" x14ac:dyDescent="0.2">
      <c r="A23" s="176" t="s">
        <v>399</v>
      </c>
      <c r="B23" s="163" t="s">
        <v>374</v>
      </c>
      <c r="C23" s="164" t="s">
        <v>333</v>
      </c>
      <c r="D23" s="184">
        <v>1</v>
      </c>
      <c r="E23" s="193">
        <v>45741</v>
      </c>
      <c r="F23" s="193">
        <v>45748</v>
      </c>
      <c r="G23" s="199" t="s">
        <v>351</v>
      </c>
      <c r="H23" s="199" t="s">
        <v>332</v>
      </c>
      <c r="I23" s="189">
        <v>2000</v>
      </c>
      <c r="J23" s="177"/>
    </row>
    <row r="24" spans="1:10" x14ac:dyDescent="0.2">
      <c r="A24" s="176" t="s">
        <v>400</v>
      </c>
      <c r="B24" s="163" t="s">
        <v>375</v>
      </c>
      <c r="C24" s="164" t="s">
        <v>399</v>
      </c>
      <c r="D24" s="184">
        <v>1</v>
      </c>
      <c r="E24" s="193">
        <v>45748</v>
      </c>
      <c r="F24" s="193">
        <v>45755</v>
      </c>
      <c r="G24" s="199" t="s">
        <v>351</v>
      </c>
      <c r="H24" s="199" t="s">
        <v>332</v>
      </c>
      <c r="I24" s="189">
        <v>1000</v>
      </c>
      <c r="J24" s="177"/>
    </row>
    <row r="25" spans="1:10" ht="13.5" thickBot="1" x14ac:dyDescent="0.25">
      <c r="A25" s="178" t="s">
        <v>401</v>
      </c>
      <c r="B25" s="169" t="s">
        <v>376</v>
      </c>
      <c r="C25" s="170" t="s">
        <v>12</v>
      </c>
      <c r="D25" s="185">
        <v>3</v>
      </c>
      <c r="E25" s="194">
        <v>45734</v>
      </c>
      <c r="F25" s="194">
        <v>45755</v>
      </c>
      <c r="G25" s="199" t="s">
        <v>351</v>
      </c>
      <c r="H25" s="199" t="s">
        <v>332</v>
      </c>
      <c r="I25" s="190">
        <v>1000</v>
      </c>
      <c r="J25" s="179"/>
    </row>
    <row r="26" spans="1:10" ht="16.5" thickBot="1" x14ac:dyDescent="0.25">
      <c r="A26" s="153">
        <v>4</v>
      </c>
      <c r="B26" s="113" t="s">
        <v>62</v>
      </c>
      <c r="C26" s="155" t="s">
        <v>401</v>
      </c>
      <c r="D26" s="155"/>
      <c r="E26" s="195"/>
      <c r="F26" s="195"/>
      <c r="G26" s="114"/>
      <c r="H26" s="114"/>
      <c r="I26" s="116">
        <f>SUM(I19:I25)</f>
        <v>11000</v>
      </c>
      <c r="J26" s="115"/>
    </row>
    <row r="27" spans="1:10" x14ac:dyDescent="0.2">
      <c r="A27" s="174" t="s">
        <v>7</v>
      </c>
      <c r="B27" s="167" t="s">
        <v>352</v>
      </c>
      <c r="C27" s="171" t="s">
        <v>401</v>
      </c>
      <c r="D27" s="183">
        <v>1</v>
      </c>
      <c r="E27" s="192">
        <v>45755</v>
      </c>
      <c r="F27" s="192">
        <v>45762</v>
      </c>
      <c r="G27" s="199" t="s">
        <v>355</v>
      </c>
      <c r="H27" s="199" t="s">
        <v>358</v>
      </c>
      <c r="I27" s="188">
        <v>750</v>
      </c>
      <c r="J27" s="175"/>
    </row>
    <row r="28" spans="1:10" x14ac:dyDescent="0.2">
      <c r="A28" s="176" t="s">
        <v>28</v>
      </c>
      <c r="B28" s="163" t="s">
        <v>377</v>
      </c>
      <c r="C28" s="164" t="s">
        <v>401</v>
      </c>
      <c r="D28" s="184">
        <v>1</v>
      </c>
      <c r="E28" s="193">
        <v>45755</v>
      </c>
      <c r="F28" s="193">
        <v>45762</v>
      </c>
      <c r="G28" s="199" t="s">
        <v>355</v>
      </c>
      <c r="H28" s="199" t="s">
        <v>358</v>
      </c>
      <c r="I28" s="189">
        <v>850</v>
      </c>
      <c r="J28" s="177"/>
    </row>
    <row r="29" spans="1:10" x14ac:dyDescent="0.2">
      <c r="A29" s="176" t="s">
        <v>335</v>
      </c>
      <c r="B29" s="163" t="s">
        <v>378</v>
      </c>
      <c r="C29" s="164" t="s">
        <v>7</v>
      </c>
      <c r="D29" s="184">
        <v>3</v>
      </c>
      <c r="E29" s="193">
        <v>45762</v>
      </c>
      <c r="F29" s="193">
        <v>45783</v>
      </c>
      <c r="G29" s="199" t="s">
        <v>355</v>
      </c>
      <c r="H29" s="199" t="s">
        <v>358</v>
      </c>
      <c r="I29" s="189">
        <v>1500</v>
      </c>
      <c r="J29" s="177"/>
    </row>
    <row r="30" spans="1:10" x14ac:dyDescent="0.2">
      <c r="A30" s="176" t="s">
        <v>336</v>
      </c>
      <c r="B30" s="163" t="s">
        <v>379</v>
      </c>
      <c r="C30" s="164" t="s">
        <v>7</v>
      </c>
      <c r="D30" s="184">
        <v>1</v>
      </c>
      <c r="E30" s="193">
        <v>45762</v>
      </c>
      <c r="F30" s="193">
        <v>45769</v>
      </c>
      <c r="G30" s="199" t="s">
        <v>355</v>
      </c>
      <c r="H30" s="199" t="s">
        <v>358</v>
      </c>
      <c r="I30" s="189">
        <v>1000</v>
      </c>
      <c r="J30" s="177"/>
    </row>
    <row r="31" spans="1:10" x14ac:dyDescent="0.2">
      <c r="A31" s="176" t="s">
        <v>402</v>
      </c>
      <c r="B31" s="163" t="s">
        <v>380</v>
      </c>
      <c r="C31" s="164" t="s">
        <v>7</v>
      </c>
      <c r="D31" s="184">
        <v>3</v>
      </c>
      <c r="E31" s="193">
        <v>45762</v>
      </c>
      <c r="F31" s="193">
        <v>45783</v>
      </c>
      <c r="G31" s="199" t="s">
        <v>355</v>
      </c>
      <c r="H31" s="199" t="s">
        <v>358</v>
      </c>
      <c r="I31" s="189">
        <v>1500</v>
      </c>
      <c r="J31" s="177"/>
    </row>
    <row r="32" spans="1:10" ht="13.5" thickBot="1" x14ac:dyDescent="0.25">
      <c r="A32" s="178" t="s">
        <v>403</v>
      </c>
      <c r="B32" s="169" t="s">
        <v>381</v>
      </c>
      <c r="C32" s="170" t="s">
        <v>402</v>
      </c>
      <c r="D32" s="185">
        <v>1</v>
      </c>
      <c r="E32" s="194">
        <v>45783</v>
      </c>
      <c r="F32" s="194">
        <v>45790</v>
      </c>
      <c r="G32" s="199" t="s">
        <v>355</v>
      </c>
      <c r="H32" s="199" t="s">
        <v>358</v>
      </c>
      <c r="I32" s="190">
        <v>600</v>
      </c>
      <c r="J32" s="179"/>
    </row>
    <row r="33" spans="1:10" ht="16.5" thickBot="1" x14ac:dyDescent="0.25">
      <c r="A33" s="153">
        <v>5</v>
      </c>
      <c r="B33" s="113" t="s">
        <v>382</v>
      </c>
      <c r="C33" s="155" t="s">
        <v>403</v>
      </c>
      <c r="D33" s="155"/>
      <c r="E33" s="195"/>
      <c r="F33" s="195"/>
      <c r="G33" s="114"/>
      <c r="H33" s="114"/>
      <c r="I33" s="116">
        <f>SUM(I27:I32)</f>
        <v>6200</v>
      </c>
      <c r="J33" s="115"/>
    </row>
    <row r="34" spans="1:10" x14ac:dyDescent="0.2">
      <c r="A34" s="174" t="s">
        <v>14</v>
      </c>
      <c r="B34" s="199" t="s">
        <v>383</v>
      </c>
      <c r="C34" s="171" t="s">
        <v>345</v>
      </c>
      <c r="D34" s="183">
        <v>2</v>
      </c>
      <c r="E34" s="192">
        <v>45755</v>
      </c>
      <c r="F34" s="192">
        <v>45769</v>
      </c>
      <c r="G34" s="199" t="s">
        <v>342</v>
      </c>
      <c r="H34" s="199" t="s">
        <v>414</v>
      </c>
      <c r="I34" s="188">
        <v>500</v>
      </c>
      <c r="J34" s="175"/>
    </row>
    <row r="35" spans="1:10" ht="13.5" thickBot="1" x14ac:dyDescent="0.25">
      <c r="A35" s="178" t="s">
        <v>15</v>
      </c>
      <c r="B35" s="169" t="s">
        <v>384</v>
      </c>
      <c r="C35" s="170" t="s">
        <v>14</v>
      </c>
      <c r="D35" s="185">
        <v>2</v>
      </c>
      <c r="E35" s="194">
        <v>45769</v>
      </c>
      <c r="F35" s="194">
        <v>45783</v>
      </c>
      <c r="G35" s="199" t="s">
        <v>342</v>
      </c>
      <c r="H35" s="200" t="s">
        <v>414</v>
      </c>
      <c r="I35" s="190">
        <v>500</v>
      </c>
      <c r="J35" s="179"/>
    </row>
    <row r="36" spans="1:10" ht="16.5" thickBot="1" x14ac:dyDescent="0.25">
      <c r="A36" s="153">
        <v>6</v>
      </c>
      <c r="B36" s="113" t="s">
        <v>385</v>
      </c>
      <c r="C36" s="155" t="s">
        <v>12</v>
      </c>
      <c r="D36" s="155"/>
      <c r="E36" s="195"/>
      <c r="F36" s="195"/>
      <c r="G36" s="114"/>
      <c r="H36" s="114"/>
      <c r="I36" s="116">
        <f>SUM(I34:I35)</f>
        <v>1000</v>
      </c>
      <c r="J36" s="115"/>
    </row>
    <row r="37" spans="1:10" x14ac:dyDescent="0.2">
      <c r="A37" s="174" t="s">
        <v>78</v>
      </c>
      <c r="B37" s="167" t="s">
        <v>356</v>
      </c>
      <c r="C37" s="171" t="s">
        <v>4</v>
      </c>
      <c r="D37" s="198">
        <v>9</v>
      </c>
      <c r="E37" s="192">
        <v>45727</v>
      </c>
      <c r="F37" s="192">
        <v>45790</v>
      </c>
      <c r="G37" s="199" t="s">
        <v>355</v>
      </c>
      <c r="H37" s="199" t="s">
        <v>358</v>
      </c>
      <c r="I37" s="188">
        <v>1000</v>
      </c>
      <c r="J37" s="175"/>
    </row>
    <row r="38" spans="1:10" x14ac:dyDescent="0.2">
      <c r="A38" s="176" t="s">
        <v>361</v>
      </c>
      <c r="B38" s="163" t="s">
        <v>357</v>
      </c>
      <c r="C38" s="164" t="s">
        <v>4</v>
      </c>
      <c r="D38" s="184">
        <v>9</v>
      </c>
      <c r="E38" s="193">
        <v>45727</v>
      </c>
      <c r="F38" s="193">
        <v>45790</v>
      </c>
      <c r="G38" s="199" t="s">
        <v>355</v>
      </c>
      <c r="H38" s="199" t="s">
        <v>358</v>
      </c>
      <c r="I38" s="189">
        <v>1000</v>
      </c>
      <c r="J38" s="177"/>
    </row>
    <row r="39" spans="1:10" ht="13.5" thickBot="1" x14ac:dyDescent="0.25">
      <c r="A39" s="178" t="s">
        <v>362</v>
      </c>
      <c r="B39" s="169" t="s">
        <v>386</v>
      </c>
      <c r="C39" s="170" t="s">
        <v>4</v>
      </c>
      <c r="D39" s="185">
        <v>9</v>
      </c>
      <c r="E39" s="194">
        <v>45727</v>
      </c>
      <c r="F39" s="194">
        <v>45790</v>
      </c>
      <c r="G39" s="199" t="s">
        <v>355</v>
      </c>
      <c r="H39" s="199" t="s">
        <v>358</v>
      </c>
      <c r="I39" s="190">
        <v>1000</v>
      </c>
      <c r="J39" s="179"/>
    </row>
    <row r="40" spans="1:10" ht="16.5" thickBot="1" x14ac:dyDescent="0.25">
      <c r="A40" s="153">
        <v>7</v>
      </c>
      <c r="B40" s="113" t="s">
        <v>359</v>
      </c>
      <c r="C40" s="155" t="s">
        <v>7</v>
      </c>
      <c r="D40" s="155"/>
      <c r="E40" s="195"/>
      <c r="F40" s="195"/>
      <c r="G40" s="114"/>
      <c r="H40" s="114"/>
      <c r="I40" s="116">
        <f>SUM(I37:I39)</f>
        <v>3000</v>
      </c>
      <c r="J40" s="115"/>
    </row>
    <row r="41" spans="1:10" x14ac:dyDescent="0.2">
      <c r="A41" s="174" t="s">
        <v>404</v>
      </c>
      <c r="B41" s="167" t="s">
        <v>360</v>
      </c>
      <c r="C41" s="171" t="s">
        <v>403</v>
      </c>
      <c r="D41" s="183">
        <v>1</v>
      </c>
      <c r="E41" s="192">
        <v>45792</v>
      </c>
      <c r="F41" s="192">
        <v>45799</v>
      </c>
      <c r="G41" s="199" t="s">
        <v>415</v>
      </c>
      <c r="H41" s="199" t="s">
        <v>330</v>
      </c>
      <c r="I41" s="188">
        <v>1500</v>
      </c>
      <c r="J41" s="175"/>
    </row>
    <row r="42" spans="1:10" ht="13.5" thickBot="1" x14ac:dyDescent="0.25">
      <c r="A42" s="178" t="s">
        <v>405</v>
      </c>
      <c r="B42" s="169" t="s">
        <v>387</v>
      </c>
      <c r="C42" s="170" t="s">
        <v>403</v>
      </c>
      <c r="D42" s="185">
        <v>1</v>
      </c>
      <c r="E42" s="194">
        <v>45792</v>
      </c>
      <c r="F42" s="194">
        <v>45799</v>
      </c>
      <c r="G42" s="199" t="s">
        <v>415</v>
      </c>
      <c r="H42" s="200" t="s">
        <v>330</v>
      </c>
      <c r="I42" s="190">
        <v>1500</v>
      </c>
      <c r="J42" s="179"/>
    </row>
    <row r="43" spans="1:10" ht="16.5" thickBot="1" x14ac:dyDescent="0.25">
      <c r="A43" s="153">
        <v>8</v>
      </c>
      <c r="B43" s="113" t="s">
        <v>388</v>
      </c>
      <c r="C43" s="155" t="s">
        <v>405</v>
      </c>
      <c r="D43" s="155"/>
      <c r="E43" s="195"/>
      <c r="F43" s="195"/>
      <c r="G43" s="114"/>
      <c r="H43" s="114"/>
      <c r="I43" s="116">
        <f>SUM(I41:I42)</f>
        <v>3000</v>
      </c>
      <c r="J43" s="115"/>
    </row>
    <row r="44" spans="1:10" x14ac:dyDescent="0.2">
      <c r="A44" s="174" t="s">
        <v>406</v>
      </c>
      <c r="B44" s="167" t="s">
        <v>389</v>
      </c>
      <c r="C44" s="171" t="s">
        <v>405</v>
      </c>
      <c r="D44" s="183">
        <v>1</v>
      </c>
      <c r="E44" s="192">
        <v>45799</v>
      </c>
      <c r="F44" s="192">
        <v>45806</v>
      </c>
      <c r="G44" s="199" t="s">
        <v>342</v>
      </c>
      <c r="H44" s="199" t="s">
        <v>330</v>
      </c>
      <c r="I44" s="188">
        <v>2000</v>
      </c>
      <c r="J44" s="175"/>
    </row>
    <row r="45" spans="1:10" x14ac:dyDescent="0.2">
      <c r="A45" s="176" t="s">
        <v>407</v>
      </c>
      <c r="B45" s="163" t="s">
        <v>363</v>
      </c>
      <c r="C45" s="164" t="s">
        <v>405</v>
      </c>
      <c r="D45" s="184">
        <v>1</v>
      </c>
      <c r="E45" s="193">
        <v>45799</v>
      </c>
      <c r="F45" s="193">
        <v>45806</v>
      </c>
      <c r="G45" s="199" t="s">
        <v>342</v>
      </c>
      <c r="H45" s="201" t="s">
        <v>330</v>
      </c>
      <c r="I45" s="189">
        <v>2000</v>
      </c>
      <c r="J45" s="177"/>
    </row>
    <row r="46" spans="1:10" ht="13.5" thickBot="1" x14ac:dyDescent="0.25">
      <c r="A46" s="178" t="s">
        <v>408</v>
      </c>
      <c r="B46" s="169" t="s">
        <v>390</v>
      </c>
      <c r="C46" s="170" t="s">
        <v>405</v>
      </c>
      <c r="D46" s="185">
        <v>1</v>
      </c>
      <c r="E46" s="194">
        <v>45799</v>
      </c>
      <c r="F46" s="194">
        <v>45806</v>
      </c>
      <c r="G46" s="199" t="s">
        <v>342</v>
      </c>
      <c r="H46" s="200" t="s">
        <v>330</v>
      </c>
      <c r="I46" s="190">
        <v>1000</v>
      </c>
      <c r="J46" s="179"/>
    </row>
    <row r="47" spans="1:10" ht="16.5" thickBot="1" x14ac:dyDescent="0.25">
      <c r="A47" s="153">
        <v>9</v>
      </c>
      <c r="B47" s="113" t="s">
        <v>391</v>
      </c>
      <c r="C47" s="155" t="s">
        <v>408</v>
      </c>
      <c r="D47" s="155"/>
      <c r="E47" s="195"/>
      <c r="F47" s="195"/>
      <c r="G47" s="114"/>
      <c r="H47" s="114"/>
      <c r="I47" s="116">
        <f>SUM(I44:I46)</f>
        <v>5000</v>
      </c>
      <c r="J47" s="115"/>
    </row>
    <row r="48" spans="1:10" x14ac:dyDescent="0.2">
      <c r="A48" s="166" t="s">
        <v>409</v>
      </c>
      <c r="B48" s="187" t="s">
        <v>392</v>
      </c>
      <c r="C48" s="171" t="s">
        <v>404</v>
      </c>
      <c r="D48" s="183">
        <v>1</v>
      </c>
      <c r="E48" s="192">
        <v>45799</v>
      </c>
      <c r="F48" s="192">
        <v>45806</v>
      </c>
      <c r="G48" s="199" t="s">
        <v>415</v>
      </c>
      <c r="H48" s="199" t="s">
        <v>330</v>
      </c>
      <c r="I48" s="188">
        <v>500</v>
      </c>
      <c r="J48" s="167"/>
    </row>
    <row r="49" spans="1:10" ht="16.5" thickBot="1" x14ac:dyDescent="0.25">
      <c r="A49" s="156">
        <v>10</v>
      </c>
      <c r="B49" s="157" t="s">
        <v>393</v>
      </c>
      <c r="C49" s="158" t="s">
        <v>409</v>
      </c>
      <c r="D49" s="158"/>
      <c r="E49" s="196"/>
      <c r="F49" s="196"/>
      <c r="G49" s="159"/>
      <c r="H49" s="159"/>
      <c r="I49" s="160">
        <f>SUM(I48)</f>
        <v>500</v>
      </c>
      <c r="J49" s="161"/>
    </row>
    <row r="50" spans="1:10" x14ac:dyDescent="0.2">
      <c r="A50" s="174" t="s">
        <v>410</v>
      </c>
      <c r="B50" s="167" t="s">
        <v>394</v>
      </c>
      <c r="C50" s="171" t="s">
        <v>15</v>
      </c>
      <c r="D50" s="183">
        <v>2</v>
      </c>
      <c r="E50" s="192">
        <v>45782</v>
      </c>
      <c r="F50" s="192">
        <v>45797</v>
      </c>
      <c r="G50" s="199" t="s">
        <v>343</v>
      </c>
      <c r="H50" s="199" t="s">
        <v>330</v>
      </c>
      <c r="I50" s="188">
        <v>500</v>
      </c>
      <c r="J50" s="175"/>
    </row>
    <row r="51" spans="1:10" x14ac:dyDescent="0.2">
      <c r="A51" s="180" t="s">
        <v>411</v>
      </c>
      <c r="B51" s="163" t="s">
        <v>395</v>
      </c>
      <c r="C51" s="165" t="s">
        <v>15</v>
      </c>
      <c r="D51" s="184">
        <v>2</v>
      </c>
      <c r="E51" s="193">
        <v>45783</v>
      </c>
      <c r="F51" s="193">
        <v>45797</v>
      </c>
      <c r="G51" s="199" t="s">
        <v>343</v>
      </c>
      <c r="H51" s="201" t="s">
        <v>330</v>
      </c>
      <c r="I51" s="189">
        <v>500</v>
      </c>
      <c r="J51" s="177"/>
    </row>
    <row r="52" spans="1:10" ht="13.5" thickBot="1" x14ac:dyDescent="0.25">
      <c r="A52" s="178" t="s">
        <v>412</v>
      </c>
      <c r="B52" s="169" t="s">
        <v>396</v>
      </c>
      <c r="C52" s="168" t="s">
        <v>15</v>
      </c>
      <c r="D52" s="185">
        <v>2</v>
      </c>
      <c r="E52" s="194">
        <v>45783</v>
      </c>
      <c r="F52" s="194">
        <v>45797</v>
      </c>
      <c r="G52" s="199" t="s">
        <v>343</v>
      </c>
      <c r="H52" s="200" t="s">
        <v>330</v>
      </c>
      <c r="I52" s="190">
        <v>500</v>
      </c>
      <c r="J52" s="179"/>
    </row>
    <row r="53" spans="1:10" ht="16.5" thickBot="1" x14ac:dyDescent="0.25">
      <c r="A53" s="153">
        <v>11</v>
      </c>
      <c r="B53" s="113" t="s">
        <v>397</v>
      </c>
      <c r="C53" s="155" t="s">
        <v>412</v>
      </c>
      <c r="D53" s="155"/>
      <c r="E53" s="195"/>
      <c r="F53" s="195"/>
      <c r="G53" s="114"/>
      <c r="H53" s="114"/>
      <c r="I53" s="116">
        <f>SUM(I50:I52)</f>
        <v>1500</v>
      </c>
      <c r="J53" s="115"/>
    </row>
    <row r="54" spans="1:10" ht="13.5" thickBot="1" x14ac:dyDescent="0.25">
      <c r="A54" s="181" t="s">
        <v>413</v>
      </c>
      <c r="B54" s="173" t="s">
        <v>398</v>
      </c>
      <c r="C54" s="172" t="s">
        <v>7</v>
      </c>
      <c r="D54" s="186">
        <v>2</v>
      </c>
      <c r="E54" s="197">
        <v>45783</v>
      </c>
      <c r="F54" s="197">
        <v>45797</v>
      </c>
      <c r="G54" s="202" t="s">
        <v>415</v>
      </c>
      <c r="H54" s="202" t="s">
        <v>330</v>
      </c>
      <c r="I54" s="191">
        <v>4000</v>
      </c>
      <c r="J54" s="182"/>
    </row>
    <row r="55" spans="1:10" ht="16.5" thickBot="1" x14ac:dyDescent="0.25">
      <c r="A55" s="153"/>
      <c r="B55" s="113"/>
      <c r="C55" s="155"/>
      <c r="D55" s="155"/>
      <c r="E55" s="195"/>
      <c r="F55" s="195"/>
      <c r="G55" s="114"/>
      <c r="H55" s="114" t="s">
        <v>121</v>
      </c>
      <c r="I55" s="116">
        <f>SUM(I12,I18,I26,I33,I36,I40,I43,I47,I49,I53,I54)</f>
        <v>44300</v>
      </c>
      <c r="J55" s="115"/>
    </row>
  </sheetData>
  <mergeCells count="1">
    <mergeCell ref="A1:J5"/>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4A97-9E55-4AFC-A7F2-33F09E7E09E7}">
  <dimension ref="A1:J44"/>
  <sheetViews>
    <sheetView topLeftCell="A37" zoomScale="115" zoomScaleNormal="115" workbookViewId="0">
      <selection activeCell="K8" sqref="K8"/>
    </sheetView>
  </sheetViews>
  <sheetFormatPr defaultRowHeight="12.75" x14ac:dyDescent="0.2"/>
  <cols>
    <col min="1" max="1" width="7.85546875" customWidth="1"/>
    <col min="2" max="2" width="44.140625" bestFit="1" customWidth="1"/>
    <col min="3" max="3" width="12.7109375" style="111" bestFit="1" customWidth="1"/>
    <col min="4" max="4" width="20.140625" style="111" bestFit="1" customWidth="1"/>
    <col min="5" max="5" width="10" style="111" bestFit="1" customWidth="1"/>
    <col min="6" max="6" width="18.28515625" style="111" bestFit="1" customWidth="1"/>
    <col min="7" max="7" width="12" style="111" bestFit="1" customWidth="1"/>
    <col min="8" max="8" width="9.140625" style="111"/>
  </cols>
  <sheetData>
    <row r="1" spans="1:10" x14ac:dyDescent="0.2">
      <c r="A1" s="133" t="s">
        <v>331</v>
      </c>
      <c r="B1" s="133"/>
      <c r="C1" s="133"/>
      <c r="D1" s="133"/>
      <c r="E1" s="133"/>
      <c r="F1" s="133"/>
      <c r="G1" s="133"/>
      <c r="H1" s="133"/>
      <c r="I1" s="133"/>
      <c r="J1" s="133"/>
    </row>
    <row r="2" spans="1:10" x14ac:dyDescent="0.2">
      <c r="A2" s="133"/>
      <c r="B2" s="133"/>
      <c r="C2" s="133"/>
      <c r="D2" s="133"/>
      <c r="E2" s="133"/>
      <c r="F2" s="133"/>
      <c r="G2" s="133"/>
      <c r="H2" s="133"/>
      <c r="I2" s="133"/>
      <c r="J2" s="133"/>
    </row>
    <row r="3" spans="1:10" x14ac:dyDescent="0.2">
      <c r="A3" s="133"/>
      <c r="B3" s="133"/>
      <c r="C3" s="133"/>
      <c r="D3" s="133"/>
      <c r="E3" s="133"/>
      <c r="F3" s="133"/>
      <c r="G3" s="133"/>
      <c r="H3" s="133"/>
      <c r="I3" s="133"/>
      <c r="J3" s="133"/>
    </row>
    <row r="4" spans="1:10" x14ac:dyDescent="0.2">
      <c r="A4" s="133"/>
      <c r="B4" s="133"/>
      <c r="C4" s="133"/>
      <c r="D4" s="133"/>
      <c r="E4" s="133"/>
      <c r="F4" s="133"/>
      <c r="G4" s="133"/>
      <c r="H4" s="133"/>
      <c r="I4" s="133"/>
      <c r="J4" s="133"/>
    </row>
    <row r="5" spans="1:10" x14ac:dyDescent="0.2">
      <c r="A5" s="133"/>
      <c r="B5" s="133"/>
      <c r="C5" s="133"/>
      <c r="D5" s="133"/>
      <c r="E5" s="133"/>
      <c r="F5" s="133"/>
      <c r="G5" s="133"/>
      <c r="H5" s="133"/>
      <c r="I5" s="133"/>
      <c r="J5" s="133"/>
    </row>
    <row r="6" spans="1:10" ht="13.5" thickBot="1" x14ac:dyDescent="0.25">
      <c r="A6" s="133"/>
      <c r="B6" s="133"/>
      <c r="C6" s="133"/>
      <c r="D6" s="133"/>
      <c r="E6" s="133"/>
      <c r="F6" s="133"/>
      <c r="G6" s="133"/>
      <c r="H6" s="133"/>
      <c r="I6" s="133"/>
      <c r="J6" s="133"/>
    </row>
    <row r="7" spans="1:10" ht="15.75" thickBot="1" x14ac:dyDescent="0.25">
      <c r="A7" s="217" t="s">
        <v>0</v>
      </c>
      <c r="B7" s="218" t="s">
        <v>364</v>
      </c>
      <c r="C7" s="218" t="s">
        <v>2</v>
      </c>
      <c r="D7" s="218" t="s">
        <v>325</v>
      </c>
      <c r="E7" s="218" t="s">
        <v>326</v>
      </c>
      <c r="F7" s="218" t="s">
        <v>3</v>
      </c>
      <c r="G7" s="218" t="s">
        <v>365</v>
      </c>
      <c r="H7" s="219" t="s">
        <v>329</v>
      </c>
    </row>
    <row r="8" spans="1:10" ht="15.75" thickBot="1" x14ac:dyDescent="0.3">
      <c r="A8" s="206" t="s">
        <v>8</v>
      </c>
      <c r="B8" s="207" t="s">
        <v>416</v>
      </c>
      <c r="C8" s="211" t="s">
        <v>8</v>
      </c>
      <c r="D8" s="211">
        <v>1</v>
      </c>
      <c r="E8" s="204" t="s">
        <v>453</v>
      </c>
      <c r="F8" s="211" t="s">
        <v>342</v>
      </c>
      <c r="G8" s="212" t="s">
        <v>330</v>
      </c>
      <c r="H8" s="213" t="s">
        <v>366</v>
      </c>
    </row>
    <row r="9" spans="1:10" ht="15.75" thickBot="1" x14ac:dyDescent="0.3">
      <c r="A9" s="208" t="s">
        <v>10</v>
      </c>
      <c r="B9" s="163" t="s">
        <v>417</v>
      </c>
      <c r="C9" s="184" t="s">
        <v>10</v>
      </c>
      <c r="D9" s="184">
        <v>1</v>
      </c>
      <c r="E9" s="203" t="s">
        <v>453</v>
      </c>
      <c r="F9" s="184" t="s">
        <v>342</v>
      </c>
      <c r="G9" s="214" t="s">
        <v>330</v>
      </c>
      <c r="H9" s="213" t="s">
        <v>366</v>
      </c>
    </row>
    <row r="10" spans="1:10" ht="15.75" thickBot="1" x14ac:dyDescent="0.3">
      <c r="A10" s="208" t="s">
        <v>11</v>
      </c>
      <c r="B10" s="163" t="s">
        <v>418</v>
      </c>
      <c r="C10" s="184" t="s">
        <v>11</v>
      </c>
      <c r="D10" s="184">
        <v>1</v>
      </c>
      <c r="E10" s="203" t="s">
        <v>453</v>
      </c>
      <c r="F10" s="184" t="s">
        <v>342</v>
      </c>
      <c r="G10" s="214" t="s">
        <v>330</v>
      </c>
      <c r="H10" s="213" t="s">
        <v>366</v>
      </c>
    </row>
    <row r="11" spans="1:10" ht="15.75" thickBot="1" x14ac:dyDescent="0.3">
      <c r="A11" s="208" t="s">
        <v>341</v>
      </c>
      <c r="B11" s="163" t="s">
        <v>419</v>
      </c>
      <c r="C11" s="184" t="s">
        <v>341</v>
      </c>
      <c r="D11" s="184">
        <v>1</v>
      </c>
      <c r="E11" s="203" t="s">
        <v>453</v>
      </c>
      <c r="F11" s="184" t="s">
        <v>342</v>
      </c>
      <c r="G11" s="214" t="s">
        <v>330</v>
      </c>
      <c r="H11" s="213" t="s">
        <v>366</v>
      </c>
    </row>
    <row r="12" spans="1:10" ht="15.75" thickBot="1" x14ac:dyDescent="0.3">
      <c r="A12" s="208" t="s">
        <v>345</v>
      </c>
      <c r="B12" s="163" t="s">
        <v>424</v>
      </c>
      <c r="C12" s="184" t="s">
        <v>341</v>
      </c>
      <c r="D12" s="184">
        <v>2</v>
      </c>
      <c r="E12" s="205" t="s">
        <v>454</v>
      </c>
      <c r="F12" s="184" t="s">
        <v>342</v>
      </c>
      <c r="G12" s="214" t="s">
        <v>330</v>
      </c>
      <c r="H12" s="213" t="s">
        <v>366</v>
      </c>
    </row>
    <row r="13" spans="1:10" ht="15.75" thickBot="1" x14ac:dyDescent="0.3">
      <c r="A13" s="208" t="s">
        <v>12</v>
      </c>
      <c r="B13" s="163" t="s">
        <v>425</v>
      </c>
      <c r="C13" s="184" t="s">
        <v>341</v>
      </c>
      <c r="D13" s="184">
        <v>2</v>
      </c>
      <c r="E13" s="205" t="s">
        <v>454</v>
      </c>
      <c r="F13" s="184" t="s">
        <v>351</v>
      </c>
      <c r="G13" s="214" t="s">
        <v>332</v>
      </c>
      <c r="H13" s="213" t="s">
        <v>366</v>
      </c>
    </row>
    <row r="14" spans="1:10" ht="15.75" thickBot="1" x14ac:dyDescent="0.3">
      <c r="A14" s="208" t="s">
        <v>4</v>
      </c>
      <c r="B14" s="163" t="s">
        <v>420</v>
      </c>
      <c r="C14" s="184" t="s">
        <v>4</v>
      </c>
      <c r="D14" s="184">
        <v>1</v>
      </c>
      <c r="E14" s="203" t="s">
        <v>453</v>
      </c>
      <c r="F14" s="184" t="s">
        <v>342</v>
      </c>
      <c r="G14" s="214" t="s">
        <v>330</v>
      </c>
      <c r="H14" s="213" t="s">
        <v>366</v>
      </c>
    </row>
    <row r="15" spans="1:10" ht="15.75" thickBot="1" x14ac:dyDescent="0.3">
      <c r="A15" s="208" t="s">
        <v>15</v>
      </c>
      <c r="B15" s="163" t="s">
        <v>438</v>
      </c>
      <c r="C15" s="184" t="s">
        <v>4</v>
      </c>
      <c r="D15" s="184">
        <v>9</v>
      </c>
      <c r="E15" s="205" t="s">
        <v>456</v>
      </c>
      <c r="F15" s="184" t="s">
        <v>342</v>
      </c>
      <c r="G15" s="214" t="s">
        <v>414</v>
      </c>
      <c r="H15" s="213" t="s">
        <v>366</v>
      </c>
    </row>
    <row r="16" spans="1:10" ht="15.75" thickBot="1" x14ac:dyDescent="0.3">
      <c r="A16" s="208" t="s">
        <v>78</v>
      </c>
      <c r="B16" s="163" t="s">
        <v>439</v>
      </c>
      <c r="C16" s="184" t="s">
        <v>4</v>
      </c>
      <c r="D16" s="184">
        <v>9</v>
      </c>
      <c r="E16" s="205" t="s">
        <v>456</v>
      </c>
      <c r="F16" s="184" t="s">
        <v>355</v>
      </c>
      <c r="G16" s="214" t="s">
        <v>358</v>
      </c>
      <c r="H16" s="213" t="s">
        <v>366</v>
      </c>
    </row>
    <row r="17" spans="1:8" ht="15.75" thickBot="1" x14ac:dyDescent="0.3">
      <c r="A17" s="208" t="s">
        <v>361</v>
      </c>
      <c r="B17" s="163" t="s">
        <v>440</v>
      </c>
      <c r="C17" s="184" t="s">
        <v>4</v>
      </c>
      <c r="D17" s="184">
        <v>9</v>
      </c>
      <c r="E17" s="205" t="s">
        <v>456</v>
      </c>
      <c r="F17" s="184" t="s">
        <v>355</v>
      </c>
      <c r="G17" s="214" t="s">
        <v>358</v>
      </c>
      <c r="H17" s="213" t="s">
        <v>366</v>
      </c>
    </row>
    <row r="18" spans="1:8" ht="15.75" thickBot="1" x14ac:dyDescent="0.3">
      <c r="A18" s="208" t="s">
        <v>5</v>
      </c>
      <c r="B18" s="163" t="s">
        <v>421</v>
      </c>
      <c r="C18" s="184" t="s">
        <v>5</v>
      </c>
      <c r="D18" s="184">
        <v>1</v>
      </c>
      <c r="E18" s="203" t="s">
        <v>453</v>
      </c>
      <c r="F18" s="184" t="s">
        <v>342</v>
      </c>
      <c r="G18" s="214" t="s">
        <v>330</v>
      </c>
      <c r="H18" s="213" t="s">
        <v>366</v>
      </c>
    </row>
    <row r="19" spans="1:8" ht="15.75" thickBot="1" x14ac:dyDescent="0.3">
      <c r="A19" s="208" t="s">
        <v>6</v>
      </c>
      <c r="B19" s="163" t="s">
        <v>422</v>
      </c>
      <c r="C19" s="184" t="s">
        <v>6</v>
      </c>
      <c r="D19" s="184">
        <v>1</v>
      </c>
      <c r="E19" s="203" t="s">
        <v>453</v>
      </c>
      <c r="F19" s="184" t="s">
        <v>342</v>
      </c>
      <c r="G19" s="214" t="s">
        <v>330</v>
      </c>
      <c r="H19" s="213" t="s">
        <v>366</v>
      </c>
    </row>
    <row r="20" spans="1:8" ht="15.75" thickBot="1" x14ac:dyDescent="0.3">
      <c r="A20" s="208" t="s">
        <v>344</v>
      </c>
      <c r="B20" s="163" t="s">
        <v>423</v>
      </c>
      <c r="C20" s="184" t="s">
        <v>344</v>
      </c>
      <c r="D20" s="184">
        <v>1</v>
      </c>
      <c r="E20" s="203" t="s">
        <v>453</v>
      </c>
      <c r="F20" s="184" t="s">
        <v>342</v>
      </c>
      <c r="G20" s="214" t="s">
        <v>330</v>
      </c>
      <c r="H20" s="213" t="s">
        <v>366</v>
      </c>
    </row>
    <row r="21" spans="1:8" ht="15.75" thickBot="1" x14ac:dyDescent="0.3">
      <c r="A21" s="208" t="s">
        <v>403</v>
      </c>
      <c r="B21" s="163" t="s">
        <v>367</v>
      </c>
      <c r="C21" s="184" t="s">
        <v>345</v>
      </c>
      <c r="D21" s="184">
        <v>2</v>
      </c>
      <c r="E21" s="203" t="s">
        <v>454</v>
      </c>
      <c r="F21" s="184" t="s">
        <v>355</v>
      </c>
      <c r="G21" s="214" t="s">
        <v>358</v>
      </c>
      <c r="H21" s="213" t="s">
        <v>366</v>
      </c>
    </row>
    <row r="22" spans="1:8" ht="15.75" thickBot="1" x14ac:dyDescent="0.3">
      <c r="A22" s="208" t="s">
        <v>400</v>
      </c>
      <c r="B22" s="163" t="s">
        <v>430</v>
      </c>
      <c r="C22" s="184" t="s">
        <v>12</v>
      </c>
      <c r="D22" s="184">
        <v>3</v>
      </c>
      <c r="E22" s="203" t="s">
        <v>455</v>
      </c>
      <c r="F22" s="184" t="s">
        <v>351</v>
      </c>
      <c r="G22" s="214" t="s">
        <v>332</v>
      </c>
      <c r="H22" s="213" t="s">
        <v>366</v>
      </c>
    </row>
    <row r="23" spans="1:8" ht="15.75" thickBot="1" x14ac:dyDescent="0.3">
      <c r="A23" s="208" t="s">
        <v>13</v>
      </c>
      <c r="B23" s="163" t="s">
        <v>426</v>
      </c>
      <c r="C23" s="184" t="s">
        <v>13</v>
      </c>
      <c r="D23" s="184">
        <v>2</v>
      </c>
      <c r="E23" s="205" t="s">
        <v>454</v>
      </c>
      <c r="F23" s="184" t="s">
        <v>351</v>
      </c>
      <c r="G23" s="214" t="s">
        <v>332</v>
      </c>
      <c r="H23" s="213" t="s">
        <v>366</v>
      </c>
    </row>
    <row r="24" spans="1:8" ht="15.75" thickBot="1" x14ac:dyDescent="0.3">
      <c r="A24" s="208" t="s">
        <v>333</v>
      </c>
      <c r="B24" s="163" t="s">
        <v>427</v>
      </c>
      <c r="C24" s="184" t="s">
        <v>13</v>
      </c>
      <c r="D24" s="184">
        <v>1</v>
      </c>
      <c r="E24" s="203" t="s">
        <v>453</v>
      </c>
      <c r="F24" s="184" t="s">
        <v>351</v>
      </c>
      <c r="G24" s="214" t="s">
        <v>332</v>
      </c>
      <c r="H24" s="213" t="s">
        <v>366</v>
      </c>
    </row>
    <row r="25" spans="1:8" ht="15.75" thickBot="1" x14ac:dyDescent="0.3">
      <c r="A25" s="208" t="s">
        <v>334</v>
      </c>
      <c r="B25" s="163" t="s">
        <v>428</v>
      </c>
      <c r="C25" s="184" t="s">
        <v>333</v>
      </c>
      <c r="D25" s="184">
        <v>1</v>
      </c>
      <c r="E25" s="203" t="s">
        <v>453</v>
      </c>
      <c r="F25" s="184" t="s">
        <v>351</v>
      </c>
      <c r="G25" s="214" t="s">
        <v>332</v>
      </c>
      <c r="H25" s="213" t="s">
        <v>366</v>
      </c>
    </row>
    <row r="26" spans="1:8" ht="15.75" thickBot="1" x14ac:dyDescent="0.3">
      <c r="A26" s="208" t="s">
        <v>399</v>
      </c>
      <c r="B26" s="163" t="s">
        <v>429</v>
      </c>
      <c r="C26" s="184" t="s">
        <v>399</v>
      </c>
      <c r="D26" s="184">
        <v>1</v>
      </c>
      <c r="E26" s="203" t="s">
        <v>453</v>
      </c>
      <c r="F26" s="184" t="s">
        <v>351</v>
      </c>
      <c r="G26" s="214" t="s">
        <v>332</v>
      </c>
      <c r="H26" s="213" t="s">
        <v>366</v>
      </c>
    </row>
    <row r="27" spans="1:8" ht="15.75" thickBot="1" x14ac:dyDescent="0.3">
      <c r="A27" s="208" t="s">
        <v>401</v>
      </c>
      <c r="B27" s="163" t="s">
        <v>431</v>
      </c>
      <c r="C27" s="184" t="s">
        <v>401</v>
      </c>
      <c r="D27" s="184">
        <v>1</v>
      </c>
      <c r="E27" s="203" t="s">
        <v>453</v>
      </c>
      <c r="F27" s="184" t="s">
        <v>351</v>
      </c>
      <c r="G27" s="214" t="s">
        <v>332</v>
      </c>
      <c r="H27" s="213" t="s">
        <v>366</v>
      </c>
    </row>
    <row r="28" spans="1:8" ht="15.75" thickBot="1" x14ac:dyDescent="0.3">
      <c r="A28" s="208" t="s">
        <v>7</v>
      </c>
      <c r="B28" s="163" t="s">
        <v>432</v>
      </c>
      <c r="C28" s="184" t="s">
        <v>401</v>
      </c>
      <c r="D28" s="184">
        <v>1</v>
      </c>
      <c r="E28" s="203" t="s">
        <v>453</v>
      </c>
      <c r="F28" s="184" t="s">
        <v>355</v>
      </c>
      <c r="G28" s="214" t="s">
        <v>358</v>
      </c>
      <c r="H28" s="213" t="s">
        <v>366</v>
      </c>
    </row>
    <row r="29" spans="1:8" ht="15.75" thickBot="1" x14ac:dyDescent="0.3">
      <c r="A29" s="208" t="s">
        <v>28</v>
      </c>
      <c r="B29" s="163" t="s">
        <v>433</v>
      </c>
      <c r="C29" s="184" t="s">
        <v>7</v>
      </c>
      <c r="D29" s="184">
        <v>3</v>
      </c>
      <c r="E29" s="203" t="s">
        <v>455</v>
      </c>
      <c r="F29" s="184" t="s">
        <v>355</v>
      </c>
      <c r="G29" s="214" t="s">
        <v>358</v>
      </c>
      <c r="H29" s="213" t="s">
        <v>366</v>
      </c>
    </row>
    <row r="30" spans="1:8" ht="15.75" thickBot="1" x14ac:dyDescent="0.3">
      <c r="A30" s="208" t="s">
        <v>335</v>
      </c>
      <c r="B30" s="163" t="s">
        <v>434</v>
      </c>
      <c r="C30" s="184" t="s">
        <v>7</v>
      </c>
      <c r="D30" s="184">
        <v>1</v>
      </c>
      <c r="E30" s="203" t="s">
        <v>453</v>
      </c>
      <c r="F30" s="184" t="s">
        <v>355</v>
      </c>
      <c r="G30" s="214" t="s">
        <v>358</v>
      </c>
      <c r="H30" s="213" t="s">
        <v>366</v>
      </c>
    </row>
    <row r="31" spans="1:8" ht="15.75" thickBot="1" x14ac:dyDescent="0.3">
      <c r="A31" s="208" t="s">
        <v>336</v>
      </c>
      <c r="B31" s="163" t="s">
        <v>435</v>
      </c>
      <c r="C31" s="184" t="s">
        <v>7</v>
      </c>
      <c r="D31" s="184">
        <v>3</v>
      </c>
      <c r="E31" s="203" t="s">
        <v>455</v>
      </c>
      <c r="F31" s="184" t="s">
        <v>355</v>
      </c>
      <c r="G31" s="214" t="s">
        <v>358</v>
      </c>
      <c r="H31" s="213" t="s">
        <v>366</v>
      </c>
    </row>
    <row r="32" spans="1:8" ht="15.75" thickBot="1" x14ac:dyDescent="0.3">
      <c r="A32" s="208" t="s">
        <v>412</v>
      </c>
      <c r="B32" s="163" t="s">
        <v>450</v>
      </c>
      <c r="C32" s="184" t="s">
        <v>7</v>
      </c>
      <c r="D32" s="184">
        <v>2</v>
      </c>
      <c r="E32" s="205" t="s">
        <v>454</v>
      </c>
      <c r="F32" s="184" t="s">
        <v>452</v>
      </c>
      <c r="G32" s="214" t="s">
        <v>330</v>
      </c>
      <c r="H32" s="213" t="s">
        <v>366</v>
      </c>
    </row>
    <row r="33" spans="1:8" ht="15.75" thickBot="1" x14ac:dyDescent="0.3">
      <c r="A33" s="208" t="s">
        <v>413</v>
      </c>
      <c r="B33" s="163" t="s">
        <v>451</v>
      </c>
      <c r="C33" s="184" t="s">
        <v>7</v>
      </c>
      <c r="D33" s="184">
        <v>2</v>
      </c>
      <c r="E33" s="205" t="s">
        <v>454</v>
      </c>
      <c r="F33" s="184" t="s">
        <v>182</v>
      </c>
      <c r="G33" s="214" t="s">
        <v>330</v>
      </c>
      <c r="H33" s="213" t="s">
        <v>366</v>
      </c>
    </row>
    <row r="34" spans="1:8" ht="15.75" thickBot="1" x14ac:dyDescent="0.3">
      <c r="A34" s="208" t="s">
        <v>402</v>
      </c>
      <c r="B34" s="163" t="s">
        <v>436</v>
      </c>
      <c r="C34" s="184" t="s">
        <v>402</v>
      </c>
      <c r="D34" s="184">
        <v>1</v>
      </c>
      <c r="E34" s="203" t="s">
        <v>453</v>
      </c>
      <c r="F34" s="184" t="s">
        <v>355</v>
      </c>
      <c r="G34" s="214" t="s">
        <v>358</v>
      </c>
      <c r="H34" s="213" t="s">
        <v>366</v>
      </c>
    </row>
    <row r="35" spans="1:8" ht="15.75" thickBot="1" x14ac:dyDescent="0.3">
      <c r="A35" s="208" t="s">
        <v>362</v>
      </c>
      <c r="B35" s="163" t="s">
        <v>441</v>
      </c>
      <c r="C35" s="184" t="s">
        <v>403</v>
      </c>
      <c r="D35" s="184">
        <v>1</v>
      </c>
      <c r="E35" s="203" t="s">
        <v>453</v>
      </c>
      <c r="F35" s="184" t="s">
        <v>355</v>
      </c>
      <c r="G35" s="214" t="s">
        <v>358</v>
      </c>
      <c r="H35" s="213" t="s">
        <v>366</v>
      </c>
    </row>
    <row r="36" spans="1:8" ht="15.75" thickBot="1" x14ac:dyDescent="0.3">
      <c r="A36" s="208" t="s">
        <v>404</v>
      </c>
      <c r="B36" s="163" t="s">
        <v>442</v>
      </c>
      <c r="C36" s="184" t="s">
        <v>403</v>
      </c>
      <c r="D36" s="184">
        <v>1</v>
      </c>
      <c r="E36" s="203" t="s">
        <v>453</v>
      </c>
      <c r="F36" s="184" t="s">
        <v>182</v>
      </c>
      <c r="G36" s="214" t="s">
        <v>330</v>
      </c>
      <c r="H36" s="213" t="s">
        <v>366</v>
      </c>
    </row>
    <row r="37" spans="1:8" ht="15.75" thickBot="1" x14ac:dyDescent="0.3">
      <c r="A37" s="208" t="s">
        <v>14</v>
      </c>
      <c r="B37" s="163" t="s">
        <v>437</v>
      </c>
      <c r="C37" s="184" t="s">
        <v>14</v>
      </c>
      <c r="D37" s="184">
        <v>2</v>
      </c>
      <c r="E37" s="205" t="s">
        <v>454</v>
      </c>
      <c r="F37" s="184" t="s">
        <v>342</v>
      </c>
      <c r="G37" s="214" t="s">
        <v>414</v>
      </c>
      <c r="H37" s="213" t="s">
        <v>366</v>
      </c>
    </row>
    <row r="38" spans="1:8" ht="15.75" thickBot="1" x14ac:dyDescent="0.3">
      <c r="A38" s="208" t="s">
        <v>409</v>
      </c>
      <c r="B38" s="163" t="s">
        <v>447</v>
      </c>
      <c r="C38" s="184" t="s">
        <v>15</v>
      </c>
      <c r="D38" s="184">
        <v>2</v>
      </c>
      <c r="E38" s="205" t="s">
        <v>454</v>
      </c>
      <c r="F38" s="184" t="s">
        <v>182</v>
      </c>
      <c r="G38" s="214" t="s">
        <v>330</v>
      </c>
      <c r="H38" s="213" t="s">
        <v>366</v>
      </c>
    </row>
    <row r="39" spans="1:8" ht="15.75" thickBot="1" x14ac:dyDescent="0.3">
      <c r="A39" s="208" t="s">
        <v>410</v>
      </c>
      <c r="B39" s="163" t="s">
        <v>448</v>
      </c>
      <c r="C39" s="184" t="s">
        <v>15</v>
      </c>
      <c r="D39" s="184">
        <v>2</v>
      </c>
      <c r="E39" s="205" t="s">
        <v>454</v>
      </c>
      <c r="F39" s="184" t="s">
        <v>452</v>
      </c>
      <c r="G39" s="214" t="s">
        <v>330</v>
      </c>
      <c r="H39" s="213" t="s">
        <v>366</v>
      </c>
    </row>
    <row r="40" spans="1:8" ht="15.75" thickBot="1" x14ac:dyDescent="0.3">
      <c r="A40" s="208" t="s">
        <v>411</v>
      </c>
      <c r="B40" s="163" t="s">
        <v>449</v>
      </c>
      <c r="C40" s="184" t="s">
        <v>15</v>
      </c>
      <c r="D40" s="184">
        <v>2</v>
      </c>
      <c r="E40" s="205" t="s">
        <v>454</v>
      </c>
      <c r="F40" s="184" t="s">
        <v>452</v>
      </c>
      <c r="G40" s="214" t="s">
        <v>330</v>
      </c>
      <c r="H40" s="213" t="s">
        <v>366</v>
      </c>
    </row>
    <row r="41" spans="1:8" ht="15.75" thickBot="1" x14ac:dyDescent="0.3">
      <c r="A41" s="208" t="s">
        <v>408</v>
      </c>
      <c r="B41" s="163" t="s">
        <v>446</v>
      </c>
      <c r="C41" s="184" t="s">
        <v>404</v>
      </c>
      <c r="D41" s="184">
        <v>1</v>
      </c>
      <c r="E41" s="203" t="s">
        <v>453</v>
      </c>
      <c r="F41" s="184" t="s">
        <v>342</v>
      </c>
      <c r="G41" s="214" t="s">
        <v>330</v>
      </c>
      <c r="H41" s="213" t="s">
        <v>366</v>
      </c>
    </row>
    <row r="42" spans="1:8" ht="15.75" thickBot="1" x14ac:dyDescent="0.3">
      <c r="A42" s="208" t="s">
        <v>405</v>
      </c>
      <c r="B42" s="163" t="s">
        <v>443</v>
      </c>
      <c r="C42" s="184" t="s">
        <v>405</v>
      </c>
      <c r="D42" s="184">
        <v>1</v>
      </c>
      <c r="E42" s="203" t="s">
        <v>453</v>
      </c>
      <c r="F42" s="184" t="s">
        <v>182</v>
      </c>
      <c r="G42" s="214" t="s">
        <v>330</v>
      </c>
      <c r="H42" s="213" t="s">
        <v>366</v>
      </c>
    </row>
    <row r="43" spans="1:8" ht="15.75" thickBot="1" x14ac:dyDescent="0.3">
      <c r="A43" s="208" t="s">
        <v>406</v>
      </c>
      <c r="B43" s="163" t="s">
        <v>444</v>
      </c>
      <c r="C43" s="184" t="s">
        <v>405</v>
      </c>
      <c r="D43" s="184">
        <v>1</v>
      </c>
      <c r="E43" s="203" t="s">
        <v>453</v>
      </c>
      <c r="F43" s="184" t="s">
        <v>342</v>
      </c>
      <c r="G43" s="214" t="s">
        <v>330</v>
      </c>
      <c r="H43" s="213" t="s">
        <v>366</v>
      </c>
    </row>
    <row r="44" spans="1:8" ht="15.75" thickBot="1" x14ac:dyDescent="0.3">
      <c r="A44" s="209" t="s">
        <v>407</v>
      </c>
      <c r="B44" s="210" t="s">
        <v>445</v>
      </c>
      <c r="C44" s="215" t="s">
        <v>405</v>
      </c>
      <c r="D44" s="215">
        <v>1</v>
      </c>
      <c r="E44" s="221" t="s">
        <v>453</v>
      </c>
      <c r="F44" s="215" t="s">
        <v>342</v>
      </c>
      <c r="G44" s="216" t="s">
        <v>330</v>
      </c>
      <c r="H44" s="220" t="s">
        <v>366</v>
      </c>
    </row>
  </sheetData>
  <sortState ref="A8:H44">
    <sortCondition ref="C8:C44"/>
  </sortState>
  <mergeCells count="1">
    <mergeCell ref="A1:J6"/>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2A85-CA82-4640-8E35-B6383032ADF5}">
  <dimension ref="A1:M22"/>
  <sheetViews>
    <sheetView topLeftCell="D1" workbookViewId="0">
      <selection activeCell="I8" sqref="I8:M8"/>
    </sheetView>
  </sheetViews>
  <sheetFormatPr defaultRowHeight="12.75" x14ac:dyDescent="0.2"/>
  <cols>
    <col min="1" max="13" width="21.5703125" customWidth="1"/>
  </cols>
  <sheetData>
    <row r="1" spans="1:13" x14ac:dyDescent="0.2">
      <c r="A1" s="129" t="s">
        <v>324</v>
      </c>
      <c r="B1" s="129"/>
      <c r="C1" s="129"/>
      <c r="D1" s="131"/>
      <c r="E1" s="131"/>
      <c r="F1" s="131"/>
      <c r="G1" s="131"/>
      <c r="H1" s="131"/>
      <c r="I1" s="131"/>
      <c r="J1" s="131"/>
      <c r="K1" s="131"/>
      <c r="L1" s="131"/>
      <c r="M1" s="131"/>
    </row>
    <row r="2" spans="1:13" x14ac:dyDescent="0.2">
      <c r="A2" s="129"/>
      <c r="B2" s="129"/>
      <c r="C2" s="129"/>
      <c r="D2" s="131"/>
      <c r="E2" s="131"/>
      <c r="F2" s="131"/>
      <c r="G2" s="131"/>
      <c r="H2" s="131"/>
      <c r="I2" s="131"/>
      <c r="J2" s="131"/>
      <c r="K2" s="131"/>
      <c r="L2" s="131"/>
      <c r="M2" s="131"/>
    </row>
    <row r="3" spans="1:13" x14ac:dyDescent="0.2">
      <c r="A3" s="129"/>
      <c r="B3" s="129"/>
      <c r="C3" s="129"/>
      <c r="D3" s="131"/>
      <c r="E3" s="131"/>
      <c r="F3" s="131"/>
      <c r="G3" s="131"/>
      <c r="H3" s="131"/>
      <c r="I3" s="131"/>
      <c r="J3" s="131"/>
      <c r="K3" s="131"/>
      <c r="L3" s="131"/>
      <c r="M3" s="131"/>
    </row>
    <row r="4" spans="1:13" x14ac:dyDescent="0.2">
      <c r="A4" s="129"/>
      <c r="B4" s="129"/>
      <c r="C4" s="129"/>
      <c r="D4" s="131"/>
      <c r="E4" s="131"/>
      <c r="F4" s="131"/>
      <c r="G4" s="131"/>
      <c r="H4" s="131"/>
      <c r="I4" s="131"/>
      <c r="J4" s="131"/>
      <c r="K4" s="131"/>
      <c r="L4" s="131"/>
      <c r="M4" s="131"/>
    </row>
    <row r="5" spans="1:13" x14ac:dyDescent="0.2">
      <c r="A5" s="129"/>
      <c r="B5" s="129"/>
      <c r="C5" s="129"/>
      <c r="D5" s="131"/>
      <c r="E5" s="131"/>
      <c r="F5" s="131"/>
      <c r="G5" s="131"/>
      <c r="H5" s="131"/>
      <c r="I5" s="131"/>
      <c r="J5" s="131"/>
      <c r="K5" s="131"/>
      <c r="L5" s="131"/>
      <c r="M5" s="131"/>
    </row>
    <row r="6" spans="1:13" x14ac:dyDescent="0.2">
      <c r="A6" s="129"/>
      <c r="B6" s="129"/>
      <c r="C6" s="129"/>
      <c r="D6" s="131"/>
      <c r="E6" s="131"/>
      <c r="F6" s="131"/>
      <c r="G6" s="131"/>
      <c r="H6" s="131"/>
      <c r="I6" s="131"/>
      <c r="J6" s="131"/>
      <c r="K6" s="131"/>
      <c r="L6" s="131"/>
      <c r="M6" s="131"/>
    </row>
    <row r="7" spans="1:13" ht="13.5" thickBot="1" x14ac:dyDescent="0.25">
      <c r="A7" s="130"/>
      <c r="B7" s="130"/>
      <c r="C7" s="130"/>
      <c r="D7" s="132"/>
      <c r="E7" s="132"/>
      <c r="F7" s="132"/>
      <c r="G7" s="132"/>
      <c r="H7" s="132"/>
      <c r="I7" s="132"/>
      <c r="J7" s="132"/>
      <c r="K7" s="132"/>
      <c r="L7" s="132"/>
      <c r="M7" s="132"/>
    </row>
    <row r="8" spans="1:13" ht="13.5" thickBot="1" x14ac:dyDescent="0.25">
      <c r="A8" s="123" t="s">
        <v>159</v>
      </c>
      <c r="B8" s="124"/>
      <c r="C8" s="124"/>
      <c r="D8" s="124"/>
      <c r="E8" s="124"/>
      <c r="F8" s="124"/>
      <c r="G8" s="124"/>
      <c r="H8" s="125"/>
      <c r="I8" s="126" t="s">
        <v>176</v>
      </c>
      <c r="J8" s="127"/>
      <c r="K8" s="127"/>
      <c r="L8" s="127"/>
      <c r="M8" s="128"/>
    </row>
    <row r="9" spans="1:13" ht="26.25" thickBot="1" x14ac:dyDescent="0.25">
      <c r="A9" s="100" t="s">
        <v>160</v>
      </c>
      <c r="B9" s="100" t="s">
        <v>168</v>
      </c>
      <c r="C9" s="100" t="s">
        <v>169</v>
      </c>
      <c r="D9" s="101" t="s">
        <v>161</v>
      </c>
      <c r="E9" s="101" t="s">
        <v>162</v>
      </c>
      <c r="F9" s="101" t="s">
        <v>163</v>
      </c>
      <c r="G9" s="101" t="s">
        <v>164</v>
      </c>
      <c r="H9" s="101" t="s">
        <v>170</v>
      </c>
      <c r="I9" s="101" t="s">
        <v>171</v>
      </c>
      <c r="J9" s="101" t="s">
        <v>172</v>
      </c>
      <c r="K9" s="101" t="s">
        <v>173</v>
      </c>
      <c r="L9" s="101" t="s">
        <v>174</v>
      </c>
      <c r="M9" s="101" t="s">
        <v>175</v>
      </c>
    </row>
    <row r="10" spans="1:13" ht="63.75" x14ac:dyDescent="0.2">
      <c r="A10" s="104" t="s">
        <v>166</v>
      </c>
      <c r="B10" s="105" t="s">
        <v>192</v>
      </c>
      <c r="C10" s="105" t="s">
        <v>193</v>
      </c>
      <c r="D10" s="105" t="s">
        <v>218</v>
      </c>
      <c r="E10" s="105" t="s">
        <v>219</v>
      </c>
      <c r="F10" s="108" t="s">
        <v>220</v>
      </c>
      <c r="G10" s="105" t="s">
        <v>257</v>
      </c>
      <c r="H10" s="108" t="s">
        <v>258</v>
      </c>
      <c r="I10" s="105" t="s">
        <v>259</v>
      </c>
      <c r="J10" s="108" t="s">
        <v>291</v>
      </c>
      <c r="K10" s="105" t="s">
        <v>292</v>
      </c>
      <c r="L10" s="105" t="s">
        <v>309</v>
      </c>
      <c r="M10" s="105" t="s">
        <v>310</v>
      </c>
    </row>
    <row r="11" spans="1:13" ht="63.75" x14ac:dyDescent="0.2">
      <c r="A11" s="102" t="s">
        <v>165</v>
      </c>
      <c r="B11" s="106" t="s">
        <v>194</v>
      </c>
      <c r="C11" s="106" t="s">
        <v>195</v>
      </c>
      <c r="D11" s="106" t="s">
        <v>221</v>
      </c>
      <c r="E11" s="106" t="s">
        <v>222</v>
      </c>
      <c r="F11" s="109" t="s">
        <v>223</v>
      </c>
      <c r="G11" s="106" t="s">
        <v>260</v>
      </c>
      <c r="H11" s="109" t="s">
        <v>261</v>
      </c>
      <c r="I11" s="106" t="s">
        <v>262</v>
      </c>
      <c r="J11" s="109" t="s">
        <v>293</v>
      </c>
      <c r="K11" s="106" t="s">
        <v>294</v>
      </c>
      <c r="L11" s="106" t="s">
        <v>311</v>
      </c>
      <c r="M11" s="106" t="s">
        <v>312</v>
      </c>
    </row>
    <row r="12" spans="1:13" ht="63.75" x14ac:dyDescent="0.2">
      <c r="A12" s="102" t="s">
        <v>182</v>
      </c>
      <c r="B12" s="106" t="s">
        <v>196</v>
      </c>
      <c r="C12" s="106" t="s">
        <v>197</v>
      </c>
      <c r="D12" s="106" t="s">
        <v>224</v>
      </c>
      <c r="E12" s="106" t="s">
        <v>225</v>
      </c>
      <c r="F12" s="109" t="s">
        <v>226</v>
      </c>
      <c r="G12" s="106" t="s">
        <v>263</v>
      </c>
      <c r="H12" s="109" t="s">
        <v>264</v>
      </c>
      <c r="I12" s="106" t="s">
        <v>265</v>
      </c>
      <c r="J12" s="109" t="s">
        <v>291</v>
      </c>
      <c r="K12" s="106" t="s">
        <v>295</v>
      </c>
      <c r="L12" s="106" t="s">
        <v>313</v>
      </c>
      <c r="M12" s="106" t="s">
        <v>180</v>
      </c>
    </row>
    <row r="13" spans="1:13" ht="51" x14ac:dyDescent="0.2">
      <c r="A13" s="102" t="s">
        <v>183</v>
      </c>
      <c r="B13" s="106" t="s">
        <v>198</v>
      </c>
      <c r="C13" s="106" t="s">
        <v>199</v>
      </c>
      <c r="D13" s="106" t="s">
        <v>227</v>
      </c>
      <c r="E13" s="106" t="s">
        <v>228</v>
      </c>
      <c r="F13" s="109" t="s">
        <v>229</v>
      </c>
      <c r="G13" s="106" t="s">
        <v>266</v>
      </c>
      <c r="H13" s="109" t="s">
        <v>267</v>
      </c>
      <c r="I13" s="106" t="s">
        <v>268</v>
      </c>
      <c r="J13" s="109" t="s">
        <v>291</v>
      </c>
      <c r="K13" s="106" t="s">
        <v>296</v>
      </c>
      <c r="L13" s="106" t="s">
        <v>314</v>
      </c>
      <c r="M13" s="106" t="s">
        <v>315</v>
      </c>
    </row>
    <row r="14" spans="1:13" ht="63.75" x14ac:dyDescent="0.2">
      <c r="A14" s="102" t="s">
        <v>167</v>
      </c>
      <c r="B14" s="106" t="s">
        <v>200</v>
      </c>
      <c r="C14" s="106" t="s">
        <v>201</v>
      </c>
      <c r="D14" s="106" t="s">
        <v>230</v>
      </c>
      <c r="E14" s="106" t="s">
        <v>231</v>
      </c>
      <c r="F14" s="109" t="s">
        <v>232</v>
      </c>
      <c r="G14" s="106" t="s">
        <v>269</v>
      </c>
      <c r="H14" s="109" t="s">
        <v>267</v>
      </c>
      <c r="I14" s="106" t="s">
        <v>177</v>
      </c>
      <c r="J14" s="109" t="s">
        <v>297</v>
      </c>
      <c r="K14" s="106" t="s">
        <v>298</v>
      </c>
      <c r="L14" s="106" t="s">
        <v>316</v>
      </c>
      <c r="M14" s="106" t="s">
        <v>181</v>
      </c>
    </row>
    <row r="15" spans="1:13" ht="51" x14ac:dyDescent="0.2">
      <c r="A15" s="102" t="s">
        <v>184</v>
      </c>
      <c r="B15" s="106" t="s">
        <v>202</v>
      </c>
      <c r="C15" s="106" t="s">
        <v>203</v>
      </c>
      <c r="D15" s="106" t="s">
        <v>233</v>
      </c>
      <c r="E15" s="106" t="s">
        <v>234</v>
      </c>
      <c r="F15" s="109" t="s">
        <v>235</v>
      </c>
      <c r="G15" s="106" t="s">
        <v>270</v>
      </c>
      <c r="H15" s="109" t="s">
        <v>271</v>
      </c>
      <c r="I15" s="106" t="s">
        <v>272</v>
      </c>
      <c r="J15" s="109" t="s">
        <v>297</v>
      </c>
      <c r="K15" s="106" t="s">
        <v>299</v>
      </c>
      <c r="L15" s="106" t="s">
        <v>317</v>
      </c>
      <c r="M15" s="106" t="s">
        <v>181</v>
      </c>
    </row>
    <row r="16" spans="1:13" ht="63.75" x14ac:dyDescent="0.2">
      <c r="A16" s="102" t="s">
        <v>185</v>
      </c>
      <c r="B16" s="106" t="s">
        <v>204</v>
      </c>
      <c r="C16" s="106" t="s">
        <v>205</v>
      </c>
      <c r="D16" s="106" t="s">
        <v>236</v>
      </c>
      <c r="E16" s="106" t="s">
        <v>237</v>
      </c>
      <c r="F16" s="109" t="s">
        <v>238</v>
      </c>
      <c r="G16" s="106" t="s">
        <v>273</v>
      </c>
      <c r="H16" s="109" t="s">
        <v>274</v>
      </c>
      <c r="I16" s="106" t="s">
        <v>178</v>
      </c>
      <c r="J16" s="109" t="s">
        <v>300</v>
      </c>
      <c r="K16" s="106" t="s">
        <v>301</v>
      </c>
      <c r="L16" s="106" t="s">
        <v>318</v>
      </c>
      <c r="M16" s="106" t="s">
        <v>179</v>
      </c>
    </row>
    <row r="17" spans="1:13" ht="63.75" x14ac:dyDescent="0.2">
      <c r="A17" s="102" t="s">
        <v>186</v>
      </c>
      <c r="B17" s="106" t="s">
        <v>206</v>
      </c>
      <c r="C17" s="106" t="s">
        <v>207</v>
      </c>
      <c r="D17" s="106" t="s">
        <v>239</v>
      </c>
      <c r="E17" s="106" t="s">
        <v>240</v>
      </c>
      <c r="F17" s="109" t="s">
        <v>241</v>
      </c>
      <c r="G17" s="106" t="s">
        <v>275</v>
      </c>
      <c r="H17" s="109" t="s">
        <v>276</v>
      </c>
      <c r="I17" s="106" t="s">
        <v>277</v>
      </c>
      <c r="J17" s="109" t="s">
        <v>297</v>
      </c>
      <c r="K17" s="106" t="s">
        <v>302</v>
      </c>
      <c r="L17" s="106" t="s">
        <v>319</v>
      </c>
      <c r="M17" s="106" t="s">
        <v>320</v>
      </c>
    </row>
    <row r="18" spans="1:13" ht="63.75" x14ac:dyDescent="0.2">
      <c r="A18" s="102" t="s">
        <v>187</v>
      </c>
      <c r="B18" s="106" t="s">
        <v>208</v>
      </c>
      <c r="C18" s="106" t="s">
        <v>209</v>
      </c>
      <c r="D18" s="106" t="s">
        <v>242</v>
      </c>
      <c r="E18" s="106" t="s">
        <v>243</v>
      </c>
      <c r="F18" s="109" t="s">
        <v>244</v>
      </c>
      <c r="G18" s="106" t="s">
        <v>278</v>
      </c>
      <c r="H18" s="109" t="s">
        <v>267</v>
      </c>
      <c r="I18" s="106" t="s">
        <v>279</v>
      </c>
      <c r="J18" s="109" t="s">
        <v>291</v>
      </c>
      <c r="K18" s="106" t="s">
        <v>303</v>
      </c>
      <c r="L18" s="106" t="s">
        <v>309</v>
      </c>
      <c r="M18" s="106" t="s">
        <v>180</v>
      </c>
    </row>
    <row r="19" spans="1:13" ht="63.75" x14ac:dyDescent="0.2">
      <c r="A19" s="102" t="s">
        <v>188</v>
      </c>
      <c r="B19" s="106" t="s">
        <v>210</v>
      </c>
      <c r="C19" s="106" t="s">
        <v>211</v>
      </c>
      <c r="D19" s="106" t="s">
        <v>245</v>
      </c>
      <c r="E19" s="106" t="s">
        <v>246</v>
      </c>
      <c r="F19" s="109" t="s">
        <v>247</v>
      </c>
      <c r="G19" s="106" t="s">
        <v>280</v>
      </c>
      <c r="H19" s="109" t="s">
        <v>281</v>
      </c>
      <c r="I19" s="106" t="s">
        <v>282</v>
      </c>
      <c r="J19" s="109" t="s">
        <v>291</v>
      </c>
      <c r="K19" s="106" t="s">
        <v>304</v>
      </c>
      <c r="L19" s="106" t="s">
        <v>314</v>
      </c>
      <c r="M19" s="106" t="s">
        <v>180</v>
      </c>
    </row>
    <row r="20" spans="1:13" ht="51" x14ac:dyDescent="0.2">
      <c r="A20" s="102" t="s">
        <v>189</v>
      </c>
      <c r="B20" s="106" t="s">
        <v>212</v>
      </c>
      <c r="C20" s="106" t="s">
        <v>213</v>
      </c>
      <c r="D20" s="106" t="s">
        <v>248</v>
      </c>
      <c r="E20" s="106" t="s">
        <v>249</v>
      </c>
      <c r="F20" s="109" t="s">
        <v>250</v>
      </c>
      <c r="G20" s="106" t="s">
        <v>283</v>
      </c>
      <c r="H20" s="109" t="s">
        <v>284</v>
      </c>
      <c r="I20" s="106" t="s">
        <v>285</v>
      </c>
      <c r="J20" s="109" t="s">
        <v>305</v>
      </c>
      <c r="K20" s="106" t="s">
        <v>306</v>
      </c>
      <c r="L20" s="106" t="s">
        <v>321</v>
      </c>
      <c r="M20" s="106" t="s">
        <v>180</v>
      </c>
    </row>
    <row r="21" spans="1:13" ht="63.75" x14ac:dyDescent="0.2">
      <c r="A21" s="102" t="s">
        <v>190</v>
      </c>
      <c r="B21" s="106" t="s">
        <v>214</v>
      </c>
      <c r="C21" s="106" t="s">
        <v>215</v>
      </c>
      <c r="D21" s="106" t="s">
        <v>251</v>
      </c>
      <c r="E21" s="106" t="s">
        <v>252</v>
      </c>
      <c r="F21" s="109" t="s">
        <v>253</v>
      </c>
      <c r="G21" s="106" t="s">
        <v>286</v>
      </c>
      <c r="H21" s="109" t="s">
        <v>287</v>
      </c>
      <c r="I21" s="106" t="s">
        <v>288</v>
      </c>
      <c r="J21" s="109" t="s">
        <v>291</v>
      </c>
      <c r="K21" s="106" t="s">
        <v>307</v>
      </c>
      <c r="L21" s="106" t="s">
        <v>322</v>
      </c>
      <c r="M21" s="106" t="s">
        <v>180</v>
      </c>
    </row>
    <row r="22" spans="1:13" ht="51.75" thickBot="1" x14ac:dyDescent="0.25">
      <c r="A22" s="103" t="s">
        <v>191</v>
      </c>
      <c r="B22" s="107" t="s">
        <v>216</v>
      </c>
      <c r="C22" s="107" t="s">
        <v>217</v>
      </c>
      <c r="D22" s="107" t="s">
        <v>254</v>
      </c>
      <c r="E22" s="107" t="s">
        <v>255</v>
      </c>
      <c r="F22" s="110" t="s">
        <v>256</v>
      </c>
      <c r="G22" s="107" t="s">
        <v>289</v>
      </c>
      <c r="H22" s="110" t="s">
        <v>267</v>
      </c>
      <c r="I22" s="107" t="s">
        <v>290</v>
      </c>
      <c r="J22" s="110" t="s">
        <v>291</v>
      </c>
      <c r="K22" s="107" t="s">
        <v>308</v>
      </c>
      <c r="L22" s="107" t="s">
        <v>323</v>
      </c>
      <c r="M22" s="107" t="s">
        <v>180</v>
      </c>
    </row>
  </sheetData>
  <mergeCells count="5">
    <mergeCell ref="A8:H8"/>
    <mergeCell ref="I8:M8"/>
    <mergeCell ref="A1:C7"/>
    <mergeCell ref="D1:E7"/>
    <mergeCell ref="F1:M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4" t="s">
        <v>124</v>
      </c>
      <c r="B3" s="23"/>
      <c r="C3" s="23"/>
      <c r="D3" s="23"/>
      <c r="E3" s="26"/>
    </row>
    <row r="4" spans="1:5" x14ac:dyDescent="0.2">
      <c r="A4" s="24" t="s">
        <v>2</v>
      </c>
      <c r="B4" s="24" t="s">
        <v>3</v>
      </c>
      <c r="C4" s="24" t="s">
        <v>39</v>
      </c>
      <c r="D4" s="24" t="s">
        <v>0</v>
      </c>
      <c r="E4" s="26" t="s">
        <v>121</v>
      </c>
    </row>
    <row r="5" spans="1:5" x14ac:dyDescent="0.2">
      <c r="A5" s="22" t="s">
        <v>8</v>
      </c>
      <c r="B5" s="22" t="s">
        <v>44</v>
      </c>
      <c r="C5" s="22" t="s">
        <v>41</v>
      </c>
      <c r="D5" s="22" t="s">
        <v>8</v>
      </c>
      <c r="E5" s="26">
        <v>1000</v>
      </c>
    </row>
    <row r="6" spans="1:5" x14ac:dyDescent="0.2">
      <c r="A6" s="28"/>
      <c r="B6" s="28"/>
      <c r="C6" s="22" t="s">
        <v>40</v>
      </c>
      <c r="D6" s="22" t="s">
        <v>11</v>
      </c>
      <c r="E6" s="26">
        <v>1000</v>
      </c>
    </row>
    <row r="7" spans="1:5" x14ac:dyDescent="0.2">
      <c r="A7" s="28"/>
      <c r="B7" s="28"/>
      <c r="C7" s="22" t="s">
        <v>42</v>
      </c>
      <c r="D7" s="22" t="s">
        <v>10</v>
      </c>
      <c r="E7" s="26">
        <v>2000</v>
      </c>
    </row>
    <row r="8" spans="1:5" x14ac:dyDescent="0.2">
      <c r="A8" s="22" t="s">
        <v>11</v>
      </c>
      <c r="B8" s="22" t="s">
        <v>55</v>
      </c>
      <c r="C8" s="22" t="s">
        <v>119</v>
      </c>
      <c r="D8" s="22" t="s">
        <v>12</v>
      </c>
      <c r="E8" s="26">
        <v>2000</v>
      </c>
    </row>
    <row r="9" spans="1:5" x14ac:dyDescent="0.2">
      <c r="A9" s="28"/>
      <c r="B9" s="22" t="s">
        <v>44</v>
      </c>
      <c r="C9" s="22" t="s">
        <v>116</v>
      </c>
      <c r="D9" s="22" t="s">
        <v>5</v>
      </c>
      <c r="E9" s="26">
        <v>700</v>
      </c>
    </row>
    <row r="10" spans="1:5" x14ac:dyDescent="0.2">
      <c r="A10" s="28"/>
      <c r="B10" s="22" t="s">
        <v>122</v>
      </c>
      <c r="C10" s="22" t="s">
        <v>45</v>
      </c>
      <c r="D10" s="22">
        <v>2</v>
      </c>
      <c r="E10" s="26"/>
    </row>
    <row r="11" spans="1:5" x14ac:dyDescent="0.2">
      <c r="A11" s="22" t="s">
        <v>105</v>
      </c>
      <c r="B11" s="22" t="s">
        <v>114</v>
      </c>
      <c r="C11" s="22" t="s">
        <v>103</v>
      </c>
      <c r="D11" s="22" t="s">
        <v>105</v>
      </c>
      <c r="E11" s="26">
        <v>4000</v>
      </c>
    </row>
    <row r="12" spans="1:5" x14ac:dyDescent="0.2">
      <c r="A12" s="22" t="s">
        <v>106</v>
      </c>
      <c r="B12" s="22" t="s">
        <v>113</v>
      </c>
      <c r="C12" s="22" t="s">
        <v>104</v>
      </c>
      <c r="D12" s="22" t="s">
        <v>106</v>
      </c>
      <c r="E12" s="26">
        <v>1000</v>
      </c>
    </row>
    <row r="13" spans="1:5" x14ac:dyDescent="0.2">
      <c r="A13" s="22" t="s">
        <v>107</v>
      </c>
      <c r="B13" s="22" t="s">
        <v>113</v>
      </c>
      <c r="C13" s="22" t="s">
        <v>108</v>
      </c>
      <c r="D13" s="22" t="s">
        <v>107</v>
      </c>
      <c r="E13" s="26">
        <v>1000</v>
      </c>
    </row>
    <row r="14" spans="1:5" x14ac:dyDescent="0.2">
      <c r="A14" s="22" t="s">
        <v>4</v>
      </c>
      <c r="B14" s="22" t="s">
        <v>44</v>
      </c>
      <c r="C14" s="22" t="s">
        <v>46</v>
      </c>
      <c r="D14" s="22" t="s">
        <v>4</v>
      </c>
      <c r="E14" s="26">
        <v>2000</v>
      </c>
    </row>
    <row r="15" spans="1:5" x14ac:dyDescent="0.2">
      <c r="A15" s="22" t="s">
        <v>5</v>
      </c>
      <c r="B15" s="22" t="s">
        <v>44</v>
      </c>
      <c r="C15" s="22" t="s">
        <v>51</v>
      </c>
      <c r="D15" s="22" t="s">
        <v>6</v>
      </c>
      <c r="E15" s="26">
        <v>400</v>
      </c>
    </row>
    <row r="16" spans="1:5" x14ac:dyDescent="0.2">
      <c r="A16" s="28"/>
      <c r="B16" s="28"/>
      <c r="C16" s="22" t="s">
        <v>47</v>
      </c>
      <c r="D16" s="22" t="s">
        <v>36</v>
      </c>
      <c r="E16" s="26">
        <v>500</v>
      </c>
    </row>
    <row r="17" spans="1:5" x14ac:dyDescent="0.2">
      <c r="A17" s="28"/>
      <c r="B17" s="28"/>
      <c r="C17" s="22" t="s">
        <v>50</v>
      </c>
      <c r="D17" s="22" t="s">
        <v>54</v>
      </c>
      <c r="E17" s="26">
        <v>200</v>
      </c>
    </row>
    <row r="18" spans="1:5" x14ac:dyDescent="0.2">
      <c r="A18" s="28"/>
      <c r="B18" s="28"/>
      <c r="C18" s="22" t="s">
        <v>49</v>
      </c>
      <c r="D18" s="22" t="s">
        <v>53</v>
      </c>
      <c r="E18" s="26">
        <v>800</v>
      </c>
    </row>
    <row r="19" spans="1:5" x14ac:dyDescent="0.2">
      <c r="A19" s="28"/>
      <c r="B19" s="28"/>
      <c r="C19" s="22" t="s">
        <v>48</v>
      </c>
      <c r="D19" s="22" t="s">
        <v>37</v>
      </c>
      <c r="E19" s="26">
        <v>1000</v>
      </c>
    </row>
    <row r="20" spans="1:5" x14ac:dyDescent="0.2">
      <c r="A20" s="22" t="s">
        <v>6</v>
      </c>
      <c r="B20" s="22" t="s">
        <v>122</v>
      </c>
      <c r="C20" s="22" t="s">
        <v>52</v>
      </c>
      <c r="D20" s="22">
        <v>3</v>
      </c>
      <c r="E20" s="26"/>
    </row>
    <row r="21" spans="1:5" x14ac:dyDescent="0.2">
      <c r="A21" s="22" t="s">
        <v>12</v>
      </c>
      <c r="B21" s="22" t="s">
        <v>55</v>
      </c>
      <c r="C21" s="22" t="s">
        <v>57</v>
      </c>
      <c r="D21" s="22" t="s">
        <v>117</v>
      </c>
      <c r="E21" s="26">
        <v>500</v>
      </c>
    </row>
    <row r="22" spans="1:5" x14ac:dyDescent="0.2">
      <c r="A22" s="22" t="s">
        <v>117</v>
      </c>
      <c r="B22" s="22" t="s">
        <v>55</v>
      </c>
      <c r="C22" s="22" t="s">
        <v>58</v>
      </c>
      <c r="D22" s="22" t="s">
        <v>59</v>
      </c>
      <c r="E22" s="26">
        <v>500</v>
      </c>
    </row>
    <row r="23" spans="1:5" x14ac:dyDescent="0.2">
      <c r="A23" s="22" t="s">
        <v>59</v>
      </c>
      <c r="B23" s="22" t="s">
        <v>55</v>
      </c>
      <c r="C23" s="22" t="s">
        <v>120</v>
      </c>
      <c r="D23" s="22" t="s">
        <v>13</v>
      </c>
      <c r="E23" s="26">
        <v>1000</v>
      </c>
    </row>
    <row r="24" spans="1:5" x14ac:dyDescent="0.2">
      <c r="A24" s="22" t="s">
        <v>13</v>
      </c>
      <c r="B24" s="22" t="s">
        <v>55</v>
      </c>
      <c r="C24" s="22" t="s">
        <v>56</v>
      </c>
      <c r="D24" s="22" t="s">
        <v>118</v>
      </c>
      <c r="E24" s="26">
        <v>500</v>
      </c>
    </row>
    <row r="25" spans="1:5" x14ac:dyDescent="0.2">
      <c r="A25" s="22" t="s">
        <v>118</v>
      </c>
      <c r="B25" s="22" t="s">
        <v>122</v>
      </c>
      <c r="C25" s="22" t="s">
        <v>60</v>
      </c>
      <c r="D25" s="22">
        <v>4</v>
      </c>
      <c r="E25" s="26"/>
    </row>
    <row r="26" spans="1:5" x14ac:dyDescent="0.2">
      <c r="A26" s="22" t="s">
        <v>126</v>
      </c>
      <c r="B26" s="22" t="s">
        <v>55</v>
      </c>
      <c r="C26" s="22" t="s">
        <v>125</v>
      </c>
      <c r="D26" s="22" t="s">
        <v>126</v>
      </c>
      <c r="E26" s="26">
        <v>700</v>
      </c>
    </row>
    <row r="27" spans="1:5" x14ac:dyDescent="0.2">
      <c r="A27" s="22" t="s">
        <v>7</v>
      </c>
      <c r="B27" s="22" t="s">
        <v>62</v>
      </c>
      <c r="C27" s="22" t="s">
        <v>61</v>
      </c>
      <c r="D27" s="22" t="s">
        <v>7</v>
      </c>
      <c r="E27" s="26">
        <v>500</v>
      </c>
    </row>
    <row r="28" spans="1:5" x14ac:dyDescent="0.2">
      <c r="A28" s="22" t="s">
        <v>64</v>
      </c>
      <c r="B28" s="22" t="s">
        <v>62</v>
      </c>
      <c r="C28" s="22" t="s">
        <v>63</v>
      </c>
      <c r="D28" s="22" t="s">
        <v>64</v>
      </c>
      <c r="E28" s="26">
        <v>5000</v>
      </c>
    </row>
    <row r="29" spans="1:5" x14ac:dyDescent="0.2">
      <c r="A29" s="22" t="s">
        <v>28</v>
      </c>
      <c r="B29" s="22" t="s">
        <v>62</v>
      </c>
      <c r="C29" s="22" t="s">
        <v>65</v>
      </c>
      <c r="D29" s="22" t="s">
        <v>28</v>
      </c>
      <c r="E29" s="26">
        <v>700</v>
      </c>
    </row>
    <row r="30" spans="1:5" x14ac:dyDescent="0.2">
      <c r="A30" s="22" t="s">
        <v>38</v>
      </c>
      <c r="B30" s="22" t="s">
        <v>62</v>
      </c>
      <c r="C30" s="22" t="s">
        <v>68</v>
      </c>
      <c r="D30" s="22" t="s">
        <v>38</v>
      </c>
      <c r="E30" s="26">
        <v>500</v>
      </c>
    </row>
    <row r="31" spans="1:5" x14ac:dyDescent="0.2">
      <c r="A31" s="22" t="s">
        <v>66</v>
      </c>
      <c r="B31" s="22" t="s">
        <v>62</v>
      </c>
      <c r="C31" s="22" t="s">
        <v>69</v>
      </c>
      <c r="D31" s="22" t="s">
        <v>66</v>
      </c>
      <c r="E31" s="26">
        <v>300</v>
      </c>
    </row>
    <row r="32" spans="1:5" x14ac:dyDescent="0.2">
      <c r="A32" s="22" t="s">
        <v>67</v>
      </c>
      <c r="B32" s="22" t="s">
        <v>62</v>
      </c>
      <c r="C32" s="22" t="s">
        <v>70</v>
      </c>
      <c r="D32" s="22" t="s">
        <v>67</v>
      </c>
      <c r="E32" s="26">
        <v>1000</v>
      </c>
    </row>
    <row r="33" spans="1:5" x14ac:dyDescent="0.2">
      <c r="A33" s="22" t="s">
        <v>14</v>
      </c>
      <c r="B33" s="22" t="s">
        <v>109</v>
      </c>
      <c r="C33" s="22" t="s">
        <v>71</v>
      </c>
      <c r="D33" s="22" t="s">
        <v>14</v>
      </c>
      <c r="E33" s="26">
        <v>3000</v>
      </c>
    </row>
    <row r="34" spans="1:5" x14ac:dyDescent="0.2">
      <c r="A34" s="22" t="s">
        <v>15</v>
      </c>
      <c r="B34" s="22" t="s">
        <v>109</v>
      </c>
      <c r="C34" s="22" t="s">
        <v>72</v>
      </c>
      <c r="D34" s="22" t="s">
        <v>15</v>
      </c>
      <c r="E34" s="26">
        <v>1000</v>
      </c>
    </row>
    <row r="35" spans="1:5" x14ac:dyDescent="0.2">
      <c r="A35" s="22" t="s">
        <v>16</v>
      </c>
      <c r="B35" s="22" t="s">
        <v>109</v>
      </c>
      <c r="C35" s="22" t="s">
        <v>73</v>
      </c>
      <c r="D35" s="22" t="s">
        <v>16</v>
      </c>
      <c r="E35" s="26">
        <v>1000</v>
      </c>
    </row>
    <row r="36" spans="1:5" x14ac:dyDescent="0.2">
      <c r="A36" s="22" t="s">
        <v>78</v>
      </c>
      <c r="B36" s="22" t="s">
        <v>110</v>
      </c>
      <c r="C36" s="22" t="s">
        <v>75</v>
      </c>
      <c r="D36" s="22" t="s">
        <v>78</v>
      </c>
      <c r="E36" s="26">
        <v>30000</v>
      </c>
    </row>
    <row r="37" spans="1:5" x14ac:dyDescent="0.2">
      <c r="A37" s="22" t="s">
        <v>79</v>
      </c>
      <c r="B37" s="22" t="s">
        <v>111</v>
      </c>
      <c r="C37" s="22" t="s">
        <v>76</v>
      </c>
      <c r="D37" s="22" t="s">
        <v>79</v>
      </c>
      <c r="E37" s="26">
        <v>700</v>
      </c>
    </row>
    <row r="38" spans="1:5" x14ac:dyDescent="0.2">
      <c r="A38" s="22" t="s">
        <v>80</v>
      </c>
      <c r="B38" s="22" t="s">
        <v>109</v>
      </c>
      <c r="C38" s="22" t="s">
        <v>77</v>
      </c>
      <c r="D38" s="22" t="s">
        <v>80</v>
      </c>
      <c r="E38" s="26">
        <v>500</v>
      </c>
    </row>
    <row r="39" spans="1:5" x14ac:dyDescent="0.2">
      <c r="A39" s="22" t="s">
        <v>85</v>
      </c>
      <c r="B39" s="22" t="s">
        <v>112</v>
      </c>
      <c r="C39" s="22" t="s">
        <v>82</v>
      </c>
      <c r="D39" s="22" t="s">
        <v>85</v>
      </c>
      <c r="E39" s="26">
        <v>15000</v>
      </c>
    </row>
    <row r="40" spans="1:5" x14ac:dyDescent="0.2">
      <c r="A40" s="22" t="s">
        <v>86</v>
      </c>
      <c r="B40" s="22" t="s">
        <v>113</v>
      </c>
      <c r="C40" s="22" t="s">
        <v>83</v>
      </c>
      <c r="D40" s="22" t="s">
        <v>86</v>
      </c>
      <c r="E40" s="26">
        <v>10000</v>
      </c>
    </row>
    <row r="41" spans="1:5" x14ac:dyDescent="0.2">
      <c r="A41" s="22" t="s">
        <v>87</v>
      </c>
      <c r="B41" s="22" t="s">
        <v>113</v>
      </c>
      <c r="C41" s="22" t="s">
        <v>84</v>
      </c>
      <c r="D41" s="22" t="s">
        <v>87</v>
      </c>
      <c r="E41" s="26">
        <v>10000</v>
      </c>
    </row>
    <row r="42" spans="1:5" x14ac:dyDescent="0.2">
      <c r="A42" s="22" t="s">
        <v>92</v>
      </c>
      <c r="B42" s="22" t="s">
        <v>115</v>
      </c>
      <c r="C42" s="22" t="s">
        <v>89</v>
      </c>
      <c r="D42" s="22" t="s">
        <v>92</v>
      </c>
      <c r="E42" s="26">
        <v>5000</v>
      </c>
    </row>
    <row r="43" spans="1:5" x14ac:dyDescent="0.2">
      <c r="A43" s="22" t="s">
        <v>93</v>
      </c>
      <c r="B43" s="22" t="s">
        <v>115</v>
      </c>
      <c r="C43" s="22" t="s">
        <v>90</v>
      </c>
      <c r="D43" s="22" t="s">
        <v>93</v>
      </c>
      <c r="E43" s="26">
        <v>4000</v>
      </c>
    </row>
    <row r="44" spans="1:5" x14ac:dyDescent="0.2">
      <c r="A44" s="22" t="s">
        <v>94</v>
      </c>
      <c r="B44" s="22" t="s">
        <v>115</v>
      </c>
      <c r="C44" s="22" t="s">
        <v>91</v>
      </c>
      <c r="D44" s="22" t="s">
        <v>94</v>
      </c>
      <c r="E44" s="26">
        <v>1000</v>
      </c>
    </row>
    <row r="45" spans="1:5" x14ac:dyDescent="0.2">
      <c r="A45" s="22" t="s">
        <v>99</v>
      </c>
      <c r="B45" s="22" t="s">
        <v>115</v>
      </c>
      <c r="C45" s="22" t="s">
        <v>96</v>
      </c>
      <c r="D45" s="22" t="s">
        <v>99</v>
      </c>
      <c r="E45" s="26">
        <v>10000</v>
      </c>
    </row>
    <row r="46" spans="1:5" x14ac:dyDescent="0.2">
      <c r="A46" s="22" t="s">
        <v>100</v>
      </c>
      <c r="B46" s="22" t="s">
        <v>115</v>
      </c>
      <c r="C46" s="22" t="s">
        <v>97</v>
      </c>
      <c r="D46" s="22" t="s">
        <v>100</v>
      </c>
      <c r="E46" s="26">
        <v>20000</v>
      </c>
    </row>
    <row r="47" spans="1:5" x14ac:dyDescent="0.2">
      <c r="A47" s="22" t="s">
        <v>101</v>
      </c>
      <c r="B47" s="22" t="s">
        <v>115</v>
      </c>
      <c r="C47" s="22" t="s">
        <v>98</v>
      </c>
      <c r="D47" s="22" t="s">
        <v>101</v>
      </c>
      <c r="E47" s="26">
        <v>10000</v>
      </c>
    </row>
    <row r="48" spans="1:5" x14ac:dyDescent="0.2">
      <c r="A48" s="22" t="s">
        <v>122</v>
      </c>
      <c r="B48" s="22" t="s">
        <v>122</v>
      </c>
      <c r="C48" s="22" t="s">
        <v>102</v>
      </c>
      <c r="D48" s="22">
        <v>10</v>
      </c>
      <c r="E48" s="26"/>
    </row>
    <row r="49" spans="1:5" x14ac:dyDescent="0.2">
      <c r="A49" s="28"/>
      <c r="B49" s="28"/>
      <c r="C49" s="22" t="s">
        <v>43</v>
      </c>
      <c r="D49" s="22">
        <v>1</v>
      </c>
      <c r="E49" s="26"/>
    </row>
    <row r="50" spans="1:5" x14ac:dyDescent="0.2">
      <c r="A50" s="28"/>
      <c r="B50" s="28"/>
      <c r="C50" s="22" t="s">
        <v>50</v>
      </c>
      <c r="D50" s="22">
        <v>5</v>
      </c>
      <c r="E50" s="26"/>
    </row>
    <row r="51" spans="1:5" x14ac:dyDescent="0.2">
      <c r="A51" s="28"/>
      <c r="B51" s="28"/>
      <c r="C51" s="22" t="s">
        <v>81</v>
      </c>
      <c r="D51" s="22">
        <v>7</v>
      </c>
      <c r="E51" s="26"/>
    </row>
    <row r="52" spans="1:5" x14ac:dyDescent="0.2">
      <c r="A52" s="28"/>
      <c r="B52" s="28"/>
      <c r="C52" s="22" t="s">
        <v>95</v>
      </c>
      <c r="D52" s="22">
        <v>9</v>
      </c>
      <c r="E52" s="26"/>
    </row>
    <row r="53" spans="1:5" x14ac:dyDescent="0.2">
      <c r="A53" s="28"/>
      <c r="B53" s="28"/>
      <c r="C53" s="22" t="s">
        <v>88</v>
      </c>
      <c r="D53" s="22">
        <v>8</v>
      </c>
      <c r="E53" s="26"/>
    </row>
    <row r="54" spans="1:5" x14ac:dyDescent="0.2">
      <c r="A54" s="28"/>
      <c r="B54" s="28"/>
      <c r="C54" s="22" t="s">
        <v>74</v>
      </c>
      <c r="D54" s="22">
        <v>6</v>
      </c>
      <c r="E54" s="26"/>
    </row>
    <row r="55" spans="1:5" x14ac:dyDescent="0.2">
      <c r="A55" s="25" t="s">
        <v>123</v>
      </c>
      <c r="B55" s="29"/>
      <c r="C55" s="29"/>
      <c r="D55" s="29"/>
      <c r="E55" s="27">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29</v>
      </c>
    </row>
    <row r="4" spans="2:27" ht="13.5" thickBot="1" x14ac:dyDescent="0.25"/>
    <row r="5" spans="2:27" s="14" customFormat="1" ht="16.5" thickBot="1" x14ac:dyDescent="0.25">
      <c r="B5" s="17" t="s">
        <v>0</v>
      </c>
      <c r="C5" s="18" t="s">
        <v>1</v>
      </c>
      <c r="D5" s="137"/>
      <c r="E5" s="137"/>
      <c r="F5" s="137"/>
      <c r="G5" s="137"/>
      <c r="H5" s="137"/>
      <c r="I5" s="137"/>
      <c r="J5" s="137"/>
      <c r="K5" s="137"/>
      <c r="L5" s="137"/>
      <c r="M5" s="137"/>
      <c r="N5" s="137"/>
      <c r="O5" s="137"/>
      <c r="P5" s="137"/>
      <c r="Q5" s="137"/>
      <c r="R5" s="137"/>
      <c r="S5" s="137"/>
      <c r="T5" s="137"/>
      <c r="U5" s="137"/>
      <c r="V5" s="137"/>
      <c r="W5" s="137"/>
      <c r="X5" s="138"/>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39" t="s">
        <v>30</v>
      </c>
      <c r="E7" s="140"/>
      <c r="F7" s="140"/>
      <c r="G7" s="141"/>
      <c r="H7" s="142" t="s">
        <v>31</v>
      </c>
      <c r="I7" s="140"/>
      <c r="J7" s="140"/>
      <c r="K7" s="141"/>
      <c r="L7" s="142" t="s">
        <v>32</v>
      </c>
      <c r="M7" s="140"/>
      <c r="N7" s="140"/>
      <c r="O7" s="141"/>
      <c r="P7" s="142" t="s">
        <v>33</v>
      </c>
      <c r="Q7" s="140"/>
      <c r="R7" s="140"/>
      <c r="S7" s="141"/>
      <c r="T7" s="142" t="s">
        <v>34</v>
      </c>
      <c r="U7" s="140"/>
      <c r="V7" s="140"/>
      <c r="W7" s="141"/>
      <c r="X7" s="142" t="s">
        <v>35</v>
      </c>
      <c r="Y7" s="140"/>
      <c r="Z7" s="140"/>
      <c r="AA7" s="141"/>
    </row>
    <row r="8" spans="2:27" s="10" customFormat="1" ht="15.75" x14ac:dyDescent="0.2">
      <c r="B8" s="11" t="s">
        <v>8</v>
      </c>
      <c r="C8" s="9" t="s">
        <v>9</v>
      </c>
      <c r="D8" s="134">
        <v>30000</v>
      </c>
      <c r="E8" s="135"/>
      <c r="F8" s="135"/>
      <c r="G8" s="136"/>
      <c r="H8" s="134"/>
      <c r="I8" s="135"/>
      <c r="J8" s="135"/>
      <c r="K8" s="136"/>
      <c r="L8" s="134"/>
      <c r="M8" s="135"/>
      <c r="N8" s="135"/>
      <c r="O8" s="136"/>
      <c r="P8" s="134"/>
      <c r="Q8" s="135"/>
      <c r="R8" s="135"/>
      <c r="S8" s="136"/>
      <c r="T8" s="134"/>
      <c r="U8" s="135"/>
      <c r="V8" s="135"/>
      <c r="W8" s="136"/>
      <c r="X8" s="134"/>
      <c r="Y8" s="135"/>
      <c r="Z8" s="135"/>
      <c r="AA8" s="136"/>
    </row>
    <row r="9" spans="2:27" s="10" customFormat="1" ht="15.75" x14ac:dyDescent="0.2">
      <c r="B9" s="11" t="s">
        <v>10</v>
      </c>
      <c r="C9" s="9" t="s">
        <v>17</v>
      </c>
      <c r="D9" s="134"/>
      <c r="E9" s="135"/>
      <c r="F9" s="135"/>
      <c r="G9" s="136"/>
      <c r="H9" s="134">
        <v>5000</v>
      </c>
      <c r="I9" s="135"/>
      <c r="J9" s="135"/>
      <c r="K9" s="136"/>
      <c r="L9" s="134">
        <v>5000</v>
      </c>
      <c r="M9" s="135"/>
      <c r="N9" s="135"/>
      <c r="O9" s="136"/>
      <c r="P9" s="134">
        <v>5000</v>
      </c>
      <c r="Q9" s="135"/>
      <c r="R9" s="135"/>
      <c r="S9" s="136"/>
      <c r="T9" s="134">
        <v>5000</v>
      </c>
      <c r="U9" s="135"/>
      <c r="V9" s="135"/>
      <c r="W9" s="136"/>
      <c r="X9" s="134"/>
      <c r="Y9" s="135"/>
      <c r="Z9" s="135"/>
      <c r="AA9" s="136"/>
    </row>
    <row r="10" spans="2:27" s="10" customFormat="1" ht="16.5" thickBot="1" x14ac:dyDescent="0.25">
      <c r="B10" s="11" t="s">
        <v>11</v>
      </c>
      <c r="C10" s="9" t="s">
        <v>18</v>
      </c>
      <c r="D10" s="134"/>
      <c r="E10" s="135"/>
      <c r="F10" s="135"/>
      <c r="G10" s="136"/>
      <c r="H10" s="134"/>
      <c r="I10" s="135"/>
      <c r="J10" s="135"/>
      <c r="K10" s="136"/>
      <c r="L10" s="134"/>
      <c r="M10" s="135"/>
      <c r="N10" s="135"/>
      <c r="O10" s="136"/>
      <c r="P10" s="134"/>
      <c r="Q10" s="135"/>
      <c r="R10" s="135"/>
      <c r="S10" s="136"/>
      <c r="T10" s="134"/>
      <c r="U10" s="135"/>
      <c r="V10" s="135"/>
      <c r="W10" s="136"/>
      <c r="X10" s="134">
        <v>10000</v>
      </c>
      <c r="Y10" s="135"/>
      <c r="Z10" s="135"/>
      <c r="AA10" s="136"/>
    </row>
    <row r="11" spans="2:27" ht="15.75" x14ac:dyDescent="0.2">
      <c r="B11" s="12">
        <v>2</v>
      </c>
      <c r="C11" s="13" t="s">
        <v>22</v>
      </c>
      <c r="D11" s="134"/>
      <c r="E11" s="135"/>
      <c r="F11" s="135"/>
      <c r="G11" s="136"/>
      <c r="H11" s="134"/>
      <c r="I11" s="135"/>
      <c r="J11" s="135"/>
      <c r="K11" s="136"/>
      <c r="L11" s="134">
        <v>20000</v>
      </c>
      <c r="M11" s="135"/>
      <c r="N11" s="135"/>
      <c r="O11" s="136"/>
      <c r="P11" s="134">
        <v>40000</v>
      </c>
      <c r="Q11" s="135"/>
      <c r="R11" s="135"/>
      <c r="S11" s="136"/>
      <c r="T11" s="134">
        <v>10000</v>
      </c>
      <c r="U11" s="135"/>
      <c r="V11" s="135"/>
      <c r="W11" s="136"/>
      <c r="X11" s="134">
        <v>10000</v>
      </c>
      <c r="Y11" s="135"/>
      <c r="Z11" s="135"/>
      <c r="AA11" s="136"/>
    </row>
    <row r="12" spans="2:27" ht="15.75" x14ac:dyDescent="0.2">
      <c r="B12" s="6" t="s">
        <v>12</v>
      </c>
      <c r="C12" s="5" t="s">
        <v>26</v>
      </c>
      <c r="D12" s="134"/>
      <c r="E12" s="135"/>
      <c r="F12" s="135"/>
      <c r="G12" s="136"/>
      <c r="H12" s="143">
        <v>10000</v>
      </c>
      <c r="I12" s="135"/>
      <c r="J12" s="135"/>
      <c r="K12" s="136"/>
      <c r="L12" s="134">
        <v>25000</v>
      </c>
      <c r="M12" s="135"/>
      <c r="N12" s="135"/>
      <c r="O12" s="136"/>
      <c r="P12" s="134">
        <v>25000</v>
      </c>
      <c r="Q12" s="135"/>
      <c r="R12" s="135"/>
      <c r="S12" s="136"/>
      <c r="T12" s="134">
        <v>25000</v>
      </c>
      <c r="U12" s="135"/>
      <c r="V12" s="135"/>
      <c r="W12" s="136"/>
      <c r="X12" s="134">
        <v>5000</v>
      </c>
      <c r="Y12" s="135"/>
      <c r="Z12" s="135"/>
      <c r="AA12" s="136"/>
    </row>
    <row r="13" spans="2:27" s="8" customFormat="1" ht="16.5" thickBot="1" x14ac:dyDescent="0.25">
      <c r="B13" s="6" t="s">
        <v>13</v>
      </c>
      <c r="C13" s="5" t="s">
        <v>27</v>
      </c>
      <c r="D13" s="134"/>
      <c r="E13" s="135"/>
      <c r="F13" s="135"/>
      <c r="G13" s="136"/>
      <c r="H13" s="134"/>
      <c r="I13" s="135"/>
      <c r="J13" s="135"/>
      <c r="K13" s="136"/>
      <c r="L13" s="134">
        <v>15000</v>
      </c>
      <c r="M13" s="135"/>
      <c r="N13" s="135"/>
      <c r="O13" s="136"/>
      <c r="P13" s="134">
        <v>15000</v>
      </c>
      <c r="Q13" s="135"/>
      <c r="R13" s="135"/>
      <c r="S13" s="136"/>
      <c r="T13" s="134">
        <v>20000</v>
      </c>
      <c r="U13" s="135"/>
      <c r="V13" s="135"/>
      <c r="W13" s="136"/>
      <c r="X13" s="134">
        <v>10000</v>
      </c>
      <c r="Y13" s="135"/>
      <c r="Z13" s="135"/>
      <c r="AA13" s="136"/>
    </row>
    <row r="14" spans="2:27" s="7" customFormat="1" ht="15.75" x14ac:dyDescent="0.2">
      <c r="B14" s="12">
        <v>4</v>
      </c>
      <c r="C14" s="13" t="s">
        <v>23</v>
      </c>
      <c r="D14" s="134"/>
      <c r="E14" s="135"/>
      <c r="F14" s="135"/>
      <c r="G14" s="136"/>
      <c r="H14" s="134"/>
      <c r="I14" s="135"/>
      <c r="J14" s="135"/>
      <c r="K14" s="136"/>
      <c r="L14" s="134"/>
      <c r="M14" s="135"/>
      <c r="N14" s="135"/>
      <c r="O14" s="136"/>
      <c r="P14" s="134"/>
      <c r="Q14" s="135"/>
      <c r="R14" s="135"/>
      <c r="S14" s="136"/>
      <c r="T14" s="134"/>
      <c r="U14" s="135"/>
      <c r="V14" s="135"/>
      <c r="W14" s="136"/>
      <c r="X14" s="134">
        <v>7000</v>
      </c>
      <c r="Y14" s="135"/>
      <c r="Z14" s="135"/>
      <c r="AA14" s="136"/>
    </row>
    <row r="15" spans="2:27" s="7" customFormat="1" ht="15.75" x14ac:dyDescent="0.2">
      <c r="B15" s="6" t="s">
        <v>14</v>
      </c>
      <c r="C15" s="5" t="s">
        <v>19</v>
      </c>
      <c r="D15" s="134"/>
      <c r="E15" s="135"/>
      <c r="F15" s="135"/>
      <c r="G15" s="136"/>
      <c r="H15" s="134"/>
      <c r="I15" s="135"/>
      <c r="J15" s="135"/>
      <c r="K15" s="136"/>
      <c r="L15" s="134"/>
      <c r="M15" s="135"/>
      <c r="N15" s="135"/>
      <c r="O15" s="136"/>
      <c r="P15" s="134"/>
      <c r="Q15" s="135"/>
      <c r="R15" s="135"/>
      <c r="S15" s="136"/>
      <c r="T15" s="134">
        <v>4000</v>
      </c>
      <c r="U15" s="135"/>
      <c r="V15" s="135"/>
      <c r="W15" s="136"/>
      <c r="X15" s="134">
        <v>4000</v>
      </c>
      <c r="Y15" s="135"/>
      <c r="Z15" s="135"/>
      <c r="AA15" s="136"/>
    </row>
    <row r="16" spans="2:27" ht="15.75" x14ac:dyDescent="0.2">
      <c r="B16" s="6" t="s">
        <v>15</v>
      </c>
      <c r="C16" s="5" t="s">
        <v>20</v>
      </c>
      <c r="D16" s="134"/>
      <c r="E16" s="135"/>
      <c r="F16" s="135"/>
      <c r="G16" s="136"/>
      <c r="H16" s="134"/>
      <c r="I16" s="135"/>
      <c r="J16" s="135"/>
      <c r="K16" s="136"/>
      <c r="L16" s="134"/>
      <c r="M16" s="135"/>
      <c r="N16" s="135"/>
      <c r="O16" s="136"/>
      <c r="P16" s="134"/>
      <c r="Q16" s="135"/>
      <c r="R16" s="135"/>
      <c r="S16" s="136"/>
      <c r="T16" s="134">
        <v>2500</v>
      </c>
      <c r="U16" s="135"/>
      <c r="V16" s="135"/>
      <c r="W16" s="136"/>
      <c r="X16" s="134">
        <v>2500</v>
      </c>
      <c r="Y16" s="135"/>
      <c r="Z16" s="135"/>
      <c r="AA16" s="136"/>
    </row>
    <row r="17" spans="2:27" s="8" customFormat="1" ht="15.75" x14ac:dyDescent="0.2">
      <c r="B17" s="6" t="s">
        <v>16</v>
      </c>
      <c r="C17" s="5" t="s">
        <v>21</v>
      </c>
      <c r="D17" s="134"/>
      <c r="E17" s="135"/>
      <c r="F17" s="135"/>
      <c r="G17" s="136"/>
      <c r="H17" s="134"/>
      <c r="I17" s="135"/>
      <c r="J17" s="135"/>
      <c r="K17" s="136"/>
      <c r="L17" s="134"/>
      <c r="M17" s="135"/>
      <c r="N17" s="135"/>
      <c r="O17" s="136"/>
      <c r="P17" s="134"/>
      <c r="Q17" s="135"/>
      <c r="R17" s="135"/>
      <c r="S17" s="136"/>
      <c r="T17" s="134"/>
      <c r="U17" s="135"/>
      <c r="V17" s="135"/>
      <c r="W17" s="136"/>
      <c r="X17" s="134">
        <v>0</v>
      </c>
      <c r="Y17" s="135"/>
      <c r="Z17" s="135"/>
      <c r="AA17" s="136"/>
    </row>
    <row r="18" spans="2:27" s="7" customFormat="1" ht="15.75" x14ac:dyDescent="0.2">
      <c r="B18" s="6" t="s">
        <v>24</v>
      </c>
      <c r="C18" s="5" t="s">
        <v>25</v>
      </c>
      <c r="D18" s="134"/>
      <c r="E18" s="135"/>
      <c r="F18" s="135"/>
      <c r="G18" s="136"/>
      <c r="H18" s="134">
        <f>20000*35%</f>
        <v>7000</v>
      </c>
      <c r="I18" s="135"/>
      <c r="J18" s="135"/>
      <c r="K18" s="136"/>
      <c r="L18" s="134">
        <f>13000/4</f>
        <v>3250</v>
      </c>
      <c r="M18" s="135"/>
      <c r="N18" s="135"/>
      <c r="O18" s="136"/>
      <c r="P18" s="134">
        <f>13000/4</f>
        <v>3250</v>
      </c>
      <c r="Q18" s="135"/>
      <c r="R18" s="135"/>
      <c r="S18" s="136"/>
      <c r="T18" s="134">
        <f>13000/4</f>
        <v>3250</v>
      </c>
      <c r="U18" s="135"/>
      <c r="V18" s="135"/>
      <c r="W18" s="136"/>
      <c r="X18" s="134">
        <f>13000/4</f>
        <v>3250</v>
      </c>
      <c r="Y18" s="135"/>
      <c r="Z18" s="135"/>
      <c r="AA18" s="136"/>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2"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Gráfico de Gantt</vt:lpstr>
      <vt:lpstr>Project Charter</vt:lpstr>
      <vt:lpstr>WBS-MACRO</vt:lpstr>
      <vt:lpstr>WBS_Detalhado (ordem etapas)</vt:lpstr>
      <vt:lpstr>WBS_Detalhado (ordem depend)</vt:lpstr>
      <vt:lpstr>SAM SRM</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Gustavo Henrique Santos Araujo</cp:lastModifiedBy>
  <cp:lastPrinted>2025-03-11T00:38:34Z</cp:lastPrinted>
  <dcterms:created xsi:type="dcterms:W3CDTF">2009-09-10T00:53:44Z</dcterms:created>
  <dcterms:modified xsi:type="dcterms:W3CDTF">2025-03-12T00:27:58Z</dcterms:modified>
</cp:coreProperties>
</file>