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693865859\Downloads\"/>
    </mc:Choice>
  </mc:AlternateContent>
  <xr:revisionPtr revIDLastSave="0" documentId="8_{82FE32D4-8594-458B-BCC0-CE52101B0063}" xr6:coauthVersionLast="36" xr6:coauthVersionMax="36" xr10:uidLastSave="{00000000-0000-0000-0000-000000000000}"/>
  <bookViews>
    <workbookView xWindow="0" yWindow="0" windowWidth="24000" windowHeight="9405" firstSheet="6" activeTab="6" xr2:uid="{6512A0F9-B513-4497-872A-DB8C15C89EB3}"/>
  </bookViews>
  <sheets>
    <sheet name="Capa" sheetId="4" r:id="rId1"/>
    <sheet name="Identificar" sheetId="5" r:id="rId2"/>
    <sheet name="Qualificar" sheetId="6" r:id="rId3"/>
    <sheet name="Quantificar" sheetId="7" r:id="rId4"/>
    <sheet name="Sensibilidade ao Risco" sheetId="8" r:id="rId5"/>
    <sheet name="Diagrama de rede-precendência 1" sheetId="9" r:id="rId6"/>
    <sheet name="Diagrama de rede-precedência 2" sheetId="10" r:id="rId7"/>
    <sheet name="Fluxo de Caixa Previsto" sheetId="1" r:id="rId8"/>
    <sheet name="Fluxo de Caixa Realizado" sheetId="2" r:id="rId9"/>
    <sheet name="Status" sheetId="3" r:id="rId10"/>
  </sheets>
  <definedNames>
    <definedName name="_xlnm._FilterDatabase" localSheetId="1" hidden="1">Identificar!$A$6:$J$15</definedName>
    <definedName name="_xlnm._FilterDatabase" localSheetId="2" hidden="1">Qualificar!$A$6:$K$15</definedName>
    <definedName name="_xlnm._FilterDatabase" localSheetId="3" hidden="1">Quantificar!$A$6:$E$15</definedName>
    <definedName name="_xlnm.Print_Area" localSheetId="1">Identificar!$A$1:$L$15</definedName>
    <definedName name="_xlnm.Print_Area" localSheetId="2">Qualificar!$A$1:$K$11</definedName>
    <definedName name="_xlnm.Print_Area" localSheetId="3">Quantificar!$A$1:$E$11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0" l="1"/>
  <c r="J5" i="10"/>
  <c r="K5" i="10"/>
  <c r="N11" i="10" s="1"/>
  <c r="O11" i="10" s="1"/>
  <c r="R19" i="10" s="1"/>
  <c r="S19" i="10" s="1"/>
  <c r="S20" i="10" s="1"/>
  <c r="N5" i="10"/>
  <c r="O5" i="10"/>
  <c r="R5" i="10"/>
  <c r="S5" i="10" s="1"/>
  <c r="R12" i="10" s="1"/>
  <c r="S12" i="10" s="1"/>
  <c r="J19" i="10"/>
  <c r="K19" i="10" s="1"/>
  <c r="R25" i="10" s="1"/>
  <c r="S25" i="10" s="1"/>
  <c r="H15" i="9"/>
  <c r="J15" i="9"/>
  <c r="K15" i="9"/>
  <c r="N9" i="9" s="1"/>
  <c r="O9" i="9" s="1"/>
  <c r="R15" i="9" s="1"/>
  <c r="S15" i="9" s="1"/>
  <c r="N15" i="9"/>
  <c r="O15" i="9"/>
  <c r="V12" i="10" l="1"/>
  <c r="W12" i="10" s="1"/>
  <c r="Z12" i="10" s="1"/>
  <c r="AA12" i="10" s="1"/>
  <c r="Z19" i="10" s="1"/>
  <c r="AA19" i="10" s="1"/>
  <c r="Z25" i="10" s="1"/>
  <c r="AA25" i="10" s="1"/>
  <c r="AC12" i="10" s="1"/>
  <c r="AD12" i="10" s="1"/>
  <c r="AC19" i="10" s="1"/>
  <c r="AD19" i="10" s="1"/>
  <c r="V5" i="10"/>
  <c r="W5" i="10" s="1"/>
  <c r="W6" i="10" s="1"/>
  <c r="R20" i="10"/>
  <c r="S21" i="10"/>
  <c r="N21" i="9"/>
  <c r="O21" i="9" s="1"/>
  <c r="V15" i="9" s="1"/>
  <c r="W15" i="9" s="1"/>
  <c r="W16" i="9" s="1"/>
  <c r="W7" i="10" l="1"/>
  <c r="V6" i="10"/>
  <c r="O12" i="10"/>
  <c r="R21" i="10"/>
  <c r="AG20" i="10"/>
  <c r="AG19" i="10"/>
  <c r="V16" i="9"/>
  <c r="W17" i="9"/>
  <c r="AG21" i="10" l="1"/>
  <c r="AH19" i="10"/>
  <c r="AH20" i="10" s="1"/>
  <c r="AH21" i="10" s="1"/>
  <c r="AD21" i="10"/>
  <c r="AD20" i="10"/>
  <c r="AC20" i="10"/>
  <c r="O13" i="10"/>
  <c r="N12" i="10"/>
  <c r="N13" i="10" s="1"/>
  <c r="S6" i="10"/>
  <c r="V7" i="10"/>
  <c r="S16" i="9"/>
  <c r="V17" i="9"/>
  <c r="O22" i="9"/>
  <c r="R6" i="10" l="1"/>
  <c r="S7" i="10"/>
  <c r="AC21" i="10"/>
  <c r="AD13" i="10"/>
  <c r="N22" i="9"/>
  <c r="N23" i="9" s="1"/>
  <c r="O23" i="9"/>
  <c r="R16" i="9"/>
  <c r="S17" i="9"/>
  <c r="AD14" i="10" l="1"/>
  <c r="AC13" i="10"/>
  <c r="R7" i="10"/>
  <c r="O10" i="9"/>
  <c r="R17" i="9"/>
  <c r="O16" i="9"/>
  <c r="AC14" i="10" l="1"/>
  <c r="AA26" i="10"/>
  <c r="O17" i="9"/>
  <c r="N16" i="9"/>
  <c r="O11" i="9"/>
  <c r="N10" i="9"/>
  <c r="N11" i="9" s="1"/>
  <c r="AA27" i="10" l="1"/>
  <c r="Z26" i="10"/>
  <c r="N17" i="9"/>
  <c r="K16" i="9"/>
  <c r="Z27" i="10" l="1"/>
  <c r="AA20" i="10"/>
  <c r="J16" i="9"/>
  <c r="K17" i="9"/>
  <c r="AA21" i="10" l="1"/>
  <c r="Z20" i="10"/>
  <c r="H16" i="9"/>
  <c r="J17" i="9"/>
  <c r="AA13" i="10" l="1"/>
  <c r="Z21" i="10"/>
  <c r="G16" i="9"/>
  <c r="G17" i="9" s="1"/>
  <c r="H17" i="9"/>
  <c r="AA14" i="10" l="1"/>
  <c r="Z13" i="10"/>
  <c r="E2" i="8"/>
  <c r="E3" i="8"/>
  <c r="E4" i="8"/>
  <c r="E5" i="8"/>
  <c r="E6" i="8"/>
  <c r="E8" i="8"/>
  <c r="E9" i="8"/>
  <c r="E10" i="8"/>
  <c r="E11" i="8"/>
  <c r="E12" i="8"/>
  <c r="E14" i="8"/>
  <c r="E15" i="8"/>
  <c r="E16" i="8"/>
  <c r="E17" i="8"/>
  <c r="E18" i="8"/>
  <c r="E20" i="8"/>
  <c r="E21" i="8"/>
  <c r="E22" i="8"/>
  <c r="E23" i="8"/>
  <c r="E24" i="8"/>
  <c r="E26" i="8"/>
  <c r="E27" i="8"/>
  <c r="E28" i="8"/>
  <c r="E29" i="8"/>
  <c r="E30" i="8"/>
  <c r="A4" i="7"/>
  <c r="A8" i="7"/>
  <c r="B8" i="7"/>
  <c r="C8" i="7"/>
  <c r="D8" i="7"/>
  <c r="E8" i="7"/>
  <c r="J8" i="7"/>
  <c r="K8" i="7"/>
  <c r="A9" i="7"/>
  <c r="B9" i="7"/>
  <c r="C9" i="7"/>
  <c r="D9" i="7"/>
  <c r="E9" i="7"/>
  <c r="J9" i="7"/>
  <c r="K9" i="7"/>
  <c r="A10" i="7"/>
  <c r="B10" i="7"/>
  <c r="C10" i="7"/>
  <c r="D10" i="7"/>
  <c r="E10" i="7"/>
  <c r="J10" i="7"/>
  <c r="K10" i="7"/>
  <c r="A11" i="7"/>
  <c r="B11" i="7"/>
  <c r="C11" i="7"/>
  <c r="D11" i="7"/>
  <c r="E11" i="7"/>
  <c r="J11" i="7"/>
  <c r="K11" i="7"/>
  <c r="A12" i="7"/>
  <c r="B12" i="7"/>
  <c r="C12" i="7"/>
  <c r="D12" i="7"/>
  <c r="E12" i="7"/>
  <c r="J12" i="7"/>
  <c r="K12" i="7"/>
  <c r="A13" i="7"/>
  <c r="B13" i="7"/>
  <c r="C13" i="7"/>
  <c r="D13" i="7"/>
  <c r="E13" i="7"/>
  <c r="J13" i="7"/>
  <c r="K13" i="7"/>
  <c r="A14" i="7"/>
  <c r="B14" i="7"/>
  <c r="C14" i="7"/>
  <c r="D14" i="7"/>
  <c r="E14" i="7"/>
  <c r="J14" i="7"/>
  <c r="K14" i="7"/>
  <c r="A15" i="7"/>
  <c r="B15" i="7"/>
  <c r="C15" i="7"/>
  <c r="D15" i="7"/>
  <c r="E15" i="7"/>
  <c r="J15" i="7"/>
  <c r="K15" i="7"/>
  <c r="A4" i="6"/>
  <c r="A8" i="6"/>
  <c r="B8" i="6"/>
  <c r="C8" i="6"/>
  <c r="D8" i="6"/>
  <c r="E8" i="6"/>
  <c r="I8" i="6"/>
  <c r="M8" i="6"/>
  <c r="N8" i="6"/>
  <c r="A9" i="6"/>
  <c r="B9" i="6"/>
  <c r="C9" i="6"/>
  <c r="D9" i="6"/>
  <c r="E9" i="6"/>
  <c r="I9" i="6"/>
  <c r="J9" i="6"/>
  <c r="K9" i="6" s="1"/>
  <c r="M9" i="6"/>
  <c r="N9" i="6"/>
  <c r="A10" i="6"/>
  <c r="B10" i="6"/>
  <c r="C10" i="6"/>
  <c r="D10" i="6"/>
  <c r="E10" i="6"/>
  <c r="I10" i="6"/>
  <c r="J10" i="6"/>
  <c r="K10" i="6" s="1"/>
  <c r="M10" i="6"/>
  <c r="N10" i="6"/>
  <c r="A11" i="6"/>
  <c r="B11" i="6"/>
  <c r="C11" i="6"/>
  <c r="D11" i="6"/>
  <c r="E11" i="6"/>
  <c r="I11" i="6"/>
  <c r="M11" i="6"/>
  <c r="N11" i="6"/>
  <c r="A12" i="6"/>
  <c r="B12" i="6"/>
  <c r="C12" i="6"/>
  <c r="D12" i="6"/>
  <c r="E12" i="6"/>
  <c r="I12" i="6"/>
  <c r="J12" i="6" s="1"/>
  <c r="K12" i="6" s="1"/>
  <c r="M12" i="6"/>
  <c r="N12" i="6"/>
  <c r="A13" i="6"/>
  <c r="B13" i="6"/>
  <c r="C13" i="6"/>
  <c r="D13" i="6"/>
  <c r="E13" i="6"/>
  <c r="I13" i="6"/>
  <c r="M13" i="6"/>
  <c r="N13" i="6"/>
  <c r="A14" i="6"/>
  <c r="B14" i="6"/>
  <c r="C14" i="6"/>
  <c r="D14" i="6"/>
  <c r="E14" i="6"/>
  <c r="I14" i="6"/>
  <c r="J14" i="6"/>
  <c r="K14" i="6" s="1"/>
  <c r="M14" i="6"/>
  <c r="N14" i="6"/>
  <c r="A15" i="6"/>
  <c r="B15" i="6"/>
  <c r="C15" i="6"/>
  <c r="D15" i="6"/>
  <c r="E15" i="6"/>
  <c r="I15" i="6"/>
  <c r="J15" i="6"/>
  <c r="K15" i="6" s="1"/>
  <c r="M15" i="6"/>
  <c r="N15" i="6"/>
  <c r="A4" i="5"/>
  <c r="W13" i="10" l="1"/>
  <c r="Z14" i="10"/>
  <c r="J13" i="6"/>
  <c r="K13" i="6" s="1"/>
  <c r="J8" i="6"/>
  <c r="K8" i="6" s="1"/>
  <c r="J11" i="6"/>
  <c r="K11" i="6" s="1"/>
  <c r="R28" i="2"/>
  <c r="Q28" i="2"/>
  <c r="P28" i="2"/>
  <c r="O28" i="2"/>
  <c r="N28" i="2"/>
  <c r="M28" i="2"/>
  <c r="R27" i="2"/>
  <c r="R29" i="2" s="1"/>
  <c r="Q27" i="2"/>
  <c r="Q29" i="2" s="1"/>
  <c r="P27" i="2"/>
  <c r="P29" i="2" s="1"/>
  <c r="O27" i="2"/>
  <c r="O29" i="2" s="1"/>
  <c r="N27" i="2"/>
  <c r="N29" i="2" s="1"/>
  <c r="M27" i="2"/>
  <c r="M29" i="2" s="1"/>
  <c r="O28" i="1"/>
  <c r="N28" i="1"/>
  <c r="P28" i="1"/>
  <c r="R29" i="1"/>
  <c r="R28" i="1"/>
  <c r="R30" i="1" s="1"/>
  <c r="Q28" i="1"/>
  <c r="C9" i="3" s="1"/>
  <c r="E9" i="3" s="1"/>
  <c r="Q29" i="1"/>
  <c r="P29" i="1"/>
  <c r="M28" i="1"/>
  <c r="C5" i="3" s="1"/>
  <c r="W14" i="10" l="1"/>
  <c r="V13" i="10"/>
  <c r="D6" i="3"/>
  <c r="D7" i="3"/>
  <c r="D8" i="3"/>
  <c r="D9" i="3"/>
  <c r="F9" i="3" s="1"/>
  <c r="D5" i="3"/>
  <c r="D10" i="3" s="1"/>
  <c r="S26" i="10" l="1"/>
  <c r="V14" i="10"/>
  <c r="S13" i="10"/>
  <c r="H9" i="3"/>
  <c r="G9" i="3"/>
  <c r="C6" i="3"/>
  <c r="M29" i="1"/>
  <c r="N29" i="1"/>
  <c r="O29" i="1"/>
  <c r="O30" i="1" s="1"/>
  <c r="F5" i="3"/>
  <c r="B6" i="3"/>
  <c r="B7" i="3" s="1"/>
  <c r="B8" i="3" s="1"/>
  <c r="C8" i="3"/>
  <c r="S14" i="10" l="1"/>
  <c r="R13" i="10"/>
  <c r="R26" i="10"/>
  <c r="S27" i="10"/>
  <c r="E5" i="3"/>
  <c r="E6" i="3" s="1"/>
  <c r="N30" i="1"/>
  <c r="C7" i="3"/>
  <c r="C10" i="3" s="1"/>
  <c r="F6" i="3"/>
  <c r="P30" i="1"/>
  <c r="K20" i="10" l="1"/>
  <c r="R27" i="10"/>
  <c r="R14" i="10"/>
  <c r="O6" i="10"/>
  <c r="H5" i="3"/>
  <c r="G5" i="3"/>
  <c r="C11" i="3"/>
  <c r="E7" i="3"/>
  <c r="E8" i="3" s="1"/>
  <c r="M30" i="1"/>
  <c r="H6" i="3"/>
  <c r="F7" i="3"/>
  <c r="G6" i="3"/>
  <c r="Q30" i="1"/>
  <c r="N6" i="10" l="1"/>
  <c r="O7" i="10"/>
  <c r="J20" i="10"/>
  <c r="J21" i="10" s="1"/>
  <c r="K21" i="10"/>
  <c r="H7" i="3"/>
  <c r="F8" i="3"/>
  <c r="G7" i="3"/>
  <c r="N7" i="10" l="1"/>
  <c r="K6" i="10"/>
  <c r="H8" i="3"/>
  <c r="G8" i="3"/>
  <c r="J6" i="10" l="1"/>
  <c r="K7" i="10"/>
  <c r="J7" i="10" l="1"/>
  <c r="H6" i="10"/>
  <c r="G6" i="10" l="1"/>
  <c r="G7" i="10" s="1"/>
  <c r="H7" i="10"/>
</calcChain>
</file>

<file path=xl/sharedStrings.xml><?xml version="1.0" encoding="utf-8"?>
<sst xmlns="http://schemas.openxmlformats.org/spreadsheetml/2006/main" count="674" uniqueCount="278">
  <si>
    <t>Fluxo de Caixa do Projeto</t>
  </si>
  <si>
    <t>Área responsável pelo modelo: PMO</t>
  </si>
  <si>
    <t>STATUS: APROVADO</t>
  </si>
  <si>
    <t>Projeto:</t>
  </si>
  <si>
    <t>Investimento Aprovado</t>
  </si>
  <si>
    <t>Início:</t>
  </si>
  <si>
    <t>Término:</t>
  </si>
  <si>
    <t>Previsão</t>
  </si>
  <si>
    <t>Descrição</t>
  </si>
  <si>
    <t>Ivestimento / Despesa</t>
  </si>
  <si>
    <t>Desenvolvimento / Infra-estrutura</t>
  </si>
  <si>
    <t>Projeto</t>
  </si>
  <si>
    <t>QTDE</t>
  </si>
  <si>
    <t>FORNECEDOR</t>
  </si>
  <si>
    <t>CÓDIGO ERP LANÇAMENTO</t>
  </si>
  <si>
    <t>CÓDIGO ERP REPASSE</t>
  </si>
  <si>
    <t>Preço R$</t>
  </si>
  <si>
    <t>TOTAL ( R$ )</t>
  </si>
  <si>
    <t>Total</t>
  </si>
  <si>
    <t>TOTAL DESPESA PREVISTO</t>
  </si>
  <si>
    <t>TOTAL INVESTIMENTO PREVISTO</t>
  </si>
  <si>
    <t>CUSTO TOTAL PREVISTO</t>
  </si>
  <si>
    <t>BETA</t>
  </si>
  <si>
    <t>VERSÃO:</t>
  </si>
  <si>
    <t>DESPESA</t>
  </si>
  <si>
    <t>Períodos</t>
  </si>
  <si>
    <t>No Período (R$)</t>
  </si>
  <si>
    <t>Acumulado (R$)</t>
  </si>
  <si>
    <t>Desvio (R$)</t>
  </si>
  <si>
    <t>Desvio %</t>
  </si>
  <si>
    <t>Mês</t>
  </si>
  <si>
    <t>Orçado</t>
  </si>
  <si>
    <t>Realizado</t>
  </si>
  <si>
    <t>Diferença dos realizados</t>
  </si>
  <si>
    <t>Saldo Final</t>
  </si>
  <si>
    <t>Fast n Cheap</t>
  </si>
  <si>
    <t>Iniciação</t>
  </si>
  <si>
    <t>GESTÃO</t>
  </si>
  <si>
    <t>Definir objetivos e proposta de valor</t>
  </si>
  <si>
    <t>Identificar funcionalidades essenciais</t>
  </si>
  <si>
    <t>Formar equipe de desenvolvimento</t>
  </si>
  <si>
    <t>RH</t>
  </si>
  <si>
    <t>Planejamento</t>
  </si>
  <si>
    <t>Levantamento de requisitos</t>
  </si>
  <si>
    <t>ANÁLISE</t>
  </si>
  <si>
    <t>Definir arquitetura do sistema</t>
  </si>
  <si>
    <t>ENGENHARIA</t>
  </si>
  <si>
    <t>Design e Prototipagem</t>
  </si>
  <si>
    <t>DESIGN</t>
  </si>
  <si>
    <t>Criar protótipos interativos</t>
  </si>
  <si>
    <t>Testes de usabilidade iniciais</t>
  </si>
  <si>
    <t>QUALIDADE</t>
  </si>
  <si>
    <t>Desenvolvimento</t>
  </si>
  <si>
    <t>DEV</t>
  </si>
  <si>
    <t>Implementação do backend</t>
  </si>
  <si>
    <t>Implementação do frontend</t>
  </si>
  <si>
    <t>Integração com APIs de transporte</t>
  </si>
  <si>
    <t>Testes e Validação</t>
  </si>
  <si>
    <t>Testes unitários e integração</t>
  </si>
  <si>
    <t>Testes beta com usuários reais</t>
  </si>
  <si>
    <t>Lançamento Interno</t>
  </si>
  <si>
    <t>Marketing e Divulgação</t>
  </si>
  <si>
    <t>MARKETING</t>
  </si>
  <si>
    <t>Manutenção e Atualizações</t>
  </si>
  <si>
    <t>SUPORTE/CONTÍNUO</t>
  </si>
  <si>
    <t>Atualização do plano de gestão de risco, feita pelo gerente de projeto.</t>
  </si>
  <si>
    <t>Criação do plano de gestão de risco.</t>
  </si>
  <si>
    <t>Histórico da avaliação de riscos</t>
  </si>
  <si>
    <t>Data da avaliação</t>
  </si>
  <si>
    <t>Vinícius Brandão</t>
  </si>
  <si>
    <t>Gerente Responsável</t>
  </si>
  <si>
    <t>Informações sobre o projeto</t>
  </si>
  <si>
    <t>Afetamento de múltiplos usuários simultaneamente, perda de SLAs, sobrecarga de suporte</t>
  </si>
  <si>
    <t>Redirecionar tráfego, acionar mitigação via provedores, aplicar filtragem agressiva</t>
  </si>
  <si>
    <t>Firewall, IDS/IPS, VPN para canais seguros</t>
  </si>
  <si>
    <t>Mitigação</t>
  </si>
  <si>
    <t>João</t>
  </si>
  <si>
    <t>O que acarretaria interrupção no serviço ou exposição de dados em trânsito</t>
  </si>
  <si>
    <t>Pode ocorrer ataque DDoS ou interceptação de dados em trânsito</t>
  </si>
  <si>
    <t>Como resultado de falta de proteção contra tráfego malicioso</t>
  </si>
  <si>
    <t>Ataques de Rede</t>
  </si>
  <si>
    <t>Conectividade</t>
  </si>
  <si>
    <t>R08</t>
  </si>
  <si>
    <t>Ataques a outros serviços conectados, exfiltração silenciosa, exploração em larga escala</t>
  </si>
  <si>
    <t>Desabilitar temporariamente APIs afetadas, rotacionar chaves</t>
  </si>
  <si>
    <t>Gateway de API, autenticação robusta e limitação de requisições</t>
  </si>
  <si>
    <t>Guilherme</t>
  </si>
  <si>
    <t>O que acarretaria vazamento de dados ou uso indevido de recursos internos</t>
  </si>
  <si>
    <t>Pode ocorrer acesso não autorizado via API pública</t>
  </si>
  <si>
    <t>Como resultado de má configuração ou exposição de endpoints sem autenticação</t>
  </si>
  <si>
    <t>APIs Expostas</t>
  </si>
  <si>
    <t>Integrações</t>
  </si>
  <si>
    <t>R07</t>
  </si>
  <si>
    <t>Perda de dados, alteração não autorizada de registros, falhas em cadeia de sistemas</t>
  </si>
  <si>
    <t>Correção com patches emergenciais, rollback da versão</t>
  </si>
  <si>
    <t>Testes de segurança (pentest, fuzzing), validação de entrada e firewalls WAF</t>
  </si>
  <si>
    <t>O que acarretaria acesso indevido e possível manipulação de dados</t>
  </si>
  <si>
    <t>Pode ocorrer execução de código malicioso ou exploração via SQL Injection</t>
  </si>
  <si>
    <t>Como resultado da falta de validação e testes de segurança nas aplicações</t>
  </si>
  <si>
    <t>Vulnerabilidades de Software</t>
  </si>
  <si>
    <t>Aplicações</t>
  </si>
  <si>
    <t>R06</t>
  </si>
  <si>
    <t>Entrada de backdoors persistentes, alto custo de correção emergencial</t>
  </si>
  <si>
    <t>Substituição imediata do dispositivo e isolamento da rede</t>
  </si>
  <si>
    <t>Ciclo de atualização de hardware, aplicação de patches e firmware atualizados</t>
  </si>
  <si>
    <t>Vinicius</t>
  </si>
  <si>
    <t>O que acarretaria comprometimento do sistema por ataques externos</t>
  </si>
  <si>
    <t>Pode ocorrer exploração de vulnerabilidades conhecidas</t>
  </si>
  <si>
    <t>Como resultado do uso de equipamentos obsoletos e não atualizados</t>
  </si>
  <si>
    <t>Hardware Vulnerável</t>
  </si>
  <si>
    <t>Dispositivos</t>
  </si>
  <si>
    <t>R05</t>
  </si>
  <si>
    <t>Perda de receita temporária, insatisfação de usuários, aumento de suporte técnico</t>
  </si>
  <si>
    <t>Ativação de plano de continuidade, uso de backups e failover</t>
  </si>
  <si>
    <t>Hospedagem em nuvem com redundância, failover automático</t>
  </si>
  <si>
    <t>O que acarretaria paralisação de operações e perda de produtividade</t>
  </si>
  <si>
    <t>Pode ocorrer indisponibilidade do sistema crítico</t>
  </si>
  <si>
    <t>Como resultado da ausência de redundância em servidores</t>
  </si>
  <si>
    <t>Falha de Disponibilidade</t>
  </si>
  <si>
    <t>Infraestrutura</t>
  </si>
  <si>
    <t>R04</t>
  </si>
  <si>
    <t>Exposição a auditorias externas, conflitos internos entre equipes</t>
  </si>
  <si>
    <t>Revalidação dos processos e ajustes emergenciais</t>
  </si>
  <si>
    <t>Reuniões regulares de alinhamento, documentação clara de políticas de segurança</t>
  </si>
  <si>
    <t>O que acarretaria sanções por não atendimento à LGPD ou normas internas</t>
  </si>
  <si>
    <t>Pode ocorrer não conformidade com políticas de privacidade e segurança</t>
  </si>
  <si>
    <t>Como resultado da ausência de alinhamento entre áreas de TI e compliance</t>
  </si>
  <si>
    <t>Falha de Comunicação</t>
  </si>
  <si>
    <t>Processos</t>
  </si>
  <si>
    <t>R03</t>
  </si>
  <si>
    <t>Propagação de malware, comprometimento em cadeia, interrupção de operações críticas</t>
  </si>
  <si>
    <t>Redefinir credenciais, investigar contas comprometidas, bloquear acessos</t>
  </si>
  <si>
    <t>Treinamento de segurança, simulações de phishing, validação de identidade</t>
  </si>
  <si>
    <t>O que acarretaria acesso indevido ao sistema e possíveis perdas financeiras</t>
  </si>
  <si>
    <t>Pode ocorrer ataque de phishing com roubo de credenciais ou instalação de malware</t>
  </si>
  <si>
    <t>Como resultado da falta de conscientização dos usuários</t>
  </si>
  <si>
    <t>Engenharia Social</t>
  </si>
  <si>
    <t>Pessoas</t>
  </si>
  <si>
    <t>R02</t>
  </si>
  <si>
    <t>Baixo - 4</t>
  </si>
  <si>
    <t>Alta - 4</t>
  </si>
  <si>
    <t>Perda de confiança institucional, ações judiciais, multas da LGPD</t>
  </si>
  <si>
    <t>Notificar ANPD, clientes afetados, isolar sistema comprometido</t>
  </si>
  <si>
    <t>Autenticação multifator, controle de acessos, criptografia de dados</t>
  </si>
  <si>
    <t>O que acarretaria sanções legais, danos à reputação e perda de confiança de clientes</t>
  </si>
  <si>
    <t>Pode ocorrer vazamento de dados sensíveis (data breach)</t>
  </si>
  <si>
    <t>Como resultado de controle de acesso inadequado ou uso indevido de credenciais</t>
  </si>
  <si>
    <t>Violação de Dados</t>
  </si>
  <si>
    <t>Dados Pessoais</t>
  </si>
  <si>
    <t>R01</t>
  </si>
  <si>
    <t>Baixo - 3</t>
  </si>
  <si>
    <t>Moderada - 3</t>
  </si>
  <si>
    <t>Riscos Colaterais</t>
  </si>
  <si>
    <r>
      <t xml:space="preserve">CONSEQUÊNCIA </t>
    </r>
    <r>
      <rPr>
        <sz val="8"/>
        <rFont val="Arial"/>
        <family val="2"/>
      </rPr>
      <t>(Começar a frase com "O que acarretaria ...")</t>
    </r>
  </si>
  <si>
    <r>
      <t xml:space="preserve">RISCO 
</t>
    </r>
    <r>
      <rPr>
        <sz val="8"/>
        <rFont val="Arial"/>
        <family val="2"/>
      </rPr>
      <t>(Começar a frase com "Pode ocorrer ...")</t>
    </r>
  </si>
  <si>
    <r>
      <t xml:space="preserve">CAUSA 
</t>
    </r>
    <r>
      <rPr>
        <sz val="8"/>
        <color indexed="8"/>
        <rFont val="Arial"/>
        <family val="2"/>
      </rPr>
      <t>(Começa a frase com "Como Resultado ...")</t>
    </r>
  </si>
  <si>
    <t>Classificação</t>
  </si>
  <si>
    <t>Recurso</t>
  </si>
  <si>
    <t>Muito Baixo - 2</t>
  </si>
  <si>
    <t>Baixa - 2</t>
  </si>
  <si>
    <t>Severidade 
(X,Y)</t>
  </si>
  <si>
    <t>Plano de Contingência</t>
  </si>
  <si>
    <t>Plano de Prevenção</t>
  </si>
  <si>
    <t>Estratégia de Resposta</t>
  </si>
  <si>
    <t>Resp.</t>
  </si>
  <si>
    <t>Declaração do Risco</t>
  </si>
  <si>
    <t>Fase ou</t>
  </si>
  <si>
    <t>ID</t>
  </si>
  <si>
    <t>Muito Baixo - 1</t>
  </si>
  <si>
    <t>Muito Baixa - 1</t>
  </si>
  <si>
    <t>Impacto</t>
  </si>
  <si>
    <t>Probabilidade</t>
  </si>
  <si>
    <t>Identificação dos Riscos</t>
  </si>
  <si>
    <t>Muito Alta - 0,8</t>
  </si>
  <si>
    <t>Maior que 20% - 2,80</t>
  </si>
  <si>
    <t>Maior que 20% - 1,80</t>
  </si>
  <si>
    <t>Alta - 0,4</t>
  </si>
  <si>
    <t>Entre 10% e 20% - 2,40</t>
  </si>
  <si>
    <t>Entre 10% e 20% - 1,40</t>
  </si>
  <si>
    <t>Moderada - 0,2</t>
  </si>
  <si>
    <t>Entre 5% e 10% - 2,20</t>
  </si>
  <si>
    <t>Entre 5% e 10% - 1,20</t>
  </si>
  <si>
    <t>Baixa - 0,1</t>
  </si>
  <si>
    <t>Menor que 5% - 2,10</t>
  </si>
  <si>
    <t>Menor que 5% - 1,10</t>
  </si>
  <si>
    <t>Muito baixa - 0,05</t>
  </si>
  <si>
    <t>Insignificante - 2,05</t>
  </si>
  <si>
    <t>Insignificante - 1,05</t>
  </si>
  <si>
    <t>Atraso no projeto e aumento nos custos</t>
  </si>
  <si>
    <t>Resultado do Impacto 
(X1+X2)</t>
  </si>
  <si>
    <t>(X1*X2)</t>
  </si>
  <si>
    <t>Desvio no Cronograma  
(X2)</t>
  </si>
  <si>
    <t>Aumento no Custo (X1)</t>
  </si>
  <si>
    <r>
      <t xml:space="preserve">CONSEQÜÊNCIA </t>
    </r>
    <r>
      <rPr>
        <sz val="8"/>
        <rFont val="Arial"/>
        <family val="2"/>
      </rPr>
      <t>(Começar a frase com "O que acarretaria ...")</t>
    </r>
  </si>
  <si>
    <t>Prazo</t>
  </si>
  <si>
    <t>Custo</t>
  </si>
  <si>
    <t>Severidade 
(Y,X)</t>
  </si>
  <si>
    <t>Avaliação de Impacto 
(X)</t>
  </si>
  <si>
    <t>Probabilidade do risco virar incidente 
(Y)</t>
  </si>
  <si>
    <t>dias úteis</t>
  </si>
  <si>
    <t>Base Prazo</t>
  </si>
  <si>
    <t>R$</t>
  </si>
  <si>
    <t>Base Custo</t>
  </si>
  <si>
    <t xml:space="preserve">                      Qualificação dos Riscos</t>
  </si>
  <si>
    <t>Dias de atraso na implantação</t>
  </si>
  <si>
    <t>Observação</t>
  </si>
  <si>
    <r>
      <t xml:space="preserve">Impacto no Cronograma 
</t>
    </r>
    <r>
      <rPr>
        <b/>
        <sz val="8"/>
        <color indexed="10"/>
        <rFont val="Arial"/>
        <family val="2"/>
      </rPr>
      <t>(Colocar qtde. de dias de redução ou atraso no cronograma)</t>
    </r>
  </si>
  <si>
    <r>
      <t xml:space="preserve">Impacto no Custo 
</t>
    </r>
    <r>
      <rPr>
        <b/>
        <sz val="8"/>
        <color indexed="10"/>
        <rFont val="Arial"/>
        <family val="2"/>
      </rPr>
      <t>(Considerar qtde. de horas como unidade de medida, inclusive, a maior ou menor)</t>
    </r>
  </si>
  <si>
    <t>Quantificação dos Riscos</t>
  </si>
  <si>
    <t>Muito Alta - 0,80</t>
  </si>
  <si>
    <t>Alta - 0,40</t>
  </si>
  <si>
    <t>Moderada - 0,20</t>
  </si>
  <si>
    <t>Baixa - 0,10</t>
  </si>
  <si>
    <t>Desvio total maior que 20% no cronograma</t>
  </si>
  <si>
    <t>Mais de 20% de aumento nos custos</t>
  </si>
  <si>
    <t>Desvio total entre 10% e 20% no cronograma</t>
  </si>
  <si>
    <t>Desvio total entre 5% e 10% no cronograma</t>
  </si>
  <si>
    <t>Desvio menor que 5% no cronograma</t>
  </si>
  <si>
    <t>Desvio no cronograma insignificante</t>
  </si>
  <si>
    <t>entre 10% e 20% de aumento do custo</t>
  </si>
  <si>
    <t>entre 5% e 10% de aumento do custo</t>
  </si>
  <si>
    <t>Menos de 5% de aumento no custo</t>
  </si>
  <si>
    <t>Aumento de custo Insignificante</t>
  </si>
  <si>
    <t>Peso1 X Peso2</t>
  </si>
  <si>
    <t>Peso2</t>
  </si>
  <si>
    <t>Cronograma</t>
  </si>
  <si>
    <t>Peso1</t>
  </si>
  <si>
    <t>E</t>
  </si>
  <si>
    <t>G</t>
  </si>
  <si>
    <t>F</t>
  </si>
  <si>
    <t>D</t>
  </si>
  <si>
    <t>B</t>
  </si>
  <si>
    <t>A</t>
  </si>
  <si>
    <t>E/F</t>
  </si>
  <si>
    <t>C/D</t>
  </si>
  <si>
    <t>Teste e Valdação</t>
  </si>
  <si>
    <t>Integraçao</t>
  </si>
  <si>
    <t>FT</t>
  </si>
  <si>
    <t>FL</t>
  </si>
  <si>
    <t>H</t>
  </si>
  <si>
    <t>C</t>
  </si>
  <si>
    <t>UDT</t>
  </si>
  <si>
    <t>UDI</t>
  </si>
  <si>
    <t>PDT</t>
  </si>
  <si>
    <t>PDI</t>
  </si>
  <si>
    <t>duração</t>
  </si>
  <si>
    <t>atividade</t>
  </si>
  <si>
    <t>-</t>
  </si>
  <si>
    <t>modelo</t>
  </si>
  <si>
    <t>Duração</t>
  </si>
  <si>
    <t>Dependência</t>
  </si>
  <si>
    <t>Atividade</t>
  </si>
  <si>
    <t>Legenda do NÓ</t>
  </si>
  <si>
    <t>Dias</t>
  </si>
  <si>
    <t>FT-Folgas totais</t>
  </si>
  <si>
    <t>É o caminho crítico</t>
  </si>
  <si>
    <t>FL-Folgas Livres</t>
  </si>
  <si>
    <t>Atividade fantasma</t>
  </si>
  <si>
    <t>UDT - Último dia de término</t>
  </si>
  <si>
    <t>PDT - Primeito dia de término</t>
  </si>
  <si>
    <t>Diagrama de seta</t>
  </si>
  <si>
    <t>UDI - Último dia de início</t>
  </si>
  <si>
    <t>PDI -Primeiro dia de início</t>
  </si>
  <si>
    <t>Projeto Fast n Cheap</t>
  </si>
  <si>
    <t>N</t>
  </si>
  <si>
    <t>J</t>
  </si>
  <si>
    <t>P</t>
  </si>
  <si>
    <t>Q</t>
  </si>
  <si>
    <t>O</t>
  </si>
  <si>
    <t>M</t>
  </si>
  <si>
    <t>L</t>
  </si>
  <si>
    <t>K</t>
  </si>
  <si>
    <t>I</t>
  </si>
  <si>
    <t>D/J</t>
  </si>
  <si>
    <t>D/E</t>
  </si>
  <si>
    <t>l</t>
  </si>
  <si>
    <t>k</t>
  </si>
  <si>
    <t>Formar equipe de desenvolvimento 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</si>
</sst>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&quot;R$&quot;#,##0.00;[Red]\-&quot;R$&quot;#,##0.00"/>
    <numFmt numFmtId="165" formatCode="mmm\-yy"/>
    <numFmt numFmtId="166" formatCode="mmmm\-yy"/>
    <numFmt numFmtId="167" formatCode="&quot;R$&quot;#,##0;[Red]\-&quot;R$&quot;#,##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</font>
    <font>
      <b/>
      <sz val="8"/>
      <color indexed="9"/>
      <name val="Tahoma"/>
      <family val="2"/>
    </font>
    <font>
      <b/>
      <sz val="10"/>
      <name val="Arial"/>
    </font>
    <font>
      <b/>
      <sz val="10"/>
      <color indexed="9"/>
      <name val="Arial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rgb="FFFF0000"/>
      <name val="Arial"/>
      <family val="2"/>
    </font>
    <font>
      <b/>
      <sz val="8"/>
      <color indexed="10"/>
      <name val="Arial"/>
      <family val="2"/>
    </font>
    <font>
      <sz val="10"/>
      <color rgb="FFFF0000"/>
      <name val="Arial"/>
      <family val="2"/>
    </font>
    <font>
      <b/>
      <sz val="1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6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gray125"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0" fontId="14" fillId="0" borderId="0"/>
    <xf numFmtId="9" fontId="14" fillId="0" borderId="0" applyFont="0" applyFill="0" applyBorder="0" applyAlignment="0" applyProtection="0"/>
  </cellStyleXfs>
  <cellXfs count="293">
    <xf numFmtId="0" fontId="0" fillId="0" borderId="0" xfId="0"/>
    <xf numFmtId="0" fontId="3" fillId="0" borderId="0" xfId="0" applyFont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5" fillId="0" borderId="1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horizontal="center" vertical="center"/>
    </xf>
    <xf numFmtId="166" fontId="10" fillId="0" borderId="7" xfId="0" applyNumberFormat="1" applyFont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5" fillId="4" borderId="11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5" fillId="4" borderId="0" xfId="0" applyFont="1" applyFill="1" applyAlignment="1" applyProtection="1">
      <alignment horizontal="center" vertical="center"/>
      <protection locked="0"/>
    </xf>
    <xf numFmtId="0" fontId="8" fillId="0" borderId="12" xfId="0" applyFont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166" fontId="10" fillId="0" borderId="5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165" fontId="9" fillId="0" borderId="14" xfId="0" applyNumberFormat="1" applyFont="1" applyBorder="1" applyAlignment="1" applyProtection="1">
      <alignment horizontal="left" vertical="center"/>
      <protection locked="0"/>
    </xf>
    <xf numFmtId="0" fontId="10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right" vertical="center"/>
    </xf>
    <xf numFmtId="0" fontId="5" fillId="0" borderId="2" xfId="0" applyFont="1" applyBorder="1" applyAlignment="1">
      <alignment horizontal="left" vertical="center"/>
    </xf>
    <xf numFmtId="0" fontId="13" fillId="0" borderId="0" xfId="4" applyFont="1"/>
    <xf numFmtId="0" fontId="3" fillId="0" borderId="0" xfId="4"/>
    <xf numFmtId="0" fontId="2" fillId="2" borderId="0" xfId="2" applyAlignment="1"/>
    <xf numFmtId="0" fontId="2" fillId="2" borderId="18" xfId="2" applyBorder="1" applyAlignment="1"/>
    <xf numFmtId="0" fontId="2" fillId="2" borderId="19" xfId="2" applyBorder="1" applyAlignment="1"/>
    <xf numFmtId="0" fontId="2" fillId="2" borderId="20" xfId="2" applyBorder="1" applyAlignment="1"/>
    <xf numFmtId="0" fontId="2" fillId="2" borderId="21" xfId="2" applyBorder="1" applyAlignment="1"/>
    <xf numFmtId="0" fontId="13" fillId="0" borderId="4" xfId="4" applyFont="1" applyBorder="1"/>
    <xf numFmtId="3" fontId="13" fillId="0" borderId="4" xfId="4" applyNumberFormat="1" applyFont="1" applyBorder="1"/>
    <xf numFmtId="9" fontId="13" fillId="0" borderId="4" xfId="4" applyNumberFormat="1" applyFont="1" applyBorder="1"/>
    <xf numFmtId="0" fontId="2" fillId="3" borderId="4" xfId="3" applyBorder="1" applyAlignment="1"/>
    <xf numFmtId="0" fontId="12" fillId="4" borderId="23" xfId="0" applyFont="1" applyFill="1" applyBorder="1" applyAlignment="1">
      <alignment vertical="center"/>
    </xf>
    <xf numFmtId="0" fontId="12" fillId="4" borderId="22" xfId="0" applyFont="1" applyFill="1" applyBorder="1" applyAlignment="1">
      <alignment vertical="center"/>
    </xf>
    <xf numFmtId="0" fontId="12" fillId="4" borderId="24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4" fontId="0" fillId="0" borderId="4" xfId="0" applyNumberFormat="1" applyBorder="1" applyAlignment="1">
      <alignment vertical="center" wrapText="1"/>
    </xf>
    <xf numFmtId="17" fontId="10" fillId="0" borderId="7" xfId="0" applyNumberFormat="1" applyFont="1" applyBorder="1" applyAlignment="1">
      <alignment horizontal="center" vertical="center"/>
    </xf>
    <xf numFmtId="44" fontId="3" fillId="0" borderId="0" xfId="1" applyFont="1" applyAlignment="1">
      <alignment vertical="center"/>
    </xf>
    <xf numFmtId="44" fontId="7" fillId="4" borderId="10" xfId="1" applyFont="1" applyFill="1" applyBorder="1" applyAlignment="1">
      <alignment vertical="center"/>
    </xf>
    <xf numFmtId="44" fontId="7" fillId="4" borderId="5" xfId="1" applyFont="1" applyFill="1" applyBorder="1" applyAlignment="1">
      <alignment vertical="center"/>
    </xf>
    <xf numFmtId="44" fontId="7" fillId="4" borderId="15" xfId="1" applyFont="1" applyFill="1" applyBorder="1" applyAlignment="1">
      <alignment vertical="center"/>
    </xf>
    <xf numFmtId="44" fontId="7" fillId="4" borderId="6" xfId="1" applyFont="1" applyFill="1" applyBorder="1" applyAlignment="1">
      <alignment vertical="center"/>
    </xf>
    <xf numFmtId="44" fontId="4" fillId="0" borderId="7" xfId="1" applyFont="1" applyFill="1" applyBorder="1" applyAlignment="1" applyProtection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vertical="center"/>
    </xf>
    <xf numFmtId="0" fontId="12" fillId="0" borderId="28" xfId="0" applyFont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/>
    </xf>
    <xf numFmtId="17" fontId="10" fillId="0" borderId="26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4" fontId="7" fillId="4" borderId="29" xfId="1" applyFont="1" applyFill="1" applyBorder="1" applyAlignment="1">
      <alignment vertical="center"/>
    </xf>
    <xf numFmtId="44" fontId="7" fillId="4" borderId="30" xfId="1" applyFont="1" applyFill="1" applyBorder="1" applyAlignment="1">
      <alignment vertical="center"/>
    </xf>
    <xf numFmtId="44" fontId="4" fillId="0" borderId="31" xfId="1" applyFont="1" applyFill="1" applyBorder="1" applyAlignment="1" applyProtection="1">
      <alignment horizontal="center" vertical="center"/>
    </xf>
    <xf numFmtId="44" fontId="0" fillId="0" borderId="4" xfId="1" applyFont="1" applyBorder="1" applyAlignment="1">
      <alignment vertical="center" wrapText="1"/>
    </xf>
    <xf numFmtId="0" fontId="3" fillId="0" borderId="4" xfId="4" applyBorder="1"/>
    <xf numFmtId="2" fontId="13" fillId="0" borderId="4" xfId="4" applyNumberFormat="1" applyFont="1" applyBorder="1"/>
    <xf numFmtId="0" fontId="2" fillId="3" borderId="21" xfId="3" applyBorder="1" applyAlignment="1"/>
    <xf numFmtId="3" fontId="13" fillId="0" borderId="21" xfId="4" applyNumberFormat="1" applyFont="1" applyBorder="1"/>
    <xf numFmtId="4" fontId="13" fillId="0" borderId="4" xfId="4" applyNumberFormat="1" applyFont="1" applyBorder="1"/>
    <xf numFmtId="0" fontId="11" fillId="7" borderId="22" xfId="0" applyFont="1" applyFill="1" applyBorder="1" applyAlignment="1">
      <alignment horizontal="center" vertical="center" textRotation="90"/>
    </xf>
    <xf numFmtId="0" fontId="11" fillId="7" borderId="0" xfId="0" applyFont="1" applyFill="1" applyBorder="1" applyAlignment="1">
      <alignment horizontal="center" vertical="center" textRotation="90"/>
    </xf>
    <xf numFmtId="0" fontId="4" fillId="0" borderId="13" xfId="0" applyFont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44" fontId="7" fillId="6" borderId="1" xfId="1" applyFont="1" applyFill="1" applyBorder="1" applyAlignment="1" applyProtection="1">
      <alignment horizontal="center" vertical="center"/>
      <protection locked="0"/>
    </xf>
    <xf numFmtId="44" fontId="7" fillId="6" borderId="2" xfId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2" fillId="2" borderId="16" xfId="2" applyBorder="1" applyAlignment="1"/>
    <xf numFmtId="0" fontId="2" fillId="2" borderId="17" xfId="2" applyBorder="1" applyAlignment="1"/>
    <xf numFmtId="0" fontId="14" fillId="0" borderId="0" xfId="5"/>
    <xf numFmtId="0" fontId="14" fillId="0" borderId="0" xfId="5" applyAlignment="1">
      <alignment vertical="center"/>
    </xf>
    <xf numFmtId="0" fontId="14" fillId="0" borderId="2" xfId="5" applyBorder="1" applyAlignment="1">
      <alignment horizontal="left" vertical="top"/>
    </xf>
    <xf numFmtId="0" fontId="14" fillId="0" borderId="3" xfId="5" applyBorder="1" applyAlignment="1">
      <alignment horizontal="left" vertical="top"/>
    </xf>
    <xf numFmtId="0" fontId="14" fillId="0" borderId="1" xfId="5" applyBorder="1" applyAlignment="1">
      <alignment horizontal="left" vertical="top"/>
    </xf>
    <xf numFmtId="14" fontId="12" fillId="0" borderId="4" xfId="5" applyNumberFormat="1" applyFont="1" applyBorder="1" applyAlignment="1">
      <alignment horizontal="center" vertical="center" wrapText="1"/>
    </xf>
    <xf numFmtId="0" fontId="15" fillId="8" borderId="2" xfId="5" applyFont="1" applyFill="1" applyBorder="1" applyAlignment="1">
      <alignment horizontal="center" vertical="center"/>
    </xf>
    <xf numFmtId="0" fontId="15" fillId="8" borderId="3" xfId="5" applyFont="1" applyFill="1" applyBorder="1" applyAlignment="1">
      <alignment horizontal="center" vertical="center"/>
    </xf>
    <xf numFmtId="0" fontId="15" fillId="8" borderId="1" xfId="5" applyFont="1" applyFill="1" applyBorder="1" applyAlignment="1">
      <alignment horizontal="center" vertical="center"/>
    </xf>
    <xf numFmtId="0" fontId="16" fillId="0" borderId="0" xfId="5" applyFont="1"/>
    <xf numFmtId="14" fontId="12" fillId="0" borderId="32" xfId="5" applyNumberFormat="1" applyFont="1" applyBorder="1" applyAlignment="1">
      <alignment horizontal="left" vertical="center"/>
    </xf>
    <xf numFmtId="14" fontId="12" fillId="0" borderId="33" xfId="5" applyNumberFormat="1" applyFont="1" applyBorder="1" applyAlignment="1">
      <alignment horizontal="left" vertical="center"/>
    </xf>
    <xf numFmtId="0" fontId="15" fillId="8" borderId="33" xfId="5" applyFont="1" applyFill="1" applyBorder="1" applyAlignment="1">
      <alignment horizontal="left" vertical="center"/>
    </xf>
    <xf numFmtId="0" fontId="15" fillId="8" borderId="34" xfId="5" applyFont="1" applyFill="1" applyBorder="1" applyAlignment="1">
      <alignment horizontal="left" vertical="center"/>
    </xf>
    <xf numFmtId="0" fontId="12" fillId="0" borderId="35" xfId="5" applyFont="1" applyBorder="1" applyAlignment="1">
      <alignment horizontal="left" vertical="center"/>
    </xf>
    <xf numFmtId="0" fontId="12" fillId="0" borderId="36" xfId="5" applyFont="1" applyBorder="1" applyAlignment="1">
      <alignment horizontal="left" vertical="center"/>
    </xf>
    <xf numFmtId="0" fontId="15" fillId="8" borderId="36" xfId="5" applyFont="1" applyFill="1" applyBorder="1" applyAlignment="1">
      <alignment horizontal="left" vertical="center"/>
    </xf>
    <xf numFmtId="0" fontId="15" fillId="8" borderId="37" xfId="5" applyFont="1" applyFill="1" applyBorder="1" applyAlignment="1">
      <alignment horizontal="left" vertical="center"/>
    </xf>
    <xf numFmtId="0" fontId="17" fillId="9" borderId="38" xfId="5" applyFont="1" applyFill="1" applyBorder="1" applyAlignment="1">
      <alignment horizontal="center"/>
    </xf>
    <xf numFmtId="0" fontId="17" fillId="9" borderId="39" xfId="5" applyFont="1" applyFill="1" applyBorder="1" applyAlignment="1">
      <alignment horizontal="center"/>
    </xf>
    <xf numFmtId="0" fontId="17" fillId="9" borderId="40" xfId="5" applyFont="1" applyFill="1" applyBorder="1" applyAlignment="1">
      <alignment horizontal="center"/>
    </xf>
    <xf numFmtId="0" fontId="5" fillId="0" borderId="0" xfId="5" applyFont="1" applyAlignment="1">
      <alignment horizontal="center" vertical="center" wrapText="1"/>
    </xf>
    <xf numFmtId="0" fontId="5" fillId="0" borderId="0" xfId="5" applyFont="1" applyAlignment="1">
      <alignment vertical="center" wrapText="1"/>
    </xf>
    <xf numFmtId="49" fontId="18" fillId="0" borderId="0" xfId="5" applyNumberFormat="1" applyFont="1" applyAlignment="1">
      <alignment vertical="center" wrapText="1"/>
    </xf>
    <xf numFmtId="0" fontId="5" fillId="0" borderId="0" xfId="5" applyFont="1" applyAlignment="1">
      <alignment horizontal="left" vertical="center" wrapText="1"/>
    </xf>
    <xf numFmtId="0" fontId="3" fillId="0" borderId="41" xfId="5" applyFont="1" applyBorder="1" applyAlignment="1">
      <alignment horizontal="center" vertical="center" wrapText="1"/>
    </xf>
    <xf numFmtId="0" fontId="3" fillId="0" borderId="42" xfId="5" applyFont="1" applyBorder="1" applyAlignment="1">
      <alignment horizontal="center" vertical="center" wrapText="1"/>
    </xf>
    <xf numFmtId="0" fontId="3" fillId="0" borderId="0" xfId="5" applyFont="1" applyAlignment="1">
      <alignment horizontal="center" vertical="center" wrapText="1"/>
    </xf>
    <xf numFmtId="0" fontId="3" fillId="0" borderId="43" xfId="5" applyFont="1" applyBorder="1" applyAlignment="1">
      <alignment horizontal="center" vertical="center" wrapText="1"/>
    </xf>
    <xf numFmtId="0" fontId="3" fillId="0" borderId="44" xfId="5" applyFont="1" applyBorder="1" applyAlignment="1">
      <alignment horizontal="center" vertical="center" wrapText="1"/>
    </xf>
    <xf numFmtId="0" fontId="14" fillId="0" borderId="0" xfId="5" applyAlignment="1">
      <alignment horizontal="center" vertical="center" wrapText="1"/>
    </xf>
    <xf numFmtId="0" fontId="14" fillId="0" borderId="4" xfId="5" applyBorder="1" applyAlignment="1">
      <alignment horizontal="center" vertical="center" wrapText="1"/>
    </xf>
    <xf numFmtId="0" fontId="5" fillId="0" borderId="4" xfId="5" applyFont="1" applyFill="1" applyBorder="1" applyAlignment="1">
      <alignment horizontal="center" vertical="center" wrapText="1"/>
    </xf>
    <xf numFmtId="0" fontId="5" fillId="0" borderId="0" xfId="5" applyFont="1" applyAlignment="1" applyProtection="1">
      <alignment horizontal="center" vertical="center" wrapText="1"/>
      <protection locked="0"/>
    </xf>
    <xf numFmtId="0" fontId="14" fillId="0" borderId="41" xfId="5" applyBorder="1" applyAlignment="1">
      <alignment horizontal="center" wrapText="1"/>
    </xf>
    <xf numFmtId="0" fontId="14" fillId="0" borderId="42" xfId="5" applyBorder="1" applyAlignment="1">
      <alignment wrapText="1"/>
    </xf>
    <xf numFmtId="0" fontId="14" fillId="0" borderId="0" xfId="5" applyAlignment="1">
      <alignment wrapText="1"/>
    </xf>
    <xf numFmtId="0" fontId="18" fillId="10" borderId="45" xfId="5" applyFont="1" applyFill="1" applyBorder="1" applyAlignment="1" applyProtection="1">
      <alignment horizontal="center" vertical="center" wrapText="1"/>
      <protection locked="0"/>
    </xf>
    <xf numFmtId="0" fontId="18" fillId="10" borderId="4" xfId="5" applyFont="1" applyFill="1" applyBorder="1" applyAlignment="1" applyProtection="1">
      <alignment horizontal="center" vertical="center" wrapText="1"/>
      <protection locked="0"/>
    </xf>
    <xf numFmtId="0" fontId="19" fillId="10" borderId="4" xfId="5" applyFont="1" applyFill="1" applyBorder="1" applyAlignment="1" applyProtection="1">
      <alignment horizontal="center" vertical="center" wrapText="1"/>
      <protection locked="0"/>
    </xf>
    <xf numFmtId="0" fontId="18" fillId="10" borderId="4" xfId="5" applyFont="1" applyFill="1" applyBorder="1" applyAlignment="1" applyProtection="1">
      <alignment horizontal="center" vertical="center" wrapText="1"/>
      <protection locked="0"/>
    </xf>
    <xf numFmtId="49" fontId="19" fillId="10" borderId="4" xfId="5" applyNumberFormat="1" applyFont="1" applyFill="1" applyBorder="1" applyAlignment="1" applyProtection="1">
      <alignment horizontal="center" vertical="center" wrapText="1"/>
      <protection locked="0"/>
    </xf>
    <xf numFmtId="0" fontId="19" fillId="10" borderId="4" xfId="5" applyFont="1" applyFill="1" applyBorder="1" applyAlignment="1" applyProtection="1">
      <alignment horizontal="center" vertical="center" wrapText="1"/>
      <protection locked="0"/>
    </xf>
    <xf numFmtId="0" fontId="18" fillId="10" borderId="4" xfId="5" applyFont="1" applyFill="1" applyBorder="1" applyAlignment="1">
      <alignment horizontal="center" vertical="center" wrapText="1"/>
    </xf>
    <xf numFmtId="0" fontId="18" fillId="10" borderId="4" xfId="5" applyFont="1" applyFill="1" applyBorder="1" applyAlignment="1">
      <alignment horizontal="center" vertical="center" wrapText="1"/>
    </xf>
    <xf numFmtId="0" fontId="18" fillId="10" borderId="24" xfId="5" applyFont="1" applyFill="1" applyBorder="1" applyAlignment="1" applyProtection="1">
      <alignment horizontal="center" vertical="center" wrapText="1"/>
      <protection locked="0"/>
    </xf>
    <xf numFmtId="0" fontId="14" fillId="0" borderId="46" xfId="5" applyBorder="1" applyAlignment="1">
      <alignment horizontal="center" wrapText="1"/>
    </xf>
    <xf numFmtId="0" fontId="14" fillId="0" borderId="47" xfId="5" applyBorder="1" applyAlignment="1">
      <alignment wrapText="1"/>
    </xf>
    <xf numFmtId="0" fontId="5" fillId="0" borderId="45" xfId="5" applyFont="1" applyBorder="1" applyAlignment="1">
      <alignment horizontal="center" vertical="center" wrapText="1"/>
    </xf>
    <xf numFmtId="0" fontId="5" fillId="0" borderId="0" xfId="5" applyFont="1" applyBorder="1" applyAlignment="1">
      <alignment horizontal="center" vertical="center" wrapText="1"/>
    </xf>
    <xf numFmtId="0" fontId="5" fillId="0" borderId="0" xfId="5" applyFont="1" applyBorder="1" applyAlignment="1">
      <alignment vertical="center" wrapText="1"/>
    </xf>
    <xf numFmtId="0" fontId="11" fillId="0" borderId="0" xfId="5" applyFont="1" applyBorder="1" applyAlignment="1">
      <alignment horizontal="center" vertical="center" wrapText="1"/>
    </xf>
    <xf numFmtId="0" fontId="11" fillId="0" borderId="48" xfId="5" applyFont="1" applyBorder="1" applyAlignment="1">
      <alignment horizontal="center" vertical="center" wrapText="1"/>
    </xf>
    <xf numFmtId="0" fontId="14" fillId="11" borderId="49" xfId="5" applyFill="1" applyBorder="1" applyAlignment="1">
      <alignment horizontal="center" wrapText="1"/>
    </xf>
    <xf numFmtId="0" fontId="14" fillId="11" borderId="48" xfId="5" applyFill="1" applyBorder="1" applyAlignment="1">
      <alignment horizontal="center" wrapText="1"/>
    </xf>
    <xf numFmtId="0" fontId="14" fillId="11" borderId="50" xfId="5" applyFill="1" applyBorder="1" applyAlignment="1">
      <alignment horizontal="center" wrapText="1"/>
    </xf>
    <xf numFmtId="0" fontId="14" fillId="11" borderId="51" xfId="5" applyFill="1" applyBorder="1" applyAlignment="1">
      <alignment horizontal="center" wrapText="1"/>
    </xf>
    <xf numFmtId="0" fontId="5" fillId="0" borderId="49" xfId="5" applyFont="1" applyBorder="1" applyAlignment="1">
      <alignment horizontal="center" vertical="center" wrapText="1"/>
    </xf>
    <xf numFmtId="49" fontId="18" fillId="0" borderId="0" xfId="5" applyNumberFormat="1" applyFont="1" applyBorder="1" applyAlignment="1">
      <alignment vertical="center" wrapText="1"/>
    </xf>
    <xf numFmtId="0" fontId="5" fillId="0" borderId="0" xfId="5" quotePrefix="1" applyFont="1" applyBorder="1" applyAlignment="1">
      <alignment vertical="center" wrapText="1"/>
    </xf>
    <xf numFmtId="0" fontId="14" fillId="11" borderId="52" xfId="5" applyFill="1" applyBorder="1" applyAlignment="1">
      <alignment horizontal="center" wrapText="1"/>
    </xf>
    <xf numFmtId="0" fontId="14" fillId="11" borderId="10" xfId="5" applyFill="1" applyBorder="1" applyAlignment="1">
      <alignment horizontal="center" wrapText="1"/>
    </xf>
    <xf numFmtId="0" fontId="14" fillId="11" borderId="9" xfId="5" applyFill="1" applyBorder="1" applyAlignment="1">
      <alignment horizontal="center" wrapText="1"/>
    </xf>
    <xf numFmtId="0" fontId="14" fillId="11" borderId="53" xfId="5" applyFill="1" applyBorder="1" applyAlignment="1">
      <alignment horizontal="center" wrapText="1"/>
    </xf>
    <xf numFmtId="0" fontId="5" fillId="0" borderId="24" xfId="5" applyFont="1" applyBorder="1" applyAlignment="1">
      <alignment horizontal="center" vertical="center" wrapText="1"/>
    </xf>
    <xf numFmtId="0" fontId="5" fillId="0" borderId="22" xfId="5" applyFont="1" applyBorder="1" applyAlignment="1">
      <alignment horizontal="center" vertical="center" wrapText="1"/>
    </xf>
    <xf numFmtId="0" fontId="5" fillId="0" borderId="22" xfId="5" applyFont="1" applyBorder="1" applyAlignment="1">
      <alignment vertical="center" wrapText="1"/>
    </xf>
    <xf numFmtId="49" fontId="18" fillId="0" borderId="22" xfId="5" applyNumberFormat="1" applyFont="1" applyBorder="1" applyAlignment="1">
      <alignment vertical="center" wrapText="1"/>
    </xf>
    <xf numFmtId="0" fontId="11" fillId="0" borderId="22" xfId="5" applyFont="1" applyBorder="1" applyAlignment="1">
      <alignment horizontal="center" vertical="center" wrapText="1"/>
    </xf>
    <xf numFmtId="0" fontId="11" fillId="0" borderId="23" xfId="5" applyFont="1" applyBorder="1" applyAlignment="1">
      <alignment horizontal="center" vertical="center" wrapText="1"/>
    </xf>
    <xf numFmtId="49" fontId="5" fillId="12" borderId="0" xfId="5" applyNumberFormat="1" applyFont="1" applyFill="1" applyAlignment="1">
      <alignment horizontal="left" vertical="center" wrapText="1"/>
    </xf>
    <xf numFmtId="9" fontId="18" fillId="13" borderId="4" xfId="6" applyFont="1" applyFill="1" applyBorder="1" applyAlignment="1">
      <alignment horizontal="center" vertical="center" wrapText="1"/>
    </xf>
    <xf numFmtId="0" fontId="5" fillId="0" borderId="20" xfId="5" applyFont="1" applyBorder="1" applyAlignment="1">
      <alignment horizontal="center" vertical="center" wrapText="1"/>
    </xf>
    <xf numFmtId="0" fontId="5" fillId="0" borderId="20" xfId="5" applyFont="1" applyFill="1" applyBorder="1" applyAlignment="1">
      <alignment horizontal="center" vertical="center" wrapText="1"/>
    </xf>
    <xf numFmtId="2" fontId="18" fillId="10" borderId="4" xfId="5" applyNumberFormat="1" applyFont="1" applyFill="1" applyBorder="1" applyAlignment="1">
      <alignment horizontal="center" vertical="center" wrapText="1"/>
    </xf>
    <xf numFmtId="0" fontId="5" fillId="0" borderId="47" xfId="5" applyFont="1" applyFill="1" applyBorder="1" applyAlignment="1">
      <alignment horizontal="center" vertical="center" wrapText="1"/>
    </xf>
    <xf numFmtId="9" fontId="18" fillId="13" borderId="21" xfId="6" applyFont="1" applyFill="1" applyBorder="1" applyAlignment="1">
      <alignment horizontal="center" vertical="center" wrapText="1"/>
    </xf>
    <xf numFmtId="0" fontId="5" fillId="0" borderId="54" xfId="5" applyFont="1" applyBorder="1" applyAlignment="1">
      <alignment horizontal="center" vertical="center" wrapText="1"/>
    </xf>
    <xf numFmtId="0" fontId="18" fillId="10" borderId="13" xfId="5" applyFont="1" applyFill="1" applyBorder="1" applyAlignment="1" applyProtection="1">
      <alignment horizontal="center" vertical="center" wrapText="1"/>
      <protection locked="0"/>
    </xf>
    <xf numFmtId="49" fontId="19" fillId="14" borderId="28" xfId="5" applyNumberFormat="1" applyFont="1" applyFill="1" applyBorder="1" applyAlignment="1" applyProtection="1">
      <alignment horizontal="center" vertical="center" wrapText="1"/>
      <protection locked="0"/>
    </xf>
    <xf numFmtId="49" fontId="19" fillId="14" borderId="26" xfId="5" applyNumberFormat="1" applyFont="1" applyFill="1" applyBorder="1" applyAlignment="1" applyProtection="1">
      <alignment horizontal="center" vertical="center" wrapText="1"/>
      <protection locked="0"/>
    </xf>
    <xf numFmtId="49" fontId="19" fillId="14" borderId="55" xfId="5" applyNumberFormat="1" applyFont="1" applyFill="1" applyBorder="1" applyAlignment="1" applyProtection="1">
      <alignment horizontal="center" vertical="center" wrapText="1"/>
      <protection locked="0"/>
    </xf>
    <xf numFmtId="0" fontId="18" fillId="14" borderId="56" xfId="5" applyFont="1" applyFill="1" applyBorder="1" applyAlignment="1" applyProtection="1">
      <alignment horizontal="center" vertical="center" wrapText="1"/>
      <protection locked="0"/>
    </xf>
    <xf numFmtId="49" fontId="19" fillId="10" borderId="29" xfId="5" applyNumberFormat="1" applyFont="1" applyFill="1" applyBorder="1" applyAlignment="1" applyProtection="1">
      <alignment horizontal="center" vertical="center" wrapText="1"/>
      <protection locked="0"/>
    </xf>
    <xf numFmtId="0" fontId="18" fillId="10" borderId="57" xfId="5" applyFont="1" applyFill="1" applyBorder="1" applyAlignment="1" applyProtection="1">
      <alignment horizontal="center" vertical="center" wrapText="1"/>
      <protection locked="0"/>
    </xf>
    <xf numFmtId="0" fontId="19" fillId="10" borderId="57" xfId="5" applyFont="1" applyFill="1" applyBorder="1" applyAlignment="1" applyProtection="1">
      <alignment horizontal="center" vertical="center" wrapText="1"/>
      <protection locked="0"/>
    </xf>
    <xf numFmtId="0" fontId="18" fillId="10" borderId="58" xfId="5" applyFont="1" applyFill="1" applyBorder="1" applyAlignment="1">
      <alignment horizontal="center" vertical="center" wrapText="1"/>
    </xf>
    <xf numFmtId="0" fontId="18" fillId="10" borderId="22" xfId="5" applyFont="1" applyFill="1" applyBorder="1" applyAlignment="1">
      <alignment horizontal="center" vertical="center" wrapText="1"/>
    </xf>
    <xf numFmtId="49" fontId="19" fillId="14" borderId="24" xfId="5" applyNumberFormat="1" applyFont="1" applyFill="1" applyBorder="1" applyAlignment="1" applyProtection="1">
      <alignment horizontal="center" vertical="center" wrapText="1"/>
      <protection locked="0"/>
    </xf>
    <xf numFmtId="49" fontId="19" fillId="14" borderId="22" xfId="5" applyNumberFormat="1" applyFont="1" applyFill="1" applyBorder="1" applyAlignment="1" applyProtection="1">
      <alignment horizontal="center" vertical="center" wrapText="1"/>
      <protection locked="0"/>
    </xf>
    <xf numFmtId="49" fontId="19" fillId="14" borderId="23" xfId="5" applyNumberFormat="1" applyFont="1" applyFill="1" applyBorder="1" applyAlignment="1" applyProtection="1">
      <alignment horizontal="center" vertical="center" wrapText="1"/>
      <protection locked="0"/>
    </xf>
    <xf numFmtId="0" fontId="18" fillId="14" borderId="59" xfId="5" applyFont="1" applyFill="1" applyBorder="1" applyAlignment="1" applyProtection="1">
      <alignment horizontal="center" vertical="center" wrapText="1"/>
      <protection locked="0"/>
    </xf>
    <xf numFmtId="49" fontId="19" fillId="10" borderId="23" xfId="5" applyNumberFormat="1" applyFont="1" applyFill="1" applyBorder="1" applyAlignment="1" applyProtection="1">
      <alignment horizontal="center" vertical="center" wrapText="1"/>
      <protection locked="0"/>
    </xf>
    <xf numFmtId="0" fontId="18" fillId="10" borderId="52" xfId="5" applyFont="1" applyFill="1" applyBorder="1" applyAlignment="1">
      <alignment horizontal="center" vertical="center" wrapText="1"/>
    </xf>
    <xf numFmtId="0" fontId="18" fillId="10" borderId="5" xfId="5" applyFont="1" applyFill="1" applyBorder="1" applyAlignment="1">
      <alignment horizontal="center" vertical="center" wrapText="1"/>
    </xf>
    <xf numFmtId="0" fontId="18" fillId="10" borderId="10" xfId="5" applyFont="1" applyFill="1" applyBorder="1" applyAlignment="1">
      <alignment horizontal="center" vertical="center" wrapText="1"/>
    </xf>
    <xf numFmtId="0" fontId="18" fillId="10" borderId="59" xfId="5" applyFont="1" applyFill="1" applyBorder="1" applyAlignment="1">
      <alignment horizontal="center" vertical="center" wrapText="1"/>
    </xf>
    <xf numFmtId="0" fontId="11" fillId="0" borderId="15" xfId="5" applyFont="1" applyBorder="1" applyAlignment="1">
      <alignment horizontal="center" vertical="center" wrapText="1"/>
    </xf>
    <xf numFmtId="0" fontId="11" fillId="0" borderId="29" xfId="5" applyFont="1" applyBorder="1" applyAlignment="1">
      <alignment horizontal="center" vertical="center" wrapText="1"/>
    </xf>
    <xf numFmtId="0" fontId="18" fillId="10" borderId="60" xfId="5" applyFont="1" applyFill="1" applyBorder="1" applyAlignment="1" applyProtection="1">
      <alignment horizontal="center" vertical="center" wrapText="1"/>
      <protection locked="0"/>
    </xf>
    <xf numFmtId="0" fontId="18" fillId="10" borderId="61" xfId="5" applyFont="1" applyFill="1" applyBorder="1" applyAlignment="1" applyProtection="1">
      <alignment horizontal="center" vertical="center" wrapText="1"/>
      <protection locked="0"/>
    </xf>
    <xf numFmtId="0" fontId="18" fillId="10" borderId="62" xfId="5" applyFont="1" applyFill="1" applyBorder="1" applyAlignment="1" applyProtection="1">
      <alignment horizontal="center" vertical="center" wrapText="1"/>
      <protection locked="0"/>
    </xf>
    <xf numFmtId="0" fontId="18" fillId="10" borderId="17" xfId="5" applyFont="1" applyFill="1" applyBorder="1" applyAlignment="1" applyProtection="1">
      <alignment horizontal="center" vertical="center" wrapText="1"/>
      <protection locked="0"/>
    </xf>
    <xf numFmtId="0" fontId="18" fillId="10" borderId="63" xfId="5" applyFont="1" applyFill="1" applyBorder="1" applyAlignment="1" applyProtection="1">
      <alignment horizontal="center" vertical="center" wrapText="1"/>
      <protection locked="0"/>
    </xf>
    <xf numFmtId="0" fontId="18" fillId="10" borderId="64" xfId="5" applyFont="1" applyFill="1" applyBorder="1" applyAlignment="1" applyProtection="1">
      <alignment horizontal="center" vertical="center" wrapText="1"/>
      <protection locked="0"/>
    </xf>
    <xf numFmtId="49" fontId="5" fillId="0" borderId="4" xfId="5" applyNumberFormat="1" applyFont="1" applyBorder="1" applyAlignment="1">
      <alignment horizontal="center" vertical="center" wrapText="1"/>
    </xf>
    <xf numFmtId="167" fontId="21" fillId="0" borderId="4" xfId="5" applyNumberFormat="1" applyFont="1" applyBorder="1" applyAlignment="1">
      <alignment horizontal="center" vertical="center" wrapText="1"/>
    </xf>
    <xf numFmtId="0" fontId="19" fillId="10" borderId="56" xfId="5" applyFont="1" applyFill="1" applyBorder="1" applyAlignment="1" applyProtection="1">
      <alignment horizontal="center" vertical="center" wrapText="1"/>
      <protection locked="0"/>
    </xf>
    <xf numFmtId="0" fontId="18" fillId="10" borderId="56" xfId="5" applyFont="1" applyFill="1" applyBorder="1" applyAlignment="1" applyProtection="1">
      <alignment horizontal="center" vertical="center" wrapText="1"/>
      <protection locked="0"/>
    </xf>
    <xf numFmtId="0" fontId="19" fillId="10" borderId="59" xfId="5" applyFont="1" applyFill="1" applyBorder="1" applyAlignment="1" applyProtection="1">
      <alignment horizontal="center" vertical="center" wrapText="1"/>
      <protection locked="0"/>
    </xf>
    <xf numFmtId="0" fontId="18" fillId="10" borderId="59" xfId="5" applyFont="1" applyFill="1" applyBorder="1" applyAlignment="1" applyProtection="1">
      <alignment horizontal="center" vertical="center" wrapText="1"/>
      <protection locked="0"/>
    </xf>
    <xf numFmtId="0" fontId="11" fillId="0" borderId="45" xfId="5" applyFont="1" applyBorder="1" applyAlignment="1">
      <alignment horizontal="center" vertical="center" wrapText="1"/>
    </xf>
    <xf numFmtId="0" fontId="11" fillId="0" borderId="24" xfId="5" applyFont="1" applyBorder="1" applyAlignment="1">
      <alignment horizontal="center" vertical="center" wrapText="1"/>
    </xf>
    <xf numFmtId="0" fontId="11" fillId="0" borderId="49" xfId="5" applyFont="1" applyBorder="1" applyAlignment="1">
      <alignment horizontal="center" vertical="center" wrapText="1"/>
    </xf>
    <xf numFmtId="0" fontId="14" fillId="0" borderId="0" xfId="5" applyAlignment="1">
      <alignment horizontal="center"/>
    </xf>
    <xf numFmtId="2" fontId="14" fillId="0" borderId="0" xfId="5" applyNumberFormat="1" applyAlignment="1">
      <alignment horizontal="center"/>
    </xf>
    <xf numFmtId="0" fontId="9" fillId="15" borderId="65" xfId="5" applyFont="1" applyFill="1" applyBorder="1" applyAlignment="1">
      <alignment horizontal="center"/>
    </xf>
    <xf numFmtId="2" fontId="9" fillId="15" borderId="65" xfId="5" applyNumberFormat="1" applyFont="1" applyFill="1" applyBorder="1" applyAlignment="1">
      <alignment horizontal="center"/>
    </xf>
    <xf numFmtId="0" fontId="9" fillId="15" borderId="65" xfId="5" applyFont="1" applyFill="1" applyBorder="1"/>
    <xf numFmtId="0" fontId="9" fillId="15" borderId="44" xfId="5" applyFont="1" applyFill="1" applyBorder="1"/>
    <xf numFmtId="0" fontId="9" fillId="15" borderId="4" xfId="5" applyFont="1" applyFill="1" applyBorder="1" applyAlignment="1">
      <alignment horizontal="center"/>
    </xf>
    <xf numFmtId="2" fontId="9" fillId="15" borderId="4" xfId="5" applyNumberFormat="1" applyFont="1" applyFill="1" applyBorder="1" applyAlignment="1">
      <alignment horizontal="center"/>
    </xf>
    <xf numFmtId="0" fontId="9" fillId="15" borderId="4" xfId="5" applyFont="1" applyFill="1" applyBorder="1"/>
    <xf numFmtId="0" fontId="9" fillId="15" borderId="42" xfId="5" applyFont="1" applyFill="1" applyBorder="1"/>
    <xf numFmtId="2" fontId="9" fillId="15" borderId="4" xfId="5" applyNumberFormat="1" applyFont="1" applyFill="1" applyBorder="1"/>
    <xf numFmtId="0" fontId="7" fillId="15" borderId="66" xfId="5" applyFont="1" applyFill="1" applyBorder="1" applyAlignment="1">
      <alignment horizontal="center"/>
    </xf>
    <xf numFmtId="2" fontId="7" fillId="15" borderId="66" xfId="5" applyNumberFormat="1" applyFont="1" applyFill="1" applyBorder="1" applyAlignment="1">
      <alignment horizontal="center"/>
    </xf>
    <xf numFmtId="0" fontId="7" fillId="15" borderId="67" xfId="5" applyFont="1" applyFill="1" applyBorder="1" applyAlignment="1">
      <alignment horizontal="center"/>
    </xf>
    <xf numFmtId="0" fontId="14" fillId="16" borderId="0" xfId="5" applyFill="1"/>
    <xf numFmtId="0" fontId="3" fillId="0" borderId="44" xfId="5" applyFont="1" applyBorder="1"/>
    <xf numFmtId="0" fontId="3" fillId="0" borderId="41" xfId="5" applyFont="1" applyBorder="1"/>
    <xf numFmtId="0" fontId="3" fillId="0" borderId="42" xfId="5" applyFont="1" applyBorder="1"/>
    <xf numFmtId="0" fontId="3" fillId="0" borderId="46" xfId="5" applyFont="1" applyBorder="1"/>
    <xf numFmtId="0" fontId="3" fillId="0" borderId="47" xfId="5" applyFont="1" applyBorder="1"/>
    <xf numFmtId="0" fontId="12" fillId="0" borderId="9" xfId="5" applyFont="1" applyBorder="1" applyAlignment="1">
      <alignment horizontal="center"/>
    </xf>
    <xf numFmtId="0" fontId="12" fillId="0" borderId="53" xfId="5" applyFont="1" applyBorder="1" applyAlignment="1">
      <alignment horizontal="center"/>
    </xf>
    <xf numFmtId="0" fontId="3" fillId="16" borderId="0" xfId="5" applyFont="1" applyFill="1"/>
    <xf numFmtId="0" fontId="14" fillId="0" borderId="68" xfId="5" applyBorder="1"/>
    <xf numFmtId="0" fontId="14" fillId="0" borderId="31" xfId="5" applyBorder="1"/>
    <xf numFmtId="0" fontId="14" fillId="0" borderId="69" xfId="5" applyBorder="1"/>
    <xf numFmtId="0" fontId="14" fillId="0" borderId="0" xfId="5" applyAlignment="1">
      <alignment horizontal="center" vertical="center"/>
    </xf>
    <xf numFmtId="0" fontId="5" fillId="0" borderId="0" xfId="5" applyFont="1"/>
    <xf numFmtId="0" fontId="14" fillId="0" borderId="50" xfId="5" applyBorder="1"/>
    <xf numFmtId="0" fontId="14" fillId="0" borderId="70" xfId="5" applyBorder="1"/>
    <xf numFmtId="0" fontId="3" fillId="0" borderId="70" xfId="5" applyFont="1" applyBorder="1"/>
    <xf numFmtId="0" fontId="14" fillId="0" borderId="51" xfId="5" applyBorder="1"/>
    <xf numFmtId="0" fontId="12" fillId="16" borderId="0" xfId="5" applyFont="1" applyFill="1" applyAlignment="1">
      <alignment horizontal="center"/>
    </xf>
    <xf numFmtId="0" fontId="14" fillId="0" borderId="71" xfId="5" applyBorder="1" applyAlignment="1">
      <alignment horizontal="center"/>
    </xf>
    <xf numFmtId="0" fontId="14" fillId="0" borderId="72" xfId="5" applyBorder="1" applyAlignment="1">
      <alignment horizontal="center"/>
    </xf>
    <xf numFmtId="0" fontId="14" fillId="0" borderId="72" xfId="5" applyBorder="1" applyAlignment="1">
      <alignment horizontal="center" vertical="center"/>
    </xf>
    <xf numFmtId="0" fontId="5" fillId="0" borderId="73" xfId="5" applyFont="1" applyBorder="1"/>
    <xf numFmtId="0" fontId="14" fillId="0" borderId="74" xfId="5" applyBorder="1" applyAlignment="1">
      <alignment horizontal="center"/>
    </xf>
    <xf numFmtId="0" fontId="14" fillId="0" borderId="75" xfId="5" applyBorder="1" applyAlignment="1">
      <alignment horizontal="center"/>
    </xf>
    <xf numFmtId="0" fontId="14" fillId="0" borderId="75" xfId="5" applyBorder="1" applyAlignment="1">
      <alignment horizontal="center" vertical="center"/>
    </xf>
    <xf numFmtId="0" fontId="5" fillId="0" borderId="76" xfId="5" applyFont="1" applyBorder="1"/>
    <xf numFmtId="0" fontId="5" fillId="0" borderId="76" xfId="5" applyFont="1" applyBorder="1" applyAlignment="1">
      <alignment horizontal="left" vertical="center" wrapText="1"/>
    </xf>
    <xf numFmtId="0" fontId="3" fillId="17" borderId="43" xfId="5" applyFont="1" applyFill="1" applyBorder="1"/>
    <xf numFmtId="0" fontId="3" fillId="17" borderId="44" xfId="5" applyFont="1" applyFill="1" applyBorder="1"/>
    <xf numFmtId="0" fontId="3" fillId="0" borderId="51" xfId="5" applyFont="1" applyBorder="1"/>
    <xf numFmtId="0" fontId="3" fillId="17" borderId="41" xfId="5" applyFont="1" applyFill="1" applyBorder="1"/>
    <xf numFmtId="0" fontId="3" fillId="17" borderId="42" xfId="5" applyFont="1" applyFill="1" applyBorder="1"/>
    <xf numFmtId="0" fontId="14" fillId="0" borderId="77" xfId="5" applyBorder="1"/>
    <xf numFmtId="0" fontId="14" fillId="0" borderId="11" xfId="5" applyBorder="1"/>
    <xf numFmtId="0" fontId="14" fillId="0" borderId="28" xfId="5" applyBorder="1"/>
    <xf numFmtId="0" fontId="14" fillId="0" borderId="26" xfId="5" applyBorder="1"/>
    <xf numFmtId="0" fontId="3" fillId="0" borderId="26" xfId="5" applyFont="1" applyBorder="1"/>
    <xf numFmtId="0" fontId="14" fillId="0" borderId="55" xfId="5" applyBorder="1"/>
    <xf numFmtId="0" fontId="12" fillId="0" borderId="9" xfId="5" applyFont="1" applyBorder="1" applyAlignment="1">
      <alignment horizontal="center" vertical="center"/>
    </xf>
    <xf numFmtId="0" fontId="14" fillId="17" borderId="62" xfId="5" applyFill="1" applyBorder="1"/>
    <xf numFmtId="0" fontId="3" fillId="17" borderId="67" xfId="5" applyFont="1" applyFill="1" applyBorder="1"/>
    <xf numFmtId="0" fontId="14" fillId="18" borderId="9" xfId="5" applyFill="1" applyBorder="1"/>
    <xf numFmtId="0" fontId="14" fillId="18" borderId="7" xfId="5" applyFill="1" applyBorder="1"/>
    <xf numFmtId="0" fontId="14" fillId="18" borderId="53" xfId="5" applyFill="1" applyBorder="1"/>
    <xf numFmtId="0" fontId="12" fillId="18" borderId="52" xfId="5" applyFont="1" applyFill="1" applyBorder="1" applyAlignment="1">
      <alignment horizontal="center"/>
    </xf>
    <xf numFmtId="0" fontId="12" fillId="18" borderId="10" xfId="5" applyFont="1" applyFill="1" applyBorder="1" applyAlignment="1">
      <alignment horizontal="center"/>
    </xf>
    <xf numFmtId="0" fontId="12" fillId="18" borderId="78" xfId="5" applyFont="1" applyFill="1" applyBorder="1"/>
    <xf numFmtId="0" fontId="12" fillId="18" borderId="79" xfId="5" applyFont="1" applyFill="1" applyBorder="1"/>
    <xf numFmtId="0" fontId="12" fillId="18" borderId="80" xfId="5" applyFont="1" applyFill="1" applyBorder="1"/>
    <xf numFmtId="0" fontId="4" fillId="19" borderId="52" xfId="5" applyFont="1" applyFill="1" applyBorder="1" applyAlignment="1">
      <alignment horizontal="center"/>
    </xf>
    <xf numFmtId="0" fontId="4" fillId="19" borderId="5" xfId="5" applyFont="1" applyFill="1" applyBorder="1" applyAlignment="1">
      <alignment horizontal="center"/>
    </xf>
    <xf numFmtId="0" fontId="4" fillId="19" borderId="10" xfId="5" applyFont="1" applyFill="1" applyBorder="1" applyAlignment="1">
      <alignment horizontal="center"/>
    </xf>
    <xf numFmtId="0" fontId="3" fillId="0" borderId="0" xfId="5" applyFont="1"/>
    <xf numFmtId="0" fontId="4" fillId="19" borderId="52" xfId="5" applyFont="1" applyFill="1" applyBorder="1" applyAlignment="1">
      <alignment horizontal="center"/>
    </xf>
    <xf numFmtId="0" fontId="4" fillId="19" borderId="5" xfId="5" applyFont="1" applyFill="1" applyBorder="1" applyAlignment="1">
      <alignment horizontal="center"/>
    </xf>
    <xf numFmtId="0" fontId="4" fillId="19" borderId="10" xfId="5" applyFont="1" applyFill="1" applyBorder="1" applyAlignment="1">
      <alignment horizontal="center"/>
    </xf>
    <xf numFmtId="0" fontId="14" fillId="16" borderId="45" xfId="5" applyFill="1" applyBorder="1"/>
    <xf numFmtId="0" fontId="14" fillId="16" borderId="15" xfId="5" applyFill="1" applyBorder="1"/>
    <xf numFmtId="0" fontId="3" fillId="16" borderId="29" xfId="5" applyFont="1" applyFill="1" applyBorder="1"/>
    <xf numFmtId="0" fontId="14" fillId="16" borderId="49" xfId="5" applyFill="1" applyBorder="1"/>
    <xf numFmtId="0" fontId="3" fillId="0" borderId="30" xfId="5" applyFont="1" applyBorder="1"/>
    <xf numFmtId="0" fontId="14" fillId="16" borderId="24" xfId="5" applyFill="1" applyBorder="1"/>
    <xf numFmtId="0" fontId="14" fillId="16" borderId="22" xfId="5" applyFill="1" applyBorder="1"/>
    <xf numFmtId="0" fontId="3" fillId="16" borderId="23" xfId="5" applyFont="1" applyFill="1" applyBorder="1"/>
    <xf numFmtId="0" fontId="9" fillId="16" borderId="0" xfId="5" applyFont="1" applyFill="1"/>
    <xf numFmtId="0" fontId="23" fillId="16" borderId="0" xfId="5" applyFont="1" applyFill="1"/>
    <xf numFmtId="0" fontId="3" fillId="16" borderId="48" xfId="5" applyFont="1" applyFill="1" applyBorder="1"/>
    <xf numFmtId="0" fontId="24" fillId="16" borderId="0" xfId="5" applyFont="1" applyFill="1"/>
    <xf numFmtId="0" fontId="3" fillId="16" borderId="22" xfId="5" applyFont="1" applyFill="1" applyBorder="1"/>
    <xf numFmtId="0" fontId="14" fillId="0" borderId="81" xfId="5" applyBorder="1" applyAlignment="1">
      <alignment horizontal="center" vertical="center"/>
    </xf>
    <xf numFmtId="0" fontId="14" fillId="0" borderId="82" xfId="5" applyBorder="1" applyAlignment="1">
      <alignment horizontal="center" vertical="center"/>
    </xf>
    <xf numFmtId="0" fontId="3" fillId="20" borderId="4" xfId="4" applyFont="1" applyFill="1" applyBorder="1" applyAlignment="1">
      <alignment horizontal="left" vertical="center" wrapText="1"/>
    </xf>
    <xf numFmtId="0" fontId="14" fillId="0" borderId="83" xfId="5" applyBorder="1" applyAlignment="1">
      <alignment horizontal="center" vertical="center"/>
    </xf>
    <xf numFmtId="0" fontId="14" fillId="0" borderId="84" xfId="5" applyBorder="1" applyAlignment="1">
      <alignment horizontal="center" vertical="center"/>
    </xf>
    <xf numFmtId="0" fontId="14" fillId="0" borderId="83" xfId="5" applyBorder="1" applyAlignment="1">
      <alignment horizontal="center"/>
    </xf>
    <xf numFmtId="0" fontId="14" fillId="0" borderId="84" xfId="5" applyBorder="1" applyAlignment="1">
      <alignment horizontal="center"/>
    </xf>
    <xf numFmtId="0" fontId="12" fillId="18" borderId="85" xfId="5" applyFont="1" applyFill="1" applyBorder="1"/>
    <xf numFmtId="0" fontId="12" fillId="18" borderId="86" xfId="5" applyFont="1" applyFill="1" applyBorder="1"/>
    <xf numFmtId="0" fontId="12" fillId="18" borderId="87" xfId="5" applyFont="1" applyFill="1" applyBorder="1"/>
  </cellXfs>
  <cellStyles count="7">
    <cellStyle name="Ênfase1" xfId="2" builtinId="29"/>
    <cellStyle name="Ênfase2" xfId="3" builtinId="33"/>
    <cellStyle name="Moeda" xfId="1" builtinId="4"/>
    <cellStyle name="Normal" xfId="0" builtinId="0"/>
    <cellStyle name="Normal 2" xfId="4" xr:uid="{88369EC2-A0E0-4B97-B5D9-6C2039659C2A}"/>
    <cellStyle name="Normal 3" xfId="5" xr:uid="{9DF3F270-DA5A-46AD-8ADB-C08802326281}"/>
    <cellStyle name="Porcentagem 2" xfId="6" xr:uid="{F934DFCB-898C-4951-8A38-C437A0B2AF61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5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Status!$C$4</c:f>
              <c:strCache>
                <c:ptCount val="1"/>
                <c:pt idx="0">
                  <c:v>Orçado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Status!$C$5:$C$9</c:f>
              <c:numCache>
                <c:formatCode>#,##0</c:formatCode>
                <c:ptCount val="5"/>
                <c:pt idx="0">
                  <c:v>25500</c:v>
                </c:pt>
                <c:pt idx="1">
                  <c:v>4500</c:v>
                </c:pt>
                <c:pt idx="2">
                  <c:v>10900</c:v>
                </c:pt>
                <c:pt idx="3">
                  <c:v>25500</c:v>
                </c:pt>
                <c:pt idx="4" formatCode="0.00">
                  <c:v>96500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9-4C40-B1DB-161A40FA9761}"/>
            </c:ext>
          </c:extLst>
        </c:ser>
        <c:ser>
          <c:idx val="1"/>
          <c:order val="1"/>
          <c:tx>
            <c:strRef>
              <c:f>Status!$D$4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Status!$D$5:$D$9</c:f>
              <c:numCache>
                <c:formatCode>#,##0</c:formatCode>
                <c:ptCount val="5"/>
                <c:pt idx="0">
                  <c:v>23000</c:v>
                </c:pt>
                <c:pt idx="1">
                  <c:v>3800</c:v>
                </c:pt>
                <c:pt idx="2">
                  <c:v>10000</c:v>
                </c:pt>
                <c:pt idx="3">
                  <c:v>23000</c:v>
                </c:pt>
                <c:pt idx="4">
                  <c:v>86600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9-4C40-B1DB-161A40FA9761}"/>
            </c:ext>
          </c:extLst>
        </c:ser>
        <c:ser>
          <c:idx val="2"/>
          <c:order val="2"/>
          <c:tx>
            <c:strRef>
              <c:f>Status!$E$4</c:f>
              <c:strCache>
                <c:ptCount val="1"/>
                <c:pt idx="0">
                  <c:v>Orçado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Status!$E$5:$E$9</c:f>
              <c:numCache>
                <c:formatCode>#,##0</c:formatCode>
                <c:ptCount val="5"/>
                <c:pt idx="0">
                  <c:v>25500</c:v>
                </c:pt>
                <c:pt idx="1">
                  <c:v>30000</c:v>
                </c:pt>
                <c:pt idx="2">
                  <c:v>40900</c:v>
                </c:pt>
                <c:pt idx="3">
                  <c:v>66400</c:v>
                </c:pt>
                <c:pt idx="4" formatCode="0.00">
                  <c:v>96500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9-4C40-B1DB-161A40FA9761}"/>
            </c:ext>
          </c:extLst>
        </c:ser>
        <c:ser>
          <c:idx val="3"/>
          <c:order val="3"/>
          <c:tx>
            <c:strRef>
              <c:f>Status!$F$4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Status!$F$5:$F$9</c:f>
              <c:numCache>
                <c:formatCode>#,##0</c:formatCode>
                <c:ptCount val="5"/>
                <c:pt idx="0">
                  <c:v>23000</c:v>
                </c:pt>
                <c:pt idx="1">
                  <c:v>26800</c:v>
                </c:pt>
                <c:pt idx="2">
                  <c:v>36800</c:v>
                </c:pt>
                <c:pt idx="3">
                  <c:v>59800</c:v>
                </c:pt>
                <c:pt idx="4">
                  <c:v>86600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39-4C40-B1DB-161A40FA9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278655"/>
        <c:axId val="1937805423"/>
      </c:lineChart>
      <c:catAx>
        <c:axId val="193227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7805423"/>
        <c:crosses val="autoZero"/>
        <c:auto val="1"/>
        <c:lblAlgn val="ctr"/>
        <c:lblOffset val="100"/>
        <c:noMultiLvlLbl val="0"/>
      </c:catAx>
      <c:valAx>
        <c:axId val="193780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227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21717</xdr:colOff>
      <xdr:row>8</xdr:row>
      <xdr:rowOff>0</xdr:rowOff>
    </xdr:from>
    <xdr:to>
      <xdr:col>34</xdr:col>
      <xdr:colOff>0</xdr:colOff>
      <xdr:row>10</xdr:row>
      <xdr:rowOff>152400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ABF1A963-A0EC-4EF3-8BE8-236CD8AAC132}"/>
            </a:ext>
          </a:extLst>
        </xdr:cNvPr>
        <xdr:cNvCxnSpPr/>
      </xdr:nvCxnSpPr>
      <xdr:spPr>
        <a:xfrm flipV="1">
          <a:off x="18919317" y="1295400"/>
          <a:ext cx="1807083" cy="476250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314325</xdr:colOff>
      <xdr:row>10</xdr:row>
      <xdr:rowOff>161925</xdr:rowOff>
    </xdr:from>
    <xdr:to>
      <xdr:col>35</xdr:col>
      <xdr:colOff>57150</xdr:colOff>
      <xdr:row>10</xdr:row>
      <xdr:rowOff>171450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106A6DFF-B9DB-47CF-821E-E27628163B76}"/>
            </a:ext>
          </a:extLst>
        </xdr:cNvPr>
        <xdr:cNvCxnSpPr/>
      </xdr:nvCxnSpPr>
      <xdr:spPr>
        <a:xfrm flipV="1">
          <a:off x="18602325" y="1781175"/>
          <a:ext cx="2790825" cy="0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38100</xdr:colOff>
      <xdr:row>10</xdr:row>
      <xdr:rowOff>209550</xdr:rowOff>
    </xdr:from>
    <xdr:to>
      <xdr:col>37</xdr:col>
      <xdr:colOff>295275</xdr:colOff>
      <xdr:row>13</xdr:row>
      <xdr:rowOff>304800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14CFA31C-4A2B-472A-BC33-E892499EE56F}"/>
            </a:ext>
          </a:extLst>
        </xdr:cNvPr>
        <xdr:cNvCxnSpPr/>
      </xdr:nvCxnSpPr>
      <xdr:spPr>
        <a:xfrm>
          <a:off x="18935700" y="1781175"/>
          <a:ext cx="3914775" cy="485775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7</xdr:row>
      <xdr:rowOff>304800</xdr:rowOff>
    </xdr:from>
    <xdr:to>
      <xdr:col>40</xdr:col>
      <xdr:colOff>285750</xdr:colOff>
      <xdr:row>8</xdr:row>
      <xdr:rowOff>9525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50706A0B-FE0A-4879-AD78-78531E3F7D05}"/>
            </a:ext>
          </a:extLst>
        </xdr:cNvPr>
        <xdr:cNvCxnSpPr/>
      </xdr:nvCxnSpPr>
      <xdr:spPr>
        <a:xfrm flipV="1">
          <a:off x="21336000" y="1295400"/>
          <a:ext cx="3333750" cy="9525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285750</xdr:colOff>
      <xdr:row>8</xdr:row>
      <xdr:rowOff>28575</xdr:rowOff>
    </xdr:from>
    <xdr:to>
      <xdr:col>35</xdr:col>
      <xdr:colOff>47625</xdr:colOff>
      <xdr:row>10</xdr:row>
      <xdr:rowOff>76200</xdr:rowOff>
    </xdr:to>
    <xdr:sp macro="" textlink="">
      <xdr:nvSpPr>
        <xdr:cNvPr id="6" name="Seta: para Cima 5">
          <a:extLst>
            <a:ext uri="{FF2B5EF4-FFF2-40B4-BE49-F238E27FC236}">
              <a16:creationId xmlns:a16="http://schemas.microsoft.com/office/drawing/2014/main" id="{51E74154-D3AC-4316-81C1-3966F8622D0D}"/>
            </a:ext>
          </a:extLst>
        </xdr:cNvPr>
        <xdr:cNvSpPr/>
      </xdr:nvSpPr>
      <xdr:spPr>
        <a:xfrm>
          <a:off x="21012150" y="1323975"/>
          <a:ext cx="371475" cy="371475"/>
        </a:xfrm>
        <a:prstGeom prst="upArrow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19049</xdr:colOff>
      <xdr:row>7</xdr:row>
      <xdr:rowOff>209554</xdr:rowOff>
    </xdr:from>
    <xdr:to>
      <xdr:col>34</xdr:col>
      <xdr:colOff>304799</xdr:colOff>
      <xdr:row>8</xdr:row>
      <xdr:rowOff>19053</xdr:rowOff>
    </xdr:to>
    <xdr:sp macro="" textlink="">
      <xdr:nvSpPr>
        <xdr:cNvPr id="7" name="Seta: para Cima 6">
          <a:extLst>
            <a:ext uri="{FF2B5EF4-FFF2-40B4-BE49-F238E27FC236}">
              <a16:creationId xmlns:a16="http://schemas.microsoft.com/office/drawing/2014/main" id="{A8AD5FEB-EE65-4BA8-BC47-F972BAC03059}"/>
            </a:ext>
          </a:extLst>
        </xdr:cNvPr>
        <xdr:cNvSpPr/>
      </xdr:nvSpPr>
      <xdr:spPr>
        <a:xfrm rot="5400000">
          <a:off x="20878799" y="1162054"/>
          <a:ext cx="19049" cy="285750"/>
        </a:xfrm>
        <a:prstGeom prst="upArrow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291412</xdr:colOff>
      <xdr:row>8</xdr:row>
      <xdr:rowOff>314058</xdr:rowOff>
    </xdr:from>
    <xdr:to>
      <xdr:col>38</xdr:col>
      <xdr:colOff>59636</xdr:colOff>
      <xdr:row>9</xdr:row>
      <xdr:rowOff>102208</xdr:rowOff>
    </xdr:to>
    <xdr:sp macro="" textlink="">
      <xdr:nvSpPr>
        <xdr:cNvPr id="8" name="Seta: para Cima 7">
          <a:extLst>
            <a:ext uri="{FF2B5EF4-FFF2-40B4-BE49-F238E27FC236}">
              <a16:creationId xmlns:a16="http://schemas.microsoft.com/office/drawing/2014/main" id="{C58F8EAF-E748-41A9-9E2D-89854A08D8B5}"/>
            </a:ext>
          </a:extLst>
        </xdr:cNvPr>
        <xdr:cNvSpPr/>
      </xdr:nvSpPr>
      <xdr:spPr>
        <a:xfrm rot="7622551">
          <a:off x="22069886" y="404984"/>
          <a:ext cx="102475" cy="2206624"/>
        </a:xfrm>
        <a:prstGeom prst="upArrow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19050</xdr:colOff>
      <xdr:row>10</xdr:row>
      <xdr:rowOff>104775</xdr:rowOff>
    </xdr:from>
    <xdr:to>
      <xdr:col>41</xdr:col>
      <xdr:colOff>19050</xdr:colOff>
      <xdr:row>10</xdr:row>
      <xdr:rowOff>104775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E8F1C733-F669-448D-873B-2D402EBFF1D4}"/>
            </a:ext>
          </a:extLst>
        </xdr:cNvPr>
        <xdr:cNvCxnSpPr/>
      </xdr:nvCxnSpPr>
      <xdr:spPr>
        <a:xfrm>
          <a:off x="23183850" y="1724025"/>
          <a:ext cx="1828800" cy="0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257175</xdr:colOff>
      <xdr:row>10</xdr:row>
      <xdr:rowOff>161925</xdr:rowOff>
    </xdr:from>
    <xdr:to>
      <xdr:col>38</xdr:col>
      <xdr:colOff>76200</xdr:colOff>
      <xdr:row>13</xdr:row>
      <xdr:rowOff>200025</xdr:rowOff>
    </xdr:to>
    <xdr:sp macro="" textlink="">
      <xdr:nvSpPr>
        <xdr:cNvPr id="10" name="Seta: para Cima 9">
          <a:extLst>
            <a:ext uri="{FF2B5EF4-FFF2-40B4-BE49-F238E27FC236}">
              <a16:creationId xmlns:a16="http://schemas.microsoft.com/office/drawing/2014/main" id="{CB3FBA98-8D3B-4ABD-90AC-B0F3A979533F}"/>
            </a:ext>
          </a:extLst>
        </xdr:cNvPr>
        <xdr:cNvSpPr/>
      </xdr:nvSpPr>
      <xdr:spPr>
        <a:xfrm>
          <a:off x="22812375" y="1781175"/>
          <a:ext cx="428625" cy="485775"/>
        </a:xfrm>
        <a:prstGeom prst="upArrow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47625</xdr:colOff>
      <xdr:row>10</xdr:row>
      <xdr:rowOff>114300</xdr:rowOff>
    </xdr:from>
    <xdr:to>
      <xdr:col>42</xdr:col>
      <xdr:colOff>276225</xdr:colOff>
      <xdr:row>14</xdr:row>
      <xdr:rowOff>0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DDB39846-5B52-4C77-9A6D-301C77987B99}"/>
            </a:ext>
          </a:extLst>
        </xdr:cNvPr>
        <xdr:cNvCxnSpPr/>
      </xdr:nvCxnSpPr>
      <xdr:spPr>
        <a:xfrm flipV="1">
          <a:off x="23212425" y="1733550"/>
          <a:ext cx="2667000" cy="533400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57572</xdr:colOff>
      <xdr:row>10</xdr:row>
      <xdr:rowOff>41042</xdr:rowOff>
    </xdr:from>
    <xdr:to>
      <xdr:col>36</xdr:col>
      <xdr:colOff>154894</xdr:colOff>
      <xdr:row>14</xdr:row>
      <xdr:rowOff>42948</xdr:rowOff>
    </xdr:to>
    <xdr:sp macro="" textlink="">
      <xdr:nvSpPr>
        <xdr:cNvPr id="12" name="Seta: para Cima 11">
          <a:extLst>
            <a:ext uri="{FF2B5EF4-FFF2-40B4-BE49-F238E27FC236}">
              <a16:creationId xmlns:a16="http://schemas.microsoft.com/office/drawing/2014/main" id="{704A7744-3862-4C27-9747-04A02867EDD4}"/>
            </a:ext>
          </a:extLst>
        </xdr:cNvPr>
        <xdr:cNvSpPr/>
      </xdr:nvSpPr>
      <xdr:spPr>
        <a:xfrm rot="8119104">
          <a:off x="22003172" y="1660292"/>
          <a:ext cx="97322" cy="649606"/>
        </a:xfrm>
        <a:prstGeom prst="upArrow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39</xdr:col>
      <xdr:colOff>0</xdr:colOff>
      <xdr:row>12</xdr:row>
      <xdr:rowOff>0</xdr:rowOff>
    </xdr:from>
    <xdr:ext cx="333375" cy="381000"/>
    <xdr:pic>
      <xdr:nvPicPr>
        <xdr:cNvPr id="13" name="Imagem 12">
          <a:extLst>
            <a:ext uri="{FF2B5EF4-FFF2-40B4-BE49-F238E27FC236}">
              <a16:creationId xmlns:a16="http://schemas.microsoft.com/office/drawing/2014/main" id="{4E54F34E-5005-45DD-A776-33F732BC3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0" y="1943100"/>
          <a:ext cx="3333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43</xdr:col>
      <xdr:colOff>0</xdr:colOff>
      <xdr:row>10</xdr:row>
      <xdr:rowOff>66675</xdr:rowOff>
    </xdr:from>
    <xdr:to>
      <xdr:col>44</xdr:col>
      <xdr:colOff>266700</xdr:colOff>
      <xdr:row>10</xdr:row>
      <xdr:rowOff>76200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86FCBB86-D70E-4297-BDE5-6AEF65CD8A69}"/>
            </a:ext>
          </a:extLst>
        </xdr:cNvPr>
        <xdr:cNvCxnSpPr/>
      </xdr:nvCxnSpPr>
      <xdr:spPr>
        <a:xfrm>
          <a:off x="26212800" y="1685925"/>
          <a:ext cx="876300" cy="9525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236601</xdr:colOff>
      <xdr:row>7</xdr:row>
      <xdr:rowOff>218840</xdr:rowOff>
    </xdr:from>
    <xdr:to>
      <xdr:col>42</xdr:col>
      <xdr:colOff>32792</xdr:colOff>
      <xdr:row>10</xdr:row>
      <xdr:rowOff>157445</xdr:rowOff>
    </xdr:to>
    <xdr:sp macro="" textlink="">
      <xdr:nvSpPr>
        <xdr:cNvPr id="15" name="Seta: para Cima 14">
          <a:extLst>
            <a:ext uri="{FF2B5EF4-FFF2-40B4-BE49-F238E27FC236}">
              <a16:creationId xmlns:a16="http://schemas.microsoft.com/office/drawing/2014/main" id="{1DF389F4-DFBC-4AD4-8584-251261655303}"/>
            </a:ext>
          </a:extLst>
        </xdr:cNvPr>
        <xdr:cNvSpPr/>
      </xdr:nvSpPr>
      <xdr:spPr>
        <a:xfrm rot="8158651" flipH="1">
          <a:off x="25230201" y="1295165"/>
          <a:ext cx="405791" cy="481530"/>
        </a:xfrm>
        <a:prstGeom prst="upArrow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38099</xdr:colOff>
      <xdr:row>10</xdr:row>
      <xdr:rowOff>28575</xdr:rowOff>
    </xdr:from>
    <xdr:to>
      <xdr:col>42</xdr:col>
      <xdr:colOff>209548</xdr:colOff>
      <xdr:row>10</xdr:row>
      <xdr:rowOff>161928</xdr:rowOff>
    </xdr:to>
    <xdr:sp macro="" textlink="">
      <xdr:nvSpPr>
        <xdr:cNvPr id="16" name="Seta: para Cima 15">
          <a:extLst>
            <a:ext uri="{FF2B5EF4-FFF2-40B4-BE49-F238E27FC236}">
              <a16:creationId xmlns:a16="http://schemas.microsoft.com/office/drawing/2014/main" id="{DF4C1141-F697-41E8-BD0B-AFAC586502BB}"/>
            </a:ext>
          </a:extLst>
        </xdr:cNvPr>
        <xdr:cNvSpPr/>
      </xdr:nvSpPr>
      <xdr:spPr>
        <a:xfrm rot="5400000">
          <a:off x="25355547" y="1323977"/>
          <a:ext cx="133353" cy="781049"/>
        </a:xfrm>
        <a:prstGeom prst="upArrow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0</xdr:colOff>
      <xdr:row>2</xdr:row>
      <xdr:rowOff>0</xdr:rowOff>
    </xdr:from>
    <xdr:to>
      <xdr:col>33</xdr:col>
      <xdr:colOff>285750</xdr:colOff>
      <xdr:row>2</xdr:row>
      <xdr:rowOff>123824</xdr:rowOff>
    </xdr:to>
    <xdr:sp macro="" textlink="">
      <xdr:nvSpPr>
        <xdr:cNvPr id="17" name="Seta: para Cima 16">
          <a:extLst>
            <a:ext uri="{FF2B5EF4-FFF2-40B4-BE49-F238E27FC236}">
              <a16:creationId xmlns:a16="http://schemas.microsoft.com/office/drawing/2014/main" id="{70C9662C-DEDD-4930-96FE-6F229145417F}"/>
            </a:ext>
          </a:extLst>
        </xdr:cNvPr>
        <xdr:cNvSpPr/>
      </xdr:nvSpPr>
      <xdr:spPr>
        <a:xfrm rot="5400000">
          <a:off x="20197763" y="242887"/>
          <a:ext cx="123824" cy="285750"/>
        </a:xfrm>
        <a:prstGeom prst="upArrow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47625</xdr:colOff>
      <xdr:row>15</xdr:row>
      <xdr:rowOff>28575</xdr:rowOff>
    </xdr:from>
    <xdr:to>
      <xdr:col>8</xdr:col>
      <xdr:colOff>571500</xdr:colOff>
      <xdr:row>15</xdr:row>
      <xdr:rowOff>28575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4AB893B8-166B-48DE-AC07-B5D6E4E233E6}"/>
            </a:ext>
          </a:extLst>
        </xdr:cNvPr>
        <xdr:cNvCxnSpPr/>
      </xdr:nvCxnSpPr>
      <xdr:spPr>
        <a:xfrm>
          <a:off x="4924425" y="2457450"/>
          <a:ext cx="523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34636</xdr:colOff>
      <xdr:row>9</xdr:row>
      <xdr:rowOff>17318</xdr:rowOff>
    </xdr:from>
    <xdr:to>
      <xdr:col>16</xdr:col>
      <xdr:colOff>552450</xdr:colOff>
      <xdr:row>13</xdr:row>
      <xdr:rowOff>142875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5F1746BA-74AA-42C8-A61E-1D18698A56E6}"/>
            </a:ext>
          </a:extLst>
        </xdr:cNvPr>
        <xdr:cNvCxnSpPr/>
      </xdr:nvCxnSpPr>
      <xdr:spPr>
        <a:xfrm>
          <a:off x="9178636" y="1474643"/>
          <a:ext cx="1127414" cy="773257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109104</xdr:colOff>
      <xdr:row>9</xdr:row>
      <xdr:rowOff>5196</xdr:rowOff>
    </xdr:from>
    <xdr:to>
      <xdr:col>12</xdr:col>
      <xdr:colOff>550718</xdr:colOff>
      <xdr:row>14</xdr:row>
      <xdr:rowOff>169718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CF611B18-C668-4B78-827E-F08A964BBDC4}"/>
            </a:ext>
          </a:extLst>
        </xdr:cNvPr>
        <xdr:cNvCxnSpPr/>
      </xdr:nvCxnSpPr>
      <xdr:spPr>
        <a:xfrm flipV="1">
          <a:off x="6814704" y="1462521"/>
          <a:ext cx="1051214" cy="9646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77931</xdr:colOff>
      <xdr:row>14</xdr:row>
      <xdr:rowOff>133350</xdr:rowOff>
    </xdr:from>
    <xdr:to>
      <xdr:col>16</xdr:col>
      <xdr:colOff>581025</xdr:colOff>
      <xdr:row>15</xdr:row>
      <xdr:rowOff>2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A21008F5-AC74-46E6-8ED3-3452428E5B09}"/>
            </a:ext>
          </a:extLst>
        </xdr:cNvPr>
        <xdr:cNvCxnSpPr/>
      </xdr:nvCxnSpPr>
      <xdr:spPr>
        <a:xfrm flipV="1">
          <a:off x="9221931" y="2400300"/>
          <a:ext cx="1112694" cy="28577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71005</xdr:colOff>
      <xdr:row>14</xdr:row>
      <xdr:rowOff>172317</xdr:rowOff>
    </xdr:from>
    <xdr:to>
      <xdr:col>20</xdr:col>
      <xdr:colOff>590550</xdr:colOff>
      <xdr:row>14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730B3170-42C4-4865-BB5D-E9648EB685BC}"/>
            </a:ext>
          </a:extLst>
        </xdr:cNvPr>
        <xdr:cNvCxnSpPr/>
      </xdr:nvCxnSpPr>
      <xdr:spPr>
        <a:xfrm flipV="1">
          <a:off x="11653405" y="2429742"/>
          <a:ext cx="1129145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99579</xdr:colOff>
      <xdr:row>14</xdr:row>
      <xdr:rowOff>160193</xdr:rowOff>
    </xdr:from>
    <xdr:to>
      <xdr:col>12</xdr:col>
      <xdr:colOff>523875</xdr:colOff>
      <xdr:row>20</xdr:row>
      <xdr:rowOff>85725</xdr:rowOff>
    </xdr:to>
    <xdr:cxnSp macro="">
      <xdr:nvCxnSpPr>
        <xdr:cNvPr id="23" name="Conector de Seta Reta 22">
          <a:extLst>
            <a:ext uri="{FF2B5EF4-FFF2-40B4-BE49-F238E27FC236}">
              <a16:creationId xmlns:a16="http://schemas.microsoft.com/office/drawing/2014/main" id="{E6098C39-EE8C-4F03-85E2-80CC7ABA57EE}"/>
            </a:ext>
          </a:extLst>
        </xdr:cNvPr>
        <xdr:cNvCxnSpPr/>
      </xdr:nvCxnSpPr>
      <xdr:spPr>
        <a:xfrm>
          <a:off x="6805179" y="2427143"/>
          <a:ext cx="1033896" cy="8970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223404</xdr:colOff>
      <xdr:row>15</xdr:row>
      <xdr:rowOff>7793</xdr:rowOff>
    </xdr:from>
    <xdr:to>
      <xdr:col>12</xdr:col>
      <xdr:colOff>523875</xdr:colOff>
      <xdr:row>15</xdr:row>
      <xdr:rowOff>9525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318DFDFA-8F6A-44DF-BA0C-21B57E971FFB}"/>
            </a:ext>
          </a:extLst>
        </xdr:cNvPr>
        <xdr:cNvCxnSpPr/>
      </xdr:nvCxnSpPr>
      <xdr:spPr>
        <a:xfrm>
          <a:off x="6929004" y="2436668"/>
          <a:ext cx="910071" cy="17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61480</xdr:colOff>
      <xdr:row>15</xdr:row>
      <xdr:rowOff>104775</xdr:rowOff>
    </xdr:from>
    <xdr:to>
      <xdr:col>20</xdr:col>
      <xdr:colOff>523875</xdr:colOff>
      <xdr:row>22</xdr:row>
      <xdr:rowOff>114300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9725A037-F05F-454D-8228-B4543013FF29}"/>
            </a:ext>
          </a:extLst>
        </xdr:cNvPr>
        <xdr:cNvCxnSpPr/>
      </xdr:nvCxnSpPr>
      <xdr:spPr>
        <a:xfrm flipV="1">
          <a:off x="9205480" y="2533650"/>
          <a:ext cx="3510395" cy="114300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5</xdr:row>
      <xdr:rowOff>28575</xdr:rowOff>
    </xdr:from>
    <xdr:to>
      <xdr:col>8</xdr:col>
      <xdr:colOff>571500</xdr:colOff>
      <xdr:row>5</xdr:row>
      <xdr:rowOff>28575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266FBE87-592F-47BF-8215-BC51E597E4F2}"/>
            </a:ext>
          </a:extLst>
        </xdr:cNvPr>
        <xdr:cNvCxnSpPr/>
      </xdr:nvCxnSpPr>
      <xdr:spPr>
        <a:xfrm>
          <a:off x="4924425" y="838200"/>
          <a:ext cx="523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54700</xdr:colOff>
      <xdr:row>3</xdr:row>
      <xdr:rowOff>98503</xdr:rowOff>
    </xdr:from>
    <xdr:to>
      <xdr:col>16</xdr:col>
      <xdr:colOff>557794</xdr:colOff>
      <xdr:row>3</xdr:row>
      <xdr:rowOff>151008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7F70FFC6-04CD-4705-9B7F-DABC16117ADD}"/>
            </a:ext>
          </a:extLst>
        </xdr:cNvPr>
        <xdr:cNvCxnSpPr/>
      </xdr:nvCxnSpPr>
      <xdr:spPr>
        <a:xfrm flipV="1">
          <a:off x="9198700" y="584278"/>
          <a:ext cx="1112694" cy="52505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569177</xdr:colOff>
      <xdr:row>7</xdr:row>
      <xdr:rowOff>23232</xdr:rowOff>
    </xdr:from>
    <xdr:to>
      <xdr:col>17</xdr:col>
      <xdr:colOff>569177</xdr:colOff>
      <xdr:row>9</xdr:row>
      <xdr:rowOff>104543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858501BB-141E-4ACC-B836-F3A5E3CEB9ED}"/>
            </a:ext>
          </a:extLst>
        </xdr:cNvPr>
        <xdr:cNvCxnSpPr/>
      </xdr:nvCxnSpPr>
      <xdr:spPr>
        <a:xfrm>
          <a:off x="10932377" y="1156707"/>
          <a:ext cx="0" cy="405161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99579</xdr:colOff>
      <xdr:row>4</xdr:row>
      <xdr:rowOff>160193</xdr:rowOff>
    </xdr:from>
    <xdr:to>
      <xdr:col>12</xdr:col>
      <xdr:colOff>523875</xdr:colOff>
      <xdr:row>10</xdr:row>
      <xdr:rowOff>85725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77A23474-67A8-401E-AEE2-771A42B83FCD}"/>
            </a:ext>
          </a:extLst>
        </xdr:cNvPr>
        <xdr:cNvCxnSpPr/>
      </xdr:nvCxnSpPr>
      <xdr:spPr>
        <a:xfrm>
          <a:off x="6805179" y="807893"/>
          <a:ext cx="1033896" cy="8970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116159</xdr:colOff>
      <xdr:row>4</xdr:row>
      <xdr:rowOff>174238</xdr:rowOff>
    </xdr:from>
    <xdr:to>
      <xdr:col>12</xdr:col>
      <xdr:colOff>523875</xdr:colOff>
      <xdr:row>5</xdr:row>
      <xdr:rowOff>9525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5D43C3F5-F77B-4B4E-86F2-F18064DE95CB}"/>
            </a:ext>
          </a:extLst>
        </xdr:cNvPr>
        <xdr:cNvCxnSpPr/>
      </xdr:nvCxnSpPr>
      <xdr:spPr>
        <a:xfrm>
          <a:off x="6821759" y="812413"/>
          <a:ext cx="1017316" cy="67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34848</xdr:colOff>
      <xdr:row>5</xdr:row>
      <xdr:rowOff>151005</xdr:rowOff>
    </xdr:from>
    <xdr:to>
      <xdr:col>16</xdr:col>
      <xdr:colOff>534330</xdr:colOff>
      <xdr:row>13</xdr:row>
      <xdr:rowOff>58078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81ACA257-68FC-4DE6-A874-113659C1D89E}"/>
            </a:ext>
          </a:extLst>
        </xdr:cNvPr>
        <xdr:cNvCxnSpPr/>
      </xdr:nvCxnSpPr>
      <xdr:spPr>
        <a:xfrm>
          <a:off x="9178848" y="960630"/>
          <a:ext cx="1109082" cy="1202473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46464</xdr:colOff>
      <xdr:row>5</xdr:row>
      <xdr:rowOff>58079</xdr:rowOff>
    </xdr:from>
    <xdr:to>
      <xdr:col>8</xdr:col>
      <xdr:colOff>534329</xdr:colOff>
      <xdr:row>19</xdr:row>
      <xdr:rowOff>58079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27464EF8-D0A4-4156-A6EF-3A128E013B95}"/>
            </a:ext>
          </a:extLst>
        </xdr:cNvPr>
        <xdr:cNvCxnSpPr/>
      </xdr:nvCxnSpPr>
      <xdr:spPr>
        <a:xfrm>
          <a:off x="4923264" y="867704"/>
          <a:ext cx="487865" cy="2266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24626</xdr:colOff>
      <xdr:row>5</xdr:row>
      <xdr:rowOff>46463</xdr:rowOff>
    </xdr:from>
    <xdr:to>
      <xdr:col>20</xdr:col>
      <xdr:colOff>534329</xdr:colOff>
      <xdr:row>12</xdr:row>
      <xdr:rowOff>1393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1B5FA440-F4F8-458E-81AF-1DDFD3CF99EC}"/>
            </a:ext>
          </a:extLst>
        </xdr:cNvPr>
        <xdr:cNvCxnSpPr/>
      </xdr:nvCxnSpPr>
      <xdr:spPr>
        <a:xfrm flipV="1">
          <a:off x="11607026" y="856088"/>
          <a:ext cx="1119303" cy="1088405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593803</xdr:colOff>
      <xdr:row>13</xdr:row>
      <xdr:rowOff>36242</xdr:rowOff>
    </xdr:from>
    <xdr:to>
      <xdr:col>16</xdr:col>
      <xdr:colOff>545945</xdr:colOff>
      <xdr:row>19</xdr:row>
      <xdr:rowOff>104542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CE3DDE02-111C-44CC-AA84-287023D04CDE}"/>
            </a:ext>
          </a:extLst>
        </xdr:cNvPr>
        <xdr:cNvCxnSpPr/>
      </xdr:nvCxnSpPr>
      <xdr:spPr>
        <a:xfrm>
          <a:off x="8518603" y="2141267"/>
          <a:ext cx="1780942" cy="103985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49252</xdr:colOff>
      <xdr:row>19</xdr:row>
      <xdr:rowOff>37635</xdr:rowOff>
    </xdr:from>
    <xdr:to>
      <xdr:col>16</xdr:col>
      <xdr:colOff>592409</xdr:colOff>
      <xdr:row>25</xdr:row>
      <xdr:rowOff>11616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31AAD43C-1013-484E-9F92-A6842F3446AD}"/>
            </a:ext>
          </a:extLst>
        </xdr:cNvPr>
        <xdr:cNvCxnSpPr/>
      </xdr:nvCxnSpPr>
      <xdr:spPr>
        <a:xfrm>
          <a:off x="6754852" y="3114210"/>
          <a:ext cx="3591157" cy="945531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49251</xdr:colOff>
      <xdr:row>12</xdr:row>
      <xdr:rowOff>58079</xdr:rowOff>
    </xdr:from>
    <xdr:to>
      <xdr:col>20</xdr:col>
      <xdr:colOff>557561</xdr:colOff>
      <xdr:row>25</xdr:row>
      <xdr:rowOff>72482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AF373DD3-80C4-4BE2-AD95-10E27FF935F1}"/>
            </a:ext>
          </a:extLst>
        </xdr:cNvPr>
        <xdr:cNvCxnSpPr/>
      </xdr:nvCxnSpPr>
      <xdr:spPr>
        <a:xfrm flipV="1">
          <a:off x="11631651" y="2001179"/>
          <a:ext cx="1117910" cy="2119428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105937</xdr:colOff>
      <xdr:row>5</xdr:row>
      <xdr:rowOff>13009</xdr:rowOff>
    </xdr:from>
    <xdr:to>
      <xdr:col>20</xdr:col>
      <xdr:colOff>522713</xdr:colOff>
      <xdr:row>12</xdr:row>
      <xdr:rowOff>11615</xdr:rowOff>
    </xdr:to>
    <xdr:cxnSp macro="">
      <xdr:nvCxnSpPr>
        <xdr:cNvPr id="13" name="Conector de Seta Reta 28">
          <a:extLst>
            <a:ext uri="{FF2B5EF4-FFF2-40B4-BE49-F238E27FC236}">
              <a16:creationId xmlns:a16="http://schemas.microsoft.com/office/drawing/2014/main" id="{C029E98C-BB46-4C7E-9B69-D9AC4E0870DF}"/>
            </a:ext>
          </a:extLst>
        </xdr:cNvPr>
        <xdr:cNvCxnSpPr/>
      </xdr:nvCxnSpPr>
      <xdr:spPr>
        <a:xfrm>
          <a:off x="9249937" y="822634"/>
          <a:ext cx="3464776" cy="1132081"/>
        </a:xfrm>
        <a:prstGeom prst="bentConnector3">
          <a:avLst>
            <a:gd name="adj1" fmla="val 14513"/>
          </a:avLst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37636</xdr:colOff>
      <xdr:row>12</xdr:row>
      <xdr:rowOff>2788</xdr:rowOff>
    </xdr:from>
    <xdr:to>
      <xdr:col>24</xdr:col>
      <xdr:colOff>511098</xdr:colOff>
      <xdr:row>12</xdr:row>
      <xdr:rowOff>23231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A4492E90-EFBA-4C87-B60C-1F2BDA34B3C8}"/>
            </a:ext>
          </a:extLst>
        </xdr:cNvPr>
        <xdr:cNvCxnSpPr/>
      </xdr:nvCxnSpPr>
      <xdr:spPr>
        <a:xfrm>
          <a:off x="14058436" y="1945888"/>
          <a:ext cx="1083062" cy="20443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15798</xdr:colOff>
      <xdr:row>14</xdr:row>
      <xdr:rowOff>27414</xdr:rowOff>
    </xdr:from>
    <xdr:to>
      <xdr:col>26</xdr:col>
      <xdr:colOff>23232</xdr:colOff>
      <xdr:row>16</xdr:row>
      <xdr:rowOff>116159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B44FE235-A76C-45CA-A987-13CD0019F0CC}"/>
            </a:ext>
          </a:extLst>
        </xdr:cNvPr>
        <xdr:cNvCxnSpPr/>
      </xdr:nvCxnSpPr>
      <xdr:spPr>
        <a:xfrm>
          <a:off x="15865398" y="2294364"/>
          <a:ext cx="7434" cy="412595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5576</xdr:colOff>
      <xdr:row>21</xdr:row>
      <xdr:rowOff>40424</xdr:rowOff>
    </xdr:from>
    <xdr:to>
      <xdr:col>26</xdr:col>
      <xdr:colOff>23232</xdr:colOff>
      <xdr:row>22</xdr:row>
      <xdr:rowOff>151006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EAC9E1FE-C842-4A53-9F42-EC8264C8C7AD}"/>
            </a:ext>
          </a:extLst>
        </xdr:cNvPr>
        <xdr:cNvCxnSpPr/>
      </xdr:nvCxnSpPr>
      <xdr:spPr>
        <a:xfrm>
          <a:off x="15855176" y="3440849"/>
          <a:ext cx="17656" cy="272507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60866</xdr:colOff>
      <xdr:row>11</xdr:row>
      <xdr:rowOff>151007</xdr:rowOff>
    </xdr:from>
    <xdr:to>
      <xdr:col>27</xdr:col>
      <xdr:colOff>545945</xdr:colOff>
      <xdr:row>25</xdr:row>
      <xdr:rowOff>37635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E0F7991B-E120-422A-B4FA-E6B32DFB900C}"/>
            </a:ext>
          </a:extLst>
        </xdr:cNvPr>
        <xdr:cNvCxnSpPr/>
      </xdr:nvCxnSpPr>
      <xdr:spPr>
        <a:xfrm flipV="1">
          <a:off x="16520066" y="1932182"/>
          <a:ext cx="485079" cy="2153578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58079</xdr:colOff>
      <xdr:row>19</xdr:row>
      <xdr:rowOff>23232</xdr:rowOff>
    </xdr:from>
    <xdr:to>
      <xdr:col>31</xdr:col>
      <xdr:colOff>569177</xdr:colOff>
      <xdr:row>19</xdr:row>
      <xdr:rowOff>69696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9C794D89-8379-4066-BB00-5CA085DE6A50}"/>
            </a:ext>
          </a:extLst>
        </xdr:cNvPr>
        <xdr:cNvCxnSpPr/>
      </xdr:nvCxnSpPr>
      <xdr:spPr>
        <a:xfrm>
          <a:off x="18346079" y="3099807"/>
          <a:ext cx="1120698" cy="46464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561743</xdr:colOff>
      <xdr:row>14</xdr:row>
      <xdr:rowOff>39029</xdr:rowOff>
    </xdr:from>
    <xdr:to>
      <xdr:col>28</xdr:col>
      <xdr:colOff>569177</xdr:colOff>
      <xdr:row>16</xdr:row>
      <xdr:rowOff>127774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990181A0-BD11-4B56-8DFD-77AAD44421AB}"/>
            </a:ext>
          </a:extLst>
        </xdr:cNvPr>
        <xdr:cNvCxnSpPr/>
      </xdr:nvCxnSpPr>
      <xdr:spPr>
        <a:xfrm>
          <a:off x="17630543" y="2305979"/>
          <a:ext cx="7434" cy="412595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</xdr:row>
      <xdr:rowOff>173037</xdr:rowOff>
    </xdr:from>
    <xdr:to>
      <xdr:col>15</xdr:col>
      <xdr:colOff>619125</xdr:colOff>
      <xdr:row>17</xdr:row>
      <xdr:rowOff>134937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EDC80F-ED76-4903-6117-239C9798E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EEB41-D4F6-4B2C-98D1-1FFCBF1B3D69}">
  <sheetPr codeName="Plan3"/>
  <dimension ref="A5:U16"/>
  <sheetViews>
    <sheetView showGridLines="0" workbookViewId="0">
      <selection activeCell="C10" sqref="C10:J10"/>
    </sheetView>
  </sheetViews>
  <sheetFormatPr defaultRowHeight="12.75" x14ac:dyDescent="0.2"/>
  <cols>
    <col min="1" max="1" width="3" style="85" customWidth="1"/>
    <col min="2" max="2" width="13.5703125" style="85" customWidth="1"/>
    <col min="3" max="3" width="4" style="85" customWidth="1"/>
    <col min="4" max="4" width="4.85546875" style="85" customWidth="1"/>
    <col min="5" max="10" width="11" style="85" customWidth="1"/>
    <col min="11" max="11" width="3" style="85" customWidth="1"/>
    <col min="12" max="255" width="9" style="85" customWidth="1"/>
    <col min="256" max="16384" width="9.140625" style="85"/>
  </cols>
  <sheetData>
    <row r="5" spans="1:21" ht="18" customHeight="1" x14ac:dyDescent="0.2">
      <c r="B5" s="105" t="s">
        <v>71</v>
      </c>
      <c r="C5" s="104"/>
      <c r="D5" s="104"/>
      <c r="E5" s="104"/>
      <c r="F5" s="104"/>
      <c r="G5" s="104"/>
      <c r="H5" s="104"/>
      <c r="I5" s="104"/>
      <c r="J5" s="103"/>
    </row>
    <row r="6" spans="1:21" ht="18" customHeight="1" x14ac:dyDescent="0.2">
      <c r="A6" s="94"/>
      <c r="B6" s="102" t="s">
        <v>11</v>
      </c>
      <c r="C6" s="101"/>
      <c r="D6" s="101"/>
      <c r="E6" s="100" t="s">
        <v>35</v>
      </c>
      <c r="F6" s="100"/>
      <c r="G6" s="100"/>
      <c r="H6" s="100"/>
      <c r="I6" s="100"/>
      <c r="J6" s="99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</row>
    <row r="7" spans="1:21" ht="18" customHeight="1" x14ac:dyDescent="0.2">
      <c r="A7" s="94"/>
      <c r="B7" s="102" t="s">
        <v>70</v>
      </c>
      <c r="C7" s="101"/>
      <c r="D7" s="101"/>
      <c r="E7" s="100" t="s">
        <v>69</v>
      </c>
      <c r="F7" s="100"/>
      <c r="G7" s="100"/>
      <c r="H7" s="100"/>
      <c r="I7" s="100"/>
      <c r="J7" s="99"/>
      <c r="K7" s="94"/>
      <c r="O7" s="94"/>
      <c r="P7" s="94"/>
      <c r="Q7" s="94"/>
      <c r="R7" s="94"/>
      <c r="S7" s="94"/>
      <c r="T7" s="94"/>
      <c r="U7" s="94"/>
    </row>
    <row r="8" spans="1:21" ht="18" customHeight="1" x14ac:dyDescent="0.2">
      <c r="A8" s="94"/>
      <c r="B8" s="98" t="s">
        <v>68</v>
      </c>
      <c r="C8" s="97"/>
      <c r="D8" s="97"/>
      <c r="E8" s="96">
        <v>45769</v>
      </c>
      <c r="F8" s="96"/>
      <c r="G8" s="96"/>
      <c r="H8" s="96"/>
      <c r="I8" s="96"/>
      <c r="J8" s="95"/>
      <c r="K8" s="94"/>
      <c r="O8" s="94"/>
      <c r="P8" s="94"/>
      <c r="Q8" s="94"/>
      <c r="R8" s="94"/>
      <c r="S8" s="94"/>
      <c r="T8" s="94"/>
      <c r="U8" s="94"/>
    </row>
    <row r="9" spans="1:21" ht="18" customHeight="1" x14ac:dyDescent="0.2">
      <c r="B9" s="93" t="s">
        <v>67</v>
      </c>
      <c r="C9" s="92"/>
      <c r="D9" s="92"/>
      <c r="E9" s="92"/>
      <c r="F9" s="92"/>
      <c r="G9" s="92"/>
      <c r="H9" s="92"/>
      <c r="I9" s="92"/>
      <c r="J9" s="91"/>
    </row>
    <row r="10" spans="1:21" s="86" customFormat="1" x14ac:dyDescent="0.25">
      <c r="B10" s="90">
        <v>45761</v>
      </c>
      <c r="C10" s="89" t="s">
        <v>66</v>
      </c>
      <c r="D10" s="88"/>
      <c r="E10" s="88"/>
      <c r="F10" s="88"/>
      <c r="G10" s="88"/>
      <c r="H10" s="88"/>
      <c r="I10" s="88"/>
      <c r="J10" s="87"/>
    </row>
    <row r="11" spans="1:21" s="86" customFormat="1" x14ac:dyDescent="0.25">
      <c r="B11" s="90">
        <v>45769</v>
      </c>
      <c r="C11" s="89" t="s">
        <v>65</v>
      </c>
      <c r="D11" s="88"/>
      <c r="E11" s="88"/>
      <c r="F11" s="88"/>
      <c r="G11" s="88"/>
      <c r="H11" s="88"/>
      <c r="I11" s="88"/>
      <c r="J11" s="87"/>
    </row>
    <row r="12" spans="1:21" s="86" customFormat="1" ht="30" customHeight="1" x14ac:dyDescent="0.25">
      <c r="B12" s="90"/>
      <c r="C12" s="89"/>
      <c r="D12" s="88"/>
      <c r="E12" s="88"/>
      <c r="F12" s="88"/>
      <c r="G12" s="88"/>
      <c r="H12" s="88"/>
      <c r="I12" s="88"/>
      <c r="J12" s="87"/>
    </row>
    <row r="13" spans="1:21" s="86" customFormat="1" ht="30" customHeight="1" x14ac:dyDescent="0.25">
      <c r="B13" s="90"/>
      <c r="C13" s="89"/>
      <c r="D13" s="88"/>
      <c r="E13" s="88"/>
      <c r="F13" s="88"/>
      <c r="G13" s="88"/>
      <c r="H13" s="88"/>
      <c r="I13" s="88"/>
      <c r="J13" s="87"/>
    </row>
    <row r="14" spans="1:21" s="86" customFormat="1" ht="30" customHeight="1" x14ac:dyDescent="0.25">
      <c r="B14" s="90"/>
      <c r="C14" s="89"/>
      <c r="D14" s="88"/>
      <c r="E14" s="88"/>
      <c r="F14" s="88"/>
      <c r="G14" s="88"/>
      <c r="H14" s="88"/>
      <c r="I14" s="88"/>
      <c r="J14" s="87"/>
    </row>
    <row r="15" spans="1:21" s="86" customFormat="1" ht="30" customHeight="1" x14ac:dyDescent="0.25">
      <c r="B15" s="90"/>
      <c r="C15" s="89"/>
      <c r="D15" s="88"/>
      <c r="E15" s="88"/>
      <c r="F15" s="88"/>
      <c r="G15" s="88"/>
      <c r="H15" s="88"/>
      <c r="I15" s="88"/>
      <c r="J15" s="87"/>
    </row>
    <row r="16" spans="1:21" s="86" customFormat="1" ht="30" customHeight="1" x14ac:dyDescent="0.25">
      <c r="B16" s="90"/>
      <c r="C16" s="89"/>
      <c r="D16" s="88"/>
      <c r="E16" s="88"/>
      <c r="F16" s="88"/>
      <c r="G16" s="88"/>
      <c r="H16" s="88"/>
      <c r="I16" s="88"/>
      <c r="J16" s="87"/>
    </row>
  </sheetData>
  <mergeCells count="15">
    <mergeCell ref="C10:J10"/>
    <mergeCell ref="B9:J9"/>
    <mergeCell ref="B5:J5"/>
    <mergeCell ref="B6:D6"/>
    <mergeCell ref="E6:J6"/>
    <mergeCell ref="E7:J7"/>
    <mergeCell ref="B7:D7"/>
    <mergeCell ref="B8:D8"/>
    <mergeCell ref="E8:J8"/>
    <mergeCell ref="C15:J15"/>
    <mergeCell ref="C16:J16"/>
    <mergeCell ref="C11:J11"/>
    <mergeCell ref="C12:J12"/>
    <mergeCell ref="C13:J13"/>
    <mergeCell ref="C14:J14"/>
  </mergeCells>
  <pageMargins left="0.75" right="0.75" top="1" bottom="1" header="0.49212598499999999" footer="0.49212598499999999"/>
  <pageSetup paperSize="9" orientation="portrait" horizontalDpi="30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BEDF-29D8-4838-92BC-0FF6912D9610}">
  <dimension ref="A2:H11"/>
  <sheetViews>
    <sheetView showGridLines="0" workbookViewId="0">
      <selection activeCell="G15" sqref="G15"/>
    </sheetView>
  </sheetViews>
  <sheetFormatPr defaultColWidth="9.140625" defaultRowHeight="12.75" x14ac:dyDescent="0.2"/>
  <cols>
    <col min="1" max="1" width="9.140625" style="32" customWidth="1"/>
    <col min="2" max="2" width="10.5703125" style="32" bestFit="1" customWidth="1"/>
    <col min="3" max="3" width="8.42578125" style="32" bestFit="1" customWidth="1"/>
    <col min="4" max="4" width="9.5703125" style="32" bestFit="1" customWidth="1"/>
    <col min="5" max="5" width="8.28515625" style="32" bestFit="1" customWidth="1"/>
    <col min="6" max="6" width="9.5703125" style="32" bestFit="1" customWidth="1"/>
    <col min="7" max="7" width="23" style="32" bestFit="1" customWidth="1"/>
    <col min="8" max="8" width="9" style="32" bestFit="1" customWidth="1"/>
    <col min="9" max="16384" width="9.140625" style="32"/>
  </cols>
  <sheetData>
    <row r="2" spans="1:8" ht="15" x14ac:dyDescent="0.25">
      <c r="A2" s="31"/>
      <c r="B2"/>
      <c r="C2"/>
      <c r="D2" s="31"/>
      <c r="E2" s="31"/>
      <c r="F2" s="31"/>
      <c r="G2" s="31"/>
      <c r="H2" s="31"/>
    </row>
    <row r="3" spans="1:8" ht="15" x14ac:dyDescent="0.25">
      <c r="A3" s="31"/>
      <c r="B3" s="33" t="s">
        <v>25</v>
      </c>
      <c r="C3" s="83" t="s">
        <v>26</v>
      </c>
      <c r="D3" s="84"/>
      <c r="E3" s="83" t="s">
        <v>27</v>
      </c>
      <c r="F3" s="84"/>
      <c r="G3" s="34" t="s">
        <v>28</v>
      </c>
      <c r="H3" s="34" t="s">
        <v>29</v>
      </c>
    </row>
    <row r="4" spans="1:8" ht="15" x14ac:dyDescent="0.25">
      <c r="A4" s="31"/>
      <c r="B4" s="33" t="s">
        <v>30</v>
      </c>
      <c r="C4" s="35" t="s">
        <v>31</v>
      </c>
      <c r="D4" s="36" t="s">
        <v>32</v>
      </c>
      <c r="E4" s="35" t="s">
        <v>31</v>
      </c>
      <c r="F4" s="36" t="s">
        <v>32</v>
      </c>
      <c r="G4" s="37" t="s">
        <v>33</v>
      </c>
      <c r="H4" s="37"/>
    </row>
    <row r="5" spans="1:8" ht="15" x14ac:dyDescent="0.25">
      <c r="A5" s="31"/>
      <c r="B5" s="38">
        <v>0</v>
      </c>
      <c r="C5" s="39">
        <f ca="1">'Fluxo de Caixa Previsto'!M28</f>
        <v>25500</v>
      </c>
      <c r="D5" s="39">
        <f ca="1">'Fluxo de Caixa Realizado'!M27</f>
        <v>23000</v>
      </c>
      <c r="E5" s="39">
        <f ca="1">C5</f>
        <v>25500</v>
      </c>
      <c r="F5" s="39">
        <f ca="1">D5</f>
        <v>23000</v>
      </c>
      <c r="G5" s="39">
        <f ca="1">F5-E5</f>
        <v>-2500</v>
      </c>
      <c r="H5" s="40">
        <f ca="1">IF(E5=0,"",F5/E5-1)</f>
        <v>-9.8039215686274495E-2</v>
      </c>
    </row>
    <row r="6" spans="1:8" ht="15" x14ac:dyDescent="0.25">
      <c r="A6" s="31"/>
      <c r="B6" s="38">
        <f>B5+1</f>
        <v>1</v>
      </c>
      <c r="C6" s="39">
        <f>'Fluxo de Caixa Previsto'!N28</f>
        <v>4500</v>
      </c>
      <c r="D6" s="39">
        <f>'Fluxo de Caixa Realizado'!N27</f>
        <v>3800</v>
      </c>
      <c r="E6" s="39">
        <f ca="1">E5+C6</f>
        <v>30000</v>
      </c>
      <c r="F6" s="39">
        <f ca="1">F5+D6</f>
        <v>26800</v>
      </c>
      <c r="G6" s="39">
        <f t="shared" ref="G6:G8" ca="1" si="0">F6-E6</f>
        <v>-3200</v>
      </c>
      <c r="H6" s="40">
        <f t="shared" ref="H6:H9" ca="1" si="1">F6/E6-1</f>
        <v>-0.10666666666666669</v>
      </c>
    </row>
    <row r="7" spans="1:8" ht="15" x14ac:dyDescent="0.25">
      <c r="A7" s="31"/>
      <c r="B7" s="38">
        <f t="shared" ref="B7:B8" si="2">B6+1</f>
        <v>2</v>
      </c>
      <c r="C7" s="39">
        <f>'Fluxo de Caixa Previsto'!O28</f>
        <v>10900</v>
      </c>
      <c r="D7" s="39">
        <f>'Fluxo de Caixa Realizado'!O27</f>
        <v>10000</v>
      </c>
      <c r="E7" s="39">
        <f t="shared" ref="E7:F8" ca="1" si="3">E6+C7</f>
        <v>40900</v>
      </c>
      <c r="F7" s="39">
        <f t="shared" ca="1" si="3"/>
        <v>36800</v>
      </c>
      <c r="G7" s="39">
        <f t="shared" ca="1" si="0"/>
        <v>-4100</v>
      </c>
      <c r="H7" s="40">
        <f t="shared" ca="1" si="1"/>
        <v>-0.10024449877750607</v>
      </c>
    </row>
    <row r="8" spans="1:8" ht="15" x14ac:dyDescent="0.25">
      <c r="A8" s="31"/>
      <c r="B8" s="38">
        <f t="shared" si="2"/>
        <v>3</v>
      </c>
      <c r="C8" s="39">
        <f>'Fluxo de Caixa Previsto'!P28</f>
        <v>25500</v>
      </c>
      <c r="D8" s="39">
        <f>'Fluxo de Caixa Realizado'!P27</f>
        <v>23000</v>
      </c>
      <c r="E8" s="39">
        <f t="shared" ca="1" si="3"/>
        <v>66400</v>
      </c>
      <c r="F8" s="39">
        <f t="shared" ca="1" si="3"/>
        <v>59800</v>
      </c>
      <c r="G8" s="39">
        <f t="shared" ca="1" si="0"/>
        <v>-6600</v>
      </c>
      <c r="H8" s="40">
        <f t="shared" ca="1" si="1"/>
        <v>-9.9397590361445798E-2</v>
      </c>
    </row>
    <row r="9" spans="1:8" ht="15" x14ac:dyDescent="0.25">
      <c r="A9" s="31"/>
      <c r="B9" s="68">
        <v>4</v>
      </c>
      <c r="C9" s="69">
        <f>'Fluxo de Caixa Previsto'!Q28</f>
        <v>96500</v>
      </c>
      <c r="D9" s="39">
        <f>'Fluxo de Caixa Realizado'!Q27</f>
        <v>86600</v>
      </c>
      <c r="E9" s="69">
        <f>C9</f>
        <v>96500</v>
      </c>
      <c r="F9" s="39">
        <f>D9</f>
        <v>86600</v>
      </c>
      <c r="G9" s="72">
        <f>F9-E9</f>
        <v>-9900</v>
      </c>
      <c r="H9" s="40">
        <f t="shared" si="1"/>
        <v>-0.10259067357512952</v>
      </c>
    </row>
    <row r="10" spans="1:8" ht="15" x14ac:dyDescent="0.25">
      <c r="A10" s="31"/>
      <c r="B10" s="70" t="s">
        <v>18</v>
      </c>
      <c r="C10" s="71">
        <f ca="1">SUM(C5:C9)</f>
        <v>162900</v>
      </c>
      <c r="D10" s="71">
        <f ca="1">SUM(D5:D9)</f>
        <v>146400</v>
      </c>
      <c r="E10" s="31"/>
      <c r="F10" s="31"/>
      <c r="G10" s="31"/>
      <c r="H10" s="31"/>
    </row>
    <row r="11" spans="1:8" ht="15" x14ac:dyDescent="0.25">
      <c r="A11" s="31"/>
      <c r="B11" s="41" t="s">
        <v>34</v>
      </c>
      <c r="C11" s="39">
        <f ca="1">C10-D10</f>
        <v>16500</v>
      </c>
      <c r="D11" s="31"/>
      <c r="E11" s="31"/>
      <c r="F11" s="31"/>
      <c r="G11" s="31"/>
      <c r="H11" s="31"/>
    </row>
  </sheetData>
  <mergeCells count="2">
    <mergeCell ref="C3:D3"/>
    <mergeCell ref="E3:F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A4EF-985B-4881-9861-EFC53EE3016C}">
  <sheetPr codeName="Plan1">
    <pageSetUpPr fitToPage="1"/>
  </sheetPr>
  <dimension ref="A1:AJ15"/>
  <sheetViews>
    <sheetView showGridLines="0" zoomScale="80" zoomScaleNormal="80" workbookViewId="0">
      <pane xSplit="7" ySplit="7" topLeftCell="K11" activePane="bottomRight" state="frozen"/>
      <selection pane="topRight" activeCell="G1" sqref="G1"/>
      <selection pane="bottomLeft" activeCell="A5" sqref="A5"/>
      <selection pane="bottomRight" activeCell="D23" sqref="D23"/>
    </sheetView>
  </sheetViews>
  <sheetFormatPr defaultRowHeight="11.25" x14ac:dyDescent="0.25"/>
  <cols>
    <col min="1" max="1" width="4.140625" style="106" bestFit="1" customWidth="1"/>
    <col min="2" max="2" width="14.5703125" style="106" bestFit="1" customWidth="1"/>
    <col min="3" max="3" width="15.140625" style="106" bestFit="1" customWidth="1"/>
    <col min="4" max="4" width="37.7109375" style="106" bestFit="1" customWidth="1"/>
    <col min="5" max="5" width="32.140625" style="109" bestFit="1" customWidth="1"/>
    <col min="6" max="6" width="46.5703125" style="106" bestFit="1" customWidth="1"/>
    <col min="7" max="7" width="9.42578125" style="108" bestFit="1" customWidth="1"/>
    <col min="8" max="8" width="17.140625" style="108" bestFit="1" customWidth="1"/>
    <col min="9" max="9" width="40.7109375" style="107" bestFit="1" customWidth="1"/>
    <col min="10" max="10" width="30.85546875" style="107" bestFit="1" customWidth="1"/>
    <col min="11" max="11" width="36" style="106" bestFit="1" customWidth="1"/>
    <col min="12" max="12" width="11" style="106" bestFit="1" customWidth="1"/>
    <col min="13" max="15" width="9.140625" style="106"/>
    <col min="16" max="16" width="8.85546875" style="106" customWidth="1"/>
    <col min="17" max="17" width="10" style="106" customWidth="1"/>
    <col min="18" max="18" width="14.28515625" style="106" customWidth="1"/>
    <col min="19" max="16384" width="9.140625" style="106"/>
  </cols>
  <sheetData>
    <row r="1" spans="1:36" ht="13.5" thickBot="1" x14ac:dyDescent="0.25">
      <c r="A1" s="154" t="s">
        <v>172</v>
      </c>
      <c r="B1" s="153"/>
      <c r="C1" s="153"/>
      <c r="D1" s="153"/>
      <c r="E1" s="153"/>
      <c r="F1" s="153"/>
      <c r="G1" s="153"/>
      <c r="H1" s="152"/>
      <c r="I1" s="151"/>
      <c r="J1" s="151"/>
      <c r="K1" s="150"/>
      <c r="L1" s="149"/>
      <c r="AF1" s="148" t="s">
        <v>171</v>
      </c>
      <c r="AG1" s="147"/>
      <c r="AH1" s="121"/>
      <c r="AI1" s="146" t="s">
        <v>170</v>
      </c>
      <c r="AJ1" s="145"/>
    </row>
    <row r="2" spans="1:36" ht="12.75" x14ac:dyDescent="0.2">
      <c r="A2" s="137"/>
      <c r="B2" s="136"/>
      <c r="C2" s="136"/>
      <c r="D2" s="136"/>
      <c r="E2" s="136"/>
      <c r="F2" s="136"/>
      <c r="G2" s="136"/>
      <c r="H2" s="143"/>
      <c r="I2" s="135"/>
      <c r="J2" s="135"/>
      <c r="K2" s="134"/>
      <c r="L2" s="142"/>
      <c r="AF2" s="141"/>
      <c r="AG2" s="140"/>
      <c r="AH2" s="121"/>
      <c r="AI2" s="139"/>
      <c r="AJ2" s="138"/>
    </row>
    <row r="3" spans="1:36" ht="12.75" x14ac:dyDescent="0.2">
      <c r="A3" s="137"/>
      <c r="B3" s="136"/>
      <c r="C3" s="136"/>
      <c r="D3" s="136"/>
      <c r="E3" s="136"/>
      <c r="F3" s="136"/>
      <c r="G3" s="136"/>
      <c r="H3" s="143"/>
      <c r="I3" s="135"/>
      <c r="J3" s="144"/>
      <c r="K3" s="134"/>
      <c r="L3" s="142"/>
      <c r="AF3" s="141"/>
      <c r="AG3" s="140"/>
      <c r="AH3" s="121"/>
      <c r="AI3" s="139"/>
      <c r="AJ3" s="138"/>
    </row>
    <row r="4" spans="1:36" ht="12.75" x14ac:dyDescent="0.2">
      <c r="A4" s="137" t="str">
        <f>Capa!E6</f>
        <v>Fast n Cheap</v>
      </c>
      <c r="B4" s="136"/>
      <c r="C4" s="136"/>
      <c r="D4" s="136"/>
      <c r="E4" s="136"/>
      <c r="F4" s="136"/>
      <c r="G4" s="136"/>
      <c r="H4" s="143"/>
      <c r="I4" s="135"/>
      <c r="J4" s="135"/>
      <c r="K4" s="134"/>
      <c r="L4" s="142"/>
      <c r="AF4" s="141"/>
      <c r="AG4" s="140"/>
      <c r="AH4" s="121"/>
      <c r="AI4" s="139"/>
      <c r="AJ4" s="138"/>
    </row>
    <row r="5" spans="1:36" ht="26.25" thickBot="1" x14ac:dyDescent="0.25">
      <c r="A5" s="137"/>
      <c r="B5" s="136"/>
      <c r="C5" s="136"/>
      <c r="D5" s="136"/>
      <c r="E5" s="136"/>
      <c r="F5" s="136"/>
      <c r="G5" s="136"/>
      <c r="H5" s="134"/>
      <c r="I5" s="135"/>
      <c r="J5" s="135"/>
      <c r="K5" s="134"/>
      <c r="L5" s="133"/>
      <c r="AF5" s="132" t="s">
        <v>169</v>
      </c>
      <c r="AG5" s="131">
        <v>1</v>
      </c>
      <c r="AH5" s="121"/>
      <c r="AI5" s="132" t="s">
        <v>168</v>
      </c>
      <c r="AJ5" s="131">
        <v>1</v>
      </c>
    </row>
    <row r="6" spans="1:36" ht="25.5" x14ac:dyDescent="0.2">
      <c r="A6" s="129" t="s">
        <v>167</v>
      </c>
      <c r="B6" s="128" t="s">
        <v>166</v>
      </c>
      <c r="C6" s="128"/>
      <c r="D6" s="129" t="s">
        <v>165</v>
      </c>
      <c r="E6" s="129"/>
      <c r="F6" s="129"/>
      <c r="G6" s="126" t="s">
        <v>164</v>
      </c>
      <c r="H6" s="126" t="s">
        <v>163</v>
      </c>
      <c r="I6" s="125" t="s">
        <v>162</v>
      </c>
      <c r="J6" s="124" t="s">
        <v>161</v>
      </c>
      <c r="K6" s="128"/>
      <c r="L6" s="130" t="s">
        <v>160</v>
      </c>
      <c r="AF6" s="120" t="s">
        <v>159</v>
      </c>
      <c r="AG6" s="119">
        <v>2</v>
      </c>
      <c r="AH6" s="121"/>
      <c r="AI6" s="120" t="s">
        <v>158</v>
      </c>
      <c r="AJ6" s="119">
        <v>2</v>
      </c>
    </row>
    <row r="7" spans="1:36" s="118" customFormat="1" ht="26.25" thickBot="1" x14ac:dyDescent="0.25">
      <c r="A7" s="129"/>
      <c r="B7" s="128" t="s">
        <v>157</v>
      </c>
      <c r="C7" s="128" t="s">
        <v>156</v>
      </c>
      <c r="D7" s="127" t="s">
        <v>155</v>
      </c>
      <c r="E7" s="127" t="s">
        <v>154</v>
      </c>
      <c r="F7" s="123" t="s">
        <v>153</v>
      </c>
      <c r="G7" s="126"/>
      <c r="H7" s="126"/>
      <c r="I7" s="125"/>
      <c r="J7" s="124"/>
      <c r="K7" s="123" t="s">
        <v>152</v>
      </c>
      <c r="L7" s="122"/>
      <c r="AF7" s="120" t="s">
        <v>151</v>
      </c>
      <c r="AG7" s="119">
        <v>3</v>
      </c>
      <c r="AH7" s="121"/>
      <c r="AI7" s="120" t="s">
        <v>150</v>
      </c>
      <c r="AJ7" s="119">
        <v>3</v>
      </c>
    </row>
    <row r="8" spans="1:36" ht="37.5" customHeight="1" x14ac:dyDescent="0.25">
      <c r="A8" s="117" t="s">
        <v>149</v>
      </c>
      <c r="B8" s="116" t="s">
        <v>148</v>
      </c>
      <c r="C8" s="116" t="s">
        <v>147</v>
      </c>
      <c r="D8" s="116" t="s">
        <v>146</v>
      </c>
      <c r="E8" s="116" t="s">
        <v>145</v>
      </c>
      <c r="F8" s="116" t="s">
        <v>144</v>
      </c>
      <c r="G8" s="116" t="s">
        <v>105</v>
      </c>
      <c r="H8" s="116" t="s">
        <v>75</v>
      </c>
      <c r="I8" s="116" t="s">
        <v>143</v>
      </c>
      <c r="J8" s="116" t="s">
        <v>142</v>
      </c>
      <c r="K8" s="116" t="s">
        <v>141</v>
      </c>
      <c r="L8" s="115">
        <v>0.32</v>
      </c>
      <c r="AF8" s="111" t="s">
        <v>140</v>
      </c>
      <c r="AG8" s="110">
        <v>4</v>
      </c>
      <c r="AH8" s="112"/>
      <c r="AI8" s="111" t="s">
        <v>139</v>
      </c>
      <c r="AJ8" s="110">
        <v>4</v>
      </c>
    </row>
    <row r="9" spans="1:36" ht="50.45" customHeight="1" thickBot="1" x14ac:dyDescent="0.3">
      <c r="A9" s="117" t="s">
        <v>138</v>
      </c>
      <c r="B9" s="116" t="s">
        <v>137</v>
      </c>
      <c r="C9" s="116" t="s">
        <v>136</v>
      </c>
      <c r="D9" s="116" t="s">
        <v>135</v>
      </c>
      <c r="E9" s="116" t="s">
        <v>134</v>
      </c>
      <c r="F9" s="116" t="s">
        <v>133</v>
      </c>
      <c r="G9" s="116" t="s">
        <v>76</v>
      </c>
      <c r="H9" s="116" t="s">
        <v>75</v>
      </c>
      <c r="I9" s="116" t="s">
        <v>132</v>
      </c>
      <c r="J9" s="116" t="s">
        <v>131</v>
      </c>
      <c r="K9" s="116" t="s">
        <v>130</v>
      </c>
      <c r="L9" s="115">
        <v>0.32</v>
      </c>
      <c r="AF9" s="114"/>
      <c r="AG9" s="113"/>
      <c r="AH9" s="112"/>
      <c r="AI9" s="111"/>
      <c r="AJ9" s="110"/>
    </row>
    <row r="10" spans="1:36" ht="39" thickBot="1" x14ac:dyDescent="0.3">
      <c r="A10" s="117" t="s">
        <v>129</v>
      </c>
      <c r="B10" s="116" t="s">
        <v>128</v>
      </c>
      <c r="C10" s="116" t="s">
        <v>127</v>
      </c>
      <c r="D10" s="116" t="s">
        <v>126</v>
      </c>
      <c r="E10" s="116" t="s">
        <v>125</v>
      </c>
      <c r="F10" s="116" t="s">
        <v>124</v>
      </c>
      <c r="G10" s="116" t="s">
        <v>105</v>
      </c>
      <c r="H10" s="116" t="s">
        <v>75</v>
      </c>
      <c r="I10" s="116" t="s">
        <v>123</v>
      </c>
      <c r="J10" s="116" t="s">
        <v>122</v>
      </c>
      <c r="K10" s="116" t="s">
        <v>121</v>
      </c>
      <c r="L10" s="115">
        <v>0.08</v>
      </c>
      <c r="AF10" s="114"/>
      <c r="AG10" s="113"/>
      <c r="AH10" s="112"/>
      <c r="AI10" s="111"/>
      <c r="AJ10" s="110"/>
    </row>
    <row r="11" spans="1:36" ht="26.25" thickBot="1" x14ac:dyDescent="0.3">
      <c r="A11" s="117" t="s">
        <v>120</v>
      </c>
      <c r="B11" s="116" t="s">
        <v>119</v>
      </c>
      <c r="C11" s="116" t="s">
        <v>118</v>
      </c>
      <c r="D11" s="116" t="s">
        <v>117</v>
      </c>
      <c r="E11" s="116" t="s">
        <v>116</v>
      </c>
      <c r="F11" s="116" t="s">
        <v>115</v>
      </c>
      <c r="G11" s="116" t="s">
        <v>105</v>
      </c>
      <c r="H11" s="116" t="s">
        <v>75</v>
      </c>
      <c r="I11" s="116" t="s">
        <v>114</v>
      </c>
      <c r="J11" s="116" t="s">
        <v>113</v>
      </c>
      <c r="K11" s="116" t="s">
        <v>112</v>
      </c>
      <c r="L11" s="115">
        <v>0.04</v>
      </c>
      <c r="AF11" s="114"/>
      <c r="AG11" s="113"/>
      <c r="AH11" s="112"/>
      <c r="AI11" s="111"/>
      <c r="AJ11" s="110"/>
    </row>
    <row r="12" spans="1:36" ht="38.1" customHeight="1" thickBot="1" x14ac:dyDescent="0.3">
      <c r="A12" s="117" t="s">
        <v>111</v>
      </c>
      <c r="B12" s="116" t="s">
        <v>110</v>
      </c>
      <c r="C12" s="116" t="s">
        <v>109</v>
      </c>
      <c r="D12" s="116" t="s">
        <v>108</v>
      </c>
      <c r="E12" s="116" t="s">
        <v>107</v>
      </c>
      <c r="F12" s="116" t="s">
        <v>106</v>
      </c>
      <c r="G12" s="116" t="s">
        <v>105</v>
      </c>
      <c r="H12" s="116" t="s">
        <v>75</v>
      </c>
      <c r="I12" s="116" t="s">
        <v>104</v>
      </c>
      <c r="J12" s="116" t="s">
        <v>103</v>
      </c>
      <c r="K12" s="116" t="s">
        <v>102</v>
      </c>
      <c r="L12" s="115">
        <v>0.08</v>
      </c>
      <c r="AF12" s="114"/>
      <c r="AG12" s="113"/>
      <c r="AH12" s="112"/>
      <c r="AI12" s="111"/>
      <c r="AJ12" s="110"/>
    </row>
    <row r="13" spans="1:36" ht="50.45" customHeight="1" thickBot="1" x14ac:dyDescent="0.3">
      <c r="A13" s="117" t="s">
        <v>101</v>
      </c>
      <c r="B13" s="116" t="s">
        <v>100</v>
      </c>
      <c r="C13" s="116" t="s">
        <v>99</v>
      </c>
      <c r="D13" s="116" t="s">
        <v>98</v>
      </c>
      <c r="E13" s="116" t="s">
        <v>97</v>
      </c>
      <c r="F13" s="116" t="s">
        <v>96</v>
      </c>
      <c r="G13" s="116" t="s">
        <v>76</v>
      </c>
      <c r="H13" s="116" t="s">
        <v>75</v>
      </c>
      <c r="I13" s="116" t="s">
        <v>95</v>
      </c>
      <c r="J13" s="116" t="s">
        <v>94</v>
      </c>
      <c r="K13" s="116" t="s">
        <v>93</v>
      </c>
      <c r="L13" s="115">
        <v>0.32</v>
      </c>
      <c r="AF13" s="114"/>
      <c r="AG13" s="113"/>
      <c r="AH13" s="112"/>
      <c r="AI13" s="111"/>
      <c r="AJ13" s="110"/>
    </row>
    <row r="14" spans="1:36" ht="63" customHeight="1" thickBot="1" x14ac:dyDescent="0.3">
      <c r="A14" s="117" t="s">
        <v>92</v>
      </c>
      <c r="B14" s="116" t="s">
        <v>91</v>
      </c>
      <c r="C14" s="116" t="s">
        <v>90</v>
      </c>
      <c r="D14" s="116" t="s">
        <v>89</v>
      </c>
      <c r="E14" s="116" t="s">
        <v>88</v>
      </c>
      <c r="F14" s="116" t="s">
        <v>87</v>
      </c>
      <c r="G14" s="116" t="s">
        <v>86</v>
      </c>
      <c r="H14" s="116" t="s">
        <v>75</v>
      </c>
      <c r="I14" s="116" t="s">
        <v>85</v>
      </c>
      <c r="J14" s="116" t="s">
        <v>84</v>
      </c>
      <c r="K14" s="116" t="s">
        <v>83</v>
      </c>
      <c r="L14" s="115">
        <v>0.16</v>
      </c>
      <c r="AF14" s="114"/>
      <c r="AG14" s="113"/>
      <c r="AH14" s="112"/>
      <c r="AI14" s="111"/>
      <c r="AJ14" s="110"/>
    </row>
    <row r="15" spans="1:36" ht="50.45" customHeight="1" thickBot="1" x14ac:dyDescent="0.3">
      <c r="A15" s="117" t="s">
        <v>82</v>
      </c>
      <c r="B15" s="116" t="s">
        <v>81</v>
      </c>
      <c r="C15" s="116" t="s">
        <v>80</v>
      </c>
      <c r="D15" s="116" t="s">
        <v>79</v>
      </c>
      <c r="E15" s="116" t="s">
        <v>78</v>
      </c>
      <c r="F15" s="116" t="s">
        <v>77</v>
      </c>
      <c r="G15" s="116" t="s">
        <v>76</v>
      </c>
      <c r="H15" s="116" t="s">
        <v>75</v>
      </c>
      <c r="I15" s="116" t="s">
        <v>74</v>
      </c>
      <c r="J15" s="116" t="s">
        <v>73</v>
      </c>
      <c r="K15" s="116" t="s">
        <v>72</v>
      </c>
      <c r="L15" s="115">
        <v>0.16</v>
      </c>
      <c r="AF15" s="114"/>
      <c r="AG15" s="113"/>
      <c r="AH15" s="112"/>
      <c r="AI15" s="111"/>
      <c r="AJ15" s="110"/>
    </row>
  </sheetData>
  <mergeCells count="11">
    <mergeCell ref="H6:H7"/>
    <mergeCell ref="A1:G3"/>
    <mergeCell ref="A4:G5"/>
    <mergeCell ref="A6:A7"/>
    <mergeCell ref="G6:G7"/>
    <mergeCell ref="D6:F6"/>
    <mergeCell ref="AI1:AJ1"/>
    <mergeCell ref="I6:I7"/>
    <mergeCell ref="J6:J7"/>
    <mergeCell ref="L6:L7"/>
    <mergeCell ref="AF1:AG1"/>
  </mergeCells>
  <conditionalFormatting sqref="L8:L15">
    <cfRule type="cellIs" dxfId="30" priority="1" stopIfTrue="1" operator="between">
      <formula>0.005</formula>
      <formula>0.04</formula>
    </cfRule>
    <cfRule type="cellIs" dxfId="29" priority="2" stopIfTrue="1" operator="between">
      <formula>0.05</formula>
      <formula>0.17</formula>
    </cfRule>
    <cfRule type="cellIs" dxfId="28" priority="3" stopIfTrue="1" operator="between">
      <formula>0.18</formula>
      <formula>0.81</formula>
    </cfRule>
  </conditionalFormatting>
  <dataValidations count="1">
    <dataValidation type="list" allowBlank="1" showInputMessage="1" showErrorMessage="1" sqref="H8:H15 JD8:JD15 SZ8:SZ15 ACV8:ACV15 AMR8:AMR15 AWN8:AWN15 BGJ8:BGJ15 BQF8:BQF15 CAB8:CAB15 CJX8:CJX15 CTT8:CTT15 DDP8:DDP15 DNL8:DNL15 DXH8:DXH15 EHD8:EHD15 EQZ8:EQZ15 FAV8:FAV15 FKR8:FKR15 FUN8:FUN15 GEJ8:GEJ15 GOF8:GOF15 GYB8:GYB15 HHX8:HHX15 HRT8:HRT15 IBP8:IBP15 ILL8:ILL15 IVH8:IVH15 JFD8:JFD15 JOZ8:JOZ15 JYV8:JYV15 KIR8:KIR15 KSN8:KSN15 LCJ8:LCJ15 LMF8:LMF15 LWB8:LWB15 MFX8:MFX15 MPT8:MPT15 MZP8:MZP15 NJL8:NJL15 NTH8:NTH15 ODD8:ODD15 OMZ8:OMZ15 OWV8:OWV15 PGR8:PGR15 PQN8:PQN15 QAJ8:QAJ15 QKF8:QKF15 QUB8:QUB15 RDX8:RDX15 RNT8:RNT15 RXP8:RXP15 SHL8:SHL15 SRH8:SRH15 TBD8:TBD15 TKZ8:TKZ15 TUV8:TUV15 UER8:UER15 UON8:UON15 UYJ8:UYJ15 VIF8:VIF15 VSB8:VSB15 WBX8:WBX15 WLT8:WLT15 WVP8:WVP15 H65544:H65551 JD65544:JD65551 SZ65544:SZ65551 ACV65544:ACV65551 AMR65544:AMR65551 AWN65544:AWN65551 BGJ65544:BGJ65551 BQF65544:BQF65551 CAB65544:CAB65551 CJX65544:CJX65551 CTT65544:CTT65551 DDP65544:DDP65551 DNL65544:DNL65551 DXH65544:DXH65551 EHD65544:EHD65551 EQZ65544:EQZ65551 FAV65544:FAV65551 FKR65544:FKR65551 FUN65544:FUN65551 GEJ65544:GEJ65551 GOF65544:GOF65551 GYB65544:GYB65551 HHX65544:HHX65551 HRT65544:HRT65551 IBP65544:IBP65551 ILL65544:ILL65551 IVH65544:IVH65551 JFD65544:JFD65551 JOZ65544:JOZ65551 JYV65544:JYV65551 KIR65544:KIR65551 KSN65544:KSN65551 LCJ65544:LCJ65551 LMF65544:LMF65551 LWB65544:LWB65551 MFX65544:MFX65551 MPT65544:MPT65551 MZP65544:MZP65551 NJL65544:NJL65551 NTH65544:NTH65551 ODD65544:ODD65551 OMZ65544:OMZ65551 OWV65544:OWV65551 PGR65544:PGR65551 PQN65544:PQN65551 QAJ65544:QAJ65551 QKF65544:QKF65551 QUB65544:QUB65551 RDX65544:RDX65551 RNT65544:RNT65551 RXP65544:RXP65551 SHL65544:SHL65551 SRH65544:SRH65551 TBD65544:TBD65551 TKZ65544:TKZ65551 TUV65544:TUV65551 UER65544:UER65551 UON65544:UON65551 UYJ65544:UYJ65551 VIF65544:VIF65551 VSB65544:VSB65551 WBX65544:WBX65551 WLT65544:WLT65551 WVP65544:WVP65551 H131080:H131087 JD131080:JD131087 SZ131080:SZ131087 ACV131080:ACV131087 AMR131080:AMR131087 AWN131080:AWN131087 BGJ131080:BGJ131087 BQF131080:BQF131087 CAB131080:CAB131087 CJX131080:CJX131087 CTT131080:CTT131087 DDP131080:DDP131087 DNL131080:DNL131087 DXH131080:DXH131087 EHD131080:EHD131087 EQZ131080:EQZ131087 FAV131080:FAV131087 FKR131080:FKR131087 FUN131080:FUN131087 GEJ131080:GEJ131087 GOF131080:GOF131087 GYB131080:GYB131087 HHX131080:HHX131087 HRT131080:HRT131087 IBP131080:IBP131087 ILL131080:ILL131087 IVH131080:IVH131087 JFD131080:JFD131087 JOZ131080:JOZ131087 JYV131080:JYV131087 KIR131080:KIR131087 KSN131080:KSN131087 LCJ131080:LCJ131087 LMF131080:LMF131087 LWB131080:LWB131087 MFX131080:MFX131087 MPT131080:MPT131087 MZP131080:MZP131087 NJL131080:NJL131087 NTH131080:NTH131087 ODD131080:ODD131087 OMZ131080:OMZ131087 OWV131080:OWV131087 PGR131080:PGR131087 PQN131080:PQN131087 QAJ131080:QAJ131087 QKF131080:QKF131087 QUB131080:QUB131087 RDX131080:RDX131087 RNT131080:RNT131087 RXP131080:RXP131087 SHL131080:SHL131087 SRH131080:SRH131087 TBD131080:TBD131087 TKZ131080:TKZ131087 TUV131080:TUV131087 UER131080:UER131087 UON131080:UON131087 UYJ131080:UYJ131087 VIF131080:VIF131087 VSB131080:VSB131087 WBX131080:WBX131087 WLT131080:WLT131087 WVP131080:WVP131087 H196616:H196623 JD196616:JD196623 SZ196616:SZ196623 ACV196616:ACV196623 AMR196616:AMR196623 AWN196616:AWN196623 BGJ196616:BGJ196623 BQF196616:BQF196623 CAB196616:CAB196623 CJX196616:CJX196623 CTT196616:CTT196623 DDP196616:DDP196623 DNL196616:DNL196623 DXH196616:DXH196623 EHD196616:EHD196623 EQZ196616:EQZ196623 FAV196616:FAV196623 FKR196616:FKR196623 FUN196616:FUN196623 GEJ196616:GEJ196623 GOF196616:GOF196623 GYB196616:GYB196623 HHX196616:HHX196623 HRT196616:HRT196623 IBP196616:IBP196623 ILL196616:ILL196623 IVH196616:IVH196623 JFD196616:JFD196623 JOZ196616:JOZ196623 JYV196616:JYV196623 KIR196616:KIR196623 KSN196616:KSN196623 LCJ196616:LCJ196623 LMF196616:LMF196623 LWB196616:LWB196623 MFX196616:MFX196623 MPT196616:MPT196623 MZP196616:MZP196623 NJL196616:NJL196623 NTH196616:NTH196623 ODD196616:ODD196623 OMZ196616:OMZ196623 OWV196616:OWV196623 PGR196616:PGR196623 PQN196616:PQN196623 QAJ196616:QAJ196623 QKF196616:QKF196623 QUB196616:QUB196623 RDX196616:RDX196623 RNT196616:RNT196623 RXP196616:RXP196623 SHL196616:SHL196623 SRH196616:SRH196623 TBD196616:TBD196623 TKZ196616:TKZ196623 TUV196616:TUV196623 UER196616:UER196623 UON196616:UON196623 UYJ196616:UYJ196623 VIF196616:VIF196623 VSB196616:VSB196623 WBX196616:WBX196623 WLT196616:WLT196623 WVP196616:WVP196623 H262152:H262159 JD262152:JD262159 SZ262152:SZ262159 ACV262152:ACV262159 AMR262152:AMR262159 AWN262152:AWN262159 BGJ262152:BGJ262159 BQF262152:BQF262159 CAB262152:CAB262159 CJX262152:CJX262159 CTT262152:CTT262159 DDP262152:DDP262159 DNL262152:DNL262159 DXH262152:DXH262159 EHD262152:EHD262159 EQZ262152:EQZ262159 FAV262152:FAV262159 FKR262152:FKR262159 FUN262152:FUN262159 GEJ262152:GEJ262159 GOF262152:GOF262159 GYB262152:GYB262159 HHX262152:HHX262159 HRT262152:HRT262159 IBP262152:IBP262159 ILL262152:ILL262159 IVH262152:IVH262159 JFD262152:JFD262159 JOZ262152:JOZ262159 JYV262152:JYV262159 KIR262152:KIR262159 KSN262152:KSN262159 LCJ262152:LCJ262159 LMF262152:LMF262159 LWB262152:LWB262159 MFX262152:MFX262159 MPT262152:MPT262159 MZP262152:MZP262159 NJL262152:NJL262159 NTH262152:NTH262159 ODD262152:ODD262159 OMZ262152:OMZ262159 OWV262152:OWV262159 PGR262152:PGR262159 PQN262152:PQN262159 QAJ262152:QAJ262159 QKF262152:QKF262159 QUB262152:QUB262159 RDX262152:RDX262159 RNT262152:RNT262159 RXP262152:RXP262159 SHL262152:SHL262159 SRH262152:SRH262159 TBD262152:TBD262159 TKZ262152:TKZ262159 TUV262152:TUV262159 UER262152:UER262159 UON262152:UON262159 UYJ262152:UYJ262159 VIF262152:VIF262159 VSB262152:VSB262159 WBX262152:WBX262159 WLT262152:WLT262159 WVP262152:WVP262159 H327688:H327695 JD327688:JD327695 SZ327688:SZ327695 ACV327688:ACV327695 AMR327688:AMR327695 AWN327688:AWN327695 BGJ327688:BGJ327695 BQF327688:BQF327695 CAB327688:CAB327695 CJX327688:CJX327695 CTT327688:CTT327695 DDP327688:DDP327695 DNL327688:DNL327695 DXH327688:DXH327695 EHD327688:EHD327695 EQZ327688:EQZ327695 FAV327688:FAV327695 FKR327688:FKR327695 FUN327688:FUN327695 GEJ327688:GEJ327695 GOF327688:GOF327695 GYB327688:GYB327695 HHX327688:HHX327695 HRT327688:HRT327695 IBP327688:IBP327695 ILL327688:ILL327695 IVH327688:IVH327695 JFD327688:JFD327695 JOZ327688:JOZ327695 JYV327688:JYV327695 KIR327688:KIR327695 KSN327688:KSN327695 LCJ327688:LCJ327695 LMF327688:LMF327695 LWB327688:LWB327695 MFX327688:MFX327695 MPT327688:MPT327695 MZP327688:MZP327695 NJL327688:NJL327695 NTH327688:NTH327695 ODD327688:ODD327695 OMZ327688:OMZ327695 OWV327688:OWV327695 PGR327688:PGR327695 PQN327688:PQN327695 QAJ327688:QAJ327695 QKF327688:QKF327695 QUB327688:QUB327695 RDX327688:RDX327695 RNT327688:RNT327695 RXP327688:RXP327695 SHL327688:SHL327695 SRH327688:SRH327695 TBD327688:TBD327695 TKZ327688:TKZ327695 TUV327688:TUV327695 UER327688:UER327695 UON327688:UON327695 UYJ327688:UYJ327695 VIF327688:VIF327695 VSB327688:VSB327695 WBX327688:WBX327695 WLT327688:WLT327695 WVP327688:WVP327695 H393224:H393231 JD393224:JD393231 SZ393224:SZ393231 ACV393224:ACV393231 AMR393224:AMR393231 AWN393224:AWN393231 BGJ393224:BGJ393231 BQF393224:BQF393231 CAB393224:CAB393231 CJX393224:CJX393231 CTT393224:CTT393231 DDP393224:DDP393231 DNL393224:DNL393231 DXH393224:DXH393231 EHD393224:EHD393231 EQZ393224:EQZ393231 FAV393224:FAV393231 FKR393224:FKR393231 FUN393224:FUN393231 GEJ393224:GEJ393231 GOF393224:GOF393231 GYB393224:GYB393231 HHX393224:HHX393231 HRT393224:HRT393231 IBP393224:IBP393231 ILL393224:ILL393231 IVH393224:IVH393231 JFD393224:JFD393231 JOZ393224:JOZ393231 JYV393224:JYV393231 KIR393224:KIR393231 KSN393224:KSN393231 LCJ393224:LCJ393231 LMF393224:LMF393231 LWB393224:LWB393231 MFX393224:MFX393231 MPT393224:MPT393231 MZP393224:MZP393231 NJL393224:NJL393231 NTH393224:NTH393231 ODD393224:ODD393231 OMZ393224:OMZ393231 OWV393224:OWV393231 PGR393224:PGR393231 PQN393224:PQN393231 QAJ393224:QAJ393231 QKF393224:QKF393231 QUB393224:QUB393231 RDX393224:RDX393231 RNT393224:RNT393231 RXP393224:RXP393231 SHL393224:SHL393231 SRH393224:SRH393231 TBD393224:TBD393231 TKZ393224:TKZ393231 TUV393224:TUV393231 UER393224:UER393231 UON393224:UON393231 UYJ393224:UYJ393231 VIF393224:VIF393231 VSB393224:VSB393231 WBX393224:WBX393231 WLT393224:WLT393231 WVP393224:WVP393231 H458760:H458767 JD458760:JD458767 SZ458760:SZ458767 ACV458760:ACV458767 AMR458760:AMR458767 AWN458760:AWN458767 BGJ458760:BGJ458767 BQF458760:BQF458767 CAB458760:CAB458767 CJX458760:CJX458767 CTT458760:CTT458767 DDP458760:DDP458767 DNL458760:DNL458767 DXH458760:DXH458767 EHD458760:EHD458767 EQZ458760:EQZ458767 FAV458760:FAV458767 FKR458760:FKR458767 FUN458760:FUN458767 GEJ458760:GEJ458767 GOF458760:GOF458767 GYB458760:GYB458767 HHX458760:HHX458767 HRT458760:HRT458767 IBP458760:IBP458767 ILL458760:ILL458767 IVH458760:IVH458767 JFD458760:JFD458767 JOZ458760:JOZ458767 JYV458760:JYV458767 KIR458760:KIR458767 KSN458760:KSN458767 LCJ458760:LCJ458767 LMF458760:LMF458767 LWB458760:LWB458767 MFX458760:MFX458767 MPT458760:MPT458767 MZP458760:MZP458767 NJL458760:NJL458767 NTH458760:NTH458767 ODD458760:ODD458767 OMZ458760:OMZ458767 OWV458760:OWV458767 PGR458760:PGR458767 PQN458760:PQN458767 QAJ458760:QAJ458767 QKF458760:QKF458767 QUB458760:QUB458767 RDX458760:RDX458767 RNT458760:RNT458767 RXP458760:RXP458767 SHL458760:SHL458767 SRH458760:SRH458767 TBD458760:TBD458767 TKZ458760:TKZ458767 TUV458760:TUV458767 UER458760:UER458767 UON458760:UON458767 UYJ458760:UYJ458767 VIF458760:VIF458767 VSB458760:VSB458767 WBX458760:WBX458767 WLT458760:WLT458767 WVP458760:WVP458767 H524296:H524303 JD524296:JD524303 SZ524296:SZ524303 ACV524296:ACV524303 AMR524296:AMR524303 AWN524296:AWN524303 BGJ524296:BGJ524303 BQF524296:BQF524303 CAB524296:CAB524303 CJX524296:CJX524303 CTT524296:CTT524303 DDP524296:DDP524303 DNL524296:DNL524303 DXH524296:DXH524303 EHD524296:EHD524303 EQZ524296:EQZ524303 FAV524296:FAV524303 FKR524296:FKR524303 FUN524296:FUN524303 GEJ524296:GEJ524303 GOF524296:GOF524303 GYB524296:GYB524303 HHX524296:HHX524303 HRT524296:HRT524303 IBP524296:IBP524303 ILL524296:ILL524303 IVH524296:IVH524303 JFD524296:JFD524303 JOZ524296:JOZ524303 JYV524296:JYV524303 KIR524296:KIR524303 KSN524296:KSN524303 LCJ524296:LCJ524303 LMF524296:LMF524303 LWB524296:LWB524303 MFX524296:MFX524303 MPT524296:MPT524303 MZP524296:MZP524303 NJL524296:NJL524303 NTH524296:NTH524303 ODD524296:ODD524303 OMZ524296:OMZ524303 OWV524296:OWV524303 PGR524296:PGR524303 PQN524296:PQN524303 QAJ524296:QAJ524303 QKF524296:QKF524303 QUB524296:QUB524303 RDX524296:RDX524303 RNT524296:RNT524303 RXP524296:RXP524303 SHL524296:SHL524303 SRH524296:SRH524303 TBD524296:TBD524303 TKZ524296:TKZ524303 TUV524296:TUV524303 UER524296:UER524303 UON524296:UON524303 UYJ524296:UYJ524303 VIF524296:VIF524303 VSB524296:VSB524303 WBX524296:WBX524303 WLT524296:WLT524303 WVP524296:WVP524303 H589832:H589839 JD589832:JD589839 SZ589832:SZ589839 ACV589832:ACV589839 AMR589832:AMR589839 AWN589832:AWN589839 BGJ589832:BGJ589839 BQF589832:BQF589839 CAB589832:CAB589839 CJX589832:CJX589839 CTT589832:CTT589839 DDP589832:DDP589839 DNL589832:DNL589839 DXH589832:DXH589839 EHD589832:EHD589839 EQZ589832:EQZ589839 FAV589832:FAV589839 FKR589832:FKR589839 FUN589832:FUN589839 GEJ589832:GEJ589839 GOF589832:GOF589839 GYB589832:GYB589839 HHX589832:HHX589839 HRT589832:HRT589839 IBP589832:IBP589839 ILL589832:ILL589839 IVH589832:IVH589839 JFD589832:JFD589839 JOZ589832:JOZ589839 JYV589832:JYV589839 KIR589832:KIR589839 KSN589832:KSN589839 LCJ589832:LCJ589839 LMF589832:LMF589839 LWB589832:LWB589839 MFX589832:MFX589839 MPT589832:MPT589839 MZP589832:MZP589839 NJL589832:NJL589839 NTH589832:NTH589839 ODD589832:ODD589839 OMZ589832:OMZ589839 OWV589832:OWV589839 PGR589832:PGR589839 PQN589832:PQN589839 QAJ589832:QAJ589839 QKF589832:QKF589839 QUB589832:QUB589839 RDX589832:RDX589839 RNT589832:RNT589839 RXP589832:RXP589839 SHL589832:SHL589839 SRH589832:SRH589839 TBD589832:TBD589839 TKZ589832:TKZ589839 TUV589832:TUV589839 UER589832:UER589839 UON589832:UON589839 UYJ589832:UYJ589839 VIF589832:VIF589839 VSB589832:VSB589839 WBX589832:WBX589839 WLT589832:WLT589839 WVP589832:WVP589839 H655368:H655375 JD655368:JD655375 SZ655368:SZ655375 ACV655368:ACV655375 AMR655368:AMR655375 AWN655368:AWN655375 BGJ655368:BGJ655375 BQF655368:BQF655375 CAB655368:CAB655375 CJX655368:CJX655375 CTT655368:CTT655375 DDP655368:DDP655375 DNL655368:DNL655375 DXH655368:DXH655375 EHD655368:EHD655375 EQZ655368:EQZ655375 FAV655368:FAV655375 FKR655368:FKR655375 FUN655368:FUN655375 GEJ655368:GEJ655375 GOF655368:GOF655375 GYB655368:GYB655375 HHX655368:HHX655375 HRT655368:HRT655375 IBP655368:IBP655375 ILL655368:ILL655375 IVH655368:IVH655375 JFD655368:JFD655375 JOZ655368:JOZ655375 JYV655368:JYV655375 KIR655368:KIR655375 KSN655368:KSN655375 LCJ655368:LCJ655375 LMF655368:LMF655375 LWB655368:LWB655375 MFX655368:MFX655375 MPT655368:MPT655375 MZP655368:MZP655375 NJL655368:NJL655375 NTH655368:NTH655375 ODD655368:ODD655375 OMZ655368:OMZ655375 OWV655368:OWV655375 PGR655368:PGR655375 PQN655368:PQN655375 QAJ655368:QAJ655375 QKF655368:QKF655375 QUB655368:QUB655375 RDX655368:RDX655375 RNT655368:RNT655375 RXP655368:RXP655375 SHL655368:SHL655375 SRH655368:SRH655375 TBD655368:TBD655375 TKZ655368:TKZ655375 TUV655368:TUV655375 UER655368:UER655375 UON655368:UON655375 UYJ655368:UYJ655375 VIF655368:VIF655375 VSB655368:VSB655375 WBX655368:WBX655375 WLT655368:WLT655375 WVP655368:WVP655375 H720904:H720911 JD720904:JD720911 SZ720904:SZ720911 ACV720904:ACV720911 AMR720904:AMR720911 AWN720904:AWN720911 BGJ720904:BGJ720911 BQF720904:BQF720911 CAB720904:CAB720911 CJX720904:CJX720911 CTT720904:CTT720911 DDP720904:DDP720911 DNL720904:DNL720911 DXH720904:DXH720911 EHD720904:EHD720911 EQZ720904:EQZ720911 FAV720904:FAV720911 FKR720904:FKR720911 FUN720904:FUN720911 GEJ720904:GEJ720911 GOF720904:GOF720911 GYB720904:GYB720911 HHX720904:HHX720911 HRT720904:HRT720911 IBP720904:IBP720911 ILL720904:ILL720911 IVH720904:IVH720911 JFD720904:JFD720911 JOZ720904:JOZ720911 JYV720904:JYV720911 KIR720904:KIR720911 KSN720904:KSN720911 LCJ720904:LCJ720911 LMF720904:LMF720911 LWB720904:LWB720911 MFX720904:MFX720911 MPT720904:MPT720911 MZP720904:MZP720911 NJL720904:NJL720911 NTH720904:NTH720911 ODD720904:ODD720911 OMZ720904:OMZ720911 OWV720904:OWV720911 PGR720904:PGR720911 PQN720904:PQN720911 QAJ720904:QAJ720911 QKF720904:QKF720911 QUB720904:QUB720911 RDX720904:RDX720911 RNT720904:RNT720911 RXP720904:RXP720911 SHL720904:SHL720911 SRH720904:SRH720911 TBD720904:TBD720911 TKZ720904:TKZ720911 TUV720904:TUV720911 UER720904:UER720911 UON720904:UON720911 UYJ720904:UYJ720911 VIF720904:VIF720911 VSB720904:VSB720911 WBX720904:WBX720911 WLT720904:WLT720911 WVP720904:WVP720911 H786440:H786447 JD786440:JD786447 SZ786440:SZ786447 ACV786440:ACV786447 AMR786440:AMR786447 AWN786440:AWN786447 BGJ786440:BGJ786447 BQF786440:BQF786447 CAB786440:CAB786447 CJX786440:CJX786447 CTT786440:CTT786447 DDP786440:DDP786447 DNL786440:DNL786447 DXH786440:DXH786447 EHD786440:EHD786447 EQZ786440:EQZ786447 FAV786440:FAV786447 FKR786440:FKR786447 FUN786440:FUN786447 GEJ786440:GEJ786447 GOF786440:GOF786447 GYB786440:GYB786447 HHX786440:HHX786447 HRT786440:HRT786447 IBP786440:IBP786447 ILL786440:ILL786447 IVH786440:IVH786447 JFD786440:JFD786447 JOZ786440:JOZ786447 JYV786440:JYV786447 KIR786440:KIR786447 KSN786440:KSN786447 LCJ786440:LCJ786447 LMF786440:LMF786447 LWB786440:LWB786447 MFX786440:MFX786447 MPT786440:MPT786447 MZP786440:MZP786447 NJL786440:NJL786447 NTH786440:NTH786447 ODD786440:ODD786447 OMZ786440:OMZ786447 OWV786440:OWV786447 PGR786440:PGR786447 PQN786440:PQN786447 QAJ786440:QAJ786447 QKF786440:QKF786447 QUB786440:QUB786447 RDX786440:RDX786447 RNT786440:RNT786447 RXP786440:RXP786447 SHL786440:SHL786447 SRH786440:SRH786447 TBD786440:TBD786447 TKZ786440:TKZ786447 TUV786440:TUV786447 UER786440:UER786447 UON786440:UON786447 UYJ786440:UYJ786447 VIF786440:VIF786447 VSB786440:VSB786447 WBX786440:WBX786447 WLT786440:WLT786447 WVP786440:WVP786447 H851976:H851983 JD851976:JD851983 SZ851976:SZ851983 ACV851976:ACV851983 AMR851976:AMR851983 AWN851976:AWN851983 BGJ851976:BGJ851983 BQF851976:BQF851983 CAB851976:CAB851983 CJX851976:CJX851983 CTT851976:CTT851983 DDP851976:DDP851983 DNL851976:DNL851983 DXH851976:DXH851983 EHD851976:EHD851983 EQZ851976:EQZ851983 FAV851976:FAV851983 FKR851976:FKR851983 FUN851976:FUN851983 GEJ851976:GEJ851983 GOF851976:GOF851983 GYB851976:GYB851983 HHX851976:HHX851983 HRT851976:HRT851983 IBP851976:IBP851983 ILL851976:ILL851983 IVH851976:IVH851983 JFD851976:JFD851983 JOZ851976:JOZ851983 JYV851976:JYV851983 KIR851976:KIR851983 KSN851976:KSN851983 LCJ851976:LCJ851983 LMF851976:LMF851983 LWB851976:LWB851983 MFX851976:MFX851983 MPT851976:MPT851983 MZP851976:MZP851983 NJL851976:NJL851983 NTH851976:NTH851983 ODD851976:ODD851983 OMZ851976:OMZ851983 OWV851976:OWV851983 PGR851976:PGR851983 PQN851976:PQN851983 QAJ851976:QAJ851983 QKF851976:QKF851983 QUB851976:QUB851983 RDX851976:RDX851983 RNT851976:RNT851983 RXP851976:RXP851983 SHL851976:SHL851983 SRH851976:SRH851983 TBD851976:TBD851983 TKZ851976:TKZ851983 TUV851976:TUV851983 UER851976:UER851983 UON851976:UON851983 UYJ851976:UYJ851983 VIF851976:VIF851983 VSB851976:VSB851983 WBX851976:WBX851983 WLT851976:WLT851983 WVP851976:WVP851983 H917512:H917519 JD917512:JD917519 SZ917512:SZ917519 ACV917512:ACV917519 AMR917512:AMR917519 AWN917512:AWN917519 BGJ917512:BGJ917519 BQF917512:BQF917519 CAB917512:CAB917519 CJX917512:CJX917519 CTT917512:CTT917519 DDP917512:DDP917519 DNL917512:DNL917519 DXH917512:DXH917519 EHD917512:EHD917519 EQZ917512:EQZ917519 FAV917512:FAV917519 FKR917512:FKR917519 FUN917512:FUN917519 GEJ917512:GEJ917519 GOF917512:GOF917519 GYB917512:GYB917519 HHX917512:HHX917519 HRT917512:HRT917519 IBP917512:IBP917519 ILL917512:ILL917519 IVH917512:IVH917519 JFD917512:JFD917519 JOZ917512:JOZ917519 JYV917512:JYV917519 KIR917512:KIR917519 KSN917512:KSN917519 LCJ917512:LCJ917519 LMF917512:LMF917519 LWB917512:LWB917519 MFX917512:MFX917519 MPT917512:MPT917519 MZP917512:MZP917519 NJL917512:NJL917519 NTH917512:NTH917519 ODD917512:ODD917519 OMZ917512:OMZ917519 OWV917512:OWV917519 PGR917512:PGR917519 PQN917512:PQN917519 QAJ917512:QAJ917519 QKF917512:QKF917519 QUB917512:QUB917519 RDX917512:RDX917519 RNT917512:RNT917519 RXP917512:RXP917519 SHL917512:SHL917519 SRH917512:SRH917519 TBD917512:TBD917519 TKZ917512:TKZ917519 TUV917512:TUV917519 UER917512:UER917519 UON917512:UON917519 UYJ917512:UYJ917519 VIF917512:VIF917519 VSB917512:VSB917519 WBX917512:WBX917519 WLT917512:WLT917519 WVP917512:WVP917519 H983048:H983055 JD983048:JD983055 SZ983048:SZ983055 ACV983048:ACV983055 AMR983048:AMR983055 AWN983048:AWN983055 BGJ983048:BGJ983055 BQF983048:BQF983055 CAB983048:CAB983055 CJX983048:CJX983055 CTT983048:CTT983055 DDP983048:DDP983055 DNL983048:DNL983055 DXH983048:DXH983055 EHD983048:EHD983055 EQZ983048:EQZ983055 FAV983048:FAV983055 FKR983048:FKR983055 FUN983048:FUN983055 GEJ983048:GEJ983055 GOF983048:GOF983055 GYB983048:GYB983055 HHX983048:HHX983055 HRT983048:HRT983055 IBP983048:IBP983055 ILL983048:ILL983055 IVH983048:IVH983055 JFD983048:JFD983055 JOZ983048:JOZ983055 JYV983048:JYV983055 KIR983048:KIR983055 KSN983048:KSN983055 LCJ983048:LCJ983055 LMF983048:LMF983055 LWB983048:LWB983055 MFX983048:MFX983055 MPT983048:MPT983055 MZP983048:MZP983055 NJL983048:NJL983055 NTH983048:NTH983055 ODD983048:ODD983055 OMZ983048:OMZ983055 OWV983048:OWV983055 PGR983048:PGR983055 PQN983048:PQN983055 QAJ983048:QAJ983055 QKF983048:QKF983055 QUB983048:QUB983055 RDX983048:RDX983055 RNT983048:RNT983055 RXP983048:RXP983055 SHL983048:SHL983055 SRH983048:SRH983055 TBD983048:TBD983055 TKZ983048:TKZ983055 TUV983048:TUV983055 UER983048:UER983055 UON983048:UON983055 UYJ983048:UYJ983055 VIF983048:VIF983055 VSB983048:VSB983055 WBX983048:WBX983055 WLT983048:WLT983055 WVP983048:WVP983055" xr:uid="{BE182FDB-B3C5-4DE6-83E4-22D7427A6263}">
      <formula1>"Evitar,Transferir,Mitigar,Aceitar"</formula1>
    </dataValidation>
  </dataValidations>
  <pageMargins left="0.39370078740157483" right="0.39370078740157483" top="0.39370078740157483" bottom="0.39370078740157483" header="0.31496062992125984" footer="0.31496062992125984"/>
  <pageSetup paperSize="9" scale="82" fitToHeight="3" orientation="landscape" r:id="rId1"/>
  <headerFooter alignWithMargins="0">
    <oddFooter>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205-C291-4DD6-BA3E-82FE15724164}">
  <sheetPr codeName="Plan2">
    <pageSetUpPr fitToPage="1"/>
  </sheetPr>
  <dimension ref="A1:AJ39"/>
  <sheetViews>
    <sheetView showGridLines="0" zoomScaleNormal="100" workbookViewId="0">
      <pane xSplit="5" ySplit="7" topLeftCell="F8" activePane="bottomRight" state="frozen"/>
      <selection pane="topRight" activeCell="G1" sqref="G1"/>
      <selection pane="bottomLeft" activeCell="A5" sqref="A5"/>
      <selection pane="bottomRight" activeCell="C14" sqref="C14"/>
    </sheetView>
  </sheetViews>
  <sheetFormatPr defaultRowHeight="11.25" x14ac:dyDescent="0.25"/>
  <cols>
    <col min="1" max="1" width="4.7109375" style="106" customWidth="1"/>
    <col min="2" max="2" width="18.28515625" style="106" customWidth="1"/>
    <col min="3" max="3" width="17.7109375" style="109" customWidth="1"/>
    <col min="4" max="4" width="22.5703125" style="106" customWidth="1"/>
    <col min="5" max="5" width="9.5703125" style="108" customWidth="1"/>
    <col min="6" max="6" width="17.140625" style="109" customWidth="1"/>
    <col min="7" max="7" width="13.140625" style="108" customWidth="1"/>
    <col min="8" max="8" width="14.28515625" style="108" customWidth="1"/>
    <col min="9" max="9" width="10" style="108" customWidth="1"/>
    <col min="10" max="10" width="11.5703125" style="108" customWidth="1"/>
    <col min="11" max="11" width="11" style="106" customWidth="1"/>
    <col min="12" max="12" width="17.42578125" style="106" hidden="1" customWidth="1"/>
    <col min="13" max="13" width="11.7109375" style="106" customWidth="1"/>
    <col min="14" max="15" width="9.140625" style="106"/>
    <col min="16" max="16" width="8.85546875" style="106" customWidth="1"/>
    <col min="17" max="17" width="10" style="106" customWidth="1"/>
    <col min="18" max="18" width="14.28515625" style="106" customWidth="1"/>
    <col min="19" max="16384" width="9.140625" style="106"/>
  </cols>
  <sheetData>
    <row r="1" spans="1:36" ht="13.5" customHeight="1" thickBot="1" x14ac:dyDescent="0.25">
      <c r="A1" s="137" t="s">
        <v>203</v>
      </c>
      <c r="B1" s="136"/>
      <c r="C1" s="136"/>
      <c r="D1" s="136"/>
      <c r="E1" s="136"/>
      <c r="AF1" s="148" t="s">
        <v>171</v>
      </c>
      <c r="AG1" s="147"/>
      <c r="AH1" s="121"/>
      <c r="AI1" s="146" t="s">
        <v>170</v>
      </c>
      <c r="AJ1" s="145"/>
    </row>
    <row r="2" spans="1:36" ht="24" customHeight="1" thickBot="1" x14ac:dyDescent="0.25">
      <c r="A2" s="137"/>
      <c r="B2" s="136"/>
      <c r="C2" s="136"/>
      <c r="D2" s="136"/>
      <c r="E2" s="136"/>
      <c r="K2" s="189" t="s">
        <v>202</v>
      </c>
      <c r="L2" s="188"/>
      <c r="M2" s="188">
        <v>10000</v>
      </c>
      <c r="N2" s="187" t="s">
        <v>201</v>
      </c>
      <c r="AF2" s="141"/>
      <c r="AG2" s="140"/>
      <c r="AH2" s="121"/>
      <c r="AI2" s="139"/>
      <c r="AJ2" s="138"/>
    </row>
    <row r="3" spans="1:36" ht="23.25" customHeight="1" x14ac:dyDescent="0.2">
      <c r="A3" s="137"/>
      <c r="B3" s="136"/>
      <c r="C3" s="136"/>
      <c r="D3" s="136"/>
      <c r="E3" s="136"/>
      <c r="K3" s="186" t="s">
        <v>200</v>
      </c>
      <c r="L3" s="185"/>
      <c r="M3" s="185">
        <v>30</v>
      </c>
      <c r="N3" s="184" t="s">
        <v>199</v>
      </c>
      <c r="AF3" s="141"/>
      <c r="AG3" s="140"/>
      <c r="AH3" s="121"/>
      <c r="AI3" s="139"/>
      <c r="AJ3" s="138"/>
    </row>
    <row r="4" spans="1:36" ht="22.5" customHeight="1" x14ac:dyDescent="0.2">
      <c r="A4" s="137" t="str">
        <f>Identificar!A4</f>
        <v>Fast n Cheap</v>
      </c>
      <c r="B4" s="136"/>
      <c r="C4" s="136"/>
      <c r="D4" s="136"/>
      <c r="E4" s="136"/>
      <c r="AF4" s="141"/>
      <c r="AG4" s="140"/>
      <c r="AH4" s="121"/>
      <c r="AI4" s="139"/>
      <c r="AJ4" s="138"/>
    </row>
    <row r="5" spans="1:36" ht="26.25" thickBot="1" x14ac:dyDescent="0.25">
      <c r="A5" s="183"/>
      <c r="B5" s="182"/>
      <c r="C5" s="182"/>
      <c r="D5" s="182"/>
      <c r="E5" s="182"/>
      <c r="I5" s="106"/>
      <c r="AF5" s="132" t="s">
        <v>169</v>
      </c>
      <c r="AG5" s="131">
        <v>1</v>
      </c>
      <c r="AH5" s="121"/>
      <c r="AI5" s="132" t="s">
        <v>168</v>
      </c>
      <c r="AJ5" s="131">
        <v>1</v>
      </c>
    </row>
    <row r="6" spans="1:36" ht="26.25" thickBot="1" x14ac:dyDescent="0.25">
      <c r="A6" s="181" t="s">
        <v>167</v>
      </c>
      <c r="B6" s="180" t="s">
        <v>165</v>
      </c>
      <c r="C6" s="179"/>
      <c r="D6" s="178"/>
      <c r="E6" s="177" t="s">
        <v>164</v>
      </c>
      <c r="F6" s="176" t="s">
        <v>198</v>
      </c>
      <c r="G6" s="175" t="s">
        <v>197</v>
      </c>
      <c r="H6" s="174"/>
      <c r="I6" s="174"/>
      <c r="J6" s="173"/>
      <c r="K6" s="130" t="s">
        <v>196</v>
      </c>
      <c r="L6" s="172"/>
      <c r="M6" s="130" t="s">
        <v>195</v>
      </c>
      <c r="N6" s="130" t="s">
        <v>194</v>
      </c>
      <c r="AF6" s="120" t="s">
        <v>159</v>
      </c>
      <c r="AG6" s="119">
        <v>2</v>
      </c>
      <c r="AH6" s="121"/>
      <c r="AI6" s="120" t="s">
        <v>158</v>
      </c>
      <c r="AJ6" s="119">
        <v>2</v>
      </c>
    </row>
    <row r="7" spans="1:36" s="118" customFormat="1" ht="34.5" thickBot="1" x14ac:dyDescent="0.25">
      <c r="A7" s="171"/>
      <c r="B7" s="170" t="s">
        <v>155</v>
      </c>
      <c r="C7" s="170" t="s">
        <v>154</v>
      </c>
      <c r="D7" s="169" t="s">
        <v>193</v>
      </c>
      <c r="E7" s="168"/>
      <c r="F7" s="167"/>
      <c r="G7" s="166" t="s">
        <v>192</v>
      </c>
      <c r="H7" s="165" t="s">
        <v>191</v>
      </c>
      <c r="I7" s="165" t="s">
        <v>190</v>
      </c>
      <c r="J7" s="164" t="s">
        <v>189</v>
      </c>
      <c r="K7" s="122"/>
      <c r="L7" s="163" t="s">
        <v>152</v>
      </c>
      <c r="M7" s="122"/>
      <c r="N7" s="122"/>
      <c r="AF7" s="120" t="s">
        <v>151</v>
      </c>
      <c r="AG7" s="119">
        <v>3</v>
      </c>
      <c r="AH7" s="121"/>
      <c r="AI7" s="120" t="s">
        <v>150</v>
      </c>
      <c r="AJ7" s="119">
        <v>3</v>
      </c>
    </row>
    <row r="8" spans="1:36" ht="45" x14ac:dyDescent="0.25">
      <c r="A8" s="160" t="str">
        <f>IF(Identificar!A8&lt;&gt;"",Identificar!A8,"")</f>
        <v>R01</v>
      </c>
      <c r="B8" s="160" t="str">
        <f>IF(Identificar!D8&lt;&gt;"",Identificar!D8,"")</f>
        <v>Como resultado de controle de acesso inadequado ou uso indevido de credenciais</v>
      </c>
      <c r="C8" s="160" t="str">
        <f>IF(Identificar!E8&lt;&gt;"",Identificar!E8,"")</f>
        <v>Pode ocorrer vazamento de dados sensíveis (data breach)</v>
      </c>
      <c r="D8" s="160" t="str">
        <f>IF(Identificar!F8&lt;&gt;"",Identificar!F8,"")</f>
        <v>O que acarretaria sanções legais, danos à reputação e perda de confiança de clientes</v>
      </c>
      <c r="E8" s="160" t="str">
        <f>IF(Identificar!G8&lt;&gt;"",Identificar!G8,"")</f>
        <v>Vinicius</v>
      </c>
      <c r="F8" s="116" t="s">
        <v>179</v>
      </c>
      <c r="G8" s="116" t="s">
        <v>181</v>
      </c>
      <c r="H8" s="116" t="s">
        <v>180</v>
      </c>
      <c r="I8" s="159">
        <f>IF(G8&lt;&gt;"",IF(H8&lt;&gt;"",RIGHT(G8,4)*RIGHT(H8,4),""),"")</f>
        <v>2.64</v>
      </c>
      <c r="J8" s="159" t="str">
        <f>IF(I8&lt;&gt;"",VLOOKUP(I8,'Sensibilidade ao Risco'!$E$2:$F$30,2,FALSE),"")</f>
        <v>Alta - 0,40</v>
      </c>
      <c r="K8" s="158">
        <f>IF(F8&lt;&gt;"",IF(J8&lt;&gt;"",(RIGHT(J8,3))*(RIGHT(F8,3)),""),"")</f>
        <v>8.0000000000000016E-2</v>
      </c>
      <c r="L8" s="162" t="s">
        <v>188</v>
      </c>
      <c r="M8" s="161">
        <f>ROUNDUP(Quantificar!G8/Qualificar!$M$2,2)</f>
        <v>0.43</v>
      </c>
      <c r="N8" s="161">
        <f>ROUNDUP(Quantificar!H8/Qualificar!$M$3,2)</f>
        <v>0.34</v>
      </c>
      <c r="AF8" s="111" t="s">
        <v>140</v>
      </c>
      <c r="AG8" s="110">
        <v>4</v>
      </c>
      <c r="AH8" s="112"/>
      <c r="AI8" s="111" t="s">
        <v>139</v>
      </c>
      <c r="AJ8" s="110">
        <v>4</v>
      </c>
    </row>
    <row r="9" spans="1:36" ht="45.75" thickBot="1" x14ac:dyDescent="0.3">
      <c r="A9" s="160" t="str">
        <f>IF(Identificar!A9&lt;&gt;"",Identificar!A9,"")</f>
        <v>R02</v>
      </c>
      <c r="B9" s="160" t="str">
        <f>IF(Identificar!D9&lt;&gt;"",Identificar!D9,"")</f>
        <v>Como resultado da falta de conscientização dos usuários</v>
      </c>
      <c r="C9" s="160" t="str">
        <f>IF(Identificar!E9&lt;&gt;"",Identificar!E9,"")</f>
        <v>Pode ocorrer ataque de phishing com roubo de credenciais ou instalação de malware</v>
      </c>
      <c r="D9" s="160" t="str">
        <f>IF(Identificar!F9&lt;&gt;"",Identificar!F9,"")</f>
        <v>O que acarretaria acesso indevido ao sistema e possíveis perdas financeiras</v>
      </c>
      <c r="E9" s="160" t="str">
        <f>IF(Identificar!G9&lt;&gt;"",Identificar!G9,"")</f>
        <v>João</v>
      </c>
      <c r="F9" s="116" t="s">
        <v>176</v>
      </c>
      <c r="G9" s="116" t="s">
        <v>175</v>
      </c>
      <c r="H9" s="116" t="s">
        <v>174</v>
      </c>
      <c r="I9" s="159">
        <f>IF(G9&lt;&gt;"",IF(H9&lt;&gt;"",RIGHT(G9,4)*RIGHT(H9,4),""),"")</f>
        <v>5.04</v>
      </c>
      <c r="J9" s="159" t="str">
        <f>IF(I9&lt;&gt;"",VLOOKUP(I9,'Sensibilidade ao Risco'!$E$2:$F$30,2,FALSE),"")</f>
        <v>Muito Alta - 0,80</v>
      </c>
      <c r="K9" s="158">
        <f>IF(F9&lt;&gt;"",IF(J9&lt;&gt;"",(RIGHT(J9,3))*(RIGHT(F9,3)),""),"")</f>
        <v>0.32000000000000006</v>
      </c>
      <c r="L9" s="157"/>
      <c r="M9" s="156">
        <f>ROUNDUP(Quantificar!G9/Qualificar!$M$2,2)</f>
        <v>0.78</v>
      </c>
      <c r="N9" s="156">
        <f>ROUNDUP(Quantificar!H9/Qualificar!$M$3,2)</f>
        <v>0.67</v>
      </c>
      <c r="AF9" s="114"/>
      <c r="AG9" s="113"/>
      <c r="AH9" s="112"/>
      <c r="AI9" s="111"/>
      <c r="AJ9" s="110"/>
    </row>
    <row r="10" spans="1:36" ht="45.75" thickBot="1" x14ac:dyDescent="0.3">
      <c r="A10" s="160" t="str">
        <f>IF(Identificar!A10&lt;&gt;"",Identificar!A10,"")</f>
        <v>R03</v>
      </c>
      <c r="B10" s="160" t="str">
        <f>IF(Identificar!D10&lt;&gt;"",Identificar!D10,"")</f>
        <v>Como resultado da ausência de alinhamento entre áreas de TI e compliance</v>
      </c>
      <c r="C10" s="160" t="str">
        <f>IF(Identificar!E10&lt;&gt;"",Identificar!E10,"")</f>
        <v>Pode ocorrer não conformidade com políticas de privacidade e segurança</v>
      </c>
      <c r="D10" s="160" t="str">
        <f>IF(Identificar!F10&lt;&gt;"",Identificar!F10,"")</f>
        <v>O que acarretaria sanções por não atendimento à LGPD ou normas internas</v>
      </c>
      <c r="E10" s="160" t="str">
        <f>IF(Identificar!G10&lt;&gt;"",Identificar!G10,"")</f>
        <v>Vinicius</v>
      </c>
      <c r="F10" s="116" t="s">
        <v>179</v>
      </c>
      <c r="G10" s="116" t="s">
        <v>184</v>
      </c>
      <c r="H10" s="116" t="s">
        <v>183</v>
      </c>
      <c r="I10" s="159">
        <f>IF(G10&lt;&gt;"",IF(H10&lt;&gt;"",RIGHT(G10,4)*RIGHT(H10,4),""),"")</f>
        <v>2.3100000000000005</v>
      </c>
      <c r="J10" s="159" t="str">
        <f>IF(I10&lt;&gt;"",VLOOKUP(I10,'Sensibilidade ao Risco'!$E$2:$F$30,2,FALSE),"")</f>
        <v>Baixa - 0,10</v>
      </c>
      <c r="K10" s="158">
        <f>IF(F10&lt;&gt;"",IF(J10&lt;&gt;"",(RIGHT(J10,3))*(RIGHT(F10,3)),""),"")</f>
        <v>2.0000000000000004E-2</v>
      </c>
      <c r="L10" s="157"/>
      <c r="M10" s="156">
        <f>ROUNDUP(Quantificar!G10/Qualificar!$M$2,2)</f>
        <v>0.15</v>
      </c>
      <c r="N10" s="156">
        <f>ROUNDUP(Quantificar!H10/Qualificar!$M$3,2)</f>
        <v>0.14000000000000001</v>
      </c>
      <c r="AF10" s="114"/>
      <c r="AG10" s="113"/>
      <c r="AH10" s="112"/>
      <c r="AI10" s="111"/>
      <c r="AJ10" s="110"/>
    </row>
    <row r="11" spans="1:36" ht="45.75" thickBot="1" x14ac:dyDescent="0.3">
      <c r="A11" s="160" t="str">
        <f>IF(Identificar!A11&lt;&gt;"",Identificar!A11,"")</f>
        <v>R04</v>
      </c>
      <c r="B11" s="160" t="str">
        <f>IF(Identificar!D11&lt;&gt;"",Identificar!D11,"")</f>
        <v>Como resultado da ausência de redundância em servidores</v>
      </c>
      <c r="C11" s="160" t="str">
        <f>IF(Identificar!E11&lt;&gt;"",Identificar!E11,"")</f>
        <v>Pode ocorrer indisponibilidade do sistema crítico</v>
      </c>
      <c r="D11" s="160" t="str">
        <f>IF(Identificar!F11&lt;&gt;"",Identificar!F11,"")</f>
        <v>O que acarretaria paralisação de operações e perda de produtividade</v>
      </c>
      <c r="E11" s="160" t="str">
        <f>IF(Identificar!G11&lt;&gt;"",Identificar!G11,"")</f>
        <v>Vinicius</v>
      </c>
      <c r="F11" s="116" t="s">
        <v>185</v>
      </c>
      <c r="G11" s="116" t="s">
        <v>181</v>
      </c>
      <c r="H11" s="116" t="s">
        <v>177</v>
      </c>
      <c r="I11" s="159">
        <f>IF(G11&lt;&gt;"",IF(H11&lt;&gt;"",RIGHT(G11,4)*RIGHT(H11,4),""),"")</f>
        <v>2.88</v>
      </c>
      <c r="J11" s="159" t="str">
        <f>IF(I11&lt;&gt;"",VLOOKUP(I11,'Sensibilidade ao Risco'!$E$2:$F$30,2,FALSE),"")</f>
        <v>Alta - 0,40</v>
      </c>
      <c r="K11" s="158">
        <f>IF(F11&lt;&gt;"",IF(J11&lt;&gt;"",(RIGHT(J11,3))*(RIGHT(F11,3)),""),"")</f>
        <v>2.0000000000000004E-2</v>
      </c>
      <c r="L11" s="157"/>
      <c r="M11" s="156">
        <f>ROUNDUP(Quantificar!G11/Qualificar!$M$2,2)</f>
        <v>0.15</v>
      </c>
      <c r="N11" s="156">
        <f>ROUNDUP(Quantificar!H11/Qualificar!$M$3,2)</f>
        <v>0.14000000000000001</v>
      </c>
      <c r="AF11" s="114"/>
      <c r="AG11" s="113"/>
      <c r="AH11" s="112"/>
      <c r="AI11" s="111"/>
      <c r="AJ11" s="110"/>
    </row>
    <row r="12" spans="1:36" ht="45.75" thickBot="1" x14ac:dyDescent="0.3">
      <c r="A12" s="160" t="str">
        <f>IF(Identificar!A12&lt;&gt;"",Identificar!A12,"")</f>
        <v>R05</v>
      </c>
      <c r="B12" s="160" t="str">
        <f>IF(Identificar!D12&lt;&gt;"",Identificar!D12,"")</f>
        <v>Como resultado do uso de equipamentos obsoletos e não atualizados</v>
      </c>
      <c r="C12" s="160" t="str">
        <f>IF(Identificar!E12&lt;&gt;"",Identificar!E12,"")</f>
        <v>Pode ocorrer exploração de vulnerabilidades conhecidas</v>
      </c>
      <c r="D12" s="160" t="str">
        <f>IF(Identificar!F12&lt;&gt;"",Identificar!F12,"")</f>
        <v>O que acarretaria comprometimento do sistema por ataques externos</v>
      </c>
      <c r="E12" s="160" t="str">
        <f>IF(Identificar!G12&lt;&gt;"",Identificar!G12,"")</f>
        <v>Vinicius</v>
      </c>
      <c r="F12" s="116" t="s">
        <v>179</v>
      </c>
      <c r="G12" s="116" t="s">
        <v>184</v>
      </c>
      <c r="H12" s="116" t="s">
        <v>180</v>
      </c>
      <c r="I12" s="159">
        <f>IF(G12&lt;&gt;"",IF(H12&lt;&gt;"",RIGHT(G12,4)*RIGHT(H12,4),""),"")</f>
        <v>2.4200000000000004</v>
      </c>
      <c r="J12" s="159" t="str">
        <f>IF(I12&lt;&gt;"",VLOOKUP(I12,'Sensibilidade ao Risco'!$E$2:$F$30,2,FALSE),"")</f>
        <v>Moderada - 0,20</v>
      </c>
      <c r="K12" s="158">
        <f>IF(F12&lt;&gt;"",IF(J12&lt;&gt;"",(RIGHT(J12,3))*(RIGHT(F12,3)),""),"")</f>
        <v>4.0000000000000008E-2</v>
      </c>
      <c r="L12" s="157"/>
      <c r="M12" s="156">
        <f>ROUNDUP(Quantificar!G12/Qualificar!$M$2,2)</f>
        <v>0.24</v>
      </c>
      <c r="N12" s="156">
        <f>ROUNDUP(Quantificar!H12/Qualificar!$M$3,2)</f>
        <v>0.24000000000000002</v>
      </c>
      <c r="AF12" s="114"/>
      <c r="AG12" s="113"/>
      <c r="AH12" s="112"/>
      <c r="AI12" s="111"/>
      <c r="AJ12" s="110"/>
    </row>
    <row r="13" spans="1:36" ht="45.75" thickBot="1" x14ac:dyDescent="0.3">
      <c r="A13" s="160" t="str">
        <f>IF(Identificar!A13&lt;&gt;"",Identificar!A13,"")</f>
        <v>R06</v>
      </c>
      <c r="B13" s="160" t="str">
        <f>IF(Identificar!D13&lt;&gt;"",Identificar!D13,"")</f>
        <v>Como resultado da falta de validação e testes de segurança nas aplicações</v>
      </c>
      <c r="C13" s="160" t="str">
        <f>IF(Identificar!E13&lt;&gt;"",Identificar!E13,"")</f>
        <v>Pode ocorrer execução de código malicioso ou exploração via SQL Injection</v>
      </c>
      <c r="D13" s="160" t="str">
        <f>IF(Identificar!F13&lt;&gt;"",Identificar!F13,"")</f>
        <v>O que acarretaria acesso indevido e possível manipulação de dados</v>
      </c>
      <c r="E13" s="160" t="str">
        <f>IF(Identificar!G13&lt;&gt;"",Identificar!G13,"")</f>
        <v>João</v>
      </c>
      <c r="F13" s="116" t="s">
        <v>176</v>
      </c>
      <c r="G13" s="116" t="s">
        <v>178</v>
      </c>
      <c r="H13" s="116" t="s">
        <v>174</v>
      </c>
      <c r="I13" s="159">
        <f>IF(G13&lt;&gt;"",IF(H13&lt;&gt;"",RIGHT(G13,4)*RIGHT(H13,4),""),"")</f>
        <v>3.9199999999999995</v>
      </c>
      <c r="J13" s="159" t="str">
        <f>IF(I13&lt;&gt;"",VLOOKUP(I13,'Sensibilidade ao Risco'!$E$2:$F$30,2,FALSE),"")</f>
        <v>Muito Alta - 0,80</v>
      </c>
      <c r="K13" s="158">
        <f>IF(F13&lt;&gt;"",IF(J13&lt;&gt;"",(RIGHT(J13,3))*(RIGHT(F13,3)),""),"")</f>
        <v>0.32000000000000006</v>
      </c>
      <c r="L13" s="157"/>
      <c r="M13" s="156">
        <f>ROUNDUP(Quantificar!G13/Qualificar!$M$2,2)</f>
        <v>0.78</v>
      </c>
      <c r="N13" s="156">
        <f>ROUNDUP(Quantificar!H13/Qualificar!$M$3,2)</f>
        <v>0.34</v>
      </c>
      <c r="AF13" s="114"/>
      <c r="AG13" s="113"/>
      <c r="AH13" s="112"/>
      <c r="AI13" s="111"/>
      <c r="AJ13" s="110"/>
    </row>
    <row r="14" spans="1:36" ht="45.75" thickBot="1" x14ac:dyDescent="0.3">
      <c r="A14" s="160" t="str">
        <f>IF(Identificar!A14&lt;&gt;"",Identificar!A14,"")</f>
        <v>R07</v>
      </c>
      <c r="B14" s="160" t="str">
        <f>IF(Identificar!D14&lt;&gt;"",Identificar!D14,"")</f>
        <v>Como resultado de má configuração ou exposição de endpoints sem autenticação</v>
      </c>
      <c r="C14" s="160" t="str">
        <f>IF(Identificar!E14&lt;&gt;"",Identificar!E14,"")</f>
        <v>Pode ocorrer acesso não autorizado via API pública</v>
      </c>
      <c r="D14" s="160" t="str">
        <f>IF(Identificar!F14&lt;&gt;"",Identificar!F14,"")</f>
        <v>O que acarretaria vazamento de dados ou uso indevido de recursos internos</v>
      </c>
      <c r="E14" s="160" t="str">
        <f>IF(Identificar!G14&lt;&gt;"",Identificar!G14,"")</f>
        <v>Guilherme</v>
      </c>
      <c r="F14" s="116" t="s">
        <v>185</v>
      </c>
      <c r="G14" s="116" t="s">
        <v>184</v>
      </c>
      <c r="H14" s="116" t="s">
        <v>177</v>
      </c>
      <c r="I14" s="159">
        <f>IF(G14&lt;&gt;"",IF(H14&lt;&gt;"",RIGHT(G14,4)*RIGHT(H14,4),""),"")</f>
        <v>2.64</v>
      </c>
      <c r="J14" s="159" t="str">
        <f>IF(I14&lt;&gt;"",VLOOKUP(I14,'Sensibilidade ao Risco'!$E$2:$F$30,2,FALSE),"")</f>
        <v>Alta - 0,40</v>
      </c>
      <c r="K14" s="158">
        <f>IF(F14&lt;&gt;"",IF(J14&lt;&gt;"",(RIGHT(J14,3))*(RIGHT(F14,3)),""),"")</f>
        <v>2.0000000000000004E-2</v>
      </c>
      <c r="L14" s="157"/>
      <c r="M14" s="156">
        <f>ROUNDUP(Quantificar!G14/Qualificar!$M$2,2)</f>
        <v>0.3</v>
      </c>
      <c r="N14" s="156">
        <f>ROUNDUP(Quantificar!H14/Qualificar!$M$3,2)</f>
        <v>0.27</v>
      </c>
      <c r="AF14" s="114"/>
      <c r="AG14" s="113"/>
      <c r="AH14" s="112"/>
      <c r="AI14" s="111"/>
      <c r="AJ14" s="110"/>
    </row>
    <row r="15" spans="1:36" ht="34.5" thickBot="1" x14ac:dyDescent="0.3">
      <c r="A15" s="160" t="str">
        <f>IF(Identificar!A15&lt;&gt;"",Identificar!A15,"")</f>
        <v>R08</v>
      </c>
      <c r="B15" s="160" t="str">
        <f>IF(Identificar!D15&lt;&gt;"",Identificar!D15,"")</f>
        <v>Como resultado de falta de proteção contra tráfego malicioso</v>
      </c>
      <c r="C15" s="160" t="str">
        <f>IF(Identificar!E15&lt;&gt;"",Identificar!E15,"")</f>
        <v>Pode ocorrer ataque DDoS ou interceptação de dados em trânsito</v>
      </c>
      <c r="D15" s="160" t="str">
        <f>IF(Identificar!F15&lt;&gt;"",Identificar!F15,"")</f>
        <v>O que acarretaria interrupção no serviço ou exposição de dados em trânsito</v>
      </c>
      <c r="E15" s="160" t="str">
        <f>IF(Identificar!G15&lt;&gt;"",Identificar!G15,"")</f>
        <v>João</v>
      </c>
      <c r="F15" s="116" t="s">
        <v>176</v>
      </c>
      <c r="G15" s="116" t="s">
        <v>187</v>
      </c>
      <c r="H15" s="116" t="s">
        <v>186</v>
      </c>
      <c r="I15" s="159">
        <f>IF(G15&lt;&gt;"",IF(H15&lt;&gt;"",RIGHT(G15,4)*RIGHT(H15,4),""),"")</f>
        <v>2.1524999999999999</v>
      </c>
      <c r="J15" s="159" t="str">
        <f>IF(I15&lt;&gt;"",VLOOKUP(I15,'Sensibilidade ao Risco'!$E$2:$F$30,2,FALSE),"")</f>
        <v>Muito baixa - 0,05</v>
      </c>
      <c r="K15" s="158">
        <f>IF(F15&lt;&gt;"",IF(J15&lt;&gt;"",(RIGHT(J15,3))*(RIGHT(F15,3)),""),"")</f>
        <v>2.0000000000000004E-2</v>
      </c>
      <c r="L15" s="157"/>
      <c r="M15" s="156">
        <f>ROUNDUP(Quantificar!G15/Qualificar!$M$2,2)</f>
        <v>0.15</v>
      </c>
      <c r="N15" s="156">
        <f>ROUNDUP(Quantificar!H15/Qualificar!$M$3,2)</f>
        <v>0.14000000000000001</v>
      </c>
      <c r="AF15" s="114"/>
      <c r="AG15" s="113"/>
      <c r="AH15" s="112"/>
      <c r="AI15" s="111"/>
      <c r="AJ15" s="110"/>
    </row>
    <row r="35" spans="6:8" ht="22.5" x14ac:dyDescent="0.25">
      <c r="F35" s="155" t="s">
        <v>187</v>
      </c>
      <c r="G35" s="155" t="s">
        <v>186</v>
      </c>
      <c r="H35" s="155" t="s">
        <v>185</v>
      </c>
    </row>
    <row r="36" spans="6:8" ht="22.5" x14ac:dyDescent="0.25">
      <c r="F36" s="155" t="s">
        <v>184</v>
      </c>
      <c r="G36" s="155" t="s">
        <v>183</v>
      </c>
      <c r="H36" s="155" t="s">
        <v>182</v>
      </c>
    </row>
    <row r="37" spans="6:8" ht="22.5" x14ac:dyDescent="0.25">
      <c r="F37" s="155" t="s">
        <v>181</v>
      </c>
      <c r="G37" s="155" t="s">
        <v>180</v>
      </c>
      <c r="H37" s="155" t="s">
        <v>179</v>
      </c>
    </row>
    <row r="38" spans="6:8" ht="22.5" x14ac:dyDescent="0.25">
      <c r="F38" s="155" t="s">
        <v>178</v>
      </c>
      <c r="G38" s="155" t="s">
        <v>177</v>
      </c>
      <c r="H38" s="155" t="s">
        <v>176</v>
      </c>
    </row>
    <row r="39" spans="6:8" ht="22.5" x14ac:dyDescent="0.25">
      <c r="F39" s="155" t="s">
        <v>175</v>
      </c>
      <c r="G39" s="155" t="s">
        <v>174</v>
      </c>
      <c r="H39" s="155" t="s">
        <v>173</v>
      </c>
    </row>
  </sheetData>
  <autoFilter ref="A6:K15" xr:uid="{573EF571-1A63-461E-B954-5B547542CA8D}">
    <filterColumn colId="1" showButton="0"/>
    <filterColumn colId="2" showButton="0"/>
    <filterColumn colId="8" showButton="0"/>
  </autoFilter>
  <mergeCells count="12">
    <mergeCell ref="M6:M7"/>
    <mergeCell ref="A4:E5"/>
    <mergeCell ref="A6:A7"/>
    <mergeCell ref="N6:N7"/>
    <mergeCell ref="B6:D6"/>
    <mergeCell ref="E6:E7"/>
    <mergeCell ref="A1:E3"/>
    <mergeCell ref="AI1:AJ1"/>
    <mergeCell ref="F6:F7"/>
    <mergeCell ref="K6:K7"/>
    <mergeCell ref="G6:J6"/>
    <mergeCell ref="AF1:AG1"/>
  </mergeCells>
  <conditionalFormatting sqref="K8:K15">
    <cfRule type="cellIs" dxfId="27" priority="1" stopIfTrue="1" operator="between">
      <formula>0.005</formula>
      <formula>0.04</formula>
    </cfRule>
    <cfRule type="cellIs" dxfId="26" priority="2" stopIfTrue="1" operator="between">
      <formula>0.05</formula>
      <formula>0.17</formula>
    </cfRule>
    <cfRule type="cellIs" dxfId="25" priority="3" stopIfTrue="1" operator="between">
      <formula>0.18</formula>
      <formula>0.81</formula>
    </cfRule>
  </conditionalFormatting>
  <dataValidations count="3">
    <dataValidation type="list" allowBlank="1" showInputMessage="1" showErrorMessage="1" sqref="F8:F15 JB8:JB15 SX8:SX15 ACT8:ACT15 AMP8:AMP15 AWL8:AWL15 BGH8:BGH15 BQD8:BQD15 BZZ8:BZZ15 CJV8:CJV15 CTR8:CTR15 DDN8:DDN15 DNJ8:DNJ15 DXF8:DXF15 EHB8:EHB15 EQX8:EQX15 FAT8:FAT15 FKP8:FKP15 FUL8:FUL15 GEH8:GEH15 GOD8:GOD15 GXZ8:GXZ15 HHV8:HHV15 HRR8:HRR15 IBN8:IBN15 ILJ8:ILJ15 IVF8:IVF15 JFB8:JFB15 JOX8:JOX15 JYT8:JYT15 KIP8:KIP15 KSL8:KSL15 LCH8:LCH15 LMD8:LMD15 LVZ8:LVZ15 MFV8:MFV15 MPR8:MPR15 MZN8:MZN15 NJJ8:NJJ15 NTF8:NTF15 ODB8:ODB15 OMX8:OMX15 OWT8:OWT15 PGP8:PGP15 PQL8:PQL15 QAH8:QAH15 QKD8:QKD15 QTZ8:QTZ15 RDV8:RDV15 RNR8:RNR15 RXN8:RXN15 SHJ8:SHJ15 SRF8:SRF15 TBB8:TBB15 TKX8:TKX15 TUT8:TUT15 UEP8:UEP15 UOL8:UOL15 UYH8:UYH15 VID8:VID15 VRZ8:VRZ15 WBV8:WBV15 WLR8:WLR15 WVN8:WVN15 F65544:F65551 JB65544:JB65551 SX65544:SX65551 ACT65544:ACT65551 AMP65544:AMP65551 AWL65544:AWL65551 BGH65544:BGH65551 BQD65544:BQD65551 BZZ65544:BZZ65551 CJV65544:CJV65551 CTR65544:CTR65551 DDN65544:DDN65551 DNJ65544:DNJ65551 DXF65544:DXF65551 EHB65544:EHB65551 EQX65544:EQX65551 FAT65544:FAT65551 FKP65544:FKP65551 FUL65544:FUL65551 GEH65544:GEH65551 GOD65544:GOD65551 GXZ65544:GXZ65551 HHV65544:HHV65551 HRR65544:HRR65551 IBN65544:IBN65551 ILJ65544:ILJ65551 IVF65544:IVF65551 JFB65544:JFB65551 JOX65544:JOX65551 JYT65544:JYT65551 KIP65544:KIP65551 KSL65544:KSL65551 LCH65544:LCH65551 LMD65544:LMD65551 LVZ65544:LVZ65551 MFV65544:MFV65551 MPR65544:MPR65551 MZN65544:MZN65551 NJJ65544:NJJ65551 NTF65544:NTF65551 ODB65544:ODB65551 OMX65544:OMX65551 OWT65544:OWT65551 PGP65544:PGP65551 PQL65544:PQL65551 QAH65544:QAH65551 QKD65544:QKD65551 QTZ65544:QTZ65551 RDV65544:RDV65551 RNR65544:RNR65551 RXN65544:RXN65551 SHJ65544:SHJ65551 SRF65544:SRF65551 TBB65544:TBB65551 TKX65544:TKX65551 TUT65544:TUT65551 UEP65544:UEP65551 UOL65544:UOL65551 UYH65544:UYH65551 VID65544:VID65551 VRZ65544:VRZ65551 WBV65544:WBV65551 WLR65544:WLR65551 WVN65544:WVN65551 F131080:F131087 JB131080:JB131087 SX131080:SX131087 ACT131080:ACT131087 AMP131080:AMP131087 AWL131080:AWL131087 BGH131080:BGH131087 BQD131080:BQD131087 BZZ131080:BZZ131087 CJV131080:CJV131087 CTR131080:CTR131087 DDN131080:DDN131087 DNJ131080:DNJ131087 DXF131080:DXF131087 EHB131080:EHB131087 EQX131080:EQX131087 FAT131080:FAT131087 FKP131080:FKP131087 FUL131080:FUL131087 GEH131080:GEH131087 GOD131080:GOD131087 GXZ131080:GXZ131087 HHV131080:HHV131087 HRR131080:HRR131087 IBN131080:IBN131087 ILJ131080:ILJ131087 IVF131080:IVF131087 JFB131080:JFB131087 JOX131080:JOX131087 JYT131080:JYT131087 KIP131080:KIP131087 KSL131080:KSL131087 LCH131080:LCH131087 LMD131080:LMD131087 LVZ131080:LVZ131087 MFV131080:MFV131087 MPR131080:MPR131087 MZN131080:MZN131087 NJJ131080:NJJ131087 NTF131080:NTF131087 ODB131080:ODB131087 OMX131080:OMX131087 OWT131080:OWT131087 PGP131080:PGP131087 PQL131080:PQL131087 QAH131080:QAH131087 QKD131080:QKD131087 QTZ131080:QTZ131087 RDV131080:RDV131087 RNR131080:RNR131087 RXN131080:RXN131087 SHJ131080:SHJ131087 SRF131080:SRF131087 TBB131080:TBB131087 TKX131080:TKX131087 TUT131080:TUT131087 UEP131080:UEP131087 UOL131080:UOL131087 UYH131080:UYH131087 VID131080:VID131087 VRZ131080:VRZ131087 WBV131080:WBV131087 WLR131080:WLR131087 WVN131080:WVN131087 F196616:F196623 JB196616:JB196623 SX196616:SX196623 ACT196616:ACT196623 AMP196616:AMP196623 AWL196616:AWL196623 BGH196616:BGH196623 BQD196616:BQD196623 BZZ196616:BZZ196623 CJV196616:CJV196623 CTR196616:CTR196623 DDN196616:DDN196623 DNJ196616:DNJ196623 DXF196616:DXF196623 EHB196616:EHB196623 EQX196616:EQX196623 FAT196616:FAT196623 FKP196616:FKP196623 FUL196616:FUL196623 GEH196616:GEH196623 GOD196616:GOD196623 GXZ196616:GXZ196623 HHV196616:HHV196623 HRR196616:HRR196623 IBN196616:IBN196623 ILJ196616:ILJ196623 IVF196616:IVF196623 JFB196616:JFB196623 JOX196616:JOX196623 JYT196616:JYT196623 KIP196616:KIP196623 KSL196616:KSL196623 LCH196616:LCH196623 LMD196616:LMD196623 LVZ196616:LVZ196623 MFV196616:MFV196623 MPR196616:MPR196623 MZN196616:MZN196623 NJJ196616:NJJ196623 NTF196616:NTF196623 ODB196616:ODB196623 OMX196616:OMX196623 OWT196616:OWT196623 PGP196616:PGP196623 PQL196616:PQL196623 QAH196616:QAH196623 QKD196616:QKD196623 QTZ196616:QTZ196623 RDV196616:RDV196623 RNR196616:RNR196623 RXN196616:RXN196623 SHJ196616:SHJ196623 SRF196616:SRF196623 TBB196616:TBB196623 TKX196616:TKX196623 TUT196616:TUT196623 UEP196616:UEP196623 UOL196616:UOL196623 UYH196616:UYH196623 VID196616:VID196623 VRZ196616:VRZ196623 WBV196616:WBV196623 WLR196616:WLR196623 WVN196616:WVN196623 F262152:F262159 JB262152:JB262159 SX262152:SX262159 ACT262152:ACT262159 AMP262152:AMP262159 AWL262152:AWL262159 BGH262152:BGH262159 BQD262152:BQD262159 BZZ262152:BZZ262159 CJV262152:CJV262159 CTR262152:CTR262159 DDN262152:DDN262159 DNJ262152:DNJ262159 DXF262152:DXF262159 EHB262152:EHB262159 EQX262152:EQX262159 FAT262152:FAT262159 FKP262152:FKP262159 FUL262152:FUL262159 GEH262152:GEH262159 GOD262152:GOD262159 GXZ262152:GXZ262159 HHV262152:HHV262159 HRR262152:HRR262159 IBN262152:IBN262159 ILJ262152:ILJ262159 IVF262152:IVF262159 JFB262152:JFB262159 JOX262152:JOX262159 JYT262152:JYT262159 KIP262152:KIP262159 KSL262152:KSL262159 LCH262152:LCH262159 LMD262152:LMD262159 LVZ262152:LVZ262159 MFV262152:MFV262159 MPR262152:MPR262159 MZN262152:MZN262159 NJJ262152:NJJ262159 NTF262152:NTF262159 ODB262152:ODB262159 OMX262152:OMX262159 OWT262152:OWT262159 PGP262152:PGP262159 PQL262152:PQL262159 QAH262152:QAH262159 QKD262152:QKD262159 QTZ262152:QTZ262159 RDV262152:RDV262159 RNR262152:RNR262159 RXN262152:RXN262159 SHJ262152:SHJ262159 SRF262152:SRF262159 TBB262152:TBB262159 TKX262152:TKX262159 TUT262152:TUT262159 UEP262152:UEP262159 UOL262152:UOL262159 UYH262152:UYH262159 VID262152:VID262159 VRZ262152:VRZ262159 WBV262152:WBV262159 WLR262152:WLR262159 WVN262152:WVN262159 F327688:F327695 JB327688:JB327695 SX327688:SX327695 ACT327688:ACT327695 AMP327688:AMP327695 AWL327688:AWL327695 BGH327688:BGH327695 BQD327688:BQD327695 BZZ327688:BZZ327695 CJV327688:CJV327695 CTR327688:CTR327695 DDN327688:DDN327695 DNJ327688:DNJ327695 DXF327688:DXF327695 EHB327688:EHB327695 EQX327688:EQX327695 FAT327688:FAT327695 FKP327688:FKP327695 FUL327688:FUL327695 GEH327688:GEH327695 GOD327688:GOD327695 GXZ327688:GXZ327695 HHV327688:HHV327695 HRR327688:HRR327695 IBN327688:IBN327695 ILJ327688:ILJ327695 IVF327688:IVF327695 JFB327688:JFB327695 JOX327688:JOX327695 JYT327688:JYT327695 KIP327688:KIP327695 KSL327688:KSL327695 LCH327688:LCH327695 LMD327688:LMD327695 LVZ327688:LVZ327695 MFV327688:MFV327695 MPR327688:MPR327695 MZN327688:MZN327695 NJJ327688:NJJ327695 NTF327688:NTF327695 ODB327688:ODB327695 OMX327688:OMX327695 OWT327688:OWT327695 PGP327688:PGP327695 PQL327688:PQL327695 QAH327688:QAH327695 QKD327688:QKD327695 QTZ327688:QTZ327695 RDV327688:RDV327695 RNR327688:RNR327695 RXN327688:RXN327695 SHJ327688:SHJ327695 SRF327688:SRF327695 TBB327688:TBB327695 TKX327688:TKX327695 TUT327688:TUT327695 UEP327688:UEP327695 UOL327688:UOL327695 UYH327688:UYH327695 VID327688:VID327695 VRZ327688:VRZ327695 WBV327688:WBV327695 WLR327688:WLR327695 WVN327688:WVN327695 F393224:F393231 JB393224:JB393231 SX393224:SX393231 ACT393224:ACT393231 AMP393224:AMP393231 AWL393224:AWL393231 BGH393224:BGH393231 BQD393224:BQD393231 BZZ393224:BZZ393231 CJV393224:CJV393231 CTR393224:CTR393231 DDN393224:DDN393231 DNJ393224:DNJ393231 DXF393224:DXF393231 EHB393224:EHB393231 EQX393224:EQX393231 FAT393224:FAT393231 FKP393224:FKP393231 FUL393224:FUL393231 GEH393224:GEH393231 GOD393224:GOD393231 GXZ393224:GXZ393231 HHV393224:HHV393231 HRR393224:HRR393231 IBN393224:IBN393231 ILJ393224:ILJ393231 IVF393224:IVF393231 JFB393224:JFB393231 JOX393224:JOX393231 JYT393224:JYT393231 KIP393224:KIP393231 KSL393224:KSL393231 LCH393224:LCH393231 LMD393224:LMD393231 LVZ393224:LVZ393231 MFV393224:MFV393231 MPR393224:MPR393231 MZN393224:MZN393231 NJJ393224:NJJ393231 NTF393224:NTF393231 ODB393224:ODB393231 OMX393224:OMX393231 OWT393224:OWT393231 PGP393224:PGP393231 PQL393224:PQL393231 QAH393224:QAH393231 QKD393224:QKD393231 QTZ393224:QTZ393231 RDV393224:RDV393231 RNR393224:RNR393231 RXN393224:RXN393231 SHJ393224:SHJ393231 SRF393224:SRF393231 TBB393224:TBB393231 TKX393224:TKX393231 TUT393224:TUT393231 UEP393224:UEP393231 UOL393224:UOL393231 UYH393224:UYH393231 VID393224:VID393231 VRZ393224:VRZ393231 WBV393224:WBV393231 WLR393224:WLR393231 WVN393224:WVN393231 F458760:F458767 JB458760:JB458767 SX458760:SX458767 ACT458760:ACT458767 AMP458760:AMP458767 AWL458760:AWL458767 BGH458760:BGH458767 BQD458760:BQD458767 BZZ458760:BZZ458767 CJV458760:CJV458767 CTR458760:CTR458767 DDN458760:DDN458767 DNJ458760:DNJ458767 DXF458760:DXF458767 EHB458760:EHB458767 EQX458760:EQX458767 FAT458760:FAT458767 FKP458760:FKP458767 FUL458760:FUL458767 GEH458760:GEH458767 GOD458760:GOD458767 GXZ458760:GXZ458767 HHV458760:HHV458767 HRR458760:HRR458767 IBN458760:IBN458767 ILJ458760:ILJ458767 IVF458760:IVF458767 JFB458760:JFB458767 JOX458760:JOX458767 JYT458760:JYT458767 KIP458760:KIP458767 KSL458760:KSL458767 LCH458760:LCH458767 LMD458760:LMD458767 LVZ458760:LVZ458767 MFV458760:MFV458767 MPR458760:MPR458767 MZN458760:MZN458767 NJJ458760:NJJ458767 NTF458760:NTF458767 ODB458760:ODB458767 OMX458760:OMX458767 OWT458760:OWT458767 PGP458760:PGP458767 PQL458760:PQL458767 QAH458760:QAH458767 QKD458760:QKD458767 QTZ458760:QTZ458767 RDV458760:RDV458767 RNR458760:RNR458767 RXN458760:RXN458767 SHJ458760:SHJ458767 SRF458760:SRF458767 TBB458760:TBB458767 TKX458760:TKX458767 TUT458760:TUT458767 UEP458760:UEP458767 UOL458760:UOL458767 UYH458760:UYH458767 VID458760:VID458767 VRZ458760:VRZ458767 WBV458760:WBV458767 WLR458760:WLR458767 WVN458760:WVN458767 F524296:F524303 JB524296:JB524303 SX524296:SX524303 ACT524296:ACT524303 AMP524296:AMP524303 AWL524296:AWL524303 BGH524296:BGH524303 BQD524296:BQD524303 BZZ524296:BZZ524303 CJV524296:CJV524303 CTR524296:CTR524303 DDN524296:DDN524303 DNJ524296:DNJ524303 DXF524296:DXF524303 EHB524296:EHB524303 EQX524296:EQX524303 FAT524296:FAT524303 FKP524296:FKP524303 FUL524296:FUL524303 GEH524296:GEH524303 GOD524296:GOD524303 GXZ524296:GXZ524303 HHV524296:HHV524303 HRR524296:HRR524303 IBN524296:IBN524303 ILJ524296:ILJ524303 IVF524296:IVF524303 JFB524296:JFB524303 JOX524296:JOX524303 JYT524296:JYT524303 KIP524296:KIP524303 KSL524296:KSL524303 LCH524296:LCH524303 LMD524296:LMD524303 LVZ524296:LVZ524303 MFV524296:MFV524303 MPR524296:MPR524303 MZN524296:MZN524303 NJJ524296:NJJ524303 NTF524296:NTF524303 ODB524296:ODB524303 OMX524296:OMX524303 OWT524296:OWT524303 PGP524296:PGP524303 PQL524296:PQL524303 QAH524296:QAH524303 QKD524296:QKD524303 QTZ524296:QTZ524303 RDV524296:RDV524303 RNR524296:RNR524303 RXN524296:RXN524303 SHJ524296:SHJ524303 SRF524296:SRF524303 TBB524296:TBB524303 TKX524296:TKX524303 TUT524296:TUT524303 UEP524296:UEP524303 UOL524296:UOL524303 UYH524296:UYH524303 VID524296:VID524303 VRZ524296:VRZ524303 WBV524296:WBV524303 WLR524296:WLR524303 WVN524296:WVN524303 F589832:F589839 JB589832:JB589839 SX589832:SX589839 ACT589832:ACT589839 AMP589832:AMP589839 AWL589832:AWL589839 BGH589832:BGH589839 BQD589832:BQD589839 BZZ589832:BZZ589839 CJV589832:CJV589839 CTR589832:CTR589839 DDN589832:DDN589839 DNJ589832:DNJ589839 DXF589832:DXF589839 EHB589832:EHB589839 EQX589832:EQX589839 FAT589832:FAT589839 FKP589832:FKP589839 FUL589832:FUL589839 GEH589832:GEH589839 GOD589832:GOD589839 GXZ589832:GXZ589839 HHV589832:HHV589839 HRR589832:HRR589839 IBN589832:IBN589839 ILJ589832:ILJ589839 IVF589832:IVF589839 JFB589832:JFB589839 JOX589832:JOX589839 JYT589832:JYT589839 KIP589832:KIP589839 KSL589832:KSL589839 LCH589832:LCH589839 LMD589832:LMD589839 LVZ589832:LVZ589839 MFV589832:MFV589839 MPR589832:MPR589839 MZN589832:MZN589839 NJJ589832:NJJ589839 NTF589832:NTF589839 ODB589832:ODB589839 OMX589832:OMX589839 OWT589832:OWT589839 PGP589832:PGP589839 PQL589832:PQL589839 QAH589832:QAH589839 QKD589832:QKD589839 QTZ589832:QTZ589839 RDV589832:RDV589839 RNR589832:RNR589839 RXN589832:RXN589839 SHJ589832:SHJ589839 SRF589832:SRF589839 TBB589832:TBB589839 TKX589832:TKX589839 TUT589832:TUT589839 UEP589832:UEP589839 UOL589832:UOL589839 UYH589832:UYH589839 VID589832:VID589839 VRZ589832:VRZ589839 WBV589832:WBV589839 WLR589832:WLR589839 WVN589832:WVN589839 F655368:F655375 JB655368:JB655375 SX655368:SX655375 ACT655368:ACT655375 AMP655368:AMP655375 AWL655368:AWL655375 BGH655368:BGH655375 BQD655368:BQD655375 BZZ655368:BZZ655375 CJV655368:CJV655375 CTR655368:CTR655375 DDN655368:DDN655375 DNJ655368:DNJ655375 DXF655368:DXF655375 EHB655368:EHB655375 EQX655368:EQX655375 FAT655368:FAT655375 FKP655368:FKP655375 FUL655368:FUL655375 GEH655368:GEH655375 GOD655368:GOD655375 GXZ655368:GXZ655375 HHV655368:HHV655375 HRR655368:HRR655375 IBN655368:IBN655375 ILJ655368:ILJ655375 IVF655368:IVF655375 JFB655368:JFB655375 JOX655368:JOX655375 JYT655368:JYT655375 KIP655368:KIP655375 KSL655368:KSL655375 LCH655368:LCH655375 LMD655368:LMD655375 LVZ655368:LVZ655375 MFV655368:MFV655375 MPR655368:MPR655375 MZN655368:MZN655375 NJJ655368:NJJ655375 NTF655368:NTF655375 ODB655368:ODB655375 OMX655368:OMX655375 OWT655368:OWT655375 PGP655368:PGP655375 PQL655368:PQL655375 QAH655368:QAH655375 QKD655368:QKD655375 QTZ655368:QTZ655375 RDV655368:RDV655375 RNR655368:RNR655375 RXN655368:RXN655375 SHJ655368:SHJ655375 SRF655368:SRF655375 TBB655368:TBB655375 TKX655368:TKX655375 TUT655368:TUT655375 UEP655368:UEP655375 UOL655368:UOL655375 UYH655368:UYH655375 VID655368:VID655375 VRZ655368:VRZ655375 WBV655368:WBV655375 WLR655368:WLR655375 WVN655368:WVN655375 F720904:F720911 JB720904:JB720911 SX720904:SX720911 ACT720904:ACT720911 AMP720904:AMP720911 AWL720904:AWL720911 BGH720904:BGH720911 BQD720904:BQD720911 BZZ720904:BZZ720911 CJV720904:CJV720911 CTR720904:CTR720911 DDN720904:DDN720911 DNJ720904:DNJ720911 DXF720904:DXF720911 EHB720904:EHB720911 EQX720904:EQX720911 FAT720904:FAT720911 FKP720904:FKP720911 FUL720904:FUL720911 GEH720904:GEH720911 GOD720904:GOD720911 GXZ720904:GXZ720911 HHV720904:HHV720911 HRR720904:HRR720911 IBN720904:IBN720911 ILJ720904:ILJ720911 IVF720904:IVF720911 JFB720904:JFB720911 JOX720904:JOX720911 JYT720904:JYT720911 KIP720904:KIP720911 KSL720904:KSL720911 LCH720904:LCH720911 LMD720904:LMD720911 LVZ720904:LVZ720911 MFV720904:MFV720911 MPR720904:MPR720911 MZN720904:MZN720911 NJJ720904:NJJ720911 NTF720904:NTF720911 ODB720904:ODB720911 OMX720904:OMX720911 OWT720904:OWT720911 PGP720904:PGP720911 PQL720904:PQL720911 QAH720904:QAH720911 QKD720904:QKD720911 QTZ720904:QTZ720911 RDV720904:RDV720911 RNR720904:RNR720911 RXN720904:RXN720911 SHJ720904:SHJ720911 SRF720904:SRF720911 TBB720904:TBB720911 TKX720904:TKX720911 TUT720904:TUT720911 UEP720904:UEP720911 UOL720904:UOL720911 UYH720904:UYH720911 VID720904:VID720911 VRZ720904:VRZ720911 WBV720904:WBV720911 WLR720904:WLR720911 WVN720904:WVN720911 F786440:F786447 JB786440:JB786447 SX786440:SX786447 ACT786440:ACT786447 AMP786440:AMP786447 AWL786440:AWL786447 BGH786440:BGH786447 BQD786440:BQD786447 BZZ786440:BZZ786447 CJV786440:CJV786447 CTR786440:CTR786447 DDN786440:DDN786447 DNJ786440:DNJ786447 DXF786440:DXF786447 EHB786440:EHB786447 EQX786440:EQX786447 FAT786440:FAT786447 FKP786440:FKP786447 FUL786440:FUL786447 GEH786440:GEH786447 GOD786440:GOD786447 GXZ786440:GXZ786447 HHV786440:HHV786447 HRR786440:HRR786447 IBN786440:IBN786447 ILJ786440:ILJ786447 IVF786440:IVF786447 JFB786440:JFB786447 JOX786440:JOX786447 JYT786440:JYT786447 KIP786440:KIP786447 KSL786440:KSL786447 LCH786440:LCH786447 LMD786440:LMD786447 LVZ786440:LVZ786447 MFV786440:MFV786447 MPR786440:MPR786447 MZN786440:MZN786447 NJJ786440:NJJ786447 NTF786440:NTF786447 ODB786440:ODB786447 OMX786440:OMX786447 OWT786440:OWT786447 PGP786440:PGP786447 PQL786440:PQL786447 QAH786440:QAH786447 QKD786440:QKD786447 QTZ786440:QTZ786447 RDV786440:RDV786447 RNR786440:RNR786447 RXN786440:RXN786447 SHJ786440:SHJ786447 SRF786440:SRF786447 TBB786440:TBB786447 TKX786440:TKX786447 TUT786440:TUT786447 UEP786440:UEP786447 UOL786440:UOL786447 UYH786440:UYH786447 VID786440:VID786447 VRZ786440:VRZ786447 WBV786440:WBV786447 WLR786440:WLR786447 WVN786440:WVN786447 F851976:F851983 JB851976:JB851983 SX851976:SX851983 ACT851976:ACT851983 AMP851976:AMP851983 AWL851976:AWL851983 BGH851976:BGH851983 BQD851976:BQD851983 BZZ851976:BZZ851983 CJV851976:CJV851983 CTR851976:CTR851983 DDN851976:DDN851983 DNJ851976:DNJ851983 DXF851976:DXF851983 EHB851976:EHB851983 EQX851976:EQX851983 FAT851976:FAT851983 FKP851976:FKP851983 FUL851976:FUL851983 GEH851976:GEH851983 GOD851976:GOD851983 GXZ851976:GXZ851983 HHV851976:HHV851983 HRR851976:HRR851983 IBN851976:IBN851983 ILJ851976:ILJ851983 IVF851976:IVF851983 JFB851976:JFB851983 JOX851976:JOX851983 JYT851976:JYT851983 KIP851976:KIP851983 KSL851976:KSL851983 LCH851976:LCH851983 LMD851976:LMD851983 LVZ851976:LVZ851983 MFV851976:MFV851983 MPR851976:MPR851983 MZN851976:MZN851983 NJJ851976:NJJ851983 NTF851976:NTF851983 ODB851976:ODB851983 OMX851976:OMX851983 OWT851976:OWT851983 PGP851976:PGP851983 PQL851976:PQL851983 QAH851976:QAH851983 QKD851976:QKD851983 QTZ851976:QTZ851983 RDV851976:RDV851983 RNR851976:RNR851983 RXN851976:RXN851983 SHJ851976:SHJ851983 SRF851976:SRF851983 TBB851976:TBB851983 TKX851976:TKX851983 TUT851976:TUT851983 UEP851976:UEP851983 UOL851976:UOL851983 UYH851976:UYH851983 VID851976:VID851983 VRZ851976:VRZ851983 WBV851976:WBV851983 WLR851976:WLR851983 WVN851976:WVN851983 F917512:F917519 JB917512:JB917519 SX917512:SX917519 ACT917512:ACT917519 AMP917512:AMP917519 AWL917512:AWL917519 BGH917512:BGH917519 BQD917512:BQD917519 BZZ917512:BZZ917519 CJV917512:CJV917519 CTR917512:CTR917519 DDN917512:DDN917519 DNJ917512:DNJ917519 DXF917512:DXF917519 EHB917512:EHB917519 EQX917512:EQX917519 FAT917512:FAT917519 FKP917512:FKP917519 FUL917512:FUL917519 GEH917512:GEH917519 GOD917512:GOD917519 GXZ917512:GXZ917519 HHV917512:HHV917519 HRR917512:HRR917519 IBN917512:IBN917519 ILJ917512:ILJ917519 IVF917512:IVF917519 JFB917512:JFB917519 JOX917512:JOX917519 JYT917512:JYT917519 KIP917512:KIP917519 KSL917512:KSL917519 LCH917512:LCH917519 LMD917512:LMD917519 LVZ917512:LVZ917519 MFV917512:MFV917519 MPR917512:MPR917519 MZN917512:MZN917519 NJJ917512:NJJ917519 NTF917512:NTF917519 ODB917512:ODB917519 OMX917512:OMX917519 OWT917512:OWT917519 PGP917512:PGP917519 PQL917512:PQL917519 QAH917512:QAH917519 QKD917512:QKD917519 QTZ917512:QTZ917519 RDV917512:RDV917519 RNR917512:RNR917519 RXN917512:RXN917519 SHJ917512:SHJ917519 SRF917512:SRF917519 TBB917512:TBB917519 TKX917512:TKX917519 TUT917512:TUT917519 UEP917512:UEP917519 UOL917512:UOL917519 UYH917512:UYH917519 VID917512:VID917519 VRZ917512:VRZ917519 WBV917512:WBV917519 WLR917512:WLR917519 WVN917512:WVN917519 F983048:F983055 JB983048:JB983055 SX983048:SX983055 ACT983048:ACT983055 AMP983048:AMP983055 AWL983048:AWL983055 BGH983048:BGH983055 BQD983048:BQD983055 BZZ983048:BZZ983055 CJV983048:CJV983055 CTR983048:CTR983055 DDN983048:DDN983055 DNJ983048:DNJ983055 DXF983048:DXF983055 EHB983048:EHB983055 EQX983048:EQX983055 FAT983048:FAT983055 FKP983048:FKP983055 FUL983048:FUL983055 GEH983048:GEH983055 GOD983048:GOD983055 GXZ983048:GXZ983055 HHV983048:HHV983055 HRR983048:HRR983055 IBN983048:IBN983055 ILJ983048:ILJ983055 IVF983048:IVF983055 JFB983048:JFB983055 JOX983048:JOX983055 JYT983048:JYT983055 KIP983048:KIP983055 KSL983048:KSL983055 LCH983048:LCH983055 LMD983048:LMD983055 LVZ983048:LVZ983055 MFV983048:MFV983055 MPR983048:MPR983055 MZN983048:MZN983055 NJJ983048:NJJ983055 NTF983048:NTF983055 ODB983048:ODB983055 OMX983048:OMX983055 OWT983048:OWT983055 PGP983048:PGP983055 PQL983048:PQL983055 QAH983048:QAH983055 QKD983048:QKD983055 QTZ983048:QTZ983055 RDV983048:RDV983055 RNR983048:RNR983055 RXN983048:RXN983055 SHJ983048:SHJ983055 SRF983048:SRF983055 TBB983048:TBB983055 TKX983048:TKX983055 TUT983048:TUT983055 UEP983048:UEP983055 UOL983048:UOL983055 UYH983048:UYH983055 VID983048:VID983055 VRZ983048:VRZ983055 WBV983048:WBV983055 WLR983048:WLR983055 WVN983048:WVN983055" xr:uid="{9D4CA4F7-9E9F-4F92-9A9E-558ADAC672EB}">
      <formula1>$H$35:$H$39</formula1>
    </dataValidation>
    <dataValidation type="list" allowBlank="1" showInputMessage="1" showErrorMessage="1" sqref="G8:G15 JC8:JC15 SY8:SY15 ACU8:ACU15 AMQ8:AMQ15 AWM8:AWM15 BGI8:BGI15 BQE8:BQE15 CAA8:CAA15 CJW8:CJW15 CTS8:CTS15 DDO8:DDO15 DNK8:DNK15 DXG8:DXG15 EHC8:EHC15 EQY8:EQY15 FAU8:FAU15 FKQ8:FKQ15 FUM8:FUM15 GEI8:GEI15 GOE8:GOE15 GYA8:GYA15 HHW8:HHW15 HRS8:HRS15 IBO8:IBO15 ILK8:ILK15 IVG8:IVG15 JFC8:JFC15 JOY8:JOY15 JYU8:JYU15 KIQ8:KIQ15 KSM8:KSM15 LCI8:LCI15 LME8:LME15 LWA8:LWA15 MFW8:MFW15 MPS8:MPS15 MZO8:MZO15 NJK8:NJK15 NTG8:NTG15 ODC8:ODC15 OMY8:OMY15 OWU8:OWU15 PGQ8:PGQ15 PQM8:PQM15 QAI8:QAI15 QKE8:QKE15 QUA8:QUA15 RDW8:RDW15 RNS8:RNS15 RXO8:RXO15 SHK8:SHK15 SRG8:SRG15 TBC8:TBC15 TKY8:TKY15 TUU8:TUU15 UEQ8:UEQ15 UOM8:UOM15 UYI8:UYI15 VIE8:VIE15 VSA8:VSA15 WBW8:WBW15 WLS8:WLS15 WVO8:WVO15 G65544:G65551 JC65544:JC65551 SY65544:SY65551 ACU65544:ACU65551 AMQ65544:AMQ65551 AWM65544:AWM65551 BGI65544:BGI65551 BQE65544:BQE65551 CAA65544:CAA65551 CJW65544:CJW65551 CTS65544:CTS65551 DDO65544:DDO65551 DNK65544:DNK65551 DXG65544:DXG65551 EHC65544:EHC65551 EQY65544:EQY65551 FAU65544:FAU65551 FKQ65544:FKQ65551 FUM65544:FUM65551 GEI65544:GEI65551 GOE65544:GOE65551 GYA65544:GYA65551 HHW65544:HHW65551 HRS65544:HRS65551 IBO65544:IBO65551 ILK65544:ILK65551 IVG65544:IVG65551 JFC65544:JFC65551 JOY65544:JOY65551 JYU65544:JYU65551 KIQ65544:KIQ65551 KSM65544:KSM65551 LCI65544:LCI65551 LME65544:LME65551 LWA65544:LWA65551 MFW65544:MFW65551 MPS65544:MPS65551 MZO65544:MZO65551 NJK65544:NJK65551 NTG65544:NTG65551 ODC65544:ODC65551 OMY65544:OMY65551 OWU65544:OWU65551 PGQ65544:PGQ65551 PQM65544:PQM65551 QAI65544:QAI65551 QKE65544:QKE65551 QUA65544:QUA65551 RDW65544:RDW65551 RNS65544:RNS65551 RXO65544:RXO65551 SHK65544:SHK65551 SRG65544:SRG65551 TBC65544:TBC65551 TKY65544:TKY65551 TUU65544:TUU65551 UEQ65544:UEQ65551 UOM65544:UOM65551 UYI65544:UYI65551 VIE65544:VIE65551 VSA65544:VSA65551 WBW65544:WBW65551 WLS65544:WLS65551 WVO65544:WVO65551 G131080:G131087 JC131080:JC131087 SY131080:SY131087 ACU131080:ACU131087 AMQ131080:AMQ131087 AWM131080:AWM131087 BGI131080:BGI131087 BQE131080:BQE131087 CAA131080:CAA131087 CJW131080:CJW131087 CTS131080:CTS131087 DDO131080:DDO131087 DNK131080:DNK131087 DXG131080:DXG131087 EHC131080:EHC131087 EQY131080:EQY131087 FAU131080:FAU131087 FKQ131080:FKQ131087 FUM131080:FUM131087 GEI131080:GEI131087 GOE131080:GOE131087 GYA131080:GYA131087 HHW131080:HHW131087 HRS131080:HRS131087 IBO131080:IBO131087 ILK131080:ILK131087 IVG131080:IVG131087 JFC131080:JFC131087 JOY131080:JOY131087 JYU131080:JYU131087 KIQ131080:KIQ131087 KSM131080:KSM131087 LCI131080:LCI131087 LME131080:LME131087 LWA131080:LWA131087 MFW131080:MFW131087 MPS131080:MPS131087 MZO131080:MZO131087 NJK131080:NJK131087 NTG131080:NTG131087 ODC131080:ODC131087 OMY131080:OMY131087 OWU131080:OWU131087 PGQ131080:PGQ131087 PQM131080:PQM131087 QAI131080:QAI131087 QKE131080:QKE131087 QUA131080:QUA131087 RDW131080:RDW131087 RNS131080:RNS131087 RXO131080:RXO131087 SHK131080:SHK131087 SRG131080:SRG131087 TBC131080:TBC131087 TKY131080:TKY131087 TUU131080:TUU131087 UEQ131080:UEQ131087 UOM131080:UOM131087 UYI131080:UYI131087 VIE131080:VIE131087 VSA131080:VSA131087 WBW131080:WBW131087 WLS131080:WLS131087 WVO131080:WVO131087 G196616:G196623 JC196616:JC196623 SY196616:SY196623 ACU196616:ACU196623 AMQ196616:AMQ196623 AWM196616:AWM196623 BGI196616:BGI196623 BQE196616:BQE196623 CAA196616:CAA196623 CJW196616:CJW196623 CTS196616:CTS196623 DDO196616:DDO196623 DNK196616:DNK196623 DXG196616:DXG196623 EHC196616:EHC196623 EQY196616:EQY196623 FAU196616:FAU196623 FKQ196616:FKQ196623 FUM196616:FUM196623 GEI196616:GEI196623 GOE196616:GOE196623 GYA196616:GYA196623 HHW196616:HHW196623 HRS196616:HRS196623 IBO196616:IBO196623 ILK196616:ILK196623 IVG196616:IVG196623 JFC196616:JFC196623 JOY196616:JOY196623 JYU196616:JYU196623 KIQ196616:KIQ196623 KSM196616:KSM196623 LCI196616:LCI196623 LME196616:LME196623 LWA196616:LWA196623 MFW196616:MFW196623 MPS196616:MPS196623 MZO196616:MZO196623 NJK196616:NJK196623 NTG196616:NTG196623 ODC196616:ODC196623 OMY196616:OMY196623 OWU196616:OWU196623 PGQ196616:PGQ196623 PQM196616:PQM196623 QAI196616:QAI196623 QKE196616:QKE196623 QUA196616:QUA196623 RDW196616:RDW196623 RNS196616:RNS196623 RXO196616:RXO196623 SHK196616:SHK196623 SRG196616:SRG196623 TBC196616:TBC196623 TKY196616:TKY196623 TUU196616:TUU196623 UEQ196616:UEQ196623 UOM196616:UOM196623 UYI196616:UYI196623 VIE196616:VIE196623 VSA196616:VSA196623 WBW196616:WBW196623 WLS196616:WLS196623 WVO196616:WVO196623 G262152:G262159 JC262152:JC262159 SY262152:SY262159 ACU262152:ACU262159 AMQ262152:AMQ262159 AWM262152:AWM262159 BGI262152:BGI262159 BQE262152:BQE262159 CAA262152:CAA262159 CJW262152:CJW262159 CTS262152:CTS262159 DDO262152:DDO262159 DNK262152:DNK262159 DXG262152:DXG262159 EHC262152:EHC262159 EQY262152:EQY262159 FAU262152:FAU262159 FKQ262152:FKQ262159 FUM262152:FUM262159 GEI262152:GEI262159 GOE262152:GOE262159 GYA262152:GYA262159 HHW262152:HHW262159 HRS262152:HRS262159 IBO262152:IBO262159 ILK262152:ILK262159 IVG262152:IVG262159 JFC262152:JFC262159 JOY262152:JOY262159 JYU262152:JYU262159 KIQ262152:KIQ262159 KSM262152:KSM262159 LCI262152:LCI262159 LME262152:LME262159 LWA262152:LWA262159 MFW262152:MFW262159 MPS262152:MPS262159 MZO262152:MZO262159 NJK262152:NJK262159 NTG262152:NTG262159 ODC262152:ODC262159 OMY262152:OMY262159 OWU262152:OWU262159 PGQ262152:PGQ262159 PQM262152:PQM262159 QAI262152:QAI262159 QKE262152:QKE262159 QUA262152:QUA262159 RDW262152:RDW262159 RNS262152:RNS262159 RXO262152:RXO262159 SHK262152:SHK262159 SRG262152:SRG262159 TBC262152:TBC262159 TKY262152:TKY262159 TUU262152:TUU262159 UEQ262152:UEQ262159 UOM262152:UOM262159 UYI262152:UYI262159 VIE262152:VIE262159 VSA262152:VSA262159 WBW262152:WBW262159 WLS262152:WLS262159 WVO262152:WVO262159 G327688:G327695 JC327688:JC327695 SY327688:SY327695 ACU327688:ACU327695 AMQ327688:AMQ327695 AWM327688:AWM327695 BGI327688:BGI327695 BQE327688:BQE327695 CAA327688:CAA327695 CJW327688:CJW327695 CTS327688:CTS327695 DDO327688:DDO327695 DNK327688:DNK327695 DXG327688:DXG327695 EHC327688:EHC327695 EQY327688:EQY327695 FAU327688:FAU327695 FKQ327688:FKQ327695 FUM327688:FUM327695 GEI327688:GEI327695 GOE327688:GOE327695 GYA327688:GYA327695 HHW327688:HHW327695 HRS327688:HRS327695 IBO327688:IBO327695 ILK327688:ILK327695 IVG327688:IVG327695 JFC327688:JFC327695 JOY327688:JOY327695 JYU327688:JYU327695 KIQ327688:KIQ327695 KSM327688:KSM327695 LCI327688:LCI327695 LME327688:LME327695 LWA327688:LWA327695 MFW327688:MFW327695 MPS327688:MPS327695 MZO327688:MZO327695 NJK327688:NJK327695 NTG327688:NTG327695 ODC327688:ODC327695 OMY327688:OMY327695 OWU327688:OWU327695 PGQ327688:PGQ327695 PQM327688:PQM327695 QAI327688:QAI327695 QKE327688:QKE327695 QUA327688:QUA327695 RDW327688:RDW327695 RNS327688:RNS327695 RXO327688:RXO327695 SHK327688:SHK327695 SRG327688:SRG327695 TBC327688:TBC327695 TKY327688:TKY327695 TUU327688:TUU327695 UEQ327688:UEQ327695 UOM327688:UOM327695 UYI327688:UYI327695 VIE327688:VIE327695 VSA327688:VSA327695 WBW327688:WBW327695 WLS327688:WLS327695 WVO327688:WVO327695 G393224:G393231 JC393224:JC393231 SY393224:SY393231 ACU393224:ACU393231 AMQ393224:AMQ393231 AWM393224:AWM393231 BGI393224:BGI393231 BQE393224:BQE393231 CAA393224:CAA393231 CJW393224:CJW393231 CTS393224:CTS393231 DDO393224:DDO393231 DNK393224:DNK393231 DXG393224:DXG393231 EHC393224:EHC393231 EQY393224:EQY393231 FAU393224:FAU393231 FKQ393224:FKQ393231 FUM393224:FUM393231 GEI393224:GEI393231 GOE393224:GOE393231 GYA393224:GYA393231 HHW393224:HHW393231 HRS393224:HRS393231 IBO393224:IBO393231 ILK393224:ILK393231 IVG393224:IVG393231 JFC393224:JFC393231 JOY393224:JOY393231 JYU393224:JYU393231 KIQ393224:KIQ393231 KSM393224:KSM393231 LCI393224:LCI393231 LME393224:LME393231 LWA393224:LWA393231 MFW393224:MFW393231 MPS393224:MPS393231 MZO393224:MZO393231 NJK393224:NJK393231 NTG393224:NTG393231 ODC393224:ODC393231 OMY393224:OMY393231 OWU393224:OWU393231 PGQ393224:PGQ393231 PQM393224:PQM393231 QAI393224:QAI393231 QKE393224:QKE393231 QUA393224:QUA393231 RDW393224:RDW393231 RNS393224:RNS393231 RXO393224:RXO393231 SHK393224:SHK393231 SRG393224:SRG393231 TBC393224:TBC393231 TKY393224:TKY393231 TUU393224:TUU393231 UEQ393224:UEQ393231 UOM393224:UOM393231 UYI393224:UYI393231 VIE393224:VIE393231 VSA393224:VSA393231 WBW393224:WBW393231 WLS393224:WLS393231 WVO393224:WVO393231 G458760:G458767 JC458760:JC458767 SY458760:SY458767 ACU458760:ACU458767 AMQ458760:AMQ458767 AWM458760:AWM458767 BGI458760:BGI458767 BQE458760:BQE458767 CAA458760:CAA458767 CJW458760:CJW458767 CTS458760:CTS458767 DDO458760:DDO458767 DNK458760:DNK458767 DXG458760:DXG458767 EHC458760:EHC458767 EQY458760:EQY458767 FAU458760:FAU458767 FKQ458760:FKQ458767 FUM458760:FUM458767 GEI458760:GEI458767 GOE458760:GOE458767 GYA458760:GYA458767 HHW458760:HHW458767 HRS458760:HRS458767 IBO458760:IBO458767 ILK458760:ILK458767 IVG458760:IVG458767 JFC458760:JFC458767 JOY458760:JOY458767 JYU458760:JYU458767 KIQ458760:KIQ458767 KSM458760:KSM458767 LCI458760:LCI458767 LME458760:LME458767 LWA458760:LWA458767 MFW458760:MFW458767 MPS458760:MPS458767 MZO458760:MZO458767 NJK458760:NJK458767 NTG458760:NTG458767 ODC458760:ODC458767 OMY458760:OMY458767 OWU458760:OWU458767 PGQ458760:PGQ458767 PQM458760:PQM458767 QAI458760:QAI458767 QKE458760:QKE458767 QUA458760:QUA458767 RDW458760:RDW458767 RNS458760:RNS458767 RXO458760:RXO458767 SHK458760:SHK458767 SRG458760:SRG458767 TBC458760:TBC458767 TKY458760:TKY458767 TUU458760:TUU458767 UEQ458760:UEQ458767 UOM458760:UOM458767 UYI458760:UYI458767 VIE458760:VIE458767 VSA458760:VSA458767 WBW458760:WBW458767 WLS458760:WLS458767 WVO458760:WVO458767 G524296:G524303 JC524296:JC524303 SY524296:SY524303 ACU524296:ACU524303 AMQ524296:AMQ524303 AWM524296:AWM524303 BGI524296:BGI524303 BQE524296:BQE524303 CAA524296:CAA524303 CJW524296:CJW524303 CTS524296:CTS524303 DDO524296:DDO524303 DNK524296:DNK524303 DXG524296:DXG524303 EHC524296:EHC524303 EQY524296:EQY524303 FAU524296:FAU524303 FKQ524296:FKQ524303 FUM524296:FUM524303 GEI524296:GEI524303 GOE524296:GOE524303 GYA524296:GYA524303 HHW524296:HHW524303 HRS524296:HRS524303 IBO524296:IBO524303 ILK524296:ILK524303 IVG524296:IVG524303 JFC524296:JFC524303 JOY524296:JOY524303 JYU524296:JYU524303 KIQ524296:KIQ524303 KSM524296:KSM524303 LCI524296:LCI524303 LME524296:LME524303 LWA524296:LWA524303 MFW524296:MFW524303 MPS524296:MPS524303 MZO524296:MZO524303 NJK524296:NJK524303 NTG524296:NTG524303 ODC524296:ODC524303 OMY524296:OMY524303 OWU524296:OWU524303 PGQ524296:PGQ524303 PQM524296:PQM524303 QAI524296:QAI524303 QKE524296:QKE524303 QUA524296:QUA524303 RDW524296:RDW524303 RNS524296:RNS524303 RXO524296:RXO524303 SHK524296:SHK524303 SRG524296:SRG524303 TBC524296:TBC524303 TKY524296:TKY524303 TUU524296:TUU524303 UEQ524296:UEQ524303 UOM524296:UOM524303 UYI524296:UYI524303 VIE524296:VIE524303 VSA524296:VSA524303 WBW524296:WBW524303 WLS524296:WLS524303 WVO524296:WVO524303 G589832:G589839 JC589832:JC589839 SY589832:SY589839 ACU589832:ACU589839 AMQ589832:AMQ589839 AWM589832:AWM589839 BGI589832:BGI589839 BQE589832:BQE589839 CAA589832:CAA589839 CJW589832:CJW589839 CTS589832:CTS589839 DDO589832:DDO589839 DNK589832:DNK589839 DXG589832:DXG589839 EHC589832:EHC589839 EQY589832:EQY589839 FAU589832:FAU589839 FKQ589832:FKQ589839 FUM589832:FUM589839 GEI589832:GEI589839 GOE589832:GOE589839 GYA589832:GYA589839 HHW589832:HHW589839 HRS589832:HRS589839 IBO589832:IBO589839 ILK589832:ILK589839 IVG589832:IVG589839 JFC589832:JFC589839 JOY589832:JOY589839 JYU589832:JYU589839 KIQ589832:KIQ589839 KSM589832:KSM589839 LCI589832:LCI589839 LME589832:LME589839 LWA589832:LWA589839 MFW589832:MFW589839 MPS589832:MPS589839 MZO589832:MZO589839 NJK589832:NJK589839 NTG589832:NTG589839 ODC589832:ODC589839 OMY589832:OMY589839 OWU589832:OWU589839 PGQ589832:PGQ589839 PQM589832:PQM589839 QAI589832:QAI589839 QKE589832:QKE589839 QUA589832:QUA589839 RDW589832:RDW589839 RNS589832:RNS589839 RXO589832:RXO589839 SHK589832:SHK589839 SRG589832:SRG589839 TBC589832:TBC589839 TKY589832:TKY589839 TUU589832:TUU589839 UEQ589832:UEQ589839 UOM589832:UOM589839 UYI589832:UYI589839 VIE589832:VIE589839 VSA589832:VSA589839 WBW589832:WBW589839 WLS589832:WLS589839 WVO589832:WVO589839 G655368:G655375 JC655368:JC655375 SY655368:SY655375 ACU655368:ACU655375 AMQ655368:AMQ655375 AWM655368:AWM655375 BGI655368:BGI655375 BQE655368:BQE655375 CAA655368:CAA655375 CJW655368:CJW655375 CTS655368:CTS655375 DDO655368:DDO655375 DNK655368:DNK655375 DXG655368:DXG655375 EHC655368:EHC655375 EQY655368:EQY655375 FAU655368:FAU655375 FKQ655368:FKQ655375 FUM655368:FUM655375 GEI655368:GEI655375 GOE655368:GOE655375 GYA655368:GYA655375 HHW655368:HHW655375 HRS655368:HRS655375 IBO655368:IBO655375 ILK655368:ILK655375 IVG655368:IVG655375 JFC655368:JFC655375 JOY655368:JOY655375 JYU655368:JYU655375 KIQ655368:KIQ655375 KSM655368:KSM655375 LCI655368:LCI655375 LME655368:LME655375 LWA655368:LWA655375 MFW655368:MFW655375 MPS655368:MPS655375 MZO655368:MZO655375 NJK655368:NJK655375 NTG655368:NTG655375 ODC655368:ODC655375 OMY655368:OMY655375 OWU655368:OWU655375 PGQ655368:PGQ655375 PQM655368:PQM655375 QAI655368:QAI655375 QKE655368:QKE655375 QUA655368:QUA655375 RDW655368:RDW655375 RNS655368:RNS655375 RXO655368:RXO655375 SHK655368:SHK655375 SRG655368:SRG655375 TBC655368:TBC655375 TKY655368:TKY655375 TUU655368:TUU655375 UEQ655368:UEQ655375 UOM655368:UOM655375 UYI655368:UYI655375 VIE655368:VIE655375 VSA655368:VSA655375 WBW655368:WBW655375 WLS655368:WLS655375 WVO655368:WVO655375 G720904:G720911 JC720904:JC720911 SY720904:SY720911 ACU720904:ACU720911 AMQ720904:AMQ720911 AWM720904:AWM720911 BGI720904:BGI720911 BQE720904:BQE720911 CAA720904:CAA720911 CJW720904:CJW720911 CTS720904:CTS720911 DDO720904:DDO720911 DNK720904:DNK720911 DXG720904:DXG720911 EHC720904:EHC720911 EQY720904:EQY720911 FAU720904:FAU720911 FKQ720904:FKQ720911 FUM720904:FUM720911 GEI720904:GEI720911 GOE720904:GOE720911 GYA720904:GYA720911 HHW720904:HHW720911 HRS720904:HRS720911 IBO720904:IBO720911 ILK720904:ILK720911 IVG720904:IVG720911 JFC720904:JFC720911 JOY720904:JOY720911 JYU720904:JYU720911 KIQ720904:KIQ720911 KSM720904:KSM720911 LCI720904:LCI720911 LME720904:LME720911 LWA720904:LWA720911 MFW720904:MFW720911 MPS720904:MPS720911 MZO720904:MZO720911 NJK720904:NJK720911 NTG720904:NTG720911 ODC720904:ODC720911 OMY720904:OMY720911 OWU720904:OWU720911 PGQ720904:PGQ720911 PQM720904:PQM720911 QAI720904:QAI720911 QKE720904:QKE720911 QUA720904:QUA720911 RDW720904:RDW720911 RNS720904:RNS720911 RXO720904:RXO720911 SHK720904:SHK720911 SRG720904:SRG720911 TBC720904:TBC720911 TKY720904:TKY720911 TUU720904:TUU720911 UEQ720904:UEQ720911 UOM720904:UOM720911 UYI720904:UYI720911 VIE720904:VIE720911 VSA720904:VSA720911 WBW720904:WBW720911 WLS720904:WLS720911 WVO720904:WVO720911 G786440:G786447 JC786440:JC786447 SY786440:SY786447 ACU786440:ACU786447 AMQ786440:AMQ786447 AWM786440:AWM786447 BGI786440:BGI786447 BQE786440:BQE786447 CAA786440:CAA786447 CJW786440:CJW786447 CTS786440:CTS786447 DDO786440:DDO786447 DNK786440:DNK786447 DXG786440:DXG786447 EHC786440:EHC786447 EQY786440:EQY786447 FAU786440:FAU786447 FKQ786440:FKQ786447 FUM786440:FUM786447 GEI786440:GEI786447 GOE786440:GOE786447 GYA786440:GYA786447 HHW786440:HHW786447 HRS786440:HRS786447 IBO786440:IBO786447 ILK786440:ILK786447 IVG786440:IVG786447 JFC786440:JFC786447 JOY786440:JOY786447 JYU786440:JYU786447 KIQ786440:KIQ786447 KSM786440:KSM786447 LCI786440:LCI786447 LME786440:LME786447 LWA786440:LWA786447 MFW786440:MFW786447 MPS786440:MPS786447 MZO786440:MZO786447 NJK786440:NJK786447 NTG786440:NTG786447 ODC786440:ODC786447 OMY786440:OMY786447 OWU786440:OWU786447 PGQ786440:PGQ786447 PQM786440:PQM786447 QAI786440:QAI786447 QKE786440:QKE786447 QUA786440:QUA786447 RDW786440:RDW786447 RNS786440:RNS786447 RXO786440:RXO786447 SHK786440:SHK786447 SRG786440:SRG786447 TBC786440:TBC786447 TKY786440:TKY786447 TUU786440:TUU786447 UEQ786440:UEQ786447 UOM786440:UOM786447 UYI786440:UYI786447 VIE786440:VIE786447 VSA786440:VSA786447 WBW786440:WBW786447 WLS786440:WLS786447 WVO786440:WVO786447 G851976:G851983 JC851976:JC851983 SY851976:SY851983 ACU851976:ACU851983 AMQ851976:AMQ851983 AWM851976:AWM851983 BGI851976:BGI851983 BQE851976:BQE851983 CAA851976:CAA851983 CJW851976:CJW851983 CTS851976:CTS851983 DDO851976:DDO851983 DNK851976:DNK851983 DXG851976:DXG851983 EHC851976:EHC851983 EQY851976:EQY851983 FAU851976:FAU851983 FKQ851976:FKQ851983 FUM851976:FUM851983 GEI851976:GEI851983 GOE851976:GOE851983 GYA851976:GYA851983 HHW851976:HHW851983 HRS851976:HRS851983 IBO851976:IBO851983 ILK851976:ILK851983 IVG851976:IVG851983 JFC851976:JFC851983 JOY851976:JOY851983 JYU851976:JYU851983 KIQ851976:KIQ851983 KSM851976:KSM851983 LCI851976:LCI851983 LME851976:LME851983 LWA851976:LWA851983 MFW851976:MFW851983 MPS851976:MPS851983 MZO851976:MZO851983 NJK851976:NJK851983 NTG851976:NTG851983 ODC851976:ODC851983 OMY851976:OMY851983 OWU851976:OWU851983 PGQ851976:PGQ851983 PQM851976:PQM851983 QAI851976:QAI851983 QKE851976:QKE851983 QUA851976:QUA851983 RDW851976:RDW851983 RNS851976:RNS851983 RXO851976:RXO851983 SHK851976:SHK851983 SRG851976:SRG851983 TBC851976:TBC851983 TKY851976:TKY851983 TUU851976:TUU851983 UEQ851976:UEQ851983 UOM851976:UOM851983 UYI851976:UYI851983 VIE851976:VIE851983 VSA851976:VSA851983 WBW851976:WBW851983 WLS851976:WLS851983 WVO851976:WVO851983 G917512:G917519 JC917512:JC917519 SY917512:SY917519 ACU917512:ACU917519 AMQ917512:AMQ917519 AWM917512:AWM917519 BGI917512:BGI917519 BQE917512:BQE917519 CAA917512:CAA917519 CJW917512:CJW917519 CTS917512:CTS917519 DDO917512:DDO917519 DNK917512:DNK917519 DXG917512:DXG917519 EHC917512:EHC917519 EQY917512:EQY917519 FAU917512:FAU917519 FKQ917512:FKQ917519 FUM917512:FUM917519 GEI917512:GEI917519 GOE917512:GOE917519 GYA917512:GYA917519 HHW917512:HHW917519 HRS917512:HRS917519 IBO917512:IBO917519 ILK917512:ILK917519 IVG917512:IVG917519 JFC917512:JFC917519 JOY917512:JOY917519 JYU917512:JYU917519 KIQ917512:KIQ917519 KSM917512:KSM917519 LCI917512:LCI917519 LME917512:LME917519 LWA917512:LWA917519 MFW917512:MFW917519 MPS917512:MPS917519 MZO917512:MZO917519 NJK917512:NJK917519 NTG917512:NTG917519 ODC917512:ODC917519 OMY917512:OMY917519 OWU917512:OWU917519 PGQ917512:PGQ917519 PQM917512:PQM917519 QAI917512:QAI917519 QKE917512:QKE917519 QUA917512:QUA917519 RDW917512:RDW917519 RNS917512:RNS917519 RXO917512:RXO917519 SHK917512:SHK917519 SRG917512:SRG917519 TBC917512:TBC917519 TKY917512:TKY917519 TUU917512:TUU917519 UEQ917512:UEQ917519 UOM917512:UOM917519 UYI917512:UYI917519 VIE917512:VIE917519 VSA917512:VSA917519 WBW917512:WBW917519 WLS917512:WLS917519 WVO917512:WVO917519 G983048:G983055 JC983048:JC983055 SY983048:SY983055 ACU983048:ACU983055 AMQ983048:AMQ983055 AWM983048:AWM983055 BGI983048:BGI983055 BQE983048:BQE983055 CAA983048:CAA983055 CJW983048:CJW983055 CTS983048:CTS983055 DDO983048:DDO983055 DNK983048:DNK983055 DXG983048:DXG983055 EHC983048:EHC983055 EQY983048:EQY983055 FAU983048:FAU983055 FKQ983048:FKQ983055 FUM983048:FUM983055 GEI983048:GEI983055 GOE983048:GOE983055 GYA983048:GYA983055 HHW983048:HHW983055 HRS983048:HRS983055 IBO983048:IBO983055 ILK983048:ILK983055 IVG983048:IVG983055 JFC983048:JFC983055 JOY983048:JOY983055 JYU983048:JYU983055 KIQ983048:KIQ983055 KSM983048:KSM983055 LCI983048:LCI983055 LME983048:LME983055 LWA983048:LWA983055 MFW983048:MFW983055 MPS983048:MPS983055 MZO983048:MZO983055 NJK983048:NJK983055 NTG983048:NTG983055 ODC983048:ODC983055 OMY983048:OMY983055 OWU983048:OWU983055 PGQ983048:PGQ983055 PQM983048:PQM983055 QAI983048:QAI983055 QKE983048:QKE983055 QUA983048:QUA983055 RDW983048:RDW983055 RNS983048:RNS983055 RXO983048:RXO983055 SHK983048:SHK983055 SRG983048:SRG983055 TBC983048:TBC983055 TKY983048:TKY983055 TUU983048:TUU983055 UEQ983048:UEQ983055 UOM983048:UOM983055 UYI983048:UYI983055 VIE983048:VIE983055 VSA983048:VSA983055 WBW983048:WBW983055 WLS983048:WLS983055 WVO983048:WVO983055" xr:uid="{F974739E-0BE5-41DB-8BA0-500C577FB66F}">
      <formula1>$F$35:$F$39</formula1>
    </dataValidation>
    <dataValidation type="list" allowBlank="1" showInputMessage="1" showErrorMessage="1" sqref="H8:H15 JD8:JD15 SZ8:SZ15 ACV8:ACV15 AMR8:AMR15 AWN8:AWN15 BGJ8:BGJ15 BQF8:BQF15 CAB8:CAB15 CJX8:CJX15 CTT8:CTT15 DDP8:DDP15 DNL8:DNL15 DXH8:DXH15 EHD8:EHD15 EQZ8:EQZ15 FAV8:FAV15 FKR8:FKR15 FUN8:FUN15 GEJ8:GEJ15 GOF8:GOF15 GYB8:GYB15 HHX8:HHX15 HRT8:HRT15 IBP8:IBP15 ILL8:ILL15 IVH8:IVH15 JFD8:JFD15 JOZ8:JOZ15 JYV8:JYV15 KIR8:KIR15 KSN8:KSN15 LCJ8:LCJ15 LMF8:LMF15 LWB8:LWB15 MFX8:MFX15 MPT8:MPT15 MZP8:MZP15 NJL8:NJL15 NTH8:NTH15 ODD8:ODD15 OMZ8:OMZ15 OWV8:OWV15 PGR8:PGR15 PQN8:PQN15 QAJ8:QAJ15 QKF8:QKF15 QUB8:QUB15 RDX8:RDX15 RNT8:RNT15 RXP8:RXP15 SHL8:SHL15 SRH8:SRH15 TBD8:TBD15 TKZ8:TKZ15 TUV8:TUV15 UER8:UER15 UON8:UON15 UYJ8:UYJ15 VIF8:VIF15 VSB8:VSB15 WBX8:WBX15 WLT8:WLT15 WVP8:WVP15 H65544:H65551 JD65544:JD65551 SZ65544:SZ65551 ACV65544:ACV65551 AMR65544:AMR65551 AWN65544:AWN65551 BGJ65544:BGJ65551 BQF65544:BQF65551 CAB65544:CAB65551 CJX65544:CJX65551 CTT65544:CTT65551 DDP65544:DDP65551 DNL65544:DNL65551 DXH65544:DXH65551 EHD65544:EHD65551 EQZ65544:EQZ65551 FAV65544:FAV65551 FKR65544:FKR65551 FUN65544:FUN65551 GEJ65544:GEJ65551 GOF65544:GOF65551 GYB65544:GYB65551 HHX65544:HHX65551 HRT65544:HRT65551 IBP65544:IBP65551 ILL65544:ILL65551 IVH65544:IVH65551 JFD65544:JFD65551 JOZ65544:JOZ65551 JYV65544:JYV65551 KIR65544:KIR65551 KSN65544:KSN65551 LCJ65544:LCJ65551 LMF65544:LMF65551 LWB65544:LWB65551 MFX65544:MFX65551 MPT65544:MPT65551 MZP65544:MZP65551 NJL65544:NJL65551 NTH65544:NTH65551 ODD65544:ODD65551 OMZ65544:OMZ65551 OWV65544:OWV65551 PGR65544:PGR65551 PQN65544:PQN65551 QAJ65544:QAJ65551 QKF65544:QKF65551 QUB65544:QUB65551 RDX65544:RDX65551 RNT65544:RNT65551 RXP65544:RXP65551 SHL65544:SHL65551 SRH65544:SRH65551 TBD65544:TBD65551 TKZ65544:TKZ65551 TUV65544:TUV65551 UER65544:UER65551 UON65544:UON65551 UYJ65544:UYJ65551 VIF65544:VIF65551 VSB65544:VSB65551 WBX65544:WBX65551 WLT65544:WLT65551 WVP65544:WVP65551 H131080:H131087 JD131080:JD131087 SZ131080:SZ131087 ACV131080:ACV131087 AMR131080:AMR131087 AWN131080:AWN131087 BGJ131080:BGJ131087 BQF131080:BQF131087 CAB131080:CAB131087 CJX131080:CJX131087 CTT131080:CTT131087 DDP131080:DDP131087 DNL131080:DNL131087 DXH131080:DXH131087 EHD131080:EHD131087 EQZ131080:EQZ131087 FAV131080:FAV131087 FKR131080:FKR131087 FUN131080:FUN131087 GEJ131080:GEJ131087 GOF131080:GOF131087 GYB131080:GYB131087 HHX131080:HHX131087 HRT131080:HRT131087 IBP131080:IBP131087 ILL131080:ILL131087 IVH131080:IVH131087 JFD131080:JFD131087 JOZ131080:JOZ131087 JYV131080:JYV131087 KIR131080:KIR131087 KSN131080:KSN131087 LCJ131080:LCJ131087 LMF131080:LMF131087 LWB131080:LWB131087 MFX131080:MFX131087 MPT131080:MPT131087 MZP131080:MZP131087 NJL131080:NJL131087 NTH131080:NTH131087 ODD131080:ODD131087 OMZ131080:OMZ131087 OWV131080:OWV131087 PGR131080:PGR131087 PQN131080:PQN131087 QAJ131080:QAJ131087 QKF131080:QKF131087 QUB131080:QUB131087 RDX131080:RDX131087 RNT131080:RNT131087 RXP131080:RXP131087 SHL131080:SHL131087 SRH131080:SRH131087 TBD131080:TBD131087 TKZ131080:TKZ131087 TUV131080:TUV131087 UER131080:UER131087 UON131080:UON131087 UYJ131080:UYJ131087 VIF131080:VIF131087 VSB131080:VSB131087 WBX131080:WBX131087 WLT131080:WLT131087 WVP131080:WVP131087 H196616:H196623 JD196616:JD196623 SZ196616:SZ196623 ACV196616:ACV196623 AMR196616:AMR196623 AWN196616:AWN196623 BGJ196616:BGJ196623 BQF196616:BQF196623 CAB196616:CAB196623 CJX196616:CJX196623 CTT196616:CTT196623 DDP196616:DDP196623 DNL196616:DNL196623 DXH196616:DXH196623 EHD196616:EHD196623 EQZ196616:EQZ196623 FAV196616:FAV196623 FKR196616:FKR196623 FUN196616:FUN196623 GEJ196616:GEJ196623 GOF196616:GOF196623 GYB196616:GYB196623 HHX196616:HHX196623 HRT196616:HRT196623 IBP196616:IBP196623 ILL196616:ILL196623 IVH196616:IVH196623 JFD196616:JFD196623 JOZ196616:JOZ196623 JYV196616:JYV196623 KIR196616:KIR196623 KSN196616:KSN196623 LCJ196616:LCJ196623 LMF196616:LMF196623 LWB196616:LWB196623 MFX196616:MFX196623 MPT196616:MPT196623 MZP196616:MZP196623 NJL196616:NJL196623 NTH196616:NTH196623 ODD196616:ODD196623 OMZ196616:OMZ196623 OWV196616:OWV196623 PGR196616:PGR196623 PQN196616:PQN196623 QAJ196616:QAJ196623 QKF196616:QKF196623 QUB196616:QUB196623 RDX196616:RDX196623 RNT196616:RNT196623 RXP196616:RXP196623 SHL196616:SHL196623 SRH196616:SRH196623 TBD196616:TBD196623 TKZ196616:TKZ196623 TUV196616:TUV196623 UER196616:UER196623 UON196616:UON196623 UYJ196616:UYJ196623 VIF196616:VIF196623 VSB196616:VSB196623 WBX196616:WBX196623 WLT196616:WLT196623 WVP196616:WVP196623 H262152:H262159 JD262152:JD262159 SZ262152:SZ262159 ACV262152:ACV262159 AMR262152:AMR262159 AWN262152:AWN262159 BGJ262152:BGJ262159 BQF262152:BQF262159 CAB262152:CAB262159 CJX262152:CJX262159 CTT262152:CTT262159 DDP262152:DDP262159 DNL262152:DNL262159 DXH262152:DXH262159 EHD262152:EHD262159 EQZ262152:EQZ262159 FAV262152:FAV262159 FKR262152:FKR262159 FUN262152:FUN262159 GEJ262152:GEJ262159 GOF262152:GOF262159 GYB262152:GYB262159 HHX262152:HHX262159 HRT262152:HRT262159 IBP262152:IBP262159 ILL262152:ILL262159 IVH262152:IVH262159 JFD262152:JFD262159 JOZ262152:JOZ262159 JYV262152:JYV262159 KIR262152:KIR262159 KSN262152:KSN262159 LCJ262152:LCJ262159 LMF262152:LMF262159 LWB262152:LWB262159 MFX262152:MFX262159 MPT262152:MPT262159 MZP262152:MZP262159 NJL262152:NJL262159 NTH262152:NTH262159 ODD262152:ODD262159 OMZ262152:OMZ262159 OWV262152:OWV262159 PGR262152:PGR262159 PQN262152:PQN262159 QAJ262152:QAJ262159 QKF262152:QKF262159 QUB262152:QUB262159 RDX262152:RDX262159 RNT262152:RNT262159 RXP262152:RXP262159 SHL262152:SHL262159 SRH262152:SRH262159 TBD262152:TBD262159 TKZ262152:TKZ262159 TUV262152:TUV262159 UER262152:UER262159 UON262152:UON262159 UYJ262152:UYJ262159 VIF262152:VIF262159 VSB262152:VSB262159 WBX262152:WBX262159 WLT262152:WLT262159 WVP262152:WVP262159 H327688:H327695 JD327688:JD327695 SZ327688:SZ327695 ACV327688:ACV327695 AMR327688:AMR327695 AWN327688:AWN327695 BGJ327688:BGJ327695 BQF327688:BQF327695 CAB327688:CAB327695 CJX327688:CJX327695 CTT327688:CTT327695 DDP327688:DDP327695 DNL327688:DNL327695 DXH327688:DXH327695 EHD327688:EHD327695 EQZ327688:EQZ327695 FAV327688:FAV327695 FKR327688:FKR327695 FUN327688:FUN327695 GEJ327688:GEJ327695 GOF327688:GOF327695 GYB327688:GYB327695 HHX327688:HHX327695 HRT327688:HRT327695 IBP327688:IBP327695 ILL327688:ILL327695 IVH327688:IVH327695 JFD327688:JFD327695 JOZ327688:JOZ327695 JYV327688:JYV327695 KIR327688:KIR327695 KSN327688:KSN327695 LCJ327688:LCJ327695 LMF327688:LMF327695 LWB327688:LWB327695 MFX327688:MFX327695 MPT327688:MPT327695 MZP327688:MZP327695 NJL327688:NJL327695 NTH327688:NTH327695 ODD327688:ODD327695 OMZ327688:OMZ327695 OWV327688:OWV327695 PGR327688:PGR327695 PQN327688:PQN327695 QAJ327688:QAJ327695 QKF327688:QKF327695 QUB327688:QUB327695 RDX327688:RDX327695 RNT327688:RNT327695 RXP327688:RXP327695 SHL327688:SHL327695 SRH327688:SRH327695 TBD327688:TBD327695 TKZ327688:TKZ327695 TUV327688:TUV327695 UER327688:UER327695 UON327688:UON327695 UYJ327688:UYJ327695 VIF327688:VIF327695 VSB327688:VSB327695 WBX327688:WBX327695 WLT327688:WLT327695 WVP327688:WVP327695 H393224:H393231 JD393224:JD393231 SZ393224:SZ393231 ACV393224:ACV393231 AMR393224:AMR393231 AWN393224:AWN393231 BGJ393224:BGJ393231 BQF393224:BQF393231 CAB393224:CAB393231 CJX393224:CJX393231 CTT393224:CTT393231 DDP393224:DDP393231 DNL393224:DNL393231 DXH393224:DXH393231 EHD393224:EHD393231 EQZ393224:EQZ393231 FAV393224:FAV393231 FKR393224:FKR393231 FUN393224:FUN393231 GEJ393224:GEJ393231 GOF393224:GOF393231 GYB393224:GYB393231 HHX393224:HHX393231 HRT393224:HRT393231 IBP393224:IBP393231 ILL393224:ILL393231 IVH393224:IVH393231 JFD393224:JFD393231 JOZ393224:JOZ393231 JYV393224:JYV393231 KIR393224:KIR393231 KSN393224:KSN393231 LCJ393224:LCJ393231 LMF393224:LMF393231 LWB393224:LWB393231 MFX393224:MFX393231 MPT393224:MPT393231 MZP393224:MZP393231 NJL393224:NJL393231 NTH393224:NTH393231 ODD393224:ODD393231 OMZ393224:OMZ393231 OWV393224:OWV393231 PGR393224:PGR393231 PQN393224:PQN393231 QAJ393224:QAJ393231 QKF393224:QKF393231 QUB393224:QUB393231 RDX393224:RDX393231 RNT393224:RNT393231 RXP393224:RXP393231 SHL393224:SHL393231 SRH393224:SRH393231 TBD393224:TBD393231 TKZ393224:TKZ393231 TUV393224:TUV393231 UER393224:UER393231 UON393224:UON393231 UYJ393224:UYJ393231 VIF393224:VIF393231 VSB393224:VSB393231 WBX393224:WBX393231 WLT393224:WLT393231 WVP393224:WVP393231 H458760:H458767 JD458760:JD458767 SZ458760:SZ458767 ACV458760:ACV458767 AMR458760:AMR458767 AWN458760:AWN458767 BGJ458760:BGJ458767 BQF458760:BQF458767 CAB458760:CAB458767 CJX458760:CJX458767 CTT458760:CTT458767 DDP458760:DDP458767 DNL458760:DNL458767 DXH458760:DXH458767 EHD458760:EHD458767 EQZ458760:EQZ458767 FAV458760:FAV458767 FKR458760:FKR458767 FUN458760:FUN458767 GEJ458760:GEJ458767 GOF458760:GOF458767 GYB458760:GYB458767 HHX458760:HHX458767 HRT458760:HRT458767 IBP458760:IBP458767 ILL458760:ILL458767 IVH458760:IVH458767 JFD458760:JFD458767 JOZ458760:JOZ458767 JYV458760:JYV458767 KIR458760:KIR458767 KSN458760:KSN458767 LCJ458760:LCJ458767 LMF458760:LMF458767 LWB458760:LWB458767 MFX458760:MFX458767 MPT458760:MPT458767 MZP458760:MZP458767 NJL458760:NJL458767 NTH458760:NTH458767 ODD458760:ODD458767 OMZ458760:OMZ458767 OWV458760:OWV458767 PGR458760:PGR458767 PQN458760:PQN458767 QAJ458760:QAJ458767 QKF458760:QKF458767 QUB458760:QUB458767 RDX458760:RDX458767 RNT458760:RNT458767 RXP458760:RXP458767 SHL458760:SHL458767 SRH458760:SRH458767 TBD458760:TBD458767 TKZ458760:TKZ458767 TUV458760:TUV458767 UER458760:UER458767 UON458760:UON458767 UYJ458760:UYJ458767 VIF458760:VIF458767 VSB458760:VSB458767 WBX458760:WBX458767 WLT458760:WLT458767 WVP458760:WVP458767 H524296:H524303 JD524296:JD524303 SZ524296:SZ524303 ACV524296:ACV524303 AMR524296:AMR524303 AWN524296:AWN524303 BGJ524296:BGJ524303 BQF524296:BQF524303 CAB524296:CAB524303 CJX524296:CJX524303 CTT524296:CTT524303 DDP524296:DDP524303 DNL524296:DNL524303 DXH524296:DXH524303 EHD524296:EHD524303 EQZ524296:EQZ524303 FAV524296:FAV524303 FKR524296:FKR524303 FUN524296:FUN524303 GEJ524296:GEJ524303 GOF524296:GOF524303 GYB524296:GYB524303 HHX524296:HHX524303 HRT524296:HRT524303 IBP524296:IBP524303 ILL524296:ILL524303 IVH524296:IVH524303 JFD524296:JFD524303 JOZ524296:JOZ524303 JYV524296:JYV524303 KIR524296:KIR524303 KSN524296:KSN524303 LCJ524296:LCJ524303 LMF524296:LMF524303 LWB524296:LWB524303 MFX524296:MFX524303 MPT524296:MPT524303 MZP524296:MZP524303 NJL524296:NJL524303 NTH524296:NTH524303 ODD524296:ODD524303 OMZ524296:OMZ524303 OWV524296:OWV524303 PGR524296:PGR524303 PQN524296:PQN524303 QAJ524296:QAJ524303 QKF524296:QKF524303 QUB524296:QUB524303 RDX524296:RDX524303 RNT524296:RNT524303 RXP524296:RXP524303 SHL524296:SHL524303 SRH524296:SRH524303 TBD524296:TBD524303 TKZ524296:TKZ524303 TUV524296:TUV524303 UER524296:UER524303 UON524296:UON524303 UYJ524296:UYJ524303 VIF524296:VIF524303 VSB524296:VSB524303 WBX524296:WBX524303 WLT524296:WLT524303 WVP524296:WVP524303 H589832:H589839 JD589832:JD589839 SZ589832:SZ589839 ACV589832:ACV589839 AMR589832:AMR589839 AWN589832:AWN589839 BGJ589832:BGJ589839 BQF589832:BQF589839 CAB589832:CAB589839 CJX589832:CJX589839 CTT589832:CTT589839 DDP589832:DDP589839 DNL589832:DNL589839 DXH589832:DXH589839 EHD589832:EHD589839 EQZ589832:EQZ589839 FAV589832:FAV589839 FKR589832:FKR589839 FUN589832:FUN589839 GEJ589832:GEJ589839 GOF589832:GOF589839 GYB589832:GYB589839 HHX589832:HHX589839 HRT589832:HRT589839 IBP589832:IBP589839 ILL589832:ILL589839 IVH589832:IVH589839 JFD589832:JFD589839 JOZ589832:JOZ589839 JYV589832:JYV589839 KIR589832:KIR589839 KSN589832:KSN589839 LCJ589832:LCJ589839 LMF589832:LMF589839 LWB589832:LWB589839 MFX589832:MFX589839 MPT589832:MPT589839 MZP589832:MZP589839 NJL589832:NJL589839 NTH589832:NTH589839 ODD589832:ODD589839 OMZ589832:OMZ589839 OWV589832:OWV589839 PGR589832:PGR589839 PQN589832:PQN589839 QAJ589832:QAJ589839 QKF589832:QKF589839 QUB589832:QUB589839 RDX589832:RDX589839 RNT589832:RNT589839 RXP589832:RXP589839 SHL589832:SHL589839 SRH589832:SRH589839 TBD589832:TBD589839 TKZ589832:TKZ589839 TUV589832:TUV589839 UER589832:UER589839 UON589832:UON589839 UYJ589832:UYJ589839 VIF589832:VIF589839 VSB589832:VSB589839 WBX589832:WBX589839 WLT589832:WLT589839 WVP589832:WVP589839 H655368:H655375 JD655368:JD655375 SZ655368:SZ655375 ACV655368:ACV655375 AMR655368:AMR655375 AWN655368:AWN655375 BGJ655368:BGJ655375 BQF655368:BQF655375 CAB655368:CAB655375 CJX655368:CJX655375 CTT655368:CTT655375 DDP655368:DDP655375 DNL655368:DNL655375 DXH655368:DXH655375 EHD655368:EHD655375 EQZ655368:EQZ655375 FAV655368:FAV655375 FKR655368:FKR655375 FUN655368:FUN655375 GEJ655368:GEJ655375 GOF655368:GOF655375 GYB655368:GYB655375 HHX655368:HHX655375 HRT655368:HRT655375 IBP655368:IBP655375 ILL655368:ILL655375 IVH655368:IVH655375 JFD655368:JFD655375 JOZ655368:JOZ655375 JYV655368:JYV655375 KIR655368:KIR655375 KSN655368:KSN655375 LCJ655368:LCJ655375 LMF655368:LMF655375 LWB655368:LWB655375 MFX655368:MFX655375 MPT655368:MPT655375 MZP655368:MZP655375 NJL655368:NJL655375 NTH655368:NTH655375 ODD655368:ODD655375 OMZ655368:OMZ655375 OWV655368:OWV655375 PGR655368:PGR655375 PQN655368:PQN655375 QAJ655368:QAJ655375 QKF655368:QKF655375 QUB655368:QUB655375 RDX655368:RDX655375 RNT655368:RNT655375 RXP655368:RXP655375 SHL655368:SHL655375 SRH655368:SRH655375 TBD655368:TBD655375 TKZ655368:TKZ655375 TUV655368:TUV655375 UER655368:UER655375 UON655368:UON655375 UYJ655368:UYJ655375 VIF655368:VIF655375 VSB655368:VSB655375 WBX655368:WBX655375 WLT655368:WLT655375 WVP655368:WVP655375 H720904:H720911 JD720904:JD720911 SZ720904:SZ720911 ACV720904:ACV720911 AMR720904:AMR720911 AWN720904:AWN720911 BGJ720904:BGJ720911 BQF720904:BQF720911 CAB720904:CAB720911 CJX720904:CJX720911 CTT720904:CTT720911 DDP720904:DDP720911 DNL720904:DNL720911 DXH720904:DXH720911 EHD720904:EHD720911 EQZ720904:EQZ720911 FAV720904:FAV720911 FKR720904:FKR720911 FUN720904:FUN720911 GEJ720904:GEJ720911 GOF720904:GOF720911 GYB720904:GYB720911 HHX720904:HHX720911 HRT720904:HRT720911 IBP720904:IBP720911 ILL720904:ILL720911 IVH720904:IVH720911 JFD720904:JFD720911 JOZ720904:JOZ720911 JYV720904:JYV720911 KIR720904:KIR720911 KSN720904:KSN720911 LCJ720904:LCJ720911 LMF720904:LMF720911 LWB720904:LWB720911 MFX720904:MFX720911 MPT720904:MPT720911 MZP720904:MZP720911 NJL720904:NJL720911 NTH720904:NTH720911 ODD720904:ODD720911 OMZ720904:OMZ720911 OWV720904:OWV720911 PGR720904:PGR720911 PQN720904:PQN720911 QAJ720904:QAJ720911 QKF720904:QKF720911 QUB720904:QUB720911 RDX720904:RDX720911 RNT720904:RNT720911 RXP720904:RXP720911 SHL720904:SHL720911 SRH720904:SRH720911 TBD720904:TBD720911 TKZ720904:TKZ720911 TUV720904:TUV720911 UER720904:UER720911 UON720904:UON720911 UYJ720904:UYJ720911 VIF720904:VIF720911 VSB720904:VSB720911 WBX720904:WBX720911 WLT720904:WLT720911 WVP720904:WVP720911 H786440:H786447 JD786440:JD786447 SZ786440:SZ786447 ACV786440:ACV786447 AMR786440:AMR786447 AWN786440:AWN786447 BGJ786440:BGJ786447 BQF786440:BQF786447 CAB786440:CAB786447 CJX786440:CJX786447 CTT786440:CTT786447 DDP786440:DDP786447 DNL786440:DNL786447 DXH786440:DXH786447 EHD786440:EHD786447 EQZ786440:EQZ786447 FAV786440:FAV786447 FKR786440:FKR786447 FUN786440:FUN786447 GEJ786440:GEJ786447 GOF786440:GOF786447 GYB786440:GYB786447 HHX786440:HHX786447 HRT786440:HRT786447 IBP786440:IBP786447 ILL786440:ILL786447 IVH786440:IVH786447 JFD786440:JFD786447 JOZ786440:JOZ786447 JYV786440:JYV786447 KIR786440:KIR786447 KSN786440:KSN786447 LCJ786440:LCJ786447 LMF786440:LMF786447 LWB786440:LWB786447 MFX786440:MFX786447 MPT786440:MPT786447 MZP786440:MZP786447 NJL786440:NJL786447 NTH786440:NTH786447 ODD786440:ODD786447 OMZ786440:OMZ786447 OWV786440:OWV786447 PGR786440:PGR786447 PQN786440:PQN786447 QAJ786440:QAJ786447 QKF786440:QKF786447 QUB786440:QUB786447 RDX786440:RDX786447 RNT786440:RNT786447 RXP786440:RXP786447 SHL786440:SHL786447 SRH786440:SRH786447 TBD786440:TBD786447 TKZ786440:TKZ786447 TUV786440:TUV786447 UER786440:UER786447 UON786440:UON786447 UYJ786440:UYJ786447 VIF786440:VIF786447 VSB786440:VSB786447 WBX786440:WBX786447 WLT786440:WLT786447 WVP786440:WVP786447 H851976:H851983 JD851976:JD851983 SZ851976:SZ851983 ACV851976:ACV851983 AMR851976:AMR851983 AWN851976:AWN851983 BGJ851976:BGJ851983 BQF851976:BQF851983 CAB851976:CAB851983 CJX851976:CJX851983 CTT851976:CTT851983 DDP851976:DDP851983 DNL851976:DNL851983 DXH851976:DXH851983 EHD851976:EHD851983 EQZ851976:EQZ851983 FAV851976:FAV851983 FKR851976:FKR851983 FUN851976:FUN851983 GEJ851976:GEJ851983 GOF851976:GOF851983 GYB851976:GYB851983 HHX851976:HHX851983 HRT851976:HRT851983 IBP851976:IBP851983 ILL851976:ILL851983 IVH851976:IVH851983 JFD851976:JFD851983 JOZ851976:JOZ851983 JYV851976:JYV851983 KIR851976:KIR851983 KSN851976:KSN851983 LCJ851976:LCJ851983 LMF851976:LMF851983 LWB851976:LWB851983 MFX851976:MFX851983 MPT851976:MPT851983 MZP851976:MZP851983 NJL851976:NJL851983 NTH851976:NTH851983 ODD851976:ODD851983 OMZ851976:OMZ851983 OWV851976:OWV851983 PGR851976:PGR851983 PQN851976:PQN851983 QAJ851976:QAJ851983 QKF851976:QKF851983 QUB851976:QUB851983 RDX851976:RDX851983 RNT851976:RNT851983 RXP851976:RXP851983 SHL851976:SHL851983 SRH851976:SRH851983 TBD851976:TBD851983 TKZ851976:TKZ851983 TUV851976:TUV851983 UER851976:UER851983 UON851976:UON851983 UYJ851976:UYJ851983 VIF851976:VIF851983 VSB851976:VSB851983 WBX851976:WBX851983 WLT851976:WLT851983 WVP851976:WVP851983 H917512:H917519 JD917512:JD917519 SZ917512:SZ917519 ACV917512:ACV917519 AMR917512:AMR917519 AWN917512:AWN917519 BGJ917512:BGJ917519 BQF917512:BQF917519 CAB917512:CAB917519 CJX917512:CJX917519 CTT917512:CTT917519 DDP917512:DDP917519 DNL917512:DNL917519 DXH917512:DXH917519 EHD917512:EHD917519 EQZ917512:EQZ917519 FAV917512:FAV917519 FKR917512:FKR917519 FUN917512:FUN917519 GEJ917512:GEJ917519 GOF917512:GOF917519 GYB917512:GYB917519 HHX917512:HHX917519 HRT917512:HRT917519 IBP917512:IBP917519 ILL917512:ILL917519 IVH917512:IVH917519 JFD917512:JFD917519 JOZ917512:JOZ917519 JYV917512:JYV917519 KIR917512:KIR917519 KSN917512:KSN917519 LCJ917512:LCJ917519 LMF917512:LMF917519 LWB917512:LWB917519 MFX917512:MFX917519 MPT917512:MPT917519 MZP917512:MZP917519 NJL917512:NJL917519 NTH917512:NTH917519 ODD917512:ODD917519 OMZ917512:OMZ917519 OWV917512:OWV917519 PGR917512:PGR917519 PQN917512:PQN917519 QAJ917512:QAJ917519 QKF917512:QKF917519 QUB917512:QUB917519 RDX917512:RDX917519 RNT917512:RNT917519 RXP917512:RXP917519 SHL917512:SHL917519 SRH917512:SRH917519 TBD917512:TBD917519 TKZ917512:TKZ917519 TUV917512:TUV917519 UER917512:UER917519 UON917512:UON917519 UYJ917512:UYJ917519 VIF917512:VIF917519 VSB917512:VSB917519 WBX917512:WBX917519 WLT917512:WLT917519 WVP917512:WVP917519 H983048:H983055 JD983048:JD983055 SZ983048:SZ983055 ACV983048:ACV983055 AMR983048:AMR983055 AWN983048:AWN983055 BGJ983048:BGJ983055 BQF983048:BQF983055 CAB983048:CAB983055 CJX983048:CJX983055 CTT983048:CTT983055 DDP983048:DDP983055 DNL983048:DNL983055 DXH983048:DXH983055 EHD983048:EHD983055 EQZ983048:EQZ983055 FAV983048:FAV983055 FKR983048:FKR983055 FUN983048:FUN983055 GEJ983048:GEJ983055 GOF983048:GOF983055 GYB983048:GYB983055 HHX983048:HHX983055 HRT983048:HRT983055 IBP983048:IBP983055 ILL983048:ILL983055 IVH983048:IVH983055 JFD983048:JFD983055 JOZ983048:JOZ983055 JYV983048:JYV983055 KIR983048:KIR983055 KSN983048:KSN983055 LCJ983048:LCJ983055 LMF983048:LMF983055 LWB983048:LWB983055 MFX983048:MFX983055 MPT983048:MPT983055 MZP983048:MZP983055 NJL983048:NJL983055 NTH983048:NTH983055 ODD983048:ODD983055 OMZ983048:OMZ983055 OWV983048:OWV983055 PGR983048:PGR983055 PQN983048:PQN983055 QAJ983048:QAJ983055 QKF983048:QKF983055 QUB983048:QUB983055 RDX983048:RDX983055 RNT983048:RNT983055 RXP983048:RXP983055 SHL983048:SHL983055 SRH983048:SRH983055 TBD983048:TBD983055 TKZ983048:TKZ983055 TUV983048:TUV983055 UER983048:UER983055 UON983048:UON983055 UYJ983048:UYJ983055 VIF983048:VIF983055 VSB983048:VSB983055 WBX983048:WBX983055 WLT983048:WLT983055 WVP983048:WVP983055" xr:uid="{4C03692B-E84A-4F22-8117-37BC32168592}">
      <formula1>$G$35:$G$39</formula1>
    </dataValidation>
  </dataValidations>
  <pageMargins left="0.59055118110236227" right="0.59055118110236227" top="0.59055118110236227" bottom="0.59055118110236227" header="0.51181102362204722" footer="0.51181102362204722"/>
  <pageSetup paperSize="9" scale="6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20092-EB83-4075-B487-CE0D661E3A0C}">
  <sheetPr codeName="Plan4">
    <pageSetUpPr fitToPage="1"/>
  </sheetPr>
  <dimension ref="A1:AF15"/>
  <sheetViews>
    <sheetView showGridLines="0" zoomScaleNormal="100" workbookViewId="0">
      <pane xSplit="5" ySplit="7" topLeftCell="F8" activePane="bottomRight" state="frozen"/>
      <selection pane="topRight" activeCell="G1" sqref="G1"/>
      <selection pane="bottomLeft" activeCell="A5" sqref="A5"/>
      <selection pane="bottomRight" activeCell="D14" sqref="D14"/>
    </sheetView>
  </sheetViews>
  <sheetFormatPr defaultRowHeight="11.25" x14ac:dyDescent="0.25"/>
  <cols>
    <col min="1" max="1" width="4.7109375" style="106" customWidth="1"/>
    <col min="2" max="2" width="30.85546875" style="106" customWidth="1"/>
    <col min="3" max="3" width="25" style="109" customWidth="1"/>
    <col min="4" max="4" width="32.7109375" style="106" customWidth="1"/>
    <col min="5" max="5" width="9.5703125" style="108" customWidth="1"/>
    <col min="6" max="6" width="17.42578125" style="106" customWidth="1"/>
    <col min="7" max="8" width="23.5703125" style="107" customWidth="1"/>
    <col min="9" max="9" width="26.28515625" style="107" customWidth="1"/>
    <col min="10" max="11" width="24.28515625" style="106" customWidth="1"/>
    <col min="12" max="12" width="8.85546875" style="106" customWidth="1"/>
    <col min="13" max="13" width="10" style="106" customWidth="1"/>
    <col min="14" max="14" width="14.28515625" style="106" customWidth="1"/>
    <col min="15" max="16384" width="9.140625" style="106"/>
  </cols>
  <sheetData>
    <row r="1" spans="1:32" ht="13.5" thickBot="1" x14ac:dyDescent="0.25">
      <c r="A1" s="154" t="s">
        <v>208</v>
      </c>
      <c r="B1" s="153"/>
      <c r="C1" s="153"/>
      <c r="D1" s="197"/>
      <c r="AB1" s="148" t="s">
        <v>171</v>
      </c>
      <c r="AC1" s="147"/>
      <c r="AD1" s="121"/>
      <c r="AE1" s="146" t="s">
        <v>170</v>
      </c>
      <c r="AF1" s="145"/>
    </row>
    <row r="2" spans="1:32" ht="12.75" x14ac:dyDescent="0.2">
      <c r="A2" s="137"/>
      <c r="B2" s="136"/>
      <c r="C2" s="136"/>
      <c r="D2" s="198"/>
      <c r="AB2" s="141"/>
      <c r="AC2" s="140"/>
      <c r="AD2" s="121"/>
      <c r="AE2" s="139"/>
      <c r="AF2" s="138"/>
    </row>
    <row r="3" spans="1:32" ht="13.5" thickBot="1" x14ac:dyDescent="0.25">
      <c r="A3" s="183"/>
      <c r="B3" s="182"/>
      <c r="C3" s="182"/>
      <c r="D3" s="196"/>
      <c r="AB3" s="141"/>
      <c r="AC3" s="140"/>
      <c r="AD3" s="121"/>
      <c r="AE3" s="139"/>
      <c r="AF3" s="138"/>
    </row>
    <row r="4" spans="1:32" ht="12.75" x14ac:dyDescent="0.2">
      <c r="A4" s="154" t="str">
        <f>Identificar!A4</f>
        <v>Fast n Cheap</v>
      </c>
      <c r="B4" s="153"/>
      <c r="C4" s="153"/>
      <c r="D4" s="197"/>
      <c r="AB4" s="141"/>
      <c r="AC4" s="140"/>
      <c r="AD4" s="121"/>
      <c r="AE4" s="139"/>
      <c r="AF4" s="138"/>
    </row>
    <row r="5" spans="1:32" ht="26.25" thickBot="1" x14ac:dyDescent="0.25">
      <c r="A5" s="183"/>
      <c r="B5" s="182"/>
      <c r="C5" s="182"/>
      <c r="D5" s="196"/>
      <c r="E5" s="106"/>
      <c r="AB5" s="132" t="s">
        <v>169</v>
      </c>
      <c r="AC5" s="131">
        <v>1</v>
      </c>
      <c r="AD5" s="121"/>
      <c r="AE5" s="132" t="s">
        <v>168</v>
      </c>
      <c r="AF5" s="131">
        <v>1</v>
      </c>
    </row>
    <row r="6" spans="1:32" ht="27" customHeight="1" thickBot="1" x14ac:dyDescent="0.25">
      <c r="A6" s="181" t="s">
        <v>167</v>
      </c>
      <c r="B6" s="180" t="s">
        <v>165</v>
      </c>
      <c r="C6" s="179"/>
      <c r="D6" s="178"/>
      <c r="E6" s="177" t="s">
        <v>164</v>
      </c>
      <c r="F6" s="172"/>
      <c r="G6" s="195" t="s">
        <v>207</v>
      </c>
      <c r="H6" s="195" t="s">
        <v>206</v>
      </c>
      <c r="I6" s="195" t="s">
        <v>205</v>
      </c>
      <c r="J6" s="195" t="s">
        <v>162</v>
      </c>
      <c r="K6" s="194" t="s">
        <v>161</v>
      </c>
      <c r="AB6" s="120" t="s">
        <v>159</v>
      </c>
      <c r="AC6" s="119">
        <v>2</v>
      </c>
      <c r="AD6" s="121"/>
      <c r="AE6" s="120" t="s">
        <v>158</v>
      </c>
      <c r="AF6" s="119">
        <v>2</v>
      </c>
    </row>
    <row r="7" spans="1:32" s="118" customFormat="1" ht="52.5" customHeight="1" thickBot="1" x14ac:dyDescent="0.25">
      <c r="A7" s="171"/>
      <c r="B7" s="170" t="s">
        <v>155</v>
      </c>
      <c r="C7" s="170" t="s">
        <v>154</v>
      </c>
      <c r="D7" s="169" t="s">
        <v>193</v>
      </c>
      <c r="E7" s="168"/>
      <c r="F7" s="163" t="s">
        <v>152</v>
      </c>
      <c r="G7" s="193"/>
      <c r="H7" s="193"/>
      <c r="I7" s="193"/>
      <c r="J7" s="193"/>
      <c r="K7" s="192"/>
      <c r="AB7" s="120" t="s">
        <v>151</v>
      </c>
      <c r="AC7" s="119">
        <v>3</v>
      </c>
      <c r="AD7" s="121"/>
      <c r="AE7" s="120" t="s">
        <v>150</v>
      </c>
      <c r="AF7" s="119">
        <v>3</v>
      </c>
    </row>
    <row r="8" spans="1:32" ht="51" x14ac:dyDescent="0.25">
      <c r="A8" s="160" t="str">
        <f>IF(Identificar!A8&lt;&gt;"",Identificar!A8,"")</f>
        <v>R01</v>
      </c>
      <c r="B8" s="160" t="str">
        <f>IF(Identificar!D8&lt;&gt;"",Identificar!D8,"")</f>
        <v>Como resultado de controle de acesso inadequado ou uso indevido de credenciais</v>
      </c>
      <c r="C8" s="160" t="str">
        <f>IF(Identificar!E8&lt;&gt;"",Identificar!E8,"")</f>
        <v>Pode ocorrer vazamento de dados sensíveis (data breach)</v>
      </c>
      <c r="D8" s="160" t="str">
        <f>IF(Identificar!F8&lt;&gt;"",Identificar!F8,"")</f>
        <v>O que acarretaria sanções legais, danos à reputação e perda de confiança de clientes</v>
      </c>
      <c r="E8" s="160" t="str">
        <f>IF(Identificar!G8&lt;&gt;"",Identificar!G8,"")</f>
        <v>Vinicius</v>
      </c>
      <c r="F8" s="116" t="s">
        <v>141</v>
      </c>
      <c r="G8" s="191">
        <v>4300</v>
      </c>
      <c r="H8" s="116">
        <v>10</v>
      </c>
      <c r="I8" s="116" t="s">
        <v>204</v>
      </c>
      <c r="J8" s="190" t="str">
        <f>Identificar!I8</f>
        <v>Autenticação multifator, controle de acessos, criptografia de dados</v>
      </c>
      <c r="K8" s="190" t="str">
        <f>Identificar!J8</f>
        <v>Notificar ANPD, clientes afetados, isolar sistema comprometido</v>
      </c>
      <c r="AB8" s="111" t="s">
        <v>140</v>
      </c>
      <c r="AC8" s="110">
        <v>4</v>
      </c>
      <c r="AD8" s="112"/>
      <c r="AE8" s="111" t="s">
        <v>139</v>
      </c>
      <c r="AF8" s="110">
        <v>4</v>
      </c>
    </row>
    <row r="9" spans="1:32" ht="77.25" thickBot="1" x14ac:dyDescent="0.3">
      <c r="A9" s="160" t="str">
        <f>IF(Identificar!A9&lt;&gt;"",Identificar!A9,"")</f>
        <v>R02</v>
      </c>
      <c r="B9" s="160" t="str">
        <f>IF(Identificar!D9&lt;&gt;"",Identificar!D9,"")</f>
        <v>Como resultado da falta de conscientização dos usuários</v>
      </c>
      <c r="C9" s="160" t="str">
        <f>IF(Identificar!E9&lt;&gt;"",Identificar!E9,"")</f>
        <v>Pode ocorrer ataque de phishing com roubo de credenciais ou instalação de malware</v>
      </c>
      <c r="D9" s="160" t="str">
        <f>IF(Identificar!F9&lt;&gt;"",Identificar!F9,"")</f>
        <v>O que acarretaria acesso indevido ao sistema e possíveis perdas financeiras</v>
      </c>
      <c r="E9" s="160" t="str">
        <f>IF(Identificar!G9&lt;&gt;"",Identificar!G9,"")</f>
        <v>João</v>
      </c>
      <c r="F9" s="116" t="s">
        <v>130</v>
      </c>
      <c r="G9" s="191">
        <v>7800</v>
      </c>
      <c r="H9" s="116">
        <v>20</v>
      </c>
      <c r="I9" s="116" t="s">
        <v>204</v>
      </c>
      <c r="J9" s="190" t="str">
        <f>Identificar!I9</f>
        <v>Treinamento de segurança, simulações de phishing, validação de identidade</v>
      </c>
      <c r="K9" s="190" t="str">
        <f>Identificar!J9</f>
        <v>Redefinir credenciais, investigar contas comprometidas, bloquear acessos</v>
      </c>
      <c r="AB9" s="114"/>
      <c r="AC9" s="113"/>
      <c r="AD9" s="112"/>
      <c r="AE9" s="111"/>
      <c r="AF9" s="110"/>
    </row>
    <row r="10" spans="1:32" ht="64.5" thickBot="1" x14ac:dyDescent="0.3">
      <c r="A10" s="160" t="str">
        <f>IF(Identificar!A10&lt;&gt;"",Identificar!A10,"")</f>
        <v>R03</v>
      </c>
      <c r="B10" s="160" t="str">
        <f>IF(Identificar!D10&lt;&gt;"",Identificar!D10,"")</f>
        <v>Como resultado da ausência de alinhamento entre áreas de TI e compliance</v>
      </c>
      <c r="C10" s="160" t="str">
        <f>IF(Identificar!E10&lt;&gt;"",Identificar!E10,"")</f>
        <v>Pode ocorrer não conformidade com políticas de privacidade e segurança</v>
      </c>
      <c r="D10" s="160" t="str">
        <f>IF(Identificar!F10&lt;&gt;"",Identificar!F10,"")</f>
        <v>O que acarretaria sanções por não atendimento à LGPD ou normas internas</v>
      </c>
      <c r="E10" s="160" t="str">
        <f>IF(Identificar!G10&lt;&gt;"",Identificar!G10,"")</f>
        <v>Vinicius</v>
      </c>
      <c r="F10" s="116" t="s">
        <v>121</v>
      </c>
      <c r="G10" s="191">
        <v>1500</v>
      </c>
      <c r="H10" s="116">
        <v>4</v>
      </c>
      <c r="I10" s="116" t="s">
        <v>204</v>
      </c>
      <c r="J10" s="190" t="str">
        <f>Identificar!I10</f>
        <v>Reuniões regulares de alinhamento, documentação clara de políticas de segurança</v>
      </c>
      <c r="K10" s="190" t="str">
        <f>Identificar!J10</f>
        <v>Revalidação dos processos e ajustes emergenciais</v>
      </c>
      <c r="AB10" s="114"/>
      <c r="AC10" s="113"/>
      <c r="AD10" s="112"/>
      <c r="AE10" s="111"/>
      <c r="AF10" s="110"/>
    </row>
    <row r="11" spans="1:32" ht="64.5" thickBot="1" x14ac:dyDescent="0.3">
      <c r="A11" s="160" t="str">
        <f>IF(Identificar!A11&lt;&gt;"",Identificar!A11,"")</f>
        <v>R04</v>
      </c>
      <c r="B11" s="160" t="str">
        <f>IF(Identificar!D11&lt;&gt;"",Identificar!D11,"")</f>
        <v>Como resultado da ausência de redundância em servidores</v>
      </c>
      <c r="C11" s="160" t="str">
        <f>IF(Identificar!E11&lt;&gt;"",Identificar!E11,"")</f>
        <v>Pode ocorrer indisponibilidade do sistema crítico</v>
      </c>
      <c r="D11" s="160" t="str">
        <f>IF(Identificar!F11&lt;&gt;"",Identificar!F11,"")</f>
        <v>O que acarretaria paralisação de operações e perda de produtividade</v>
      </c>
      <c r="E11" s="160" t="str">
        <f>IF(Identificar!G11&lt;&gt;"",Identificar!G11,"")</f>
        <v>Vinicius</v>
      </c>
      <c r="F11" s="116" t="s">
        <v>112</v>
      </c>
      <c r="G11" s="191">
        <v>1500</v>
      </c>
      <c r="H11" s="116">
        <v>4</v>
      </c>
      <c r="I11" s="116" t="s">
        <v>204</v>
      </c>
      <c r="J11" s="190" t="str">
        <f>Identificar!I11</f>
        <v>Hospedagem em nuvem com redundância, failover automático</v>
      </c>
      <c r="K11" s="190" t="str">
        <f>Identificar!J11</f>
        <v>Ativação de plano de continuidade, uso de backups e failover</v>
      </c>
      <c r="AB11" s="114"/>
      <c r="AC11" s="113"/>
      <c r="AD11" s="112"/>
      <c r="AE11" s="111"/>
      <c r="AF11" s="110"/>
    </row>
    <row r="12" spans="1:32" ht="64.5" thickBot="1" x14ac:dyDescent="0.3">
      <c r="A12" s="160" t="str">
        <f>IF(Identificar!A12&lt;&gt;"",Identificar!A12,"")</f>
        <v>R05</v>
      </c>
      <c r="B12" s="160" t="str">
        <f>IF(Identificar!D12&lt;&gt;"",Identificar!D12,"")</f>
        <v>Como resultado do uso de equipamentos obsoletos e não atualizados</v>
      </c>
      <c r="C12" s="160" t="str">
        <f>IF(Identificar!E12&lt;&gt;"",Identificar!E12,"")</f>
        <v>Pode ocorrer exploração de vulnerabilidades conhecidas</v>
      </c>
      <c r="D12" s="160" t="str">
        <f>IF(Identificar!F12&lt;&gt;"",Identificar!F12,"")</f>
        <v>O que acarretaria comprometimento do sistema por ataques externos</v>
      </c>
      <c r="E12" s="160" t="str">
        <f>IF(Identificar!G12&lt;&gt;"",Identificar!G12,"")</f>
        <v>Vinicius</v>
      </c>
      <c r="F12" s="116" t="s">
        <v>102</v>
      </c>
      <c r="G12" s="191">
        <v>2400</v>
      </c>
      <c r="H12" s="116">
        <v>7</v>
      </c>
      <c r="I12" s="116" t="s">
        <v>204</v>
      </c>
      <c r="J12" s="190" t="str">
        <f>Identificar!I12</f>
        <v>Ciclo de atualização de hardware, aplicação de patches e firmware atualizados</v>
      </c>
      <c r="K12" s="190" t="str">
        <f>Identificar!J12</f>
        <v>Substituição imediata do dispositivo e isolamento da rede</v>
      </c>
      <c r="AB12" s="114"/>
      <c r="AC12" s="113"/>
      <c r="AD12" s="112"/>
      <c r="AE12" s="111"/>
      <c r="AF12" s="110"/>
    </row>
    <row r="13" spans="1:32" ht="77.25" thickBot="1" x14ac:dyDescent="0.3">
      <c r="A13" s="160" t="str">
        <f>IF(Identificar!A13&lt;&gt;"",Identificar!A13,"")</f>
        <v>R06</v>
      </c>
      <c r="B13" s="160" t="str">
        <f>IF(Identificar!D13&lt;&gt;"",Identificar!D13,"")</f>
        <v>Como resultado da falta de validação e testes de segurança nas aplicações</v>
      </c>
      <c r="C13" s="160" t="str">
        <f>IF(Identificar!E13&lt;&gt;"",Identificar!E13,"")</f>
        <v>Pode ocorrer execução de código malicioso ou exploração via SQL Injection</v>
      </c>
      <c r="D13" s="160" t="str">
        <f>IF(Identificar!F13&lt;&gt;"",Identificar!F13,"")</f>
        <v>O que acarretaria acesso indevido e possível manipulação de dados</v>
      </c>
      <c r="E13" s="160" t="str">
        <f>IF(Identificar!G13&lt;&gt;"",Identificar!G13,"")</f>
        <v>João</v>
      </c>
      <c r="F13" s="116" t="s">
        <v>93</v>
      </c>
      <c r="G13" s="191">
        <v>7800</v>
      </c>
      <c r="H13" s="116">
        <v>10</v>
      </c>
      <c r="I13" s="116" t="s">
        <v>204</v>
      </c>
      <c r="J13" s="190" t="str">
        <f>Identificar!I13</f>
        <v>Testes de segurança (pentest, fuzzing), validação de entrada e firewalls WAF</v>
      </c>
      <c r="K13" s="190" t="str">
        <f>Identificar!J13</f>
        <v>Correção com patches emergenciais, rollback da versão</v>
      </c>
      <c r="AB13" s="114"/>
      <c r="AC13" s="113"/>
      <c r="AD13" s="112"/>
      <c r="AE13" s="111"/>
      <c r="AF13" s="110"/>
    </row>
    <row r="14" spans="1:32" ht="90" thickBot="1" x14ac:dyDescent="0.3">
      <c r="A14" s="160" t="str">
        <f>IF(Identificar!A14&lt;&gt;"",Identificar!A14,"")</f>
        <v>R07</v>
      </c>
      <c r="B14" s="160" t="str">
        <f>IF(Identificar!D14&lt;&gt;"",Identificar!D14,"")</f>
        <v>Como resultado de má configuração ou exposição de endpoints sem autenticação</v>
      </c>
      <c r="C14" s="160" t="str">
        <f>IF(Identificar!E14&lt;&gt;"",Identificar!E14,"")</f>
        <v>Pode ocorrer acesso não autorizado via API pública</v>
      </c>
      <c r="D14" s="160" t="str">
        <f>IF(Identificar!F14&lt;&gt;"",Identificar!F14,"")</f>
        <v>O que acarretaria vazamento de dados ou uso indevido de recursos internos</v>
      </c>
      <c r="E14" s="160" t="str">
        <f>IF(Identificar!G14&lt;&gt;"",Identificar!G14,"")</f>
        <v>Guilherme</v>
      </c>
      <c r="F14" s="116" t="s">
        <v>83</v>
      </c>
      <c r="G14" s="191">
        <v>3000</v>
      </c>
      <c r="H14" s="116">
        <v>8</v>
      </c>
      <c r="I14" s="116" t="s">
        <v>204</v>
      </c>
      <c r="J14" s="190" t="str">
        <f>Identificar!I14</f>
        <v>Gateway de API, autenticação robusta e limitação de requisições</v>
      </c>
      <c r="K14" s="190" t="str">
        <f>Identificar!J14</f>
        <v>Desabilitar temporariamente APIs afetadas, rotacionar chaves</v>
      </c>
      <c r="AB14" s="114"/>
      <c r="AC14" s="113"/>
      <c r="AD14" s="112"/>
      <c r="AE14" s="111"/>
      <c r="AF14" s="110"/>
    </row>
    <row r="15" spans="1:32" ht="77.25" thickBot="1" x14ac:dyDescent="0.3">
      <c r="A15" s="160" t="str">
        <f>IF(Identificar!A15&lt;&gt;"",Identificar!A15,"")</f>
        <v>R08</v>
      </c>
      <c r="B15" s="160" t="str">
        <f>IF(Identificar!D15&lt;&gt;"",Identificar!D15,"")</f>
        <v>Como resultado de falta de proteção contra tráfego malicioso</v>
      </c>
      <c r="C15" s="160" t="str">
        <f>IF(Identificar!E15&lt;&gt;"",Identificar!E15,"")</f>
        <v>Pode ocorrer ataque DDoS ou interceptação de dados em trânsito</v>
      </c>
      <c r="D15" s="160" t="str">
        <f>IF(Identificar!F15&lt;&gt;"",Identificar!F15,"")</f>
        <v>O que acarretaria interrupção no serviço ou exposição de dados em trânsito</v>
      </c>
      <c r="E15" s="160" t="str">
        <f>IF(Identificar!G15&lt;&gt;"",Identificar!G15,"")</f>
        <v>João</v>
      </c>
      <c r="F15" s="116" t="s">
        <v>72</v>
      </c>
      <c r="G15" s="191">
        <v>1500</v>
      </c>
      <c r="H15" s="116">
        <v>4</v>
      </c>
      <c r="I15" s="116" t="s">
        <v>204</v>
      </c>
      <c r="J15" s="190" t="str">
        <f>Identificar!I15</f>
        <v>Firewall, IDS/IPS, VPN para canais seguros</v>
      </c>
      <c r="K15" s="190" t="str">
        <f>Identificar!J15</f>
        <v>Redirecionar tráfego, acionar mitigação via provedores, aplicar filtragem agressiva</v>
      </c>
      <c r="AB15" s="114"/>
      <c r="AC15" s="113"/>
      <c r="AD15" s="112"/>
      <c r="AE15" s="111"/>
      <c r="AF15" s="110"/>
    </row>
  </sheetData>
  <autoFilter ref="A6:E15" xr:uid="{2EBE4B58-53FA-4D92-BB9A-048D2ACD9A95}">
    <filterColumn colId="1" showButton="0"/>
    <filterColumn colId="2" showButton="0"/>
  </autoFilter>
  <mergeCells count="12">
    <mergeCell ref="G6:G7"/>
    <mergeCell ref="H6:H7"/>
    <mergeCell ref="B6:D6"/>
    <mergeCell ref="AE1:AF1"/>
    <mergeCell ref="A1:D3"/>
    <mergeCell ref="A4:D5"/>
    <mergeCell ref="AB1:AC1"/>
    <mergeCell ref="A6:A7"/>
    <mergeCell ref="E6:E7"/>
    <mergeCell ref="I6:I7"/>
    <mergeCell ref="J6:J7"/>
    <mergeCell ref="K6:K7"/>
  </mergeCells>
  <pageMargins left="0.59055118110236227" right="0.59055118110236227" top="0.59055118110236227" bottom="0.59055118110236227" header="0.51181102362204722" footer="0.51181102362204722"/>
  <pageSetup paperSize="9" scale="6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D8F90-AC6C-4A3B-AFC4-8BABE377BA24}">
  <sheetPr codeName="Plan6"/>
  <dimension ref="A1:F35"/>
  <sheetViews>
    <sheetView showGridLines="0" zoomScale="120" zoomScaleNormal="120" workbookViewId="0">
      <selection activeCell="A4" sqref="A4"/>
    </sheetView>
  </sheetViews>
  <sheetFormatPr defaultRowHeight="12.75" x14ac:dyDescent="0.2"/>
  <cols>
    <col min="1" max="1" width="42.85546875" style="85" bestFit="1" customWidth="1"/>
    <col min="2" max="2" width="9.28515625" style="200" customWidth="1"/>
    <col min="3" max="3" width="49.28515625" style="85" bestFit="1" customWidth="1"/>
    <col min="4" max="4" width="11.5703125" style="200" customWidth="1"/>
    <col min="5" max="5" width="15.28515625" style="200" customWidth="1"/>
    <col min="6" max="6" width="23.140625" style="199" customWidth="1"/>
    <col min="7" max="16384" width="9.140625" style="85"/>
  </cols>
  <sheetData>
    <row r="1" spans="1:6" s="199" customFormat="1" ht="15.75" x14ac:dyDescent="0.25">
      <c r="A1" s="212" t="s">
        <v>195</v>
      </c>
      <c r="B1" s="210" t="s">
        <v>226</v>
      </c>
      <c r="C1" s="210" t="s">
        <v>225</v>
      </c>
      <c r="D1" s="210" t="s">
        <v>224</v>
      </c>
      <c r="E1" s="211" t="s">
        <v>223</v>
      </c>
      <c r="F1" s="210" t="s">
        <v>170</v>
      </c>
    </row>
    <row r="2" spans="1:6" ht="15" x14ac:dyDescent="0.2">
      <c r="A2" s="208" t="s">
        <v>222</v>
      </c>
      <c r="B2" s="206">
        <v>1.05</v>
      </c>
      <c r="C2" s="207" t="s">
        <v>218</v>
      </c>
      <c r="D2" s="206">
        <v>2.0499999999999998</v>
      </c>
      <c r="E2" s="206">
        <f>B2*D2</f>
        <v>2.1524999999999999</v>
      </c>
      <c r="F2" s="205" t="s">
        <v>185</v>
      </c>
    </row>
    <row r="3" spans="1:6" ht="15" x14ac:dyDescent="0.2">
      <c r="A3" s="208" t="s">
        <v>222</v>
      </c>
      <c r="B3" s="206">
        <v>1.05</v>
      </c>
      <c r="C3" s="207" t="s">
        <v>217</v>
      </c>
      <c r="D3" s="206">
        <v>2.1</v>
      </c>
      <c r="E3" s="206">
        <f>B3*D3</f>
        <v>2.2050000000000001</v>
      </c>
      <c r="F3" s="205" t="s">
        <v>212</v>
      </c>
    </row>
    <row r="4" spans="1:6" ht="15" x14ac:dyDescent="0.2">
      <c r="A4" s="208" t="s">
        <v>222</v>
      </c>
      <c r="B4" s="206">
        <v>1.05</v>
      </c>
      <c r="C4" s="207" t="s">
        <v>216</v>
      </c>
      <c r="D4" s="206">
        <v>2.2000000000000002</v>
      </c>
      <c r="E4" s="206">
        <f>B4*D4</f>
        <v>2.3100000000000005</v>
      </c>
      <c r="F4" s="205" t="s">
        <v>212</v>
      </c>
    </row>
    <row r="5" spans="1:6" ht="15" x14ac:dyDescent="0.2">
      <c r="A5" s="208" t="s">
        <v>222</v>
      </c>
      <c r="B5" s="206">
        <v>1.05</v>
      </c>
      <c r="C5" s="207" t="s">
        <v>215</v>
      </c>
      <c r="D5" s="206">
        <v>2.4</v>
      </c>
      <c r="E5" s="206">
        <f>B5*D5</f>
        <v>2.52</v>
      </c>
      <c r="F5" s="205" t="s">
        <v>211</v>
      </c>
    </row>
    <row r="6" spans="1:6" ht="15" x14ac:dyDescent="0.2">
      <c r="A6" s="208" t="s">
        <v>222</v>
      </c>
      <c r="B6" s="206">
        <v>1.05</v>
      </c>
      <c r="C6" s="207" t="s">
        <v>213</v>
      </c>
      <c r="D6" s="206">
        <v>2.8</v>
      </c>
      <c r="E6" s="206">
        <f>B6*D6</f>
        <v>2.94</v>
      </c>
      <c r="F6" s="205" t="s">
        <v>210</v>
      </c>
    </row>
    <row r="7" spans="1:6" ht="15" x14ac:dyDescent="0.2">
      <c r="A7" s="208"/>
      <c r="B7" s="209"/>
      <c r="C7" s="207"/>
      <c r="D7" s="209"/>
      <c r="E7" s="206"/>
      <c r="F7" s="206"/>
    </row>
    <row r="8" spans="1:6" ht="15" x14ac:dyDescent="0.2">
      <c r="A8" s="208" t="s">
        <v>221</v>
      </c>
      <c r="B8" s="206">
        <v>1.1000000000000001</v>
      </c>
      <c r="C8" s="207" t="s">
        <v>218</v>
      </c>
      <c r="D8" s="206">
        <v>2.0499999999999998</v>
      </c>
      <c r="E8" s="206">
        <f>B8*D8</f>
        <v>2.2549999999999999</v>
      </c>
      <c r="F8" s="205" t="s">
        <v>212</v>
      </c>
    </row>
    <row r="9" spans="1:6" ht="15" x14ac:dyDescent="0.2">
      <c r="A9" s="208" t="s">
        <v>221</v>
      </c>
      <c r="B9" s="206">
        <v>1.1000000000000001</v>
      </c>
      <c r="C9" s="207" t="s">
        <v>217</v>
      </c>
      <c r="D9" s="206">
        <v>2.1</v>
      </c>
      <c r="E9" s="206">
        <f>B9*D9</f>
        <v>2.3100000000000005</v>
      </c>
      <c r="F9" s="205" t="s">
        <v>212</v>
      </c>
    </row>
    <row r="10" spans="1:6" ht="15" x14ac:dyDescent="0.2">
      <c r="A10" s="208" t="s">
        <v>221</v>
      </c>
      <c r="B10" s="206">
        <v>1.1000000000000001</v>
      </c>
      <c r="C10" s="207" t="s">
        <v>216</v>
      </c>
      <c r="D10" s="206">
        <v>2.2000000000000002</v>
      </c>
      <c r="E10" s="206">
        <f>B10*D10</f>
        <v>2.4200000000000004</v>
      </c>
      <c r="F10" s="205" t="s">
        <v>211</v>
      </c>
    </row>
    <row r="11" spans="1:6" ht="15" x14ac:dyDescent="0.2">
      <c r="A11" s="208" t="s">
        <v>221</v>
      </c>
      <c r="B11" s="206">
        <v>1.1000000000000001</v>
      </c>
      <c r="C11" s="207" t="s">
        <v>215</v>
      </c>
      <c r="D11" s="206">
        <v>2.4</v>
      </c>
      <c r="E11" s="206">
        <f>B11*D11</f>
        <v>2.64</v>
      </c>
      <c r="F11" s="205" t="s">
        <v>210</v>
      </c>
    </row>
    <row r="12" spans="1:6" ht="15" x14ac:dyDescent="0.2">
      <c r="A12" s="208" t="s">
        <v>221</v>
      </c>
      <c r="B12" s="206">
        <v>1.1000000000000001</v>
      </c>
      <c r="C12" s="207" t="s">
        <v>213</v>
      </c>
      <c r="D12" s="206">
        <v>2.8</v>
      </c>
      <c r="E12" s="206">
        <f>B12*D12</f>
        <v>3.08</v>
      </c>
      <c r="F12" s="205" t="s">
        <v>210</v>
      </c>
    </row>
    <row r="13" spans="1:6" ht="15" x14ac:dyDescent="0.2">
      <c r="A13" s="208"/>
      <c r="B13" s="209"/>
      <c r="C13" s="207"/>
      <c r="D13" s="209"/>
      <c r="E13" s="206"/>
      <c r="F13" s="206"/>
    </row>
    <row r="14" spans="1:6" ht="15" x14ac:dyDescent="0.2">
      <c r="A14" s="208" t="s">
        <v>220</v>
      </c>
      <c r="B14" s="206">
        <v>1.2</v>
      </c>
      <c r="C14" s="207" t="s">
        <v>218</v>
      </c>
      <c r="D14" s="206">
        <v>2.0499999999999998</v>
      </c>
      <c r="E14" s="206">
        <f>B14*D14</f>
        <v>2.4599999999999995</v>
      </c>
      <c r="F14" s="205" t="s">
        <v>211</v>
      </c>
    </row>
    <row r="15" spans="1:6" ht="15" x14ac:dyDescent="0.2">
      <c r="A15" s="208" t="s">
        <v>220</v>
      </c>
      <c r="B15" s="206">
        <v>1.2</v>
      </c>
      <c r="C15" s="207" t="s">
        <v>217</v>
      </c>
      <c r="D15" s="206">
        <v>2.1</v>
      </c>
      <c r="E15" s="206">
        <f>B15*D15</f>
        <v>2.52</v>
      </c>
      <c r="F15" s="205" t="s">
        <v>211</v>
      </c>
    </row>
    <row r="16" spans="1:6" ht="15" x14ac:dyDescent="0.2">
      <c r="A16" s="208" t="s">
        <v>220</v>
      </c>
      <c r="B16" s="206">
        <v>1.2</v>
      </c>
      <c r="C16" s="207" t="s">
        <v>216</v>
      </c>
      <c r="D16" s="206">
        <v>2.2000000000000002</v>
      </c>
      <c r="E16" s="206">
        <f>B16*D16</f>
        <v>2.64</v>
      </c>
      <c r="F16" s="205" t="s">
        <v>210</v>
      </c>
    </row>
    <row r="17" spans="1:6" ht="15" x14ac:dyDescent="0.2">
      <c r="A17" s="208" t="s">
        <v>220</v>
      </c>
      <c r="B17" s="206">
        <v>1.2</v>
      </c>
      <c r="C17" s="207" t="s">
        <v>215</v>
      </c>
      <c r="D17" s="206">
        <v>2.4</v>
      </c>
      <c r="E17" s="206">
        <f>B17*D17</f>
        <v>2.88</v>
      </c>
      <c r="F17" s="205" t="s">
        <v>210</v>
      </c>
    </row>
    <row r="18" spans="1:6" ht="15" x14ac:dyDescent="0.2">
      <c r="A18" s="208" t="s">
        <v>220</v>
      </c>
      <c r="B18" s="206">
        <v>1.2</v>
      </c>
      <c r="C18" s="207" t="s">
        <v>213</v>
      </c>
      <c r="D18" s="206">
        <v>2.8</v>
      </c>
      <c r="E18" s="206">
        <f>B18*D18</f>
        <v>3.36</v>
      </c>
      <c r="F18" s="205" t="s">
        <v>209</v>
      </c>
    </row>
    <row r="19" spans="1:6" ht="15" x14ac:dyDescent="0.2">
      <c r="A19" s="208"/>
      <c r="B19" s="209"/>
      <c r="C19" s="207"/>
      <c r="D19" s="209"/>
      <c r="E19" s="206"/>
      <c r="F19" s="206"/>
    </row>
    <row r="20" spans="1:6" ht="15" x14ac:dyDescent="0.2">
      <c r="A20" s="208" t="s">
        <v>219</v>
      </c>
      <c r="B20" s="206">
        <v>1.4</v>
      </c>
      <c r="C20" s="207" t="s">
        <v>218</v>
      </c>
      <c r="D20" s="206">
        <v>2.0499999999999998</v>
      </c>
      <c r="E20" s="206">
        <f>B20*D20</f>
        <v>2.8699999999999997</v>
      </c>
      <c r="F20" s="205" t="s">
        <v>211</v>
      </c>
    </row>
    <row r="21" spans="1:6" ht="15" x14ac:dyDescent="0.2">
      <c r="A21" s="208" t="s">
        <v>219</v>
      </c>
      <c r="B21" s="206">
        <v>1.4</v>
      </c>
      <c r="C21" s="207" t="s">
        <v>217</v>
      </c>
      <c r="D21" s="206">
        <v>2.1</v>
      </c>
      <c r="E21" s="206">
        <f>B21*D21</f>
        <v>2.94</v>
      </c>
      <c r="F21" s="205" t="s">
        <v>211</v>
      </c>
    </row>
    <row r="22" spans="1:6" ht="15" x14ac:dyDescent="0.2">
      <c r="A22" s="208" t="s">
        <v>219</v>
      </c>
      <c r="B22" s="206">
        <v>1.4</v>
      </c>
      <c r="C22" s="207" t="s">
        <v>216</v>
      </c>
      <c r="D22" s="206">
        <v>2.2000000000000002</v>
      </c>
      <c r="E22" s="206">
        <f>B22*D22</f>
        <v>3.08</v>
      </c>
      <c r="F22" s="205" t="s">
        <v>210</v>
      </c>
    </row>
    <row r="23" spans="1:6" ht="15" x14ac:dyDescent="0.2">
      <c r="A23" s="208" t="s">
        <v>219</v>
      </c>
      <c r="B23" s="206">
        <v>1.4</v>
      </c>
      <c r="C23" s="207" t="s">
        <v>215</v>
      </c>
      <c r="D23" s="206">
        <v>2.4</v>
      </c>
      <c r="E23" s="206">
        <f>B23*D23</f>
        <v>3.36</v>
      </c>
      <c r="F23" s="205" t="s">
        <v>209</v>
      </c>
    </row>
    <row r="24" spans="1:6" ht="15" x14ac:dyDescent="0.2">
      <c r="A24" s="208" t="s">
        <v>219</v>
      </c>
      <c r="B24" s="206">
        <v>1.4</v>
      </c>
      <c r="C24" s="207" t="s">
        <v>213</v>
      </c>
      <c r="D24" s="206">
        <v>2.8</v>
      </c>
      <c r="E24" s="206">
        <f>B24*D24</f>
        <v>3.9199999999999995</v>
      </c>
      <c r="F24" s="205" t="s">
        <v>209</v>
      </c>
    </row>
    <row r="25" spans="1:6" ht="15" x14ac:dyDescent="0.2">
      <c r="A25" s="208"/>
      <c r="B25" s="209"/>
      <c r="C25" s="207"/>
      <c r="D25" s="209"/>
      <c r="E25" s="206"/>
      <c r="F25" s="206"/>
    </row>
    <row r="26" spans="1:6" ht="15" x14ac:dyDescent="0.2">
      <c r="A26" s="208" t="s">
        <v>214</v>
      </c>
      <c r="B26" s="206">
        <v>1.8</v>
      </c>
      <c r="C26" s="207" t="s">
        <v>218</v>
      </c>
      <c r="D26" s="206">
        <v>2.0499999999999998</v>
      </c>
      <c r="E26" s="206">
        <f>B26*D26</f>
        <v>3.69</v>
      </c>
      <c r="F26" s="205" t="s">
        <v>210</v>
      </c>
    </row>
    <row r="27" spans="1:6" ht="15" x14ac:dyDescent="0.2">
      <c r="A27" s="208" t="s">
        <v>214</v>
      </c>
      <c r="B27" s="206">
        <v>1.8</v>
      </c>
      <c r="C27" s="207" t="s">
        <v>217</v>
      </c>
      <c r="D27" s="206">
        <v>2.1</v>
      </c>
      <c r="E27" s="206">
        <f>B27*D27</f>
        <v>3.7800000000000002</v>
      </c>
      <c r="F27" s="205" t="s">
        <v>210</v>
      </c>
    </row>
    <row r="28" spans="1:6" ht="15" x14ac:dyDescent="0.2">
      <c r="A28" s="208" t="s">
        <v>214</v>
      </c>
      <c r="B28" s="206">
        <v>1.8</v>
      </c>
      <c r="C28" s="207" t="s">
        <v>216</v>
      </c>
      <c r="D28" s="206">
        <v>2.2000000000000002</v>
      </c>
      <c r="E28" s="206">
        <f>B28*D28</f>
        <v>3.9600000000000004</v>
      </c>
      <c r="F28" s="205" t="s">
        <v>209</v>
      </c>
    </row>
    <row r="29" spans="1:6" ht="15" x14ac:dyDescent="0.2">
      <c r="A29" s="208" t="s">
        <v>214</v>
      </c>
      <c r="B29" s="206">
        <v>1.8</v>
      </c>
      <c r="C29" s="207" t="s">
        <v>215</v>
      </c>
      <c r="D29" s="206">
        <v>2.4</v>
      </c>
      <c r="E29" s="206">
        <f>B29*D29</f>
        <v>4.32</v>
      </c>
      <c r="F29" s="205" t="s">
        <v>209</v>
      </c>
    </row>
    <row r="30" spans="1:6" ht="15.75" thickBot="1" x14ac:dyDescent="0.25">
      <c r="A30" s="204" t="s">
        <v>214</v>
      </c>
      <c r="B30" s="202">
        <v>1.8</v>
      </c>
      <c r="C30" s="203" t="s">
        <v>213</v>
      </c>
      <c r="D30" s="202">
        <v>2.8</v>
      </c>
      <c r="E30" s="202">
        <f>B30*D30</f>
        <v>5.04</v>
      </c>
      <c r="F30" s="201" t="s">
        <v>209</v>
      </c>
    </row>
    <row r="31" spans="1:6" x14ac:dyDescent="0.2">
      <c r="A31" s="155" t="s">
        <v>185</v>
      </c>
    </row>
    <row r="32" spans="1:6" x14ac:dyDescent="0.2">
      <c r="A32" s="155" t="s">
        <v>212</v>
      </c>
    </row>
    <row r="33" spans="1:1" x14ac:dyDescent="0.2">
      <c r="A33" s="155" t="s">
        <v>211</v>
      </c>
    </row>
    <row r="34" spans="1:1" x14ac:dyDescent="0.2">
      <c r="A34" s="155" t="s">
        <v>210</v>
      </c>
    </row>
    <row r="35" spans="1:1" x14ac:dyDescent="0.2">
      <c r="A35" s="155" t="s">
        <v>209</v>
      </c>
    </row>
  </sheetData>
  <dataValidations count="1">
    <dataValidation type="list" allowBlank="1" showInputMessage="1" showErrorMessage="1" sqref="F2:F6 JB2:JB6 SX2:SX6 ACT2:ACT6 AMP2:AMP6 AWL2:AWL6 BGH2:BGH6 BQD2:BQD6 BZZ2:BZZ6 CJV2:CJV6 CTR2:CTR6 DDN2:DDN6 DNJ2:DNJ6 DXF2:DXF6 EHB2:EHB6 EQX2:EQX6 FAT2:FAT6 FKP2:FKP6 FUL2:FUL6 GEH2:GEH6 GOD2:GOD6 GXZ2:GXZ6 HHV2:HHV6 HRR2:HRR6 IBN2:IBN6 ILJ2:ILJ6 IVF2:IVF6 JFB2:JFB6 JOX2:JOX6 JYT2:JYT6 KIP2:KIP6 KSL2:KSL6 LCH2:LCH6 LMD2:LMD6 LVZ2:LVZ6 MFV2:MFV6 MPR2:MPR6 MZN2:MZN6 NJJ2:NJJ6 NTF2:NTF6 ODB2:ODB6 OMX2:OMX6 OWT2:OWT6 PGP2:PGP6 PQL2:PQL6 QAH2:QAH6 QKD2:QKD6 QTZ2:QTZ6 RDV2:RDV6 RNR2:RNR6 RXN2:RXN6 SHJ2:SHJ6 SRF2:SRF6 TBB2:TBB6 TKX2:TKX6 TUT2:TUT6 UEP2:UEP6 UOL2:UOL6 UYH2:UYH6 VID2:VID6 VRZ2:VRZ6 WBV2:WBV6 WLR2:WLR6 WVN2:WVN6 F65538:F65542 JB65538:JB65542 SX65538:SX65542 ACT65538:ACT65542 AMP65538:AMP65542 AWL65538:AWL65542 BGH65538:BGH65542 BQD65538:BQD65542 BZZ65538:BZZ65542 CJV65538:CJV65542 CTR65538:CTR65542 DDN65538:DDN65542 DNJ65538:DNJ65542 DXF65538:DXF65542 EHB65538:EHB65542 EQX65538:EQX65542 FAT65538:FAT65542 FKP65538:FKP65542 FUL65538:FUL65542 GEH65538:GEH65542 GOD65538:GOD65542 GXZ65538:GXZ65542 HHV65538:HHV65542 HRR65538:HRR65542 IBN65538:IBN65542 ILJ65538:ILJ65542 IVF65538:IVF65542 JFB65538:JFB65542 JOX65538:JOX65542 JYT65538:JYT65542 KIP65538:KIP65542 KSL65538:KSL65542 LCH65538:LCH65542 LMD65538:LMD65542 LVZ65538:LVZ65542 MFV65538:MFV65542 MPR65538:MPR65542 MZN65538:MZN65542 NJJ65538:NJJ65542 NTF65538:NTF65542 ODB65538:ODB65542 OMX65538:OMX65542 OWT65538:OWT65542 PGP65538:PGP65542 PQL65538:PQL65542 QAH65538:QAH65542 QKD65538:QKD65542 QTZ65538:QTZ65542 RDV65538:RDV65542 RNR65538:RNR65542 RXN65538:RXN65542 SHJ65538:SHJ65542 SRF65538:SRF65542 TBB65538:TBB65542 TKX65538:TKX65542 TUT65538:TUT65542 UEP65538:UEP65542 UOL65538:UOL65542 UYH65538:UYH65542 VID65538:VID65542 VRZ65538:VRZ65542 WBV65538:WBV65542 WLR65538:WLR65542 WVN65538:WVN65542 F131074:F131078 JB131074:JB131078 SX131074:SX131078 ACT131074:ACT131078 AMP131074:AMP131078 AWL131074:AWL131078 BGH131074:BGH131078 BQD131074:BQD131078 BZZ131074:BZZ131078 CJV131074:CJV131078 CTR131074:CTR131078 DDN131074:DDN131078 DNJ131074:DNJ131078 DXF131074:DXF131078 EHB131074:EHB131078 EQX131074:EQX131078 FAT131074:FAT131078 FKP131074:FKP131078 FUL131074:FUL131078 GEH131074:GEH131078 GOD131074:GOD131078 GXZ131074:GXZ131078 HHV131074:HHV131078 HRR131074:HRR131078 IBN131074:IBN131078 ILJ131074:ILJ131078 IVF131074:IVF131078 JFB131074:JFB131078 JOX131074:JOX131078 JYT131074:JYT131078 KIP131074:KIP131078 KSL131074:KSL131078 LCH131074:LCH131078 LMD131074:LMD131078 LVZ131074:LVZ131078 MFV131074:MFV131078 MPR131074:MPR131078 MZN131074:MZN131078 NJJ131074:NJJ131078 NTF131074:NTF131078 ODB131074:ODB131078 OMX131074:OMX131078 OWT131074:OWT131078 PGP131074:PGP131078 PQL131074:PQL131078 QAH131074:QAH131078 QKD131074:QKD131078 QTZ131074:QTZ131078 RDV131074:RDV131078 RNR131074:RNR131078 RXN131074:RXN131078 SHJ131074:SHJ131078 SRF131074:SRF131078 TBB131074:TBB131078 TKX131074:TKX131078 TUT131074:TUT131078 UEP131074:UEP131078 UOL131074:UOL131078 UYH131074:UYH131078 VID131074:VID131078 VRZ131074:VRZ131078 WBV131074:WBV131078 WLR131074:WLR131078 WVN131074:WVN131078 F196610:F196614 JB196610:JB196614 SX196610:SX196614 ACT196610:ACT196614 AMP196610:AMP196614 AWL196610:AWL196614 BGH196610:BGH196614 BQD196610:BQD196614 BZZ196610:BZZ196614 CJV196610:CJV196614 CTR196610:CTR196614 DDN196610:DDN196614 DNJ196610:DNJ196614 DXF196610:DXF196614 EHB196610:EHB196614 EQX196610:EQX196614 FAT196610:FAT196614 FKP196610:FKP196614 FUL196610:FUL196614 GEH196610:GEH196614 GOD196610:GOD196614 GXZ196610:GXZ196614 HHV196610:HHV196614 HRR196610:HRR196614 IBN196610:IBN196614 ILJ196610:ILJ196614 IVF196610:IVF196614 JFB196610:JFB196614 JOX196610:JOX196614 JYT196610:JYT196614 KIP196610:KIP196614 KSL196610:KSL196614 LCH196610:LCH196614 LMD196610:LMD196614 LVZ196610:LVZ196614 MFV196610:MFV196614 MPR196610:MPR196614 MZN196610:MZN196614 NJJ196610:NJJ196614 NTF196610:NTF196614 ODB196610:ODB196614 OMX196610:OMX196614 OWT196610:OWT196614 PGP196610:PGP196614 PQL196610:PQL196614 QAH196610:QAH196614 QKD196610:QKD196614 QTZ196610:QTZ196614 RDV196610:RDV196614 RNR196610:RNR196614 RXN196610:RXN196614 SHJ196610:SHJ196614 SRF196610:SRF196614 TBB196610:TBB196614 TKX196610:TKX196614 TUT196610:TUT196614 UEP196610:UEP196614 UOL196610:UOL196614 UYH196610:UYH196614 VID196610:VID196614 VRZ196610:VRZ196614 WBV196610:WBV196614 WLR196610:WLR196614 WVN196610:WVN196614 F262146:F262150 JB262146:JB262150 SX262146:SX262150 ACT262146:ACT262150 AMP262146:AMP262150 AWL262146:AWL262150 BGH262146:BGH262150 BQD262146:BQD262150 BZZ262146:BZZ262150 CJV262146:CJV262150 CTR262146:CTR262150 DDN262146:DDN262150 DNJ262146:DNJ262150 DXF262146:DXF262150 EHB262146:EHB262150 EQX262146:EQX262150 FAT262146:FAT262150 FKP262146:FKP262150 FUL262146:FUL262150 GEH262146:GEH262150 GOD262146:GOD262150 GXZ262146:GXZ262150 HHV262146:HHV262150 HRR262146:HRR262150 IBN262146:IBN262150 ILJ262146:ILJ262150 IVF262146:IVF262150 JFB262146:JFB262150 JOX262146:JOX262150 JYT262146:JYT262150 KIP262146:KIP262150 KSL262146:KSL262150 LCH262146:LCH262150 LMD262146:LMD262150 LVZ262146:LVZ262150 MFV262146:MFV262150 MPR262146:MPR262150 MZN262146:MZN262150 NJJ262146:NJJ262150 NTF262146:NTF262150 ODB262146:ODB262150 OMX262146:OMX262150 OWT262146:OWT262150 PGP262146:PGP262150 PQL262146:PQL262150 QAH262146:QAH262150 QKD262146:QKD262150 QTZ262146:QTZ262150 RDV262146:RDV262150 RNR262146:RNR262150 RXN262146:RXN262150 SHJ262146:SHJ262150 SRF262146:SRF262150 TBB262146:TBB262150 TKX262146:TKX262150 TUT262146:TUT262150 UEP262146:UEP262150 UOL262146:UOL262150 UYH262146:UYH262150 VID262146:VID262150 VRZ262146:VRZ262150 WBV262146:WBV262150 WLR262146:WLR262150 WVN262146:WVN262150 F327682:F327686 JB327682:JB327686 SX327682:SX327686 ACT327682:ACT327686 AMP327682:AMP327686 AWL327682:AWL327686 BGH327682:BGH327686 BQD327682:BQD327686 BZZ327682:BZZ327686 CJV327682:CJV327686 CTR327682:CTR327686 DDN327682:DDN327686 DNJ327682:DNJ327686 DXF327682:DXF327686 EHB327682:EHB327686 EQX327682:EQX327686 FAT327682:FAT327686 FKP327682:FKP327686 FUL327682:FUL327686 GEH327682:GEH327686 GOD327682:GOD327686 GXZ327682:GXZ327686 HHV327682:HHV327686 HRR327682:HRR327686 IBN327682:IBN327686 ILJ327682:ILJ327686 IVF327682:IVF327686 JFB327682:JFB327686 JOX327682:JOX327686 JYT327682:JYT327686 KIP327682:KIP327686 KSL327682:KSL327686 LCH327682:LCH327686 LMD327682:LMD327686 LVZ327682:LVZ327686 MFV327682:MFV327686 MPR327682:MPR327686 MZN327682:MZN327686 NJJ327682:NJJ327686 NTF327682:NTF327686 ODB327682:ODB327686 OMX327682:OMX327686 OWT327682:OWT327686 PGP327682:PGP327686 PQL327682:PQL327686 QAH327682:QAH327686 QKD327682:QKD327686 QTZ327682:QTZ327686 RDV327682:RDV327686 RNR327682:RNR327686 RXN327682:RXN327686 SHJ327682:SHJ327686 SRF327682:SRF327686 TBB327682:TBB327686 TKX327682:TKX327686 TUT327682:TUT327686 UEP327682:UEP327686 UOL327682:UOL327686 UYH327682:UYH327686 VID327682:VID327686 VRZ327682:VRZ327686 WBV327682:WBV327686 WLR327682:WLR327686 WVN327682:WVN327686 F393218:F393222 JB393218:JB393222 SX393218:SX393222 ACT393218:ACT393222 AMP393218:AMP393222 AWL393218:AWL393222 BGH393218:BGH393222 BQD393218:BQD393222 BZZ393218:BZZ393222 CJV393218:CJV393222 CTR393218:CTR393222 DDN393218:DDN393222 DNJ393218:DNJ393222 DXF393218:DXF393222 EHB393218:EHB393222 EQX393218:EQX393222 FAT393218:FAT393222 FKP393218:FKP393222 FUL393218:FUL393222 GEH393218:GEH393222 GOD393218:GOD393222 GXZ393218:GXZ393222 HHV393218:HHV393222 HRR393218:HRR393222 IBN393218:IBN393222 ILJ393218:ILJ393222 IVF393218:IVF393222 JFB393218:JFB393222 JOX393218:JOX393222 JYT393218:JYT393222 KIP393218:KIP393222 KSL393218:KSL393222 LCH393218:LCH393222 LMD393218:LMD393222 LVZ393218:LVZ393222 MFV393218:MFV393222 MPR393218:MPR393222 MZN393218:MZN393222 NJJ393218:NJJ393222 NTF393218:NTF393222 ODB393218:ODB393222 OMX393218:OMX393222 OWT393218:OWT393222 PGP393218:PGP393222 PQL393218:PQL393222 QAH393218:QAH393222 QKD393218:QKD393222 QTZ393218:QTZ393222 RDV393218:RDV393222 RNR393218:RNR393222 RXN393218:RXN393222 SHJ393218:SHJ393222 SRF393218:SRF393222 TBB393218:TBB393222 TKX393218:TKX393222 TUT393218:TUT393222 UEP393218:UEP393222 UOL393218:UOL393222 UYH393218:UYH393222 VID393218:VID393222 VRZ393218:VRZ393222 WBV393218:WBV393222 WLR393218:WLR393222 WVN393218:WVN393222 F458754:F458758 JB458754:JB458758 SX458754:SX458758 ACT458754:ACT458758 AMP458754:AMP458758 AWL458754:AWL458758 BGH458754:BGH458758 BQD458754:BQD458758 BZZ458754:BZZ458758 CJV458754:CJV458758 CTR458754:CTR458758 DDN458754:DDN458758 DNJ458754:DNJ458758 DXF458754:DXF458758 EHB458754:EHB458758 EQX458754:EQX458758 FAT458754:FAT458758 FKP458754:FKP458758 FUL458754:FUL458758 GEH458754:GEH458758 GOD458754:GOD458758 GXZ458754:GXZ458758 HHV458754:HHV458758 HRR458754:HRR458758 IBN458754:IBN458758 ILJ458754:ILJ458758 IVF458754:IVF458758 JFB458754:JFB458758 JOX458754:JOX458758 JYT458754:JYT458758 KIP458754:KIP458758 KSL458754:KSL458758 LCH458754:LCH458758 LMD458754:LMD458758 LVZ458754:LVZ458758 MFV458754:MFV458758 MPR458754:MPR458758 MZN458754:MZN458758 NJJ458754:NJJ458758 NTF458754:NTF458758 ODB458754:ODB458758 OMX458754:OMX458758 OWT458754:OWT458758 PGP458754:PGP458758 PQL458754:PQL458758 QAH458754:QAH458758 QKD458754:QKD458758 QTZ458754:QTZ458758 RDV458754:RDV458758 RNR458754:RNR458758 RXN458754:RXN458758 SHJ458754:SHJ458758 SRF458754:SRF458758 TBB458754:TBB458758 TKX458754:TKX458758 TUT458754:TUT458758 UEP458754:UEP458758 UOL458754:UOL458758 UYH458754:UYH458758 VID458754:VID458758 VRZ458754:VRZ458758 WBV458754:WBV458758 WLR458754:WLR458758 WVN458754:WVN458758 F524290:F524294 JB524290:JB524294 SX524290:SX524294 ACT524290:ACT524294 AMP524290:AMP524294 AWL524290:AWL524294 BGH524290:BGH524294 BQD524290:BQD524294 BZZ524290:BZZ524294 CJV524290:CJV524294 CTR524290:CTR524294 DDN524290:DDN524294 DNJ524290:DNJ524294 DXF524290:DXF524294 EHB524290:EHB524294 EQX524290:EQX524294 FAT524290:FAT524294 FKP524290:FKP524294 FUL524290:FUL524294 GEH524290:GEH524294 GOD524290:GOD524294 GXZ524290:GXZ524294 HHV524290:HHV524294 HRR524290:HRR524294 IBN524290:IBN524294 ILJ524290:ILJ524294 IVF524290:IVF524294 JFB524290:JFB524294 JOX524290:JOX524294 JYT524290:JYT524294 KIP524290:KIP524294 KSL524290:KSL524294 LCH524290:LCH524294 LMD524290:LMD524294 LVZ524290:LVZ524294 MFV524290:MFV524294 MPR524290:MPR524294 MZN524290:MZN524294 NJJ524290:NJJ524294 NTF524290:NTF524294 ODB524290:ODB524294 OMX524290:OMX524294 OWT524290:OWT524294 PGP524290:PGP524294 PQL524290:PQL524294 QAH524290:QAH524294 QKD524290:QKD524294 QTZ524290:QTZ524294 RDV524290:RDV524294 RNR524290:RNR524294 RXN524290:RXN524294 SHJ524290:SHJ524294 SRF524290:SRF524294 TBB524290:TBB524294 TKX524290:TKX524294 TUT524290:TUT524294 UEP524290:UEP524294 UOL524290:UOL524294 UYH524290:UYH524294 VID524290:VID524294 VRZ524290:VRZ524294 WBV524290:WBV524294 WLR524290:WLR524294 WVN524290:WVN524294 F589826:F589830 JB589826:JB589830 SX589826:SX589830 ACT589826:ACT589830 AMP589826:AMP589830 AWL589826:AWL589830 BGH589826:BGH589830 BQD589826:BQD589830 BZZ589826:BZZ589830 CJV589826:CJV589830 CTR589826:CTR589830 DDN589826:DDN589830 DNJ589826:DNJ589830 DXF589826:DXF589830 EHB589826:EHB589830 EQX589826:EQX589830 FAT589826:FAT589830 FKP589826:FKP589830 FUL589826:FUL589830 GEH589826:GEH589830 GOD589826:GOD589830 GXZ589826:GXZ589830 HHV589826:HHV589830 HRR589826:HRR589830 IBN589826:IBN589830 ILJ589826:ILJ589830 IVF589826:IVF589830 JFB589826:JFB589830 JOX589826:JOX589830 JYT589826:JYT589830 KIP589826:KIP589830 KSL589826:KSL589830 LCH589826:LCH589830 LMD589826:LMD589830 LVZ589826:LVZ589830 MFV589826:MFV589830 MPR589826:MPR589830 MZN589826:MZN589830 NJJ589826:NJJ589830 NTF589826:NTF589830 ODB589826:ODB589830 OMX589826:OMX589830 OWT589826:OWT589830 PGP589826:PGP589830 PQL589826:PQL589830 QAH589826:QAH589830 QKD589826:QKD589830 QTZ589826:QTZ589830 RDV589826:RDV589830 RNR589826:RNR589830 RXN589826:RXN589830 SHJ589826:SHJ589830 SRF589826:SRF589830 TBB589826:TBB589830 TKX589826:TKX589830 TUT589826:TUT589830 UEP589826:UEP589830 UOL589826:UOL589830 UYH589826:UYH589830 VID589826:VID589830 VRZ589826:VRZ589830 WBV589826:WBV589830 WLR589826:WLR589830 WVN589826:WVN589830 F655362:F655366 JB655362:JB655366 SX655362:SX655366 ACT655362:ACT655366 AMP655362:AMP655366 AWL655362:AWL655366 BGH655362:BGH655366 BQD655362:BQD655366 BZZ655362:BZZ655366 CJV655362:CJV655366 CTR655362:CTR655366 DDN655362:DDN655366 DNJ655362:DNJ655366 DXF655362:DXF655366 EHB655362:EHB655366 EQX655362:EQX655366 FAT655362:FAT655366 FKP655362:FKP655366 FUL655362:FUL655366 GEH655362:GEH655366 GOD655362:GOD655366 GXZ655362:GXZ655366 HHV655362:HHV655366 HRR655362:HRR655366 IBN655362:IBN655366 ILJ655362:ILJ655366 IVF655362:IVF655366 JFB655362:JFB655366 JOX655362:JOX655366 JYT655362:JYT655366 KIP655362:KIP655366 KSL655362:KSL655366 LCH655362:LCH655366 LMD655362:LMD655366 LVZ655362:LVZ655366 MFV655362:MFV655366 MPR655362:MPR655366 MZN655362:MZN655366 NJJ655362:NJJ655366 NTF655362:NTF655366 ODB655362:ODB655366 OMX655362:OMX655366 OWT655362:OWT655366 PGP655362:PGP655366 PQL655362:PQL655366 QAH655362:QAH655366 QKD655362:QKD655366 QTZ655362:QTZ655366 RDV655362:RDV655366 RNR655362:RNR655366 RXN655362:RXN655366 SHJ655362:SHJ655366 SRF655362:SRF655366 TBB655362:TBB655366 TKX655362:TKX655366 TUT655362:TUT655366 UEP655362:UEP655366 UOL655362:UOL655366 UYH655362:UYH655366 VID655362:VID655366 VRZ655362:VRZ655366 WBV655362:WBV655366 WLR655362:WLR655366 WVN655362:WVN655366 F720898:F720902 JB720898:JB720902 SX720898:SX720902 ACT720898:ACT720902 AMP720898:AMP720902 AWL720898:AWL720902 BGH720898:BGH720902 BQD720898:BQD720902 BZZ720898:BZZ720902 CJV720898:CJV720902 CTR720898:CTR720902 DDN720898:DDN720902 DNJ720898:DNJ720902 DXF720898:DXF720902 EHB720898:EHB720902 EQX720898:EQX720902 FAT720898:FAT720902 FKP720898:FKP720902 FUL720898:FUL720902 GEH720898:GEH720902 GOD720898:GOD720902 GXZ720898:GXZ720902 HHV720898:HHV720902 HRR720898:HRR720902 IBN720898:IBN720902 ILJ720898:ILJ720902 IVF720898:IVF720902 JFB720898:JFB720902 JOX720898:JOX720902 JYT720898:JYT720902 KIP720898:KIP720902 KSL720898:KSL720902 LCH720898:LCH720902 LMD720898:LMD720902 LVZ720898:LVZ720902 MFV720898:MFV720902 MPR720898:MPR720902 MZN720898:MZN720902 NJJ720898:NJJ720902 NTF720898:NTF720902 ODB720898:ODB720902 OMX720898:OMX720902 OWT720898:OWT720902 PGP720898:PGP720902 PQL720898:PQL720902 QAH720898:QAH720902 QKD720898:QKD720902 QTZ720898:QTZ720902 RDV720898:RDV720902 RNR720898:RNR720902 RXN720898:RXN720902 SHJ720898:SHJ720902 SRF720898:SRF720902 TBB720898:TBB720902 TKX720898:TKX720902 TUT720898:TUT720902 UEP720898:UEP720902 UOL720898:UOL720902 UYH720898:UYH720902 VID720898:VID720902 VRZ720898:VRZ720902 WBV720898:WBV720902 WLR720898:WLR720902 WVN720898:WVN720902 F786434:F786438 JB786434:JB786438 SX786434:SX786438 ACT786434:ACT786438 AMP786434:AMP786438 AWL786434:AWL786438 BGH786434:BGH786438 BQD786434:BQD786438 BZZ786434:BZZ786438 CJV786434:CJV786438 CTR786434:CTR786438 DDN786434:DDN786438 DNJ786434:DNJ786438 DXF786434:DXF786438 EHB786434:EHB786438 EQX786434:EQX786438 FAT786434:FAT786438 FKP786434:FKP786438 FUL786434:FUL786438 GEH786434:GEH786438 GOD786434:GOD786438 GXZ786434:GXZ786438 HHV786434:HHV786438 HRR786434:HRR786438 IBN786434:IBN786438 ILJ786434:ILJ786438 IVF786434:IVF786438 JFB786434:JFB786438 JOX786434:JOX786438 JYT786434:JYT786438 KIP786434:KIP786438 KSL786434:KSL786438 LCH786434:LCH786438 LMD786434:LMD786438 LVZ786434:LVZ786438 MFV786434:MFV786438 MPR786434:MPR786438 MZN786434:MZN786438 NJJ786434:NJJ786438 NTF786434:NTF786438 ODB786434:ODB786438 OMX786434:OMX786438 OWT786434:OWT786438 PGP786434:PGP786438 PQL786434:PQL786438 QAH786434:QAH786438 QKD786434:QKD786438 QTZ786434:QTZ786438 RDV786434:RDV786438 RNR786434:RNR786438 RXN786434:RXN786438 SHJ786434:SHJ786438 SRF786434:SRF786438 TBB786434:TBB786438 TKX786434:TKX786438 TUT786434:TUT786438 UEP786434:UEP786438 UOL786434:UOL786438 UYH786434:UYH786438 VID786434:VID786438 VRZ786434:VRZ786438 WBV786434:WBV786438 WLR786434:WLR786438 WVN786434:WVN786438 F851970:F851974 JB851970:JB851974 SX851970:SX851974 ACT851970:ACT851974 AMP851970:AMP851974 AWL851970:AWL851974 BGH851970:BGH851974 BQD851970:BQD851974 BZZ851970:BZZ851974 CJV851970:CJV851974 CTR851970:CTR851974 DDN851970:DDN851974 DNJ851970:DNJ851974 DXF851970:DXF851974 EHB851970:EHB851974 EQX851970:EQX851974 FAT851970:FAT851974 FKP851970:FKP851974 FUL851970:FUL851974 GEH851970:GEH851974 GOD851970:GOD851974 GXZ851970:GXZ851974 HHV851970:HHV851974 HRR851970:HRR851974 IBN851970:IBN851974 ILJ851970:ILJ851974 IVF851970:IVF851974 JFB851970:JFB851974 JOX851970:JOX851974 JYT851970:JYT851974 KIP851970:KIP851974 KSL851970:KSL851974 LCH851970:LCH851974 LMD851970:LMD851974 LVZ851970:LVZ851974 MFV851970:MFV851974 MPR851970:MPR851974 MZN851970:MZN851974 NJJ851970:NJJ851974 NTF851970:NTF851974 ODB851970:ODB851974 OMX851970:OMX851974 OWT851970:OWT851974 PGP851970:PGP851974 PQL851970:PQL851974 QAH851970:QAH851974 QKD851970:QKD851974 QTZ851970:QTZ851974 RDV851970:RDV851974 RNR851970:RNR851974 RXN851970:RXN851974 SHJ851970:SHJ851974 SRF851970:SRF851974 TBB851970:TBB851974 TKX851970:TKX851974 TUT851970:TUT851974 UEP851970:UEP851974 UOL851970:UOL851974 UYH851970:UYH851974 VID851970:VID851974 VRZ851970:VRZ851974 WBV851970:WBV851974 WLR851970:WLR851974 WVN851970:WVN851974 F917506:F917510 JB917506:JB917510 SX917506:SX917510 ACT917506:ACT917510 AMP917506:AMP917510 AWL917506:AWL917510 BGH917506:BGH917510 BQD917506:BQD917510 BZZ917506:BZZ917510 CJV917506:CJV917510 CTR917506:CTR917510 DDN917506:DDN917510 DNJ917506:DNJ917510 DXF917506:DXF917510 EHB917506:EHB917510 EQX917506:EQX917510 FAT917506:FAT917510 FKP917506:FKP917510 FUL917506:FUL917510 GEH917506:GEH917510 GOD917506:GOD917510 GXZ917506:GXZ917510 HHV917506:HHV917510 HRR917506:HRR917510 IBN917506:IBN917510 ILJ917506:ILJ917510 IVF917506:IVF917510 JFB917506:JFB917510 JOX917506:JOX917510 JYT917506:JYT917510 KIP917506:KIP917510 KSL917506:KSL917510 LCH917506:LCH917510 LMD917506:LMD917510 LVZ917506:LVZ917510 MFV917506:MFV917510 MPR917506:MPR917510 MZN917506:MZN917510 NJJ917506:NJJ917510 NTF917506:NTF917510 ODB917506:ODB917510 OMX917506:OMX917510 OWT917506:OWT917510 PGP917506:PGP917510 PQL917506:PQL917510 QAH917506:QAH917510 QKD917506:QKD917510 QTZ917506:QTZ917510 RDV917506:RDV917510 RNR917506:RNR917510 RXN917506:RXN917510 SHJ917506:SHJ917510 SRF917506:SRF917510 TBB917506:TBB917510 TKX917506:TKX917510 TUT917506:TUT917510 UEP917506:UEP917510 UOL917506:UOL917510 UYH917506:UYH917510 VID917506:VID917510 VRZ917506:VRZ917510 WBV917506:WBV917510 WLR917506:WLR917510 WVN917506:WVN917510 F983042:F983046 JB983042:JB983046 SX983042:SX983046 ACT983042:ACT983046 AMP983042:AMP983046 AWL983042:AWL983046 BGH983042:BGH983046 BQD983042:BQD983046 BZZ983042:BZZ983046 CJV983042:CJV983046 CTR983042:CTR983046 DDN983042:DDN983046 DNJ983042:DNJ983046 DXF983042:DXF983046 EHB983042:EHB983046 EQX983042:EQX983046 FAT983042:FAT983046 FKP983042:FKP983046 FUL983042:FUL983046 GEH983042:GEH983046 GOD983042:GOD983046 GXZ983042:GXZ983046 HHV983042:HHV983046 HRR983042:HRR983046 IBN983042:IBN983046 ILJ983042:ILJ983046 IVF983042:IVF983046 JFB983042:JFB983046 JOX983042:JOX983046 JYT983042:JYT983046 KIP983042:KIP983046 KSL983042:KSL983046 LCH983042:LCH983046 LMD983042:LMD983046 LVZ983042:LVZ983046 MFV983042:MFV983046 MPR983042:MPR983046 MZN983042:MZN983046 NJJ983042:NJJ983046 NTF983042:NTF983046 ODB983042:ODB983046 OMX983042:OMX983046 OWT983042:OWT983046 PGP983042:PGP983046 PQL983042:PQL983046 QAH983042:QAH983046 QKD983042:QKD983046 QTZ983042:QTZ983046 RDV983042:RDV983046 RNR983042:RNR983046 RXN983042:RXN983046 SHJ983042:SHJ983046 SRF983042:SRF983046 TBB983042:TBB983046 TKX983042:TKX983046 TUT983042:TUT983046 UEP983042:UEP983046 UOL983042:UOL983046 UYH983042:UYH983046 VID983042:VID983046 VRZ983042:VRZ983046 WBV983042:WBV983046 WLR983042:WLR983046 WVN983042:WVN983046 F8:F30 JB8:JB30 SX8:SX30 ACT8:ACT30 AMP8:AMP30 AWL8:AWL30 BGH8:BGH30 BQD8:BQD30 BZZ8:BZZ30 CJV8:CJV30 CTR8:CTR30 DDN8:DDN30 DNJ8:DNJ30 DXF8:DXF30 EHB8:EHB30 EQX8:EQX30 FAT8:FAT30 FKP8:FKP30 FUL8:FUL30 GEH8:GEH30 GOD8:GOD30 GXZ8:GXZ30 HHV8:HHV30 HRR8:HRR30 IBN8:IBN30 ILJ8:ILJ30 IVF8:IVF30 JFB8:JFB30 JOX8:JOX30 JYT8:JYT30 KIP8:KIP30 KSL8:KSL30 LCH8:LCH30 LMD8:LMD30 LVZ8:LVZ30 MFV8:MFV30 MPR8:MPR30 MZN8:MZN30 NJJ8:NJJ30 NTF8:NTF30 ODB8:ODB30 OMX8:OMX30 OWT8:OWT30 PGP8:PGP30 PQL8:PQL30 QAH8:QAH30 QKD8:QKD30 QTZ8:QTZ30 RDV8:RDV30 RNR8:RNR30 RXN8:RXN30 SHJ8:SHJ30 SRF8:SRF30 TBB8:TBB30 TKX8:TKX30 TUT8:TUT30 UEP8:UEP30 UOL8:UOL30 UYH8:UYH30 VID8:VID30 VRZ8:VRZ30 WBV8:WBV30 WLR8:WLR30 WVN8:WVN30 F65544:F65566 JB65544:JB65566 SX65544:SX65566 ACT65544:ACT65566 AMP65544:AMP65566 AWL65544:AWL65566 BGH65544:BGH65566 BQD65544:BQD65566 BZZ65544:BZZ65566 CJV65544:CJV65566 CTR65544:CTR65566 DDN65544:DDN65566 DNJ65544:DNJ65566 DXF65544:DXF65566 EHB65544:EHB65566 EQX65544:EQX65566 FAT65544:FAT65566 FKP65544:FKP65566 FUL65544:FUL65566 GEH65544:GEH65566 GOD65544:GOD65566 GXZ65544:GXZ65566 HHV65544:HHV65566 HRR65544:HRR65566 IBN65544:IBN65566 ILJ65544:ILJ65566 IVF65544:IVF65566 JFB65544:JFB65566 JOX65544:JOX65566 JYT65544:JYT65566 KIP65544:KIP65566 KSL65544:KSL65566 LCH65544:LCH65566 LMD65544:LMD65566 LVZ65544:LVZ65566 MFV65544:MFV65566 MPR65544:MPR65566 MZN65544:MZN65566 NJJ65544:NJJ65566 NTF65544:NTF65566 ODB65544:ODB65566 OMX65544:OMX65566 OWT65544:OWT65566 PGP65544:PGP65566 PQL65544:PQL65566 QAH65544:QAH65566 QKD65544:QKD65566 QTZ65544:QTZ65566 RDV65544:RDV65566 RNR65544:RNR65566 RXN65544:RXN65566 SHJ65544:SHJ65566 SRF65544:SRF65566 TBB65544:TBB65566 TKX65544:TKX65566 TUT65544:TUT65566 UEP65544:UEP65566 UOL65544:UOL65566 UYH65544:UYH65566 VID65544:VID65566 VRZ65544:VRZ65566 WBV65544:WBV65566 WLR65544:WLR65566 WVN65544:WVN65566 F131080:F131102 JB131080:JB131102 SX131080:SX131102 ACT131080:ACT131102 AMP131080:AMP131102 AWL131080:AWL131102 BGH131080:BGH131102 BQD131080:BQD131102 BZZ131080:BZZ131102 CJV131080:CJV131102 CTR131080:CTR131102 DDN131080:DDN131102 DNJ131080:DNJ131102 DXF131080:DXF131102 EHB131080:EHB131102 EQX131080:EQX131102 FAT131080:FAT131102 FKP131080:FKP131102 FUL131080:FUL131102 GEH131080:GEH131102 GOD131080:GOD131102 GXZ131080:GXZ131102 HHV131080:HHV131102 HRR131080:HRR131102 IBN131080:IBN131102 ILJ131080:ILJ131102 IVF131080:IVF131102 JFB131080:JFB131102 JOX131080:JOX131102 JYT131080:JYT131102 KIP131080:KIP131102 KSL131080:KSL131102 LCH131080:LCH131102 LMD131080:LMD131102 LVZ131080:LVZ131102 MFV131080:MFV131102 MPR131080:MPR131102 MZN131080:MZN131102 NJJ131080:NJJ131102 NTF131080:NTF131102 ODB131080:ODB131102 OMX131080:OMX131102 OWT131080:OWT131102 PGP131080:PGP131102 PQL131080:PQL131102 QAH131080:QAH131102 QKD131080:QKD131102 QTZ131080:QTZ131102 RDV131080:RDV131102 RNR131080:RNR131102 RXN131080:RXN131102 SHJ131080:SHJ131102 SRF131080:SRF131102 TBB131080:TBB131102 TKX131080:TKX131102 TUT131080:TUT131102 UEP131080:UEP131102 UOL131080:UOL131102 UYH131080:UYH131102 VID131080:VID131102 VRZ131080:VRZ131102 WBV131080:WBV131102 WLR131080:WLR131102 WVN131080:WVN131102 F196616:F196638 JB196616:JB196638 SX196616:SX196638 ACT196616:ACT196638 AMP196616:AMP196638 AWL196616:AWL196638 BGH196616:BGH196638 BQD196616:BQD196638 BZZ196616:BZZ196638 CJV196616:CJV196638 CTR196616:CTR196638 DDN196616:DDN196638 DNJ196616:DNJ196638 DXF196616:DXF196638 EHB196616:EHB196638 EQX196616:EQX196638 FAT196616:FAT196638 FKP196616:FKP196638 FUL196616:FUL196638 GEH196616:GEH196638 GOD196616:GOD196638 GXZ196616:GXZ196638 HHV196616:HHV196638 HRR196616:HRR196638 IBN196616:IBN196638 ILJ196616:ILJ196638 IVF196616:IVF196638 JFB196616:JFB196638 JOX196616:JOX196638 JYT196616:JYT196638 KIP196616:KIP196638 KSL196616:KSL196638 LCH196616:LCH196638 LMD196616:LMD196638 LVZ196616:LVZ196638 MFV196616:MFV196638 MPR196616:MPR196638 MZN196616:MZN196638 NJJ196616:NJJ196638 NTF196616:NTF196638 ODB196616:ODB196638 OMX196616:OMX196638 OWT196616:OWT196638 PGP196616:PGP196638 PQL196616:PQL196638 QAH196616:QAH196638 QKD196616:QKD196638 QTZ196616:QTZ196638 RDV196616:RDV196638 RNR196616:RNR196638 RXN196616:RXN196638 SHJ196616:SHJ196638 SRF196616:SRF196638 TBB196616:TBB196638 TKX196616:TKX196638 TUT196616:TUT196638 UEP196616:UEP196638 UOL196616:UOL196638 UYH196616:UYH196638 VID196616:VID196638 VRZ196616:VRZ196638 WBV196616:WBV196638 WLR196616:WLR196638 WVN196616:WVN196638 F262152:F262174 JB262152:JB262174 SX262152:SX262174 ACT262152:ACT262174 AMP262152:AMP262174 AWL262152:AWL262174 BGH262152:BGH262174 BQD262152:BQD262174 BZZ262152:BZZ262174 CJV262152:CJV262174 CTR262152:CTR262174 DDN262152:DDN262174 DNJ262152:DNJ262174 DXF262152:DXF262174 EHB262152:EHB262174 EQX262152:EQX262174 FAT262152:FAT262174 FKP262152:FKP262174 FUL262152:FUL262174 GEH262152:GEH262174 GOD262152:GOD262174 GXZ262152:GXZ262174 HHV262152:HHV262174 HRR262152:HRR262174 IBN262152:IBN262174 ILJ262152:ILJ262174 IVF262152:IVF262174 JFB262152:JFB262174 JOX262152:JOX262174 JYT262152:JYT262174 KIP262152:KIP262174 KSL262152:KSL262174 LCH262152:LCH262174 LMD262152:LMD262174 LVZ262152:LVZ262174 MFV262152:MFV262174 MPR262152:MPR262174 MZN262152:MZN262174 NJJ262152:NJJ262174 NTF262152:NTF262174 ODB262152:ODB262174 OMX262152:OMX262174 OWT262152:OWT262174 PGP262152:PGP262174 PQL262152:PQL262174 QAH262152:QAH262174 QKD262152:QKD262174 QTZ262152:QTZ262174 RDV262152:RDV262174 RNR262152:RNR262174 RXN262152:RXN262174 SHJ262152:SHJ262174 SRF262152:SRF262174 TBB262152:TBB262174 TKX262152:TKX262174 TUT262152:TUT262174 UEP262152:UEP262174 UOL262152:UOL262174 UYH262152:UYH262174 VID262152:VID262174 VRZ262152:VRZ262174 WBV262152:WBV262174 WLR262152:WLR262174 WVN262152:WVN262174 F327688:F327710 JB327688:JB327710 SX327688:SX327710 ACT327688:ACT327710 AMP327688:AMP327710 AWL327688:AWL327710 BGH327688:BGH327710 BQD327688:BQD327710 BZZ327688:BZZ327710 CJV327688:CJV327710 CTR327688:CTR327710 DDN327688:DDN327710 DNJ327688:DNJ327710 DXF327688:DXF327710 EHB327688:EHB327710 EQX327688:EQX327710 FAT327688:FAT327710 FKP327688:FKP327710 FUL327688:FUL327710 GEH327688:GEH327710 GOD327688:GOD327710 GXZ327688:GXZ327710 HHV327688:HHV327710 HRR327688:HRR327710 IBN327688:IBN327710 ILJ327688:ILJ327710 IVF327688:IVF327710 JFB327688:JFB327710 JOX327688:JOX327710 JYT327688:JYT327710 KIP327688:KIP327710 KSL327688:KSL327710 LCH327688:LCH327710 LMD327688:LMD327710 LVZ327688:LVZ327710 MFV327688:MFV327710 MPR327688:MPR327710 MZN327688:MZN327710 NJJ327688:NJJ327710 NTF327688:NTF327710 ODB327688:ODB327710 OMX327688:OMX327710 OWT327688:OWT327710 PGP327688:PGP327710 PQL327688:PQL327710 QAH327688:QAH327710 QKD327688:QKD327710 QTZ327688:QTZ327710 RDV327688:RDV327710 RNR327688:RNR327710 RXN327688:RXN327710 SHJ327688:SHJ327710 SRF327688:SRF327710 TBB327688:TBB327710 TKX327688:TKX327710 TUT327688:TUT327710 UEP327688:UEP327710 UOL327688:UOL327710 UYH327688:UYH327710 VID327688:VID327710 VRZ327688:VRZ327710 WBV327688:WBV327710 WLR327688:WLR327710 WVN327688:WVN327710 F393224:F393246 JB393224:JB393246 SX393224:SX393246 ACT393224:ACT393246 AMP393224:AMP393246 AWL393224:AWL393246 BGH393224:BGH393246 BQD393224:BQD393246 BZZ393224:BZZ393246 CJV393224:CJV393246 CTR393224:CTR393246 DDN393224:DDN393246 DNJ393224:DNJ393246 DXF393224:DXF393246 EHB393224:EHB393246 EQX393224:EQX393246 FAT393224:FAT393246 FKP393224:FKP393246 FUL393224:FUL393246 GEH393224:GEH393246 GOD393224:GOD393246 GXZ393224:GXZ393246 HHV393224:HHV393246 HRR393224:HRR393246 IBN393224:IBN393246 ILJ393224:ILJ393246 IVF393224:IVF393246 JFB393224:JFB393246 JOX393224:JOX393246 JYT393224:JYT393246 KIP393224:KIP393246 KSL393224:KSL393246 LCH393224:LCH393246 LMD393224:LMD393246 LVZ393224:LVZ393246 MFV393224:MFV393246 MPR393224:MPR393246 MZN393224:MZN393246 NJJ393224:NJJ393246 NTF393224:NTF393246 ODB393224:ODB393246 OMX393224:OMX393246 OWT393224:OWT393246 PGP393224:PGP393246 PQL393224:PQL393246 QAH393224:QAH393246 QKD393224:QKD393246 QTZ393224:QTZ393246 RDV393224:RDV393246 RNR393224:RNR393246 RXN393224:RXN393246 SHJ393224:SHJ393246 SRF393224:SRF393246 TBB393224:TBB393246 TKX393224:TKX393246 TUT393224:TUT393246 UEP393224:UEP393246 UOL393224:UOL393246 UYH393224:UYH393246 VID393224:VID393246 VRZ393224:VRZ393246 WBV393224:WBV393246 WLR393224:WLR393246 WVN393224:WVN393246 F458760:F458782 JB458760:JB458782 SX458760:SX458782 ACT458760:ACT458782 AMP458760:AMP458782 AWL458760:AWL458782 BGH458760:BGH458782 BQD458760:BQD458782 BZZ458760:BZZ458782 CJV458760:CJV458782 CTR458760:CTR458782 DDN458760:DDN458782 DNJ458760:DNJ458782 DXF458760:DXF458782 EHB458760:EHB458782 EQX458760:EQX458782 FAT458760:FAT458782 FKP458760:FKP458782 FUL458760:FUL458782 GEH458760:GEH458782 GOD458760:GOD458782 GXZ458760:GXZ458782 HHV458760:HHV458782 HRR458760:HRR458782 IBN458760:IBN458782 ILJ458760:ILJ458782 IVF458760:IVF458782 JFB458760:JFB458782 JOX458760:JOX458782 JYT458760:JYT458782 KIP458760:KIP458782 KSL458760:KSL458782 LCH458760:LCH458782 LMD458760:LMD458782 LVZ458760:LVZ458782 MFV458760:MFV458782 MPR458760:MPR458782 MZN458760:MZN458782 NJJ458760:NJJ458782 NTF458760:NTF458782 ODB458760:ODB458782 OMX458760:OMX458782 OWT458760:OWT458782 PGP458760:PGP458782 PQL458760:PQL458782 QAH458760:QAH458782 QKD458760:QKD458782 QTZ458760:QTZ458782 RDV458760:RDV458782 RNR458760:RNR458782 RXN458760:RXN458782 SHJ458760:SHJ458782 SRF458760:SRF458782 TBB458760:TBB458782 TKX458760:TKX458782 TUT458760:TUT458782 UEP458760:UEP458782 UOL458760:UOL458782 UYH458760:UYH458782 VID458760:VID458782 VRZ458760:VRZ458782 WBV458760:WBV458782 WLR458760:WLR458782 WVN458760:WVN458782 F524296:F524318 JB524296:JB524318 SX524296:SX524318 ACT524296:ACT524318 AMP524296:AMP524318 AWL524296:AWL524318 BGH524296:BGH524318 BQD524296:BQD524318 BZZ524296:BZZ524318 CJV524296:CJV524318 CTR524296:CTR524318 DDN524296:DDN524318 DNJ524296:DNJ524318 DXF524296:DXF524318 EHB524296:EHB524318 EQX524296:EQX524318 FAT524296:FAT524318 FKP524296:FKP524318 FUL524296:FUL524318 GEH524296:GEH524318 GOD524296:GOD524318 GXZ524296:GXZ524318 HHV524296:HHV524318 HRR524296:HRR524318 IBN524296:IBN524318 ILJ524296:ILJ524318 IVF524296:IVF524318 JFB524296:JFB524318 JOX524296:JOX524318 JYT524296:JYT524318 KIP524296:KIP524318 KSL524296:KSL524318 LCH524296:LCH524318 LMD524296:LMD524318 LVZ524296:LVZ524318 MFV524296:MFV524318 MPR524296:MPR524318 MZN524296:MZN524318 NJJ524296:NJJ524318 NTF524296:NTF524318 ODB524296:ODB524318 OMX524296:OMX524318 OWT524296:OWT524318 PGP524296:PGP524318 PQL524296:PQL524318 QAH524296:QAH524318 QKD524296:QKD524318 QTZ524296:QTZ524318 RDV524296:RDV524318 RNR524296:RNR524318 RXN524296:RXN524318 SHJ524296:SHJ524318 SRF524296:SRF524318 TBB524296:TBB524318 TKX524296:TKX524318 TUT524296:TUT524318 UEP524296:UEP524318 UOL524296:UOL524318 UYH524296:UYH524318 VID524296:VID524318 VRZ524296:VRZ524318 WBV524296:WBV524318 WLR524296:WLR524318 WVN524296:WVN524318 F589832:F589854 JB589832:JB589854 SX589832:SX589854 ACT589832:ACT589854 AMP589832:AMP589854 AWL589832:AWL589854 BGH589832:BGH589854 BQD589832:BQD589854 BZZ589832:BZZ589854 CJV589832:CJV589854 CTR589832:CTR589854 DDN589832:DDN589854 DNJ589832:DNJ589854 DXF589832:DXF589854 EHB589832:EHB589854 EQX589832:EQX589854 FAT589832:FAT589854 FKP589832:FKP589854 FUL589832:FUL589854 GEH589832:GEH589854 GOD589832:GOD589854 GXZ589832:GXZ589854 HHV589832:HHV589854 HRR589832:HRR589854 IBN589832:IBN589854 ILJ589832:ILJ589854 IVF589832:IVF589854 JFB589832:JFB589854 JOX589832:JOX589854 JYT589832:JYT589854 KIP589832:KIP589854 KSL589832:KSL589854 LCH589832:LCH589854 LMD589832:LMD589854 LVZ589832:LVZ589854 MFV589832:MFV589854 MPR589832:MPR589854 MZN589832:MZN589854 NJJ589832:NJJ589854 NTF589832:NTF589854 ODB589832:ODB589854 OMX589832:OMX589854 OWT589832:OWT589854 PGP589832:PGP589854 PQL589832:PQL589854 QAH589832:QAH589854 QKD589832:QKD589854 QTZ589832:QTZ589854 RDV589832:RDV589854 RNR589832:RNR589854 RXN589832:RXN589854 SHJ589832:SHJ589854 SRF589832:SRF589854 TBB589832:TBB589854 TKX589832:TKX589854 TUT589832:TUT589854 UEP589832:UEP589854 UOL589832:UOL589854 UYH589832:UYH589854 VID589832:VID589854 VRZ589832:VRZ589854 WBV589832:WBV589854 WLR589832:WLR589854 WVN589832:WVN589854 F655368:F655390 JB655368:JB655390 SX655368:SX655390 ACT655368:ACT655390 AMP655368:AMP655390 AWL655368:AWL655390 BGH655368:BGH655390 BQD655368:BQD655390 BZZ655368:BZZ655390 CJV655368:CJV655390 CTR655368:CTR655390 DDN655368:DDN655390 DNJ655368:DNJ655390 DXF655368:DXF655390 EHB655368:EHB655390 EQX655368:EQX655390 FAT655368:FAT655390 FKP655368:FKP655390 FUL655368:FUL655390 GEH655368:GEH655390 GOD655368:GOD655390 GXZ655368:GXZ655390 HHV655368:HHV655390 HRR655368:HRR655390 IBN655368:IBN655390 ILJ655368:ILJ655390 IVF655368:IVF655390 JFB655368:JFB655390 JOX655368:JOX655390 JYT655368:JYT655390 KIP655368:KIP655390 KSL655368:KSL655390 LCH655368:LCH655390 LMD655368:LMD655390 LVZ655368:LVZ655390 MFV655368:MFV655390 MPR655368:MPR655390 MZN655368:MZN655390 NJJ655368:NJJ655390 NTF655368:NTF655390 ODB655368:ODB655390 OMX655368:OMX655390 OWT655368:OWT655390 PGP655368:PGP655390 PQL655368:PQL655390 QAH655368:QAH655390 QKD655368:QKD655390 QTZ655368:QTZ655390 RDV655368:RDV655390 RNR655368:RNR655390 RXN655368:RXN655390 SHJ655368:SHJ655390 SRF655368:SRF655390 TBB655368:TBB655390 TKX655368:TKX655390 TUT655368:TUT655390 UEP655368:UEP655390 UOL655368:UOL655390 UYH655368:UYH655390 VID655368:VID655390 VRZ655368:VRZ655390 WBV655368:WBV655390 WLR655368:WLR655390 WVN655368:WVN655390 F720904:F720926 JB720904:JB720926 SX720904:SX720926 ACT720904:ACT720926 AMP720904:AMP720926 AWL720904:AWL720926 BGH720904:BGH720926 BQD720904:BQD720926 BZZ720904:BZZ720926 CJV720904:CJV720926 CTR720904:CTR720926 DDN720904:DDN720926 DNJ720904:DNJ720926 DXF720904:DXF720926 EHB720904:EHB720926 EQX720904:EQX720926 FAT720904:FAT720926 FKP720904:FKP720926 FUL720904:FUL720926 GEH720904:GEH720926 GOD720904:GOD720926 GXZ720904:GXZ720926 HHV720904:HHV720926 HRR720904:HRR720926 IBN720904:IBN720926 ILJ720904:ILJ720926 IVF720904:IVF720926 JFB720904:JFB720926 JOX720904:JOX720926 JYT720904:JYT720926 KIP720904:KIP720926 KSL720904:KSL720926 LCH720904:LCH720926 LMD720904:LMD720926 LVZ720904:LVZ720926 MFV720904:MFV720926 MPR720904:MPR720926 MZN720904:MZN720926 NJJ720904:NJJ720926 NTF720904:NTF720926 ODB720904:ODB720926 OMX720904:OMX720926 OWT720904:OWT720926 PGP720904:PGP720926 PQL720904:PQL720926 QAH720904:QAH720926 QKD720904:QKD720926 QTZ720904:QTZ720926 RDV720904:RDV720926 RNR720904:RNR720926 RXN720904:RXN720926 SHJ720904:SHJ720926 SRF720904:SRF720926 TBB720904:TBB720926 TKX720904:TKX720926 TUT720904:TUT720926 UEP720904:UEP720926 UOL720904:UOL720926 UYH720904:UYH720926 VID720904:VID720926 VRZ720904:VRZ720926 WBV720904:WBV720926 WLR720904:WLR720926 WVN720904:WVN720926 F786440:F786462 JB786440:JB786462 SX786440:SX786462 ACT786440:ACT786462 AMP786440:AMP786462 AWL786440:AWL786462 BGH786440:BGH786462 BQD786440:BQD786462 BZZ786440:BZZ786462 CJV786440:CJV786462 CTR786440:CTR786462 DDN786440:DDN786462 DNJ786440:DNJ786462 DXF786440:DXF786462 EHB786440:EHB786462 EQX786440:EQX786462 FAT786440:FAT786462 FKP786440:FKP786462 FUL786440:FUL786462 GEH786440:GEH786462 GOD786440:GOD786462 GXZ786440:GXZ786462 HHV786440:HHV786462 HRR786440:HRR786462 IBN786440:IBN786462 ILJ786440:ILJ786462 IVF786440:IVF786462 JFB786440:JFB786462 JOX786440:JOX786462 JYT786440:JYT786462 KIP786440:KIP786462 KSL786440:KSL786462 LCH786440:LCH786462 LMD786440:LMD786462 LVZ786440:LVZ786462 MFV786440:MFV786462 MPR786440:MPR786462 MZN786440:MZN786462 NJJ786440:NJJ786462 NTF786440:NTF786462 ODB786440:ODB786462 OMX786440:OMX786462 OWT786440:OWT786462 PGP786440:PGP786462 PQL786440:PQL786462 QAH786440:QAH786462 QKD786440:QKD786462 QTZ786440:QTZ786462 RDV786440:RDV786462 RNR786440:RNR786462 RXN786440:RXN786462 SHJ786440:SHJ786462 SRF786440:SRF786462 TBB786440:TBB786462 TKX786440:TKX786462 TUT786440:TUT786462 UEP786440:UEP786462 UOL786440:UOL786462 UYH786440:UYH786462 VID786440:VID786462 VRZ786440:VRZ786462 WBV786440:WBV786462 WLR786440:WLR786462 WVN786440:WVN786462 F851976:F851998 JB851976:JB851998 SX851976:SX851998 ACT851976:ACT851998 AMP851976:AMP851998 AWL851976:AWL851998 BGH851976:BGH851998 BQD851976:BQD851998 BZZ851976:BZZ851998 CJV851976:CJV851998 CTR851976:CTR851998 DDN851976:DDN851998 DNJ851976:DNJ851998 DXF851976:DXF851998 EHB851976:EHB851998 EQX851976:EQX851998 FAT851976:FAT851998 FKP851976:FKP851998 FUL851976:FUL851998 GEH851976:GEH851998 GOD851976:GOD851998 GXZ851976:GXZ851998 HHV851976:HHV851998 HRR851976:HRR851998 IBN851976:IBN851998 ILJ851976:ILJ851998 IVF851976:IVF851998 JFB851976:JFB851998 JOX851976:JOX851998 JYT851976:JYT851998 KIP851976:KIP851998 KSL851976:KSL851998 LCH851976:LCH851998 LMD851976:LMD851998 LVZ851976:LVZ851998 MFV851976:MFV851998 MPR851976:MPR851998 MZN851976:MZN851998 NJJ851976:NJJ851998 NTF851976:NTF851998 ODB851976:ODB851998 OMX851976:OMX851998 OWT851976:OWT851998 PGP851976:PGP851998 PQL851976:PQL851998 QAH851976:QAH851998 QKD851976:QKD851998 QTZ851976:QTZ851998 RDV851976:RDV851998 RNR851976:RNR851998 RXN851976:RXN851998 SHJ851976:SHJ851998 SRF851976:SRF851998 TBB851976:TBB851998 TKX851976:TKX851998 TUT851976:TUT851998 UEP851976:UEP851998 UOL851976:UOL851998 UYH851976:UYH851998 VID851976:VID851998 VRZ851976:VRZ851998 WBV851976:WBV851998 WLR851976:WLR851998 WVN851976:WVN851998 F917512:F917534 JB917512:JB917534 SX917512:SX917534 ACT917512:ACT917534 AMP917512:AMP917534 AWL917512:AWL917534 BGH917512:BGH917534 BQD917512:BQD917534 BZZ917512:BZZ917534 CJV917512:CJV917534 CTR917512:CTR917534 DDN917512:DDN917534 DNJ917512:DNJ917534 DXF917512:DXF917534 EHB917512:EHB917534 EQX917512:EQX917534 FAT917512:FAT917534 FKP917512:FKP917534 FUL917512:FUL917534 GEH917512:GEH917534 GOD917512:GOD917534 GXZ917512:GXZ917534 HHV917512:HHV917534 HRR917512:HRR917534 IBN917512:IBN917534 ILJ917512:ILJ917534 IVF917512:IVF917534 JFB917512:JFB917534 JOX917512:JOX917534 JYT917512:JYT917534 KIP917512:KIP917534 KSL917512:KSL917534 LCH917512:LCH917534 LMD917512:LMD917534 LVZ917512:LVZ917534 MFV917512:MFV917534 MPR917512:MPR917534 MZN917512:MZN917534 NJJ917512:NJJ917534 NTF917512:NTF917534 ODB917512:ODB917534 OMX917512:OMX917534 OWT917512:OWT917534 PGP917512:PGP917534 PQL917512:PQL917534 QAH917512:QAH917534 QKD917512:QKD917534 QTZ917512:QTZ917534 RDV917512:RDV917534 RNR917512:RNR917534 RXN917512:RXN917534 SHJ917512:SHJ917534 SRF917512:SRF917534 TBB917512:TBB917534 TKX917512:TKX917534 TUT917512:TUT917534 UEP917512:UEP917534 UOL917512:UOL917534 UYH917512:UYH917534 VID917512:VID917534 VRZ917512:VRZ917534 WBV917512:WBV917534 WLR917512:WLR917534 WVN917512:WVN917534 F983048:F983070 JB983048:JB983070 SX983048:SX983070 ACT983048:ACT983070 AMP983048:AMP983070 AWL983048:AWL983070 BGH983048:BGH983070 BQD983048:BQD983070 BZZ983048:BZZ983070 CJV983048:CJV983070 CTR983048:CTR983070 DDN983048:DDN983070 DNJ983048:DNJ983070 DXF983048:DXF983070 EHB983048:EHB983070 EQX983048:EQX983070 FAT983048:FAT983070 FKP983048:FKP983070 FUL983048:FUL983070 GEH983048:GEH983070 GOD983048:GOD983070 GXZ983048:GXZ983070 HHV983048:HHV983070 HRR983048:HRR983070 IBN983048:IBN983070 ILJ983048:ILJ983070 IVF983048:IVF983070 JFB983048:JFB983070 JOX983048:JOX983070 JYT983048:JYT983070 KIP983048:KIP983070 KSL983048:KSL983070 LCH983048:LCH983070 LMD983048:LMD983070 LVZ983048:LVZ983070 MFV983048:MFV983070 MPR983048:MPR983070 MZN983048:MZN983070 NJJ983048:NJJ983070 NTF983048:NTF983070 ODB983048:ODB983070 OMX983048:OMX983070 OWT983048:OWT983070 PGP983048:PGP983070 PQL983048:PQL983070 QAH983048:QAH983070 QKD983048:QKD983070 QTZ983048:QTZ983070 RDV983048:RDV983070 RNR983048:RNR983070 RXN983048:RXN983070 SHJ983048:SHJ983070 SRF983048:SRF983070 TBB983048:TBB983070 TKX983048:TKX983070 TUT983048:TUT983070 UEP983048:UEP983070 UOL983048:UOL983070 UYH983048:UYH983070 VID983048:VID983070 VRZ983048:VRZ983070 WBV983048:WBV983070 WLR983048:WLR983070 WVN983048:WVN983070" xr:uid="{D2EC301B-CCB8-4445-A435-D7CC56DCC1C0}">
      <formula1>$A$30:$A$34</formula1>
    </dataValidation>
  </dataValidations>
  <pageMargins left="0.75" right="0.75" top="1" bottom="1" header="0.49212598499999999" footer="0.49212598499999999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EA76-0176-4F02-AE02-45AB53FA9DFE}">
  <dimension ref="B1:AU32"/>
  <sheetViews>
    <sheetView workbookViewId="0">
      <selection activeCell="B3" sqref="B3"/>
    </sheetView>
  </sheetViews>
  <sheetFormatPr defaultRowHeight="12.75" x14ac:dyDescent="0.2"/>
  <cols>
    <col min="1" max="1" width="4" style="85" customWidth="1"/>
    <col min="2" max="2" width="35.140625" style="85" bestFit="1" customWidth="1"/>
    <col min="3" max="3" width="9.140625" style="85"/>
    <col min="4" max="4" width="13.140625" style="85" bestFit="1" customWidth="1"/>
    <col min="5" max="29" width="9.140625" style="85"/>
    <col min="30" max="45" width="4.85546875" style="85" customWidth="1"/>
    <col min="46" max="16384" width="9.140625" style="85"/>
  </cols>
  <sheetData>
    <row r="1" spans="2:47" ht="13.5" thickBot="1" x14ac:dyDescent="0.25"/>
    <row r="2" spans="2:47" ht="23.25" x14ac:dyDescent="0.35">
      <c r="B2" s="281" t="s">
        <v>263</v>
      </c>
      <c r="C2" s="281"/>
      <c r="D2" s="213"/>
      <c r="E2" s="213"/>
      <c r="F2" s="213"/>
      <c r="G2" s="213"/>
      <c r="H2" s="277" t="s">
        <v>262</v>
      </c>
      <c r="I2" s="276"/>
      <c r="J2" s="276"/>
      <c r="K2" s="275"/>
      <c r="L2" s="282" t="s">
        <v>261</v>
      </c>
      <c r="M2" s="276"/>
      <c r="N2" s="275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G2" s="213"/>
      <c r="AH2" s="281" t="s">
        <v>260</v>
      </c>
      <c r="AI2" s="213"/>
      <c r="AJ2" s="213"/>
      <c r="AK2" s="213"/>
      <c r="AL2" s="213"/>
      <c r="AM2" s="213"/>
      <c r="AN2" s="213"/>
      <c r="AO2" s="213"/>
      <c r="AP2" s="213"/>
      <c r="AQ2" s="213"/>
      <c r="AR2" s="213"/>
      <c r="AS2" s="213"/>
      <c r="AT2" s="213"/>
      <c r="AU2" s="213"/>
    </row>
    <row r="3" spans="2:47" ht="13.5" thickBot="1" x14ac:dyDescent="0.25">
      <c r="C3" s="213"/>
      <c r="D3" s="213"/>
      <c r="E3" s="213"/>
      <c r="F3" s="213"/>
      <c r="G3" s="213"/>
      <c r="H3" s="280" t="s">
        <v>259</v>
      </c>
      <c r="I3" s="213"/>
      <c r="J3" s="213"/>
      <c r="K3" s="273"/>
      <c r="L3" s="272" t="s">
        <v>258</v>
      </c>
      <c r="M3" s="271"/>
      <c r="N3" s="270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79" t="s">
        <v>257</v>
      </c>
      <c r="AJ3" s="213"/>
      <c r="AK3" s="213"/>
      <c r="AL3" s="213"/>
      <c r="AM3" s="213"/>
      <c r="AN3" s="213"/>
      <c r="AO3" s="213"/>
      <c r="AP3" s="213"/>
      <c r="AQ3" s="213"/>
      <c r="AR3" s="213"/>
      <c r="AS3" s="213"/>
      <c r="AT3" s="213"/>
      <c r="AU3" s="213"/>
    </row>
    <row r="4" spans="2:47" ht="15.75" thickBot="1" x14ac:dyDescent="0.25">
      <c r="C4" s="278"/>
      <c r="D4" s="213"/>
      <c r="E4" s="213"/>
      <c r="F4" s="213"/>
      <c r="G4" s="213"/>
      <c r="H4" s="277" t="s">
        <v>256</v>
      </c>
      <c r="I4" s="276"/>
      <c r="J4" s="276"/>
      <c r="K4" s="275"/>
      <c r="L4" s="274">
        <v>0</v>
      </c>
      <c r="M4" s="266" t="s">
        <v>255</v>
      </c>
      <c r="N4" s="27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</row>
    <row r="5" spans="2:47" ht="18.75" thickBot="1" x14ac:dyDescent="0.3">
      <c r="H5" s="272" t="s">
        <v>254</v>
      </c>
      <c r="I5" s="271"/>
      <c r="J5" s="271"/>
      <c r="K5" s="270"/>
      <c r="L5" s="271"/>
      <c r="M5" s="271"/>
      <c r="N5" s="270"/>
      <c r="O5" s="213"/>
      <c r="P5" s="213"/>
      <c r="Q5" s="213"/>
      <c r="R5" s="213"/>
      <c r="S5" s="213"/>
      <c r="T5" s="213"/>
      <c r="U5" s="213"/>
      <c r="V5" s="213"/>
      <c r="W5" s="213"/>
      <c r="AD5" s="269" t="s">
        <v>253</v>
      </c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7"/>
      <c r="AT5" s="213"/>
      <c r="AU5" s="213"/>
    </row>
    <row r="6" spans="2:47" ht="18.75" thickBot="1" x14ac:dyDescent="0.3">
      <c r="F6" s="213"/>
      <c r="G6" s="266" t="s">
        <v>252</v>
      </c>
      <c r="H6" s="221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AD6" s="265"/>
      <c r="AE6" s="264"/>
      <c r="AF6" s="264"/>
      <c r="AG6" s="264"/>
      <c r="AH6" s="264"/>
      <c r="AI6" s="264"/>
      <c r="AJ6" s="264"/>
      <c r="AK6" s="264"/>
      <c r="AL6" s="264"/>
      <c r="AM6" s="264"/>
      <c r="AN6" s="264"/>
      <c r="AO6" s="264"/>
      <c r="AP6" s="264"/>
      <c r="AQ6" s="264"/>
      <c r="AR6" s="264"/>
      <c r="AS6" s="263"/>
      <c r="AT6" s="213"/>
      <c r="AU6" s="213"/>
    </row>
    <row r="7" spans="2:47" ht="13.5" thickBot="1" x14ac:dyDescent="0.25">
      <c r="B7" s="262" t="s">
        <v>8</v>
      </c>
      <c r="C7" s="261" t="s">
        <v>251</v>
      </c>
      <c r="D7" s="261" t="s">
        <v>250</v>
      </c>
      <c r="E7" s="260" t="s">
        <v>249</v>
      </c>
      <c r="F7" s="213"/>
      <c r="G7" s="259" t="s">
        <v>248</v>
      </c>
      <c r="H7" s="258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AD7" s="257">
        <v>1</v>
      </c>
      <c r="AE7" s="256">
        <v>2</v>
      </c>
      <c r="AF7" s="256">
        <v>3</v>
      </c>
      <c r="AG7" s="256">
        <v>4</v>
      </c>
      <c r="AH7" s="256">
        <v>5</v>
      </c>
      <c r="AI7" s="256">
        <v>6</v>
      </c>
      <c r="AJ7" s="256">
        <v>7</v>
      </c>
      <c r="AK7" s="256">
        <v>8</v>
      </c>
      <c r="AL7" s="256">
        <v>9</v>
      </c>
      <c r="AM7" s="256">
        <v>10</v>
      </c>
      <c r="AN7" s="256">
        <v>11</v>
      </c>
      <c r="AO7" s="256">
        <v>12</v>
      </c>
      <c r="AP7" s="256">
        <v>13</v>
      </c>
      <c r="AQ7" s="256">
        <v>14</v>
      </c>
      <c r="AR7" s="256">
        <v>15</v>
      </c>
      <c r="AS7" s="255">
        <v>16</v>
      </c>
      <c r="AT7" s="213"/>
      <c r="AU7" s="213"/>
    </row>
    <row r="8" spans="2:47" ht="15" customHeight="1" thickBot="1" x14ac:dyDescent="0.25">
      <c r="B8" s="239" t="s">
        <v>36</v>
      </c>
      <c r="C8" s="238" t="s">
        <v>232</v>
      </c>
      <c r="D8" s="237" t="s">
        <v>247</v>
      </c>
      <c r="E8" s="236">
        <v>10</v>
      </c>
      <c r="F8" s="213"/>
      <c r="G8" s="254" t="s">
        <v>246</v>
      </c>
      <c r="H8" s="253" t="s">
        <v>245</v>
      </c>
      <c r="I8" s="213"/>
      <c r="J8" s="213"/>
      <c r="K8" s="213"/>
      <c r="L8" s="213"/>
      <c r="M8" s="213"/>
      <c r="N8" s="220" t="s">
        <v>240</v>
      </c>
      <c r="O8" s="252">
        <v>5</v>
      </c>
      <c r="P8" s="213"/>
      <c r="Q8" s="213"/>
      <c r="R8" s="213"/>
      <c r="S8" s="213"/>
      <c r="T8" s="213"/>
      <c r="U8" s="213"/>
      <c r="V8" s="213"/>
      <c r="W8" s="213"/>
      <c r="X8" s="213"/>
      <c r="AD8" s="251"/>
      <c r="AE8" s="249"/>
      <c r="AF8" s="249"/>
      <c r="AG8" s="249"/>
      <c r="AH8" s="249"/>
      <c r="AI8" s="249"/>
      <c r="AJ8" s="249"/>
      <c r="AK8" s="249"/>
      <c r="AL8" s="249"/>
      <c r="AM8" s="250" t="s">
        <v>227</v>
      </c>
      <c r="AN8" s="249"/>
      <c r="AO8" s="249"/>
      <c r="AP8" s="249"/>
      <c r="AQ8" s="249"/>
      <c r="AR8" s="249"/>
      <c r="AS8" s="248"/>
      <c r="AT8" s="213"/>
      <c r="AU8" s="213"/>
    </row>
    <row r="9" spans="2:47" ht="15" customHeight="1" x14ac:dyDescent="0.2">
      <c r="B9" s="239" t="s">
        <v>42</v>
      </c>
      <c r="C9" s="238" t="s">
        <v>231</v>
      </c>
      <c r="D9" s="237" t="s">
        <v>232</v>
      </c>
      <c r="E9" s="236">
        <v>14</v>
      </c>
      <c r="F9" s="213"/>
      <c r="G9" s="245" t="s">
        <v>244</v>
      </c>
      <c r="H9" s="244" t="s">
        <v>243</v>
      </c>
      <c r="I9" s="213"/>
      <c r="J9" s="213"/>
      <c r="K9" s="213"/>
      <c r="L9" s="213"/>
      <c r="M9" s="213"/>
      <c r="N9" s="218">
        <f>K15</f>
        <v>24</v>
      </c>
      <c r="O9" s="217">
        <f>N9+O8</f>
        <v>29</v>
      </c>
      <c r="P9" s="213"/>
      <c r="Q9" s="213"/>
      <c r="R9" s="213"/>
      <c r="S9" s="213"/>
      <c r="T9" s="213"/>
      <c r="U9" s="213"/>
      <c r="V9" s="213"/>
      <c r="W9" s="213"/>
      <c r="X9" s="213"/>
      <c r="AD9" s="230"/>
      <c r="AE9" s="228"/>
      <c r="AF9" s="228"/>
      <c r="AG9" s="229" t="s">
        <v>231</v>
      </c>
      <c r="AH9" s="247"/>
      <c r="AJ9" s="246"/>
      <c r="AK9" s="228"/>
      <c r="AL9" s="228"/>
      <c r="AM9" s="228"/>
      <c r="AN9" s="228"/>
      <c r="AO9" s="228"/>
      <c r="AP9" s="228"/>
      <c r="AQ9" s="228"/>
      <c r="AR9" s="228"/>
      <c r="AS9" s="227"/>
      <c r="AT9" s="213"/>
      <c r="AU9" s="213"/>
    </row>
    <row r="10" spans="2:47" ht="15" customHeight="1" x14ac:dyDescent="0.2">
      <c r="B10" s="239" t="s">
        <v>47</v>
      </c>
      <c r="C10" s="238" t="s">
        <v>240</v>
      </c>
      <c r="D10" s="237" t="s">
        <v>231</v>
      </c>
      <c r="E10" s="236">
        <v>5</v>
      </c>
      <c r="F10" s="213"/>
      <c r="G10" s="245" t="s">
        <v>242</v>
      </c>
      <c r="H10" s="244" t="s">
        <v>241</v>
      </c>
      <c r="I10" s="213"/>
      <c r="J10" s="213"/>
      <c r="K10" s="213"/>
      <c r="L10" s="213"/>
      <c r="M10" s="213"/>
      <c r="N10" s="216">
        <f>O10-O8</f>
        <v>26</v>
      </c>
      <c r="O10" s="215">
        <f>MIN(R16)</f>
        <v>31</v>
      </c>
      <c r="P10" s="213"/>
      <c r="Q10" s="213"/>
      <c r="R10" s="213"/>
      <c r="S10" s="213"/>
      <c r="T10" s="213"/>
      <c r="U10" s="213"/>
      <c r="V10" s="213"/>
      <c r="W10" s="213"/>
      <c r="X10" s="213"/>
      <c r="AD10" s="243" t="s">
        <v>232</v>
      </c>
      <c r="AE10" s="228"/>
      <c r="AF10" s="228"/>
      <c r="AG10" s="228"/>
      <c r="AH10" s="229" t="s">
        <v>240</v>
      </c>
      <c r="AI10" s="228"/>
      <c r="AJ10" s="228"/>
      <c r="AK10" s="228"/>
      <c r="AL10" s="228"/>
      <c r="AM10" s="228"/>
      <c r="AN10" s="229" t="s">
        <v>229</v>
      </c>
      <c r="AP10" s="228"/>
      <c r="AQ10" s="228"/>
      <c r="AR10" s="229" t="s">
        <v>239</v>
      </c>
      <c r="AS10" s="227"/>
      <c r="AT10" s="213"/>
      <c r="AU10" s="213"/>
    </row>
    <row r="11" spans="2:47" ht="13.5" thickBot="1" x14ac:dyDescent="0.25">
      <c r="B11" s="240" t="s">
        <v>52</v>
      </c>
      <c r="C11" s="238" t="s">
        <v>230</v>
      </c>
      <c r="D11" s="237" t="s">
        <v>231</v>
      </c>
      <c r="E11" s="236">
        <v>7</v>
      </c>
      <c r="F11" s="213"/>
      <c r="G11" s="242" t="s">
        <v>238</v>
      </c>
      <c r="H11" s="241" t="s">
        <v>237</v>
      </c>
      <c r="I11" s="213"/>
      <c r="J11" s="213"/>
      <c r="K11" s="213"/>
      <c r="L11" s="213"/>
      <c r="M11" s="213"/>
      <c r="N11" s="214">
        <f>N10-N9</f>
        <v>2</v>
      </c>
      <c r="O11" s="214">
        <f>O10-O9</f>
        <v>2</v>
      </c>
      <c r="P11" s="213"/>
      <c r="Q11" s="213"/>
      <c r="R11" s="213"/>
      <c r="S11" s="213"/>
      <c r="T11" s="213"/>
      <c r="U11" s="213"/>
      <c r="V11" s="213"/>
      <c r="W11" s="213"/>
      <c r="X11" s="213"/>
      <c r="AD11" s="230"/>
      <c r="AE11" s="228"/>
      <c r="AF11" s="228"/>
      <c r="AG11" s="228"/>
      <c r="AH11" s="229"/>
      <c r="AI11" s="228"/>
      <c r="AJ11" s="228"/>
      <c r="AK11" s="228"/>
      <c r="AL11" s="228"/>
      <c r="AM11" s="228"/>
      <c r="AN11" s="228"/>
      <c r="AO11" s="228"/>
      <c r="AP11" s="228"/>
      <c r="AQ11" s="228"/>
      <c r="AR11" s="228"/>
      <c r="AS11" s="227"/>
      <c r="AT11" s="213"/>
      <c r="AU11" s="213"/>
    </row>
    <row r="12" spans="2:47" ht="15" customHeight="1" x14ac:dyDescent="0.2">
      <c r="B12" s="240" t="s">
        <v>236</v>
      </c>
      <c r="C12" s="238" t="s">
        <v>227</v>
      </c>
      <c r="D12" s="237" t="s">
        <v>231</v>
      </c>
      <c r="E12" s="236">
        <v>8</v>
      </c>
      <c r="F12" s="213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  <c r="W12" s="213"/>
      <c r="X12" s="213"/>
      <c r="AD12" s="230"/>
      <c r="AE12" s="228"/>
      <c r="AF12" s="228"/>
      <c r="AG12" s="228"/>
      <c r="AH12" s="228"/>
      <c r="AI12" s="228"/>
      <c r="AJ12" s="228"/>
      <c r="AK12" s="228"/>
      <c r="AL12" s="228"/>
      <c r="AM12" s="228"/>
      <c r="AN12" s="228"/>
      <c r="AO12" s="228"/>
      <c r="AP12" s="228"/>
      <c r="AQ12" s="228"/>
      <c r="AR12" s="228"/>
      <c r="AS12" s="227"/>
      <c r="AT12" s="213"/>
      <c r="AU12" s="213"/>
    </row>
    <row r="13" spans="2:47" ht="15" customHeight="1" thickBot="1" x14ac:dyDescent="0.25">
      <c r="B13" s="239" t="s">
        <v>235</v>
      </c>
      <c r="C13" s="238" t="s">
        <v>229</v>
      </c>
      <c r="D13" s="237" t="s">
        <v>234</v>
      </c>
      <c r="E13" s="236">
        <v>9</v>
      </c>
      <c r="F13" s="213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AD13" s="230"/>
      <c r="AE13" s="228"/>
      <c r="AF13" s="228"/>
      <c r="AG13" s="229" t="s">
        <v>230</v>
      </c>
      <c r="AH13" s="228"/>
      <c r="AI13" s="228"/>
      <c r="AJ13" s="228"/>
      <c r="AK13" s="228"/>
      <c r="AL13" s="228"/>
      <c r="AM13" s="228"/>
      <c r="AN13" s="228"/>
      <c r="AO13" s="228"/>
      <c r="AP13" s="228"/>
      <c r="AQ13" s="228"/>
      <c r="AR13" s="228"/>
      <c r="AS13" s="227"/>
      <c r="AT13" s="213"/>
      <c r="AU13" s="213"/>
    </row>
    <row r="14" spans="2:47" ht="15" customHeight="1" thickBot="1" x14ac:dyDescent="0.25">
      <c r="B14" s="235" t="s">
        <v>63</v>
      </c>
      <c r="C14" s="234" t="s">
        <v>228</v>
      </c>
      <c r="D14" s="233" t="s">
        <v>233</v>
      </c>
      <c r="E14" s="232">
        <v>6</v>
      </c>
      <c r="F14" s="213"/>
      <c r="G14" s="220" t="s">
        <v>232</v>
      </c>
      <c r="H14" s="219">
        <v>10</v>
      </c>
      <c r="I14" s="213"/>
      <c r="J14" s="220" t="s">
        <v>231</v>
      </c>
      <c r="K14" s="219">
        <v>14</v>
      </c>
      <c r="L14" s="231"/>
      <c r="M14" s="231"/>
      <c r="N14" s="220" t="s">
        <v>230</v>
      </c>
      <c r="O14" s="219">
        <v>7</v>
      </c>
      <c r="P14" s="213"/>
      <c r="Q14" s="213"/>
      <c r="R14" s="220" t="s">
        <v>229</v>
      </c>
      <c r="S14" s="219">
        <v>9</v>
      </c>
      <c r="T14" s="213"/>
      <c r="U14" s="213"/>
      <c r="V14" s="220" t="s">
        <v>228</v>
      </c>
      <c r="W14" s="219">
        <v>6</v>
      </c>
      <c r="X14" s="213"/>
      <c r="AD14" s="230"/>
      <c r="AE14" s="228"/>
      <c r="AF14" s="228"/>
      <c r="AG14" s="228"/>
      <c r="AH14" s="228"/>
      <c r="AI14" s="228"/>
      <c r="AJ14" s="228"/>
      <c r="AK14" s="228"/>
      <c r="AL14" s="228"/>
      <c r="AM14" s="228"/>
      <c r="AN14" s="228"/>
      <c r="AO14" s="229"/>
      <c r="AP14" s="228"/>
      <c r="AQ14" s="228"/>
      <c r="AR14" s="228"/>
      <c r="AS14" s="227"/>
      <c r="AT14" s="213"/>
      <c r="AU14" s="213"/>
    </row>
    <row r="15" spans="2:47" ht="15" customHeight="1" thickBot="1" x14ac:dyDescent="0.25">
      <c r="B15" s="226"/>
      <c r="C15" s="225"/>
      <c r="D15" s="199"/>
      <c r="E15" s="199"/>
      <c r="F15" s="213"/>
      <c r="G15" s="218">
        <v>0</v>
      </c>
      <c r="H15" s="217">
        <f>H14+G15</f>
        <v>10</v>
      </c>
      <c r="I15" s="213"/>
      <c r="J15" s="218">
        <f>H15</f>
        <v>10</v>
      </c>
      <c r="K15" s="217">
        <f>J15+K14</f>
        <v>24</v>
      </c>
      <c r="L15" s="221"/>
      <c r="M15" s="221"/>
      <c r="N15" s="218">
        <f>K15</f>
        <v>24</v>
      </c>
      <c r="O15" s="217">
        <f>N15+O14</f>
        <v>31</v>
      </c>
      <c r="P15" s="213"/>
      <c r="Q15" s="213"/>
      <c r="R15" s="218">
        <f>MAX(O9,O15)</f>
        <v>31</v>
      </c>
      <c r="S15" s="217">
        <f>R15+S14</f>
        <v>40</v>
      </c>
      <c r="U15" s="213"/>
      <c r="V15" s="218">
        <f>MAX(S15,O21)</f>
        <v>40</v>
      </c>
      <c r="W15" s="217">
        <f>V15+W14</f>
        <v>46</v>
      </c>
      <c r="X15" s="213"/>
      <c r="AD15" s="224"/>
      <c r="AE15" s="223"/>
      <c r="AF15" s="223"/>
      <c r="AG15" s="223"/>
      <c r="AH15" s="223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2"/>
      <c r="AT15" s="213"/>
      <c r="AU15" s="213"/>
    </row>
    <row r="16" spans="2:47" x14ac:dyDescent="0.2">
      <c r="F16" s="213"/>
      <c r="G16" s="216">
        <f>H16-H14</f>
        <v>0</v>
      </c>
      <c r="H16" s="215">
        <f>MIN(J16,J16,J16)</f>
        <v>10</v>
      </c>
      <c r="I16" s="213"/>
      <c r="J16" s="216">
        <f>K16-K14</f>
        <v>10</v>
      </c>
      <c r="K16" s="215">
        <f>MIN(N16,N22,N10)</f>
        <v>24</v>
      </c>
      <c r="L16" s="221"/>
      <c r="M16" s="221"/>
      <c r="N16" s="216">
        <f>O16-O14</f>
        <v>24</v>
      </c>
      <c r="O16" s="215">
        <f>MIN(R16)</f>
        <v>31</v>
      </c>
      <c r="P16" s="213"/>
      <c r="Q16" s="213"/>
      <c r="R16" s="216">
        <f>S16-S14</f>
        <v>31</v>
      </c>
      <c r="S16" s="215">
        <f>V16</f>
        <v>40</v>
      </c>
      <c r="T16" s="213"/>
      <c r="U16" s="213"/>
      <c r="V16" s="216">
        <f>W16-W14</f>
        <v>40</v>
      </c>
      <c r="W16" s="215">
        <f>W15</f>
        <v>46</v>
      </c>
      <c r="X16" s="213"/>
      <c r="AT16" s="213"/>
      <c r="AU16" s="213"/>
    </row>
    <row r="17" spans="3:47" ht="13.5" thickBot="1" x14ac:dyDescent="0.25">
      <c r="C17" s="213"/>
      <c r="D17" s="213"/>
      <c r="E17" s="213"/>
      <c r="F17" s="213"/>
      <c r="G17" s="214">
        <f>G16-G15</f>
        <v>0</v>
      </c>
      <c r="H17" s="214">
        <f>H16-H15</f>
        <v>0</v>
      </c>
      <c r="I17" s="213"/>
      <c r="J17" s="214">
        <f>J15-J16</f>
        <v>0</v>
      </c>
      <c r="K17" s="214">
        <f>K15-K16</f>
        <v>0</v>
      </c>
      <c r="N17" s="218">
        <f>N16-N15</f>
        <v>0</v>
      </c>
      <c r="O17" s="214">
        <f>O16-O15</f>
        <v>0</v>
      </c>
      <c r="P17" s="213"/>
      <c r="Q17" s="213"/>
      <c r="R17" s="214">
        <f>R16-R15</f>
        <v>0</v>
      </c>
      <c r="S17" s="214">
        <f>S16-S15</f>
        <v>0</v>
      </c>
      <c r="T17" s="213"/>
      <c r="U17" s="213"/>
      <c r="V17" s="214">
        <f>V16-V15</f>
        <v>0</v>
      </c>
      <c r="W17" s="214">
        <f>W16-W15</f>
        <v>0</v>
      </c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</row>
    <row r="18" spans="3:47" x14ac:dyDescent="0.2">
      <c r="C18" s="213"/>
      <c r="D18" s="213"/>
      <c r="E18" s="213"/>
      <c r="F18" s="213"/>
      <c r="G18" s="213"/>
      <c r="H18" s="213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</row>
    <row r="19" spans="3:47" ht="13.5" thickBot="1" x14ac:dyDescent="0.25"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</row>
    <row r="20" spans="3:47" ht="13.5" thickBot="1" x14ac:dyDescent="0.25"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20" t="s">
        <v>227</v>
      </c>
      <c r="O20" s="219">
        <v>8</v>
      </c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</row>
    <row r="21" spans="3:47" x14ac:dyDescent="0.2"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3"/>
      <c r="N21" s="218">
        <f>K15</f>
        <v>24</v>
      </c>
      <c r="O21" s="217">
        <f>N21+O20</f>
        <v>32</v>
      </c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</row>
    <row r="22" spans="3:47" x14ac:dyDescent="0.2"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6">
        <f>O22-O20</f>
        <v>32</v>
      </c>
      <c r="O22" s="215">
        <f>V16</f>
        <v>40</v>
      </c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</row>
    <row r="23" spans="3:47" ht="13.5" thickBot="1" x14ac:dyDescent="0.25">
      <c r="C23" s="213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4">
        <f>N22-N21</f>
        <v>8</v>
      </c>
      <c r="O23" s="214">
        <f>O22-O21</f>
        <v>8</v>
      </c>
      <c r="P23" s="213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</row>
    <row r="24" spans="3:47" x14ac:dyDescent="0.2">
      <c r="C24" s="213"/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3"/>
      <c r="P24" s="213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</row>
    <row r="25" spans="3:47" x14ac:dyDescent="0.2">
      <c r="C25" s="213"/>
      <c r="D25" s="213"/>
      <c r="E25" s="213"/>
      <c r="F25" s="213"/>
      <c r="G25" s="213"/>
      <c r="H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213"/>
      <c r="AQ25" s="213"/>
      <c r="AR25" s="213"/>
      <c r="AS25" s="213"/>
      <c r="AT25" s="213"/>
      <c r="AU25" s="213"/>
    </row>
    <row r="26" spans="3:47" x14ac:dyDescent="0.2"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213"/>
      <c r="AQ26" s="213"/>
      <c r="AR26" s="213"/>
      <c r="AS26" s="213"/>
      <c r="AT26" s="213"/>
      <c r="AU26" s="213"/>
    </row>
    <row r="27" spans="3:47" x14ac:dyDescent="0.2">
      <c r="C27" s="213"/>
      <c r="D27" s="213"/>
      <c r="E27" s="213"/>
      <c r="F27" s="213"/>
      <c r="G27" s="213"/>
      <c r="H27" s="213"/>
      <c r="I27" s="213"/>
      <c r="J27" s="213"/>
      <c r="K27" s="213"/>
      <c r="L27" s="213"/>
      <c r="M27" s="213"/>
      <c r="N27" s="213"/>
      <c r="O27" s="213"/>
      <c r="P27" s="213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213"/>
      <c r="AT27" s="213"/>
      <c r="AU27" s="213"/>
    </row>
    <row r="28" spans="3:47" x14ac:dyDescent="0.2"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O28" s="213"/>
      <c r="P28" s="213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3"/>
      <c r="AT28" s="213"/>
      <c r="AU28" s="213"/>
    </row>
    <row r="29" spans="3:47" x14ac:dyDescent="0.2">
      <c r="C29" s="213"/>
      <c r="D29" s="213"/>
      <c r="E29" s="213"/>
      <c r="F29" s="213"/>
      <c r="G29" s="213"/>
      <c r="H29" s="213"/>
      <c r="I29" s="213"/>
      <c r="J29" s="213"/>
      <c r="K29" s="213"/>
      <c r="L29" s="213"/>
      <c r="M29" s="213"/>
      <c r="N29" s="213"/>
      <c r="O29" s="213"/>
      <c r="P29" s="213"/>
      <c r="Q29" s="213"/>
      <c r="R29" s="213"/>
      <c r="S29" s="213"/>
      <c r="T29" s="213"/>
      <c r="U29" s="213"/>
      <c r="V29" s="213"/>
      <c r="W29" s="213"/>
      <c r="X29" s="213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</row>
    <row r="30" spans="3:47" x14ac:dyDescent="0.2"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13"/>
      <c r="N30" s="213"/>
      <c r="O30" s="213"/>
      <c r="P30" s="213"/>
      <c r="Q30" s="213"/>
      <c r="R30" s="213"/>
      <c r="S30" s="213"/>
      <c r="T30" s="21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</row>
    <row r="31" spans="3:47" x14ac:dyDescent="0.2"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3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213"/>
      <c r="AM31" s="213"/>
      <c r="AN31" s="213"/>
      <c r="AO31" s="213"/>
      <c r="AP31" s="213"/>
      <c r="AQ31" s="213"/>
      <c r="AR31" s="213"/>
      <c r="AS31" s="213"/>
      <c r="AT31" s="213"/>
      <c r="AU31" s="213"/>
    </row>
    <row r="32" spans="3:47" x14ac:dyDescent="0.2"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213"/>
      <c r="N32" s="213"/>
      <c r="O32" s="213"/>
      <c r="P32" s="213"/>
      <c r="Q32" s="213"/>
      <c r="R32" s="213"/>
      <c r="S32" s="213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213"/>
      <c r="AT32" s="213"/>
      <c r="AU32" s="213"/>
    </row>
  </sheetData>
  <mergeCells count="2">
    <mergeCell ref="AD5:AS5"/>
    <mergeCell ref="G7:H7"/>
  </mergeCells>
  <conditionalFormatting sqref="G17:H17">
    <cfRule type="cellIs" dxfId="24" priority="8" operator="equal">
      <formula>0</formula>
    </cfRule>
  </conditionalFormatting>
  <conditionalFormatting sqref="J17:K17">
    <cfRule type="cellIs" dxfId="23" priority="3" operator="equal">
      <formula>0</formula>
    </cfRule>
  </conditionalFormatting>
  <conditionalFormatting sqref="L4">
    <cfRule type="cellIs" dxfId="22" priority="1" operator="equal">
      <formula>0</formula>
    </cfRule>
  </conditionalFormatting>
  <conditionalFormatting sqref="N11:O11">
    <cfRule type="cellIs" dxfId="21" priority="4" operator="equal">
      <formula>0</formula>
    </cfRule>
  </conditionalFormatting>
  <conditionalFormatting sqref="N23:O23">
    <cfRule type="cellIs" dxfId="20" priority="2" operator="equal">
      <formula>0</formula>
    </cfRule>
  </conditionalFormatting>
  <conditionalFormatting sqref="O17">
    <cfRule type="cellIs" dxfId="19" priority="7" operator="equal">
      <formula>0</formula>
    </cfRule>
  </conditionalFormatting>
  <conditionalFormatting sqref="R17:S17">
    <cfRule type="cellIs" dxfId="18" priority="6" operator="equal">
      <formula>0</formula>
    </cfRule>
  </conditionalFormatting>
  <conditionalFormatting sqref="V17:W17">
    <cfRule type="cellIs" dxfId="17" priority="5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2B7A2-D7FE-4F3F-A47A-D0858022A9C8}">
  <dimension ref="B1:AH32"/>
  <sheetViews>
    <sheetView showGridLines="0" tabSelected="1" zoomScale="82" workbookViewId="0">
      <pane xSplit="5" topLeftCell="F1" activePane="topRight" state="frozen"/>
      <selection pane="topRight" activeCell="G25" sqref="G25"/>
    </sheetView>
  </sheetViews>
  <sheetFormatPr defaultColWidth="9.140625" defaultRowHeight="12.75" x14ac:dyDescent="0.2"/>
  <cols>
    <col min="1" max="1" width="4" style="85" customWidth="1"/>
    <col min="2" max="2" width="42.140625" style="85" customWidth="1"/>
    <col min="3" max="3" width="9.140625" style="85"/>
    <col min="4" max="4" width="13.140625" style="85" bestFit="1" customWidth="1"/>
    <col min="5" max="16384" width="9.140625" style="85"/>
  </cols>
  <sheetData>
    <row r="1" spans="2:30" x14ac:dyDescent="0.2">
      <c r="G1" s="213"/>
      <c r="H1" s="213"/>
      <c r="I1" s="213"/>
      <c r="J1" s="213"/>
      <c r="K1" s="213"/>
      <c r="L1" s="213"/>
      <c r="M1" s="213"/>
      <c r="N1" s="213"/>
      <c r="O1" s="213"/>
      <c r="P1" s="213"/>
    </row>
    <row r="2" spans="2:30" ht="23.25" x14ac:dyDescent="0.35">
      <c r="B2" s="281" t="s">
        <v>263</v>
      </c>
      <c r="C2" s="281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</row>
    <row r="3" spans="2:30" ht="13.5" thickBot="1" x14ac:dyDescent="0.25"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</row>
    <row r="4" spans="2:30" ht="15.75" thickBot="1" x14ac:dyDescent="0.25">
      <c r="C4" s="278"/>
      <c r="D4" s="213"/>
      <c r="E4" s="213"/>
      <c r="F4" s="213"/>
      <c r="G4" s="220" t="s">
        <v>232</v>
      </c>
      <c r="H4" s="219">
        <v>3</v>
      </c>
      <c r="I4" s="213"/>
      <c r="J4" s="220" t="s">
        <v>231</v>
      </c>
      <c r="K4" s="219">
        <v>2</v>
      </c>
      <c r="L4" s="231"/>
      <c r="M4" s="231"/>
      <c r="N4" s="220" t="s">
        <v>230</v>
      </c>
      <c r="O4" s="219">
        <v>15</v>
      </c>
      <c r="P4" s="213"/>
      <c r="Q4" s="213"/>
      <c r="R4" s="220" t="s">
        <v>227</v>
      </c>
      <c r="S4" s="219">
        <v>3</v>
      </c>
      <c r="T4" s="213"/>
      <c r="U4" s="213"/>
      <c r="V4" s="220" t="s">
        <v>228</v>
      </c>
      <c r="W4" s="219">
        <v>2</v>
      </c>
      <c r="X4" s="213"/>
    </row>
    <row r="5" spans="2:30" x14ac:dyDescent="0.2">
      <c r="G5" s="218">
        <v>0</v>
      </c>
      <c r="H5" s="217">
        <f>H4+G5</f>
        <v>3</v>
      </c>
      <c r="I5" s="213"/>
      <c r="J5" s="218">
        <f>H5</f>
        <v>3</v>
      </c>
      <c r="K5" s="217">
        <f>J5+K4</f>
        <v>5</v>
      </c>
      <c r="L5" s="221"/>
      <c r="M5" s="221"/>
      <c r="N5" s="218">
        <f>K5</f>
        <v>5</v>
      </c>
      <c r="O5" s="217">
        <f>N5+O4</f>
        <v>20</v>
      </c>
      <c r="P5" s="213"/>
      <c r="Q5" s="213"/>
      <c r="R5" s="218">
        <f>MAX(O5)</f>
        <v>20</v>
      </c>
      <c r="S5" s="217">
        <f>R5+S4</f>
        <v>23</v>
      </c>
      <c r="U5" s="213"/>
      <c r="V5" s="218">
        <f>MAX(S12)</f>
        <v>35</v>
      </c>
      <c r="W5" s="217">
        <f>V5+W4</f>
        <v>37</v>
      </c>
      <c r="X5" s="213"/>
    </row>
    <row r="6" spans="2:30" ht="13.5" thickBot="1" x14ac:dyDescent="0.25">
      <c r="F6" s="213"/>
      <c r="G6" s="216">
        <f>H6-H4</f>
        <v>0</v>
      </c>
      <c r="H6" s="215">
        <f>MIN(J6,J20)</f>
        <v>3</v>
      </c>
      <c r="I6" s="213"/>
      <c r="J6" s="216">
        <f>K6-K4</f>
        <v>3</v>
      </c>
      <c r="K6" s="215">
        <f>MIN(N6,N12)</f>
        <v>5</v>
      </c>
      <c r="L6" s="221"/>
      <c r="M6" s="221"/>
      <c r="N6" s="216">
        <f>O6-O4</f>
        <v>8</v>
      </c>
      <c r="O6" s="215">
        <f>MIN(R6,R13)</f>
        <v>23</v>
      </c>
      <c r="P6" s="213"/>
      <c r="Q6" s="213"/>
      <c r="R6" s="216">
        <f>S6-S4</f>
        <v>32</v>
      </c>
      <c r="S6" s="215">
        <f>V6</f>
        <v>35</v>
      </c>
      <c r="T6" s="213"/>
      <c r="U6" s="213"/>
      <c r="V6" s="216">
        <f>W6-W4</f>
        <v>35</v>
      </c>
      <c r="W6" s="215">
        <f>W5</f>
        <v>37</v>
      </c>
      <c r="X6" s="213"/>
    </row>
    <row r="7" spans="2:30" ht="13.5" thickBot="1" x14ac:dyDescent="0.25">
      <c r="B7" s="292" t="s">
        <v>8</v>
      </c>
      <c r="C7" s="291" t="s">
        <v>251</v>
      </c>
      <c r="D7" s="291" t="s">
        <v>250</v>
      </c>
      <c r="E7" s="290" t="s">
        <v>249</v>
      </c>
      <c r="F7" s="213"/>
      <c r="G7" s="214">
        <f>G6-G5</f>
        <v>0</v>
      </c>
      <c r="H7" s="214">
        <f>H6-H5</f>
        <v>0</v>
      </c>
      <c r="I7" s="213"/>
      <c r="J7" s="214">
        <f>J5-J6</f>
        <v>0</v>
      </c>
      <c r="K7" s="214">
        <f>K5-K6</f>
        <v>0</v>
      </c>
      <c r="N7" s="214">
        <f>N6-N5</f>
        <v>3</v>
      </c>
      <c r="O7" s="214">
        <f>O6-O5</f>
        <v>3</v>
      </c>
      <c r="P7" s="213"/>
      <c r="Q7" s="213"/>
      <c r="R7" s="214">
        <f>R6-R5</f>
        <v>12</v>
      </c>
      <c r="S7" s="214">
        <f>S6-S5</f>
        <v>12</v>
      </c>
      <c r="T7" s="213"/>
      <c r="U7" s="213"/>
      <c r="V7" s="214">
        <f>V6-V5</f>
        <v>0</v>
      </c>
      <c r="W7" s="214">
        <f>W6-W5</f>
        <v>0</v>
      </c>
      <c r="X7" s="213"/>
      <c r="Y7" s="213"/>
      <c r="Z7" s="213"/>
      <c r="AA7" s="213"/>
      <c r="AB7" s="213"/>
    </row>
    <row r="8" spans="2:30" ht="15" customHeight="1" x14ac:dyDescent="0.2">
      <c r="B8" s="285" t="s">
        <v>39</v>
      </c>
      <c r="C8" s="287" t="s">
        <v>232</v>
      </c>
      <c r="D8" s="289" t="s">
        <v>247</v>
      </c>
      <c r="E8" s="288">
        <v>3</v>
      </c>
      <c r="F8" s="213"/>
      <c r="G8" s="213"/>
      <c r="H8" s="213"/>
      <c r="I8" s="213"/>
      <c r="J8" s="213"/>
      <c r="K8" s="213"/>
      <c r="L8" s="213"/>
      <c r="M8" s="213"/>
      <c r="N8" s="213"/>
      <c r="O8" s="213"/>
      <c r="P8" s="213"/>
      <c r="Q8" s="213"/>
      <c r="R8" s="213"/>
      <c r="S8" s="213"/>
      <c r="T8" s="213"/>
      <c r="U8" s="213"/>
      <c r="V8" s="213"/>
      <c r="W8" s="213"/>
      <c r="X8" s="213"/>
      <c r="Y8" s="213"/>
      <c r="Z8" s="213"/>
      <c r="AA8" s="213"/>
      <c r="AB8" s="213"/>
    </row>
    <row r="9" spans="2:30" ht="15" customHeight="1" thickBot="1" x14ac:dyDescent="0.25">
      <c r="B9" s="285" t="s">
        <v>277</v>
      </c>
      <c r="C9" s="287" t="s">
        <v>231</v>
      </c>
      <c r="D9" s="289" t="s">
        <v>232</v>
      </c>
      <c r="E9" s="288">
        <v>2</v>
      </c>
      <c r="F9" s="213"/>
      <c r="G9" s="213"/>
      <c r="H9" s="213"/>
      <c r="I9" s="213"/>
      <c r="J9" s="213"/>
      <c r="K9" s="213"/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</row>
    <row r="10" spans="2:30" ht="15" customHeight="1" thickBot="1" x14ac:dyDescent="0.25">
      <c r="B10" s="285" t="s">
        <v>42</v>
      </c>
      <c r="C10" s="287" t="s">
        <v>240</v>
      </c>
      <c r="D10" s="289" t="s">
        <v>231</v>
      </c>
      <c r="E10" s="288">
        <v>2</v>
      </c>
      <c r="F10" s="213"/>
      <c r="G10" s="213"/>
      <c r="H10" s="213"/>
      <c r="I10" s="213"/>
      <c r="J10" s="213"/>
      <c r="K10" s="213"/>
      <c r="L10" s="213"/>
      <c r="M10" s="213"/>
      <c r="N10" s="220" t="s">
        <v>240</v>
      </c>
      <c r="O10" s="219">
        <v>2</v>
      </c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</row>
    <row r="11" spans="2:30" ht="13.5" thickBot="1" x14ac:dyDescent="0.25">
      <c r="B11" s="285" t="s">
        <v>43</v>
      </c>
      <c r="C11" s="287" t="s">
        <v>230</v>
      </c>
      <c r="D11" s="289" t="s">
        <v>231</v>
      </c>
      <c r="E11" s="288">
        <v>15</v>
      </c>
      <c r="F11" s="213"/>
      <c r="G11" s="213"/>
      <c r="H11" s="213"/>
      <c r="I11" s="213"/>
      <c r="J11" s="213"/>
      <c r="K11" s="213"/>
      <c r="L11" s="213"/>
      <c r="M11" s="213"/>
      <c r="N11" s="218">
        <f>K5</f>
        <v>5</v>
      </c>
      <c r="O11" s="217">
        <f>N11+O10</f>
        <v>7</v>
      </c>
      <c r="P11" s="213"/>
      <c r="Q11" s="213"/>
      <c r="R11" s="220" t="s">
        <v>229</v>
      </c>
      <c r="S11" s="219">
        <v>12</v>
      </c>
      <c r="T11" s="213"/>
      <c r="U11" s="213"/>
      <c r="V11" s="220" t="s">
        <v>276</v>
      </c>
      <c r="W11" s="219">
        <v>3</v>
      </c>
      <c r="X11" s="213"/>
      <c r="Y11" s="213"/>
      <c r="Z11" s="220" t="s">
        <v>275</v>
      </c>
      <c r="AA11" s="219">
        <v>1</v>
      </c>
      <c r="AB11" s="213"/>
      <c r="AC11" s="220" t="s">
        <v>268</v>
      </c>
      <c r="AD11" s="219">
        <v>1</v>
      </c>
    </row>
    <row r="12" spans="2:30" ht="15" customHeight="1" x14ac:dyDescent="0.2">
      <c r="B12" s="285" t="s">
        <v>45</v>
      </c>
      <c r="C12" s="287" t="s">
        <v>227</v>
      </c>
      <c r="D12" s="287" t="s">
        <v>230</v>
      </c>
      <c r="E12" s="286">
        <v>3</v>
      </c>
      <c r="F12" s="213"/>
      <c r="G12" s="213"/>
      <c r="H12" s="213"/>
      <c r="I12" s="213"/>
      <c r="J12" s="213"/>
      <c r="K12" s="213"/>
      <c r="L12" s="213"/>
      <c r="M12" s="213"/>
      <c r="N12" s="216">
        <f>O12-O10</f>
        <v>5</v>
      </c>
      <c r="O12" s="215">
        <f>R20</f>
        <v>7</v>
      </c>
      <c r="P12" s="213"/>
      <c r="Q12" s="213"/>
      <c r="R12" s="218">
        <f>MAX(S5,O5)</f>
        <v>23</v>
      </c>
      <c r="S12" s="217">
        <f>R12+S11</f>
        <v>35</v>
      </c>
      <c r="T12" s="213"/>
      <c r="U12" s="213"/>
      <c r="V12" s="218">
        <f>MAX(S12,S25)</f>
        <v>35</v>
      </c>
      <c r="W12" s="217">
        <f>V12+W11</f>
        <v>38</v>
      </c>
      <c r="X12" s="213"/>
      <c r="Y12" s="213"/>
      <c r="Z12" s="218">
        <f>MAX(W12)</f>
        <v>38</v>
      </c>
      <c r="AA12" s="217">
        <f>Z12+AA11</f>
        <v>39</v>
      </c>
      <c r="AB12" s="213"/>
      <c r="AC12" s="218">
        <f>MAX(AA25)</f>
        <v>44</v>
      </c>
      <c r="AD12" s="217">
        <f>AC12+AD11</f>
        <v>45</v>
      </c>
    </row>
    <row r="13" spans="2:30" ht="15" customHeight="1" thickBot="1" x14ac:dyDescent="0.25">
      <c r="B13" s="285" t="s">
        <v>47</v>
      </c>
      <c r="C13" s="287" t="s">
        <v>229</v>
      </c>
      <c r="D13" s="287" t="s">
        <v>274</v>
      </c>
      <c r="E13" s="286">
        <v>12</v>
      </c>
      <c r="F13" s="213"/>
      <c r="G13" s="213"/>
      <c r="H13" s="213"/>
      <c r="I13" s="213"/>
      <c r="J13" s="213"/>
      <c r="K13" s="213"/>
      <c r="L13" s="213"/>
      <c r="M13" s="213"/>
      <c r="N13" s="214">
        <f>N12-N11</f>
        <v>0</v>
      </c>
      <c r="O13" s="214">
        <f>O12-O11</f>
        <v>0</v>
      </c>
      <c r="P13" s="213"/>
      <c r="Q13" s="213"/>
      <c r="R13" s="216">
        <f>S13-S11</f>
        <v>23</v>
      </c>
      <c r="S13" s="215">
        <f>MIN(V6,V13)</f>
        <v>35</v>
      </c>
      <c r="T13" s="213"/>
      <c r="U13" s="213"/>
      <c r="V13" s="216">
        <f>W13-W11</f>
        <v>35</v>
      </c>
      <c r="W13" s="215">
        <f>MIN(Z13)</f>
        <v>38</v>
      </c>
      <c r="X13" s="213"/>
      <c r="Y13" s="213"/>
      <c r="Z13" s="216">
        <f>AA13-AA11</f>
        <v>38</v>
      </c>
      <c r="AA13" s="215">
        <f>Z20</f>
        <v>39</v>
      </c>
      <c r="AB13" s="213"/>
      <c r="AC13" s="216">
        <f>AD13-AD11</f>
        <v>44</v>
      </c>
      <c r="AD13" s="215">
        <f>AC20</f>
        <v>45</v>
      </c>
    </row>
    <row r="14" spans="2:30" ht="15" customHeight="1" thickBot="1" x14ac:dyDescent="0.25">
      <c r="B14" s="285" t="s">
        <v>49</v>
      </c>
      <c r="C14" s="287" t="s">
        <v>228</v>
      </c>
      <c r="D14" s="287" t="s">
        <v>229</v>
      </c>
      <c r="E14" s="286">
        <v>2</v>
      </c>
      <c r="F14" s="213"/>
      <c r="G14" s="213"/>
      <c r="H14" s="213"/>
      <c r="I14" s="213"/>
      <c r="J14" s="213"/>
      <c r="K14" s="213"/>
      <c r="L14" s="213"/>
      <c r="M14" s="213"/>
      <c r="N14" s="213"/>
      <c r="O14" s="213"/>
      <c r="P14" s="213"/>
      <c r="Q14" s="213"/>
      <c r="R14" s="214">
        <f>R13-R12</f>
        <v>0</v>
      </c>
      <c r="S14" s="214">
        <f>S13-S12</f>
        <v>0</v>
      </c>
      <c r="T14" s="213"/>
      <c r="U14" s="213"/>
      <c r="V14" s="214">
        <f>V13-V12</f>
        <v>0</v>
      </c>
      <c r="W14" s="214">
        <f>W13-W12</f>
        <v>0</v>
      </c>
      <c r="X14" s="213"/>
      <c r="Y14" s="213"/>
      <c r="Z14" s="214">
        <f>Z13-Z12</f>
        <v>0</v>
      </c>
      <c r="AA14" s="214">
        <f>AA13-AA12</f>
        <v>0</v>
      </c>
      <c r="AB14" s="213"/>
      <c r="AC14" s="214">
        <f>AC13-AC12</f>
        <v>0</v>
      </c>
      <c r="AD14" s="214">
        <f>AD13-AD12</f>
        <v>0</v>
      </c>
    </row>
    <row r="15" spans="2:30" ht="15" customHeight="1" x14ac:dyDescent="0.2">
      <c r="B15" s="285" t="s">
        <v>50</v>
      </c>
      <c r="C15" s="287" t="s">
        <v>239</v>
      </c>
      <c r="D15" s="287" t="s">
        <v>240</v>
      </c>
      <c r="E15" s="286">
        <v>3</v>
      </c>
      <c r="F15" s="213"/>
      <c r="G15" s="213"/>
      <c r="H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</row>
    <row r="16" spans="2:30" x14ac:dyDescent="0.2">
      <c r="B16" s="285" t="s">
        <v>52</v>
      </c>
      <c r="C16" s="287" t="s">
        <v>272</v>
      </c>
      <c r="D16" s="287" t="s">
        <v>232</v>
      </c>
      <c r="E16" s="286">
        <v>5</v>
      </c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</row>
    <row r="17" spans="2:34" ht="13.5" thickBot="1" x14ac:dyDescent="0.25">
      <c r="B17" s="285" t="s">
        <v>54</v>
      </c>
      <c r="C17" s="287" t="s">
        <v>265</v>
      </c>
      <c r="D17" s="287" t="s">
        <v>272</v>
      </c>
      <c r="E17" s="286">
        <v>20</v>
      </c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</row>
    <row r="18" spans="2:34" ht="13.5" thickBot="1" x14ac:dyDescent="0.25">
      <c r="B18" s="285" t="s">
        <v>55</v>
      </c>
      <c r="C18" s="287" t="s">
        <v>271</v>
      </c>
      <c r="D18" s="287" t="s">
        <v>273</v>
      </c>
      <c r="E18" s="286">
        <v>3</v>
      </c>
      <c r="F18" s="213"/>
      <c r="G18" s="213"/>
      <c r="H18" s="213"/>
      <c r="I18" s="213"/>
      <c r="J18" s="220" t="s">
        <v>272</v>
      </c>
      <c r="K18" s="219">
        <v>5</v>
      </c>
      <c r="L18" s="213"/>
      <c r="M18" s="213"/>
      <c r="N18" s="213"/>
      <c r="O18" s="213"/>
      <c r="P18" s="213"/>
      <c r="Q18" s="213"/>
      <c r="R18" s="220" t="s">
        <v>239</v>
      </c>
      <c r="S18" s="219">
        <v>3</v>
      </c>
      <c r="T18" s="213"/>
      <c r="U18" s="213"/>
      <c r="V18" s="213"/>
      <c r="W18" s="213"/>
      <c r="X18" s="213"/>
      <c r="Y18" s="213"/>
      <c r="Z18" s="220" t="s">
        <v>269</v>
      </c>
      <c r="AA18" s="219">
        <v>3</v>
      </c>
      <c r="AB18" s="213"/>
      <c r="AC18" s="220" t="s">
        <v>266</v>
      </c>
      <c r="AD18" s="219">
        <v>6</v>
      </c>
      <c r="AG18" s="220" t="s">
        <v>267</v>
      </c>
      <c r="AH18" s="219">
        <v>3</v>
      </c>
    </row>
    <row r="19" spans="2:34" x14ac:dyDescent="0.2">
      <c r="B19" s="285" t="s">
        <v>56</v>
      </c>
      <c r="C19" s="287" t="s">
        <v>270</v>
      </c>
      <c r="D19" s="287" t="s">
        <v>271</v>
      </c>
      <c r="E19" s="286">
        <v>1</v>
      </c>
      <c r="F19" s="213"/>
      <c r="G19" s="213"/>
      <c r="H19" s="213"/>
      <c r="I19" s="213"/>
      <c r="J19" s="218">
        <f>MAX(H5)</f>
        <v>3</v>
      </c>
      <c r="K19" s="217">
        <f>J19+K18</f>
        <v>8</v>
      </c>
      <c r="L19" s="213"/>
      <c r="M19" s="213"/>
      <c r="N19" s="213"/>
      <c r="O19" s="213"/>
      <c r="P19" s="213"/>
      <c r="Q19" s="213"/>
      <c r="R19" s="218">
        <f>MAX(O11)</f>
        <v>7</v>
      </c>
      <c r="S19" s="217">
        <f>R19+S18</f>
        <v>10</v>
      </c>
      <c r="T19" s="213"/>
      <c r="U19" s="213"/>
      <c r="V19" s="213"/>
      <c r="W19" s="213"/>
      <c r="X19" s="213"/>
      <c r="Y19" s="213"/>
      <c r="Z19" s="218">
        <f>MAX(AA12)</f>
        <v>39</v>
      </c>
      <c r="AA19" s="217">
        <f>Z19+AA18</f>
        <v>42</v>
      </c>
      <c r="AB19" s="213"/>
      <c r="AC19" s="218">
        <f>MAX(AD12)</f>
        <v>45</v>
      </c>
      <c r="AD19" s="217">
        <f>AC19+AD18</f>
        <v>51</v>
      </c>
      <c r="AG19" s="218">
        <f>MAX(AD19)</f>
        <v>51</v>
      </c>
      <c r="AH19" s="217">
        <f>AG19+AH18</f>
        <v>54</v>
      </c>
    </row>
    <row r="20" spans="2:34" x14ac:dyDescent="0.2">
      <c r="B20" s="285" t="s">
        <v>57</v>
      </c>
      <c r="C20" s="287" t="s">
        <v>269</v>
      </c>
      <c r="D20" s="287" t="s">
        <v>270</v>
      </c>
      <c r="E20" s="286">
        <v>3</v>
      </c>
      <c r="F20" s="213"/>
      <c r="G20" s="213"/>
      <c r="H20" s="213"/>
      <c r="I20" s="213"/>
      <c r="J20" s="216">
        <f>K20-K18</f>
        <v>10</v>
      </c>
      <c r="K20" s="215">
        <f>R26</f>
        <v>15</v>
      </c>
      <c r="L20" s="213"/>
      <c r="M20" s="213"/>
      <c r="N20" s="213"/>
      <c r="O20" s="213"/>
      <c r="P20" s="213"/>
      <c r="Q20" s="213"/>
      <c r="R20" s="216">
        <f>S20-S18</f>
        <v>7</v>
      </c>
      <c r="S20" s="215">
        <f>MIN(S19)</f>
        <v>10</v>
      </c>
      <c r="T20" s="213"/>
      <c r="U20" s="213"/>
      <c r="V20" s="213"/>
      <c r="W20" s="213"/>
      <c r="X20" s="213"/>
      <c r="Y20" s="213"/>
      <c r="Z20" s="216">
        <f>AA20-AA18</f>
        <v>39</v>
      </c>
      <c r="AA20" s="215">
        <f>Z26</f>
        <v>42</v>
      </c>
      <c r="AB20" s="213"/>
      <c r="AC20" s="216">
        <f>AG20-AD18</f>
        <v>45</v>
      </c>
      <c r="AD20" s="215">
        <f>AG20</f>
        <v>51</v>
      </c>
      <c r="AG20" s="216">
        <f>AD19</f>
        <v>51</v>
      </c>
      <c r="AH20" s="215">
        <f>AH19</f>
        <v>54</v>
      </c>
    </row>
    <row r="21" spans="2:34" ht="13.5" thickBot="1" x14ac:dyDescent="0.25">
      <c r="B21" s="285" t="s">
        <v>58</v>
      </c>
      <c r="C21" s="287" t="s">
        <v>264</v>
      </c>
      <c r="D21" s="287" t="s">
        <v>269</v>
      </c>
      <c r="E21" s="286">
        <v>2</v>
      </c>
      <c r="F21" s="213"/>
      <c r="G21" s="213"/>
      <c r="H21" s="213"/>
      <c r="I21" s="213"/>
      <c r="J21" s="214">
        <f>J20-J19</f>
        <v>7</v>
      </c>
      <c r="K21" s="274">
        <f>K20-K19</f>
        <v>7</v>
      </c>
      <c r="L21" s="213"/>
      <c r="M21" s="213"/>
      <c r="N21" s="213"/>
      <c r="O21" s="213"/>
      <c r="P21" s="213"/>
      <c r="Q21" s="213"/>
      <c r="R21" s="214">
        <f>R20-R19</f>
        <v>0</v>
      </c>
      <c r="S21" s="214">
        <f>S20-S19</f>
        <v>0</v>
      </c>
      <c r="T21" s="213"/>
      <c r="U21" s="213"/>
      <c r="V21" s="213"/>
      <c r="W21" s="213"/>
      <c r="X21" s="213"/>
      <c r="Y21" s="213"/>
      <c r="Z21" s="214">
        <f>Z20-Z19</f>
        <v>0</v>
      </c>
      <c r="AA21" s="214">
        <f>AA20-AA19</f>
        <v>0</v>
      </c>
      <c r="AB21" s="213"/>
      <c r="AC21" s="214">
        <f>AC20-AC19</f>
        <v>0</v>
      </c>
      <c r="AD21" s="214">
        <f>AG20-AD19</f>
        <v>0</v>
      </c>
      <c r="AG21" s="214">
        <f>AG19-AG20</f>
        <v>0</v>
      </c>
      <c r="AH21" s="214">
        <f>AH20-AH19</f>
        <v>0</v>
      </c>
    </row>
    <row r="22" spans="2:34" x14ac:dyDescent="0.2">
      <c r="B22" s="285" t="s">
        <v>60</v>
      </c>
      <c r="C22" s="287" t="s">
        <v>268</v>
      </c>
      <c r="D22" s="287" t="s">
        <v>264</v>
      </c>
      <c r="E22" s="286">
        <v>1</v>
      </c>
      <c r="F22" s="213"/>
      <c r="G22" s="213"/>
      <c r="H22" s="213"/>
      <c r="I22" s="213"/>
      <c r="J22" s="213"/>
      <c r="K22" s="213"/>
      <c r="L22" s="213"/>
      <c r="M22" s="213"/>
      <c r="N22" s="213"/>
      <c r="O22" s="213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</row>
    <row r="23" spans="2:34" ht="13.5" thickBot="1" x14ac:dyDescent="0.25">
      <c r="B23" s="285" t="s">
        <v>61</v>
      </c>
      <c r="C23" s="287" t="s">
        <v>266</v>
      </c>
      <c r="D23" s="287" t="s">
        <v>268</v>
      </c>
      <c r="E23" s="286">
        <v>6</v>
      </c>
      <c r="F23" s="213"/>
    </row>
    <row r="24" spans="2:34" ht="13.5" thickBot="1" x14ac:dyDescent="0.25">
      <c r="B24" s="285" t="s">
        <v>63</v>
      </c>
      <c r="C24" s="284" t="s">
        <v>267</v>
      </c>
      <c r="D24" s="284" t="s">
        <v>266</v>
      </c>
      <c r="E24" s="283">
        <v>3</v>
      </c>
      <c r="F24" s="213"/>
      <c r="R24" s="220" t="s">
        <v>265</v>
      </c>
      <c r="S24" s="219">
        <v>20</v>
      </c>
      <c r="Z24" s="220" t="s">
        <v>264</v>
      </c>
      <c r="AA24" s="219">
        <v>2</v>
      </c>
    </row>
    <row r="25" spans="2:34" x14ac:dyDescent="0.2">
      <c r="C25" s="213"/>
      <c r="D25" s="213"/>
      <c r="E25" s="213"/>
      <c r="F25" s="213"/>
      <c r="R25" s="218">
        <f>MAX(K19)</f>
        <v>8</v>
      </c>
      <c r="S25" s="217">
        <f>R25+S24</f>
        <v>28</v>
      </c>
      <c r="Z25" s="218">
        <f>MAX(AA19)</f>
        <v>42</v>
      </c>
      <c r="AA25" s="217">
        <f>Z25+AA24</f>
        <v>44</v>
      </c>
    </row>
    <row r="26" spans="2:34" x14ac:dyDescent="0.2">
      <c r="C26" s="213"/>
      <c r="D26" s="213"/>
      <c r="E26" s="213"/>
      <c r="F26" s="213"/>
      <c r="R26" s="216">
        <f>S26-S24</f>
        <v>15</v>
      </c>
      <c r="S26" s="215">
        <f>V13</f>
        <v>35</v>
      </c>
      <c r="Z26" s="216">
        <f>AA26-AA24</f>
        <v>42</v>
      </c>
      <c r="AA26" s="215">
        <f>AC13</f>
        <v>44</v>
      </c>
    </row>
    <row r="27" spans="2:34" ht="13.5" thickBot="1" x14ac:dyDescent="0.25">
      <c r="C27" s="213"/>
      <c r="D27" s="213"/>
      <c r="E27" s="213"/>
      <c r="F27" s="213"/>
      <c r="R27" s="214">
        <f>R26-R25</f>
        <v>7</v>
      </c>
      <c r="S27" s="214">
        <f>S26-S25</f>
        <v>7</v>
      </c>
      <c r="Z27" s="214">
        <f>Z26-Z25</f>
        <v>0</v>
      </c>
      <c r="AA27" s="214">
        <f>AA26-AA25</f>
        <v>0</v>
      </c>
    </row>
    <row r="28" spans="2:34" x14ac:dyDescent="0.2">
      <c r="C28" s="213"/>
      <c r="D28" s="213"/>
      <c r="E28" s="213"/>
      <c r="F28" s="213"/>
      <c r="Z28" s="213"/>
      <c r="AA28" s="213"/>
    </row>
    <row r="29" spans="2:34" x14ac:dyDescent="0.2">
      <c r="C29" s="213"/>
      <c r="D29" s="213"/>
      <c r="E29" s="213"/>
      <c r="F29" s="213"/>
    </row>
    <row r="30" spans="2:34" x14ac:dyDescent="0.2">
      <c r="C30" s="213"/>
      <c r="D30" s="213"/>
      <c r="E30" s="213"/>
      <c r="F30" s="213"/>
    </row>
    <row r="31" spans="2:34" x14ac:dyDescent="0.2">
      <c r="C31" s="213"/>
      <c r="D31" s="213"/>
      <c r="E31" s="213"/>
      <c r="F31" s="213"/>
    </row>
    <row r="32" spans="2:34" x14ac:dyDescent="0.2">
      <c r="C32" s="213"/>
      <c r="D32" s="213"/>
      <c r="E32" s="213"/>
      <c r="F32" s="213"/>
    </row>
  </sheetData>
  <conditionalFormatting sqref="G7:H7">
    <cfRule type="cellIs" dxfId="16" priority="17" operator="equal">
      <formula>0</formula>
    </cfRule>
  </conditionalFormatting>
  <conditionalFormatting sqref="J7:K7">
    <cfRule type="cellIs" dxfId="15" priority="14" operator="equal">
      <formula>0</formula>
    </cfRule>
  </conditionalFormatting>
  <conditionalFormatting sqref="J21:K21">
    <cfRule type="cellIs" dxfId="14" priority="1" operator="equal">
      <formula>0</formula>
    </cfRule>
  </conditionalFormatting>
  <conditionalFormatting sqref="N7:O7">
    <cfRule type="cellIs" dxfId="13" priority="12" operator="equal">
      <formula>0</formula>
    </cfRule>
  </conditionalFormatting>
  <conditionalFormatting sqref="N13:O13">
    <cfRule type="cellIs" dxfId="12" priority="13" operator="equal">
      <formula>0</formula>
    </cfRule>
  </conditionalFormatting>
  <conditionalFormatting sqref="R7:S7">
    <cfRule type="cellIs" dxfId="11" priority="16" operator="equal">
      <formula>0</formula>
    </cfRule>
  </conditionalFormatting>
  <conditionalFormatting sqref="R14:S14">
    <cfRule type="cellIs" dxfId="10" priority="11" operator="equal">
      <formula>0</formula>
    </cfRule>
  </conditionalFormatting>
  <conditionalFormatting sqref="R21:S21">
    <cfRule type="cellIs" dxfId="9" priority="10" operator="equal">
      <formula>0</formula>
    </cfRule>
  </conditionalFormatting>
  <conditionalFormatting sqref="R27:S27">
    <cfRule type="cellIs" dxfId="8" priority="9" operator="equal">
      <formula>0</formula>
    </cfRule>
  </conditionalFormatting>
  <conditionalFormatting sqref="V7:W7">
    <cfRule type="cellIs" dxfId="7" priority="15" operator="equal">
      <formula>0</formula>
    </cfRule>
  </conditionalFormatting>
  <conditionalFormatting sqref="V14:W14">
    <cfRule type="cellIs" dxfId="6" priority="8" operator="equal">
      <formula>0</formula>
    </cfRule>
  </conditionalFormatting>
  <conditionalFormatting sqref="Z14:AA14">
    <cfRule type="cellIs" dxfId="5" priority="7" operator="equal">
      <formula>0</formula>
    </cfRule>
  </conditionalFormatting>
  <conditionalFormatting sqref="Z21:AA21">
    <cfRule type="cellIs" dxfId="4" priority="6" operator="equal">
      <formula>0</formula>
    </cfRule>
  </conditionalFormatting>
  <conditionalFormatting sqref="Z27:AA27">
    <cfRule type="cellIs" dxfId="3" priority="5" operator="equal">
      <formula>0</formula>
    </cfRule>
  </conditionalFormatting>
  <conditionalFormatting sqref="AC14:AD14">
    <cfRule type="cellIs" dxfId="2" priority="4" operator="equal">
      <formula>0</formula>
    </cfRule>
  </conditionalFormatting>
  <conditionalFormatting sqref="AC21:AD21">
    <cfRule type="cellIs" dxfId="1" priority="3" operator="equal">
      <formula>0</formula>
    </cfRule>
  </conditionalFormatting>
  <conditionalFormatting sqref="AG21:AH21">
    <cfRule type="cellIs" dxfId="0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0D934-3D02-44C2-BB2A-A2D067049CC8}">
  <dimension ref="B2:S30"/>
  <sheetViews>
    <sheetView showGridLines="0" topLeftCell="B16" workbookViewId="0">
      <pane xSplit="4" topLeftCell="O1" activePane="topRight" state="frozen"/>
      <selection activeCell="B1" sqref="B1"/>
      <selection pane="topRight" activeCell="Q28" sqref="Q28"/>
    </sheetView>
  </sheetViews>
  <sheetFormatPr defaultColWidth="9.140625" defaultRowHeight="12.75" x14ac:dyDescent="0.25"/>
  <cols>
    <col min="1" max="1" width="1.28515625" style="1" customWidth="1"/>
    <col min="2" max="2" width="5" style="1" bestFit="1" customWidth="1"/>
    <col min="3" max="3" width="49" style="1" bestFit="1" customWidth="1"/>
    <col min="4" max="4" width="12.5703125" style="1" bestFit="1" customWidth="1"/>
    <col min="5" max="5" width="19.7109375" style="1" bestFit="1" customWidth="1"/>
    <col min="6" max="6" width="24.5703125" style="1" bestFit="1" customWidth="1"/>
    <col min="7" max="7" width="31.85546875" style="1" bestFit="1" customWidth="1"/>
    <col min="8" max="8" width="32" style="1" bestFit="1" customWidth="1"/>
    <col min="9" max="9" width="14" style="1" bestFit="1" customWidth="1"/>
    <col min="10" max="10" width="12.7109375" style="1" bestFit="1" customWidth="1"/>
    <col min="11" max="12" width="13.28515625" style="1" bestFit="1" customWidth="1"/>
    <col min="13" max="13" width="18.85546875" style="1" bestFit="1" customWidth="1"/>
    <col min="14" max="14" width="17.42578125" style="1" bestFit="1" customWidth="1"/>
    <col min="15" max="17" width="18.85546875" style="1" bestFit="1" customWidth="1"/>
    <col min="18" max="18" width="20.42578125" style="1" bestFit="1" customWidth="1"/>
    <col min="19" max="19" width="8.28515625" style="1" bestFit="1" customWidth="1"/>
    <col min="20" max="16384" width="9.140625" style="1"/>
  </cols>
  <sheetData>
    <row r="2" spans="2:19" ht="18" x14ac:dyDescent="0.25">
      <c r="C2" s="2" t="s">
        <v>0</v>
      </c>
      <c r="D2" s="2"/>
      <c r="E2" s="17"/>
      <c r="F2" s="16"/>
      <c r="G2" s="3" t="s">
        <v>1</v>
      </c>
      <c r="H2" s="4"/>
      <c r="I2" s="81" t="s">
        <v>23</v>
      </c>
      <c r="J2" s="82"/>
      <c r="K2" s="30" t="s">
        <v>22</v>
      </c>
      <c r="L2" s="5" t="s">
        <v>2</v>
      </c>
      <c r="M2" s="6"/>
      <c r="N2" s="18"/>
      <c r="O2" s="19"/>
      <c r="P2" s="20"/>
      <c r="Q2" s="21"/>
    </row>
    <row r="4" spans="2:19" ht="18.75" thickBot="1" x14ac:dyDescent="0.3">
      <c r="C4" s="22" t="s">
        <v>3</v>
      </c>
      <c r="D4" s="75" t="s">
        <v>35</v>
      </c>
      <c r="E4" s="75"/>
      <c r="F4" s="75"/>
      <c r="G4" s="75"/>
      <c r="H4" s="75"/>
      <c r="I4" s="75"/>
      <c r="J4" s="23"/>
      <c r="K4" s="76" t="s">
        <v>4</v>
      </c>
      <c r="L4" s="77"/>
      <c r="M4" s="78"/>
      <c r="N4" s="79">
        <v>139900</v>
      </c>
      <c r="O4" s="80"/>
      <c r="P4" s="26" t="s">
        <v>5</v>
      </c>
      <c r="Q4" s="27">
        <v>45689</v>
      </c>
      <c r="R4" s="29" t="s">
        <v>6</v>
      </c>
      <c r="S4" s="27">
        <v>45809</v>
      </c>
    </row>
    <row r="5" spans="2:19" ht="13.5" thickBot="1" x14ac:dyDescent="0.3">
      <c r="B5" s="24"/>
      <c r="C5" s="7"/>
      <c r="D5" s="7"/>
      <c r="E5" s="7"/>
      <c r="F5" s="7"/>
      <c r="G5" s="7"/>
      <c r="H5" s="7"/>
      <c r="I5" s="7"/>
      <c r="J5" s="7"/>
      <c r="K5" s="7"/>
      <c r="L5" s="7"/>
      <c r="M5" s="25"/>
      <c r="N5" s="25"/>
      <c r="O5" s="25"/>
      <c r="P5" s="25"/>
      <c r="Q5" s="28"/>
    </row>
    <row r="6" spans="2:19" ht="26.45" customHeight="1" thickBot="1" x14ac:dyDescent="0.3">
      <c r="B6" s="73" t="s">
        <v>7</v>
      </c>
      <c r="C6" s="9" t="s">
        <v>8</v>
      </c>
      <c r="D6" s="10" t="s">
        <v>9</v>
      </c>
      <c r="E6" s="10" t="s">
        <v>10</v>
      </c>
      <c r="F6" s="9" t="s">
        <v>11</v>
      </c>
      <c r="G6" s="11" t="s">
        <v>12</v>
      </c>
      <c r="H6" s="11" t="s">
        <v>13</v>
      </c>
      <c r="I6" s="12" t="s">
        <v>14</v>
      </c>
      <c r="J6" s="12" t="s">
        <v>15</v>
      </c>
      <c r="K6" s="13" t="s">
        <v>16</v>
      </c>
      <c r="L6" s="14" t="s">
        <v>17</v>
      </c>
      <c r="M6" s="15">
        <v>45689</v>
      </c>
      <c r="N6" s="15">
        <v>45717</v>
      </c>
      <c r="O6" s="15">
        <v>45748</v>
      </c>
      <c r="P6" s="15">
        <v>45778</v>
      </c>
      <c r="Q6" s="49">
        <v>45809</v>
      </c>
      <c r="R6" s="8" t="s">
        <v>18</v>
      </c>
    </row>
    <row r="7" spans="2:19" ht="15" customHeight="1" x14ac:dyDescent="0.25">
      <c r="B7" s="74"/>
      <c r="C7" s="42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4"/>
    </row>
    <row r="8" spans="2:19" ht="15" x14ac:dyDescent="0.25">
      <c r="B8" s="74"/>
      <c r="C8" s="46" t="s">
        <v>36</v>
      </c>
      <c r="D8" s="46" t="s">
        <v>24</v>
      </c>
      <c r="E8" s="46" t="s">
        <v>37</v>
      </c>
      <c r="F8" s="46" t="s">
        <v>35</v>
      </c>
      <c r="G8" s="46">
        <v>1</v>
      </c>
      <c r="H8" s="45"/>
      <c r="I8" s="45"/>
      <c r="J8" s="45"/>
      <c r="K8" s="67">
        <v>2500</v>
      </c>
      <c r="L8" s="67">
        <v>2500</v>
      </c>
      <c r="M8" s="67">
        <v>2500</v>
      </c>
      <c r="N8" s="67"/>
      <c r="O8" s="67"/>
      <c r="P8" s="67"/>
      <c r="Q8" s="67"/>
      <c r="R8" s="67">
        <v>2500</v>
      </c>
    </row>
    <row r="9" spans="2:19" ht="15" x14ac:dyDescent="0.25">
      <c r="B9" s="74"/>
      <c r="C9" s="46" t="s">
        <v>38</v>
      </c>
      <c r="D9" s="46" t="s">
        <v>24</v>
      </c>
      <c r="E9" s="46" t="s">
        <v>37</v>
      </c>
      <c r="F9" s="46" t="s">
        <v>35</v>
      </c>
      <c r="G9" s="46">
        <v>1</v>
      </c>
      <c r="H9" s="45"/>
      <c r="I9" s="45"/>
      <c r="J9" s="45"/>
      <c r="K9" s="67">
        <v>2500</v>
      </c>
      <c r="L9" s="67">
        <v>2500</v>
      </c>
      <c r="M9" s="67"/>
      <c r="N9" s="67">
        <v>2500</v>
      </c>
      <c r="O9" s="67"/>
      <c r="P9" s="67"/>
      <c r="Q9" s="67"/>
      <c r="R9" s="67">
        <v>2500</v>
      </c>
    </row>
    <row r="10" spans="2:19" ht="15" x14ac:dyDescent="0.25">
      <c r="B10" s="74"/>
      <c r="C10" s="46" t="s">
        <v>39</v>
      </c>
      <c r="D10" s="46" t="s">
        <v>24</v>
      </c>
      <c r="E10" s="46" t="s">
        <v>37</v>
      </c>
      <c r="F10" s="46" t="s">
        <v>35</v>
      </c>
      <c r="G10" s="46">
        <v>1</v>
      </c>
      <c r="H10" s="45"/>
      <c r="I10" s="45"/>
      <c r="J10" s="45"/>
      <c r="K10" s="67">
        <v>2000</v>
      </c>
      <c r="L10" s="67">
        <v>2000</v>
      </c>
      <c r="M10" s="67"/>
      <c r="N10" s="67">
        <v>2000</v>
      </c>
      <c r="O10" s="67"/>
      <c r="P10" s="67"/>
      <c r="Q10" s="67"/>
      <c r="R10" s="67">
        <v>2000</v>
      </c>
    </row>
    <row r="11" spans="2:19" ht="15" x14ac:dyDescent="0.25">
      <c r="B11" s="74"/>
      <c r="C11" s="46" t="s">
        <v>40</v>
      </c>
      <c r="D11" s="46" t="s">
        <v>24</v>
      </c>
      <c r="E11" s="46" t="s">
        <v>41</v>
      </c>
      <c r="F11" s="46" t="s">
        <v>35</v>
      </c>
      <c r="G11" s="46">
        <v>1</v>
      </c>
      <c r="H11" s="45"/>
      <c r="I11" s="45"/>
      <c r="J11" s="45"/>
      <c r="K11" s="67">
        <v>3200</v>
      </c>
      <c r="L11" s="67">
        <v>3200</v>
      </c>
      <c r="M11" s="67"/>
      <c r="N11" s="67"/>
      <c r="O11" s="67">
        <v>3200</v>
      </c>
      <c r="P11" s="67"/>
      <c r="Q11" s="67"/>
      <c r="R11" s="67">
        <v>3200</v>
      </c>
    </row>
    <row r="12" spans="2:19" ht="15" x14ac:dyDescent="0.25">
      <c r="B12" s="74"/>
      <c r="C12" s="46" t="s">
        <v>42</v>
      </c>
      <c r="D12" s="46" t="s">
        <v>24</v>
      </c>
      <c r="E12" s="46" t="s">
        <v>37</v>
      </c>
      <c r="F12" s="46" t="s">
        <v>35</v>
      </c>
      <c r="G12" s="46">
        <v>1</v>
      </c>
      <c r="H12" s="45"/>
      <c r="I12" s="45"/>
      <c r="J12" s="45"/>
      <c r="K12" s="67">
        <v>7700</v>
      </c>
      <c r="L12" s="67">
        <v>7700</v>
      </c>
      <c r="M12" s="67"/>
      <c r="N12" s="67"/>
      <c r="O12" s="67">
        <v>7700</v>
      </c>
      <c r="P12" s="67"/>
      <c r="Q12" s="67"/>
      <c r="R12" s="67">
        <v>7700</v>
      </c>
    </row>
    <row r="13" spans="2:19" ht="15" x14ac:dyDescent="0.25">
      <c r="B13" s="74"/>
      <c r="C13" s="46" t="s">
        <v>43</v>
      </c>
      <c r="D13" s="46" t="s">
        <v>24</v>
      </c>
      <c r="E13" s="46" t="s">
        <v>44</v>
      </c>
      <c r="F13" s="46" t="s">
        <v>35</v>
      </c>
      <c r="G13" s="46">
        <v>1</v>
      </c>
      <c r="H13" s="45"/>
      <c r="I13" s="45"/>
      <c r="J13" s="45"/>
      <c r="K13" s="67">
        <v>2500</v>
      </c>
      <c r="L13" s="67">
        <v>2500</v>
      </c>
      <c r="M13" s="67"/>
      <c r="N13" s="67"/>
      <c r="O13" s="67"/>
      <c r="P13" s="67">
        <v>2500</v>
      </c>
      <c r="Q13" s="67"/>
      <c r="R13" s="67">
        <v>2500</v>
      </c>
    </row>
    <row r="14" spans="2:19" ht="15" x14ac:dyDescent="0.25">
      <c r="B14" s="74"/>
      <c r="C14" s="46" t="s">
        <v>45</v>
      </c>
      <c r="D14" s="46" t="s">
        <v>24</v>
      </c>
      <c r="E14" s="46" t="s">
        <v>46</v>
      </c>
      <c r="F14" s="46" t="s">
        <v>35</v>
      </c>
      <c r="G14" s="46">
        <v>1</v>
      </c>
      <c r="H14" s="45"/>
      <c r="I14" s="45"/>
      <c r="J14" s="45"/>
      <c r="K14" s="67">
        <v>3000</v>
      </c>
      <c r="L14" s="67">
        <v>3000</v>
      </c>
      <c r="M14" s="67"/>
      <c r="N14" s="67"/>
      <c r="O14" s="67"/>
      <c r="P14" s="67">
        <v>3000</v>
      </c>
      <c r="Q14" s="67"/>
      <c r="R14" s="67">
        <v>3000</v>
      </c>
    </row>
    <row r="15" spans="2:19" ht="15" x14ac:dyDescent="0.25">
      <c r="B15" s="74"/>
      <c r="C15" s="46" t="s">
        <v>47</v>
      </c>
      <c r="D15" s="46" t="s">
        <v>24</v>
      </c>
      <c r="E15" s="46" t="s">
        <v>48</v>
      </c>
      <c r="F15" s="46" t="s">
        <v>35</v>
      </c>
      <c r="G15" s="46">
        <v>1</v>
      </c>
      <c r="H15" s="45"/>
      <c r="I15" s="45"/>
      <c r="J15" s="45"/>
      <c r="K15" s="67">
        <v>5000</v>
      </c>
      <c r="L15" s="67">
        <v>5000</v>
      </c>
      <c r="M15" s="67"/>
      <c r="N15" s="67"/>
      <c r="O15" s="67"/>
      <c r="P15" s="67"/>
      <c r="Q15" s="67">
        <v>5000</v>
      </c>
      <c r="R15" s="67">
        <v>5000</v>
      </c>
    </row>
    <row r="16" spans="2:19" ht="15" x14ac:dyDescent="0.25">
      <c r="B16" s="74"/>
      <c r="C16" s="46" t="s">
        <v>49</v>
      </c>
      <c r="D16" s="46" t="s">
        <v>24</v>
      </c>
      <c r="E16" s="46" t="s">
        <v>48</v>
      </c>
      <c r="F16" s="46" t="s">
        <v>35</v>
      </c>
      <c r="G16" s="46">
        <v>1</v>
      </c>
      <c r="H16" s="45"/>
      <c r="I16" s="45"/>
      <c r="J16" s="45"/>
      <c r="K16" s="67">
        <v>4500</v>
      </c>
      <c r="L16" s="67">
        <v>4500</v>
      </c>
      <c r="M16" s="67"/>
      <c r="N16" s="67"/>
      <c r="O16" s="67"/>
      <c r="P16" s="67"/>
      <c r="Q16" s="67">
        <v>4500</v>
      </c>
      <c r="R16" s="67">
        <v>4500</v>
      </c>
    </row>
    <row r="17" spans="2:18" ht="15" x14ac:dyDescent="0.25">
      <c r="B17" s="74"/>
      <c r="C17" s="46" t="s">
        <v>50</v>
      </c>
      <c r="D17" s="46" t="s">
        <v>24</v>
      </c>
      <c r="E17" s="46" t="s">
        <v>51</v>
      </c>
      <c r="F17" s="46" t="s">
        <v>35</v>
      </c>
      <c r="G17" s="46">
        <v>1</v>
      </c>
      <c r="H17" s="45"/>
      <c r="I17" s="45"/>
      <c r="J17" s="45"/>
      <c r="K17" s="67">
        <v>3500</v>
      </c>
      <c r="L17" s="67">
        <v>3500</v>
      </c>
      <c r="M17" s="67"/>
      <c r="N17" s="67"/>
      <c r="O17" s="67"/>
      <c r="P17" s="67"/>
      <c r="Q17" s="67">
        <v>3500</v>
      </c>
      <c r="R17" s="67">
        <v>3500</v>
      </c>
    </row>
    <row r="18" spans="2:18" ht="15" x14ac:dyDescent="0.25">
      <c r="B18" s="74"/>
      <c r="C18" s="46" t="s">
        <v>52</v>
      </c>
      <c r="D18" s="46" t="s">
        <v>24</v>
      </c>
      <c r="E18" s="46" t="s">
        <v>53</v>
      </c>
      <c r="F18" s="46" t="s">
        <v>35</v>
      </c>
      <c r="G18" s="46">
        <v>1</v>
      </c>
      <c r="H18" s="45"/>
      <c r="I18" s="45"/>
      <c r="J18" s="45"/>
      <c r="K18" s="67">
        <v>20000</v>
      </c>
      <c r="L18" s="67">
        <v>20000</v>
      </c>
      <c r="M18" s="67"/>
      <c r="N18" s="67"/>
      <c r="O18" s="67"/>
      <c r="P18" s="67">
        <v>20000</v>
      </c>
      <c r="Q18" s="67"/>
      <c r="R18" s="67">
        <v>20000</v>
      </c>
    </row>
    <row r="19" spans="2:18" ht="15" x14ac:dyDescent="0.25">
      <c r="B19" s="74"/>
      <c r="C19" s="46" t="s">
        <v>54</v>
      </c>
      <c r="D19" s="46" t="s">
        <v>24</v>
      </c>
      <c r="E19" s="46" t="s">
        <v>53</v>
      </c>
      <c r="F19" s="46" t="s">
        <v>35</v>
      </c>
      <c r="G19" s="46">
        <v>1</v>
      </c>
      <c r="H19" s="45"/>
      <c r="I19" s="45"/>
      <c r="J19" s="45"/>
      <c r="K19" s="67">
        <v>10000</v>
      </c>
      <c r="L19" s="67">
        <v>10000</v>
      </c>
      <c r="M19" s="67"/>
      <c r="N19" s="67"/>
      <c r="O19" s="67"/>
      <c r="P19" s="67"/>
      <c r="Q19" s="67">
        <v>10000</v>
      </c>
      <c r="R19" s="67">
        <v>10000</v>
      </c>
    </row>
    <row r="20" spans="2:18" ht="15" x14ac:dyDescent="0.25">
      <c r="B20" s="74"/>
      <c r="C20" s="46" t="s">
        <v>55</v>
      </c>
      <c r="D20" s="46" t="s">
        <v>24</v>
      </c>
      <c r="E20" s="46" t="s">
        <v>53</v>
      </c>
      <c r="F20" s="46" t="s">
        <v>35</v>
      </c>
      <c r="G20" s="46">
        <v>1</v>
      </c>
      <c r="H20" s="45"/>
      <c r="I20" s="45"/>
      <c r="J20" s="45"/>
      <c r="K20" s="67">
        <v>10000</v>
      </c>
      <c r="L20" s="67">
        <v>10000</v>
      </c>
      <c r="M20" s="67"/>
      <c r="N20" s="67"/>
      <c r="O20" s="67"/>
      <c r="P20" s="67"/>
      <c r="Q20" s="67">
        <v>10000</v>
      </c>
      <c r="R20" s="67">
        <v>10000</v>
      </c>
    </row>
    <row r="21" spans="2:18" ht="14.45" customHeight="1" x14ac:dyDescent="0.25">
      <c r="B21" s="74"/>
      <c r="C21" s="46" t="s">
        <v>56</v>
      </c>
      <c r="D21" s="46" t="s">
        <v>24</v>
      </c>
      <c r="E21" s="46" t="s">
        <v>53</v>
      </c>
      <c r="F21" s="46" t="s">
        <v>35</v>
      </c>
      <c r="G21" s="46">
        <v>1</v>
      </c>
      <c r="H21" s="45"/>
      <c r="I21" s="45"/>
      <c r="J21" s="45"/>
      <c r="K21" s="67">
        <v>15000</v>
      </c>
      <c r="L21" s="67">
        <v>15000</v>
      </c>
      <c r="M21" s="67"/>
      <c r="N21" s="67"/>
      <c r="O21" s="67"/>
      <c r="P21" s="67"/>
      <c r="Q21" s="67">
        <v>15000</v>
      </c>
      <c r="R21" s="67">
        <v>15000</v>
      </c>
    </row>
    <row r="22" spans="2:18" ht="15" x14ac:dyDescent="0.25">
      <c r="B22" s="74"/>
      <c r="C22" s="46" t="s">
        <v>57</v>
      </c>
      <c r="D22" s="46" t="s">
        <v>24</v>
      </c>
      <c r="E22" s="46" t="s">
        <v>51</v>
      </c>
      <c r="F22" s="46" t="s">
        <v>35</v>
      </c>
      <c r="G22" s="46">
        <v>1</v>
      </c>
      <c r="H22" s="45"/>
      <c r="I22" s="45"/>
      <c r="J22" s="45"/>
      <c r="K22" s="67">
        <v>7500</v>
      </c>
      <c r="L22" s="67">
        <v>7500</v>
      </c>
      <c r="M22" s="67"/>
      <c r="N22" s="67"/>
      <c r="O22" s="67"/>
      <c r="P22" s="67"/>
      <c r="Q22" s="67">
        <v>7500</v>
      </c>
      <c r="R22" s="67">
        <v>7500</v>
      </c>
    </row>
    <row r="23" spans="2:18" ht="15" x14ac:dyDescent="0.25">
      <c r="B23" s="74"/>
      <c r="C23" s="46" t="s">
        <v>58</v>
      </c>
      <c r="D23" s="46" t="s">
        <v>24</v>
      </c>
      <c r="E23" s="46" t="s">
        <v>51</v>
      </c>
      <c r="F23" s="46" t="s">
        <v>35</v>
      </c>
      <c r="G23" s="46">
        <v>1</v>
      </c>
      <c r="H23" s="45"/>
      <c r="I23" s="45"/>
      <c r="J23" s="45"/>
      <c r="K23" s="67">
        <v>5000</v>
      </c>
      <c r="L23" s="67">
        <v>5000</v>
      </c>
      <c r="M23" s="67"/>
      <c r="N23" s="67"/>
      <c r="O23" s="67"/>
      <c r="P23" s="67"/>
      <c r="Q23" s="67">
        <v>5000</v>
      </c>
      <c r="R23" s="67">
        <v>5000</v>
      </c>
    </row>
    <row r="24" spans="2:18" ht="15" x14ac:dyDescent="0.25">
      <c r="B24" s="74"/>
      <c r="C24" s="46" t="s">
        <v>59</v>
      </c>
      <c r="D24" s="46" t="s">
        <v>24</v>
      </c>
      <c r="E24" s="46" t="s">
        <v>51</v>
      </c>
      <c r="F24" s="46" t="s">
        <v>35</v>
      </c>
      <c r="G24" s="46">
        <v>1</v>
      </c>
      <c r="H24" s="45"/>
      <c r="I24" s="45"/>
      <c r="J24" s="45"/>
      <c r="K24" s="67">
        <v>5000</v>
      </c>
      <c r="L24" s="67">
        <v>5000</v>
      </c>
      <c r="M24" s="67"/>
      <c r="N24" s="67"/>
      <c r="O24" s="67"/>
      <c r="P24" s="67"/>
      <c r="Q24" s="67">
        <v>5000</v>
      </c>
      <c r="R24" s="67">
        <v>5000</v>
      </c>
    </row>
    <row r="25" spans="2:18" ht="15" x14ac:dyDescent="0.25">
      <c r="B25" s="74"/>
      <c r="C25" s="46" t="s">
        <v>60</v>
      </c>
      <c r="D25" s="46" t="s">
        <v>24</v>
      </c>
      <c r="E25" s="46" t="s">
        <v>37</v>
      </c>
      <c r="F25" s="46" t="s">
        <v>35</v>
      </c>
      <c r="G25" s="46">
        <v>1</v>
      </c>
      <c r="H25" s="45"/>
      <c r="I25" s="45"/>
      <c r="J25" s="45"/>
      <c r="K25" s="67">
        <v>6000</v>
      </c>
      <c r="L25" s="67">
        <v>6000</v>
      </c>
      <c r="M25" s="67"/>
      <c r="N25" s="67"/>
      <c r="O25" s="67"/>
      <c r="P25" s="67"/>
      <c r="Q25" s="67">
        <v>6000</v>
      </c>
      <c r="R25" s="67">
        <v>6000</v>
      </c>
    </row>
    <row r="26" spans="2:18" ht="15" x14ac:dyDescent="0.25">
      <c r="B26" s="74"/>
      <c r="C26" s="46" t="s">
        <v>61</v>
      </c>
      <c r="D26" s="46" t="s">
        <v>24</v>
      </c>
      <c r="E26" s="46" t="s">
        <v>62</v>
      </c>
      <c r="F26" s="46" t="s">
        <v>35</v>
      </c>
      <c r="G26" s="46">
        <v>1</v>
      </c>
      <c r="H26" s="45"/>
      <c r="I26" s="45"/>
      <c r="J26" s="45"/>
      <c r="K26" s="67">
        <v>10000</v>
      </c>
      <c r="L26" s="67">
        <v>10000</v>
      </c>
      <c r="M26" s="67"/>
      <c r="N26" s="67"/>
      <c r="O26" s="67"/>
      <c r="P26" s="67"/>
      <c r="Q26" s="67">
        <v>10000</v>
      </c>
      <c r="R26" s="67">
        <v>10000</v>
      </c>
    </row>
    <row r="27" spans="2:18" ht="30.75" thickBot="1" x14ac:dyDescent="0.3">
      <c r="B27" s="74"/>
      <c r="C27" s="46" t="s">
        <v>63</v>
      </c>
      <c r="D27" s="46" t="s">
        <v>24</v>
      </c>
      <c r="E27" s="46" t="s">
        <v>64</v>
      </c>
      <c r="F27" s="46" t="s">
        <v>35</v>
      </c>
      <c r="G27" s="46">
        <v>1</v>
      </c>
      <c r="H27" s="45"/>
      <c r="I27" s="45"/>
      <c r="J27" s="45"/>
      <c r="K27" s="67">
        <v>15000</v>
      </c>
      <c r="L27" s="67">
        <v>15000</v>
      </c>
      <c r="M27" s="67"/>
      <c r="N27" s="67"/>
      <c r="O27" s="67"/>
      <c r="P27" s="67"/>
      <c r="Q27" s="67">
        <v>15000</v>
      </c>
      <c r="R27" s="67">
        <v>15000</v>
      </c>
    </row>
    <row r="28" spans="2:18" s="50" customFormat="1" ht="18.75" thickBot="1" x14ac:dyDescent="0.3">
      <c r="C28" s="51" t="s">
        <v>19</v>
      </c>
      <c r="D28" s="52"/>
      <c r="E28" s="52"/>
      <c r="F28" s="52"/>
      <c r="G28" s="52"/>
      <c r="H28" s="53"/>
      <c r="I28" s="53"/>
      <c r="J28" s="53"/>
      <c r="K28" s="52"/>
      <c r="L28" s="54"/>
      <c r="M28" s="55">
        <f ca="1">SUMIF($D$8:$D$27,"=Despesa",P8:P17)</f>
        <v>25500</v>
      </c>
      <c r="N28" s="55">
        <f>SUMIF($D$8:$D$27,"=Despesa",N8:N27)</f>
        <v>4500</v>
      </c>
      <c r="O28" s="55">
        <f>SUMIF($D$8:$D$27,"=Despesa",O8:O27)</f>
        <v>10900</v>
      </c>
      <c r="P28" s="55">
        <f>SUMIF($D$8:$D$27,"=Despesa",P8:P27)</f>
        <v>25500</v>
      </c>
      <c r="Q28" s="55">
        <f>SUMIF($D$8:$D$27,"=Despesa",Q8:Q27)</f>
        <v>96500</v>
      </c>
      <c r="R28" s="55">
        <f>SUMIF($D$8:$D$27,"=Despesa",R8:R27)</f>
        <v>139900</v>
      </c>
    </row>
    <row r="29" spans="2:18" s="50" customFormat="1" ht="18.75" thickBot="1" x14ac:dyDescent="0.3">
      <c r="C29" s="51" t="s">
        <v>20</v>
      </c>
      <c r="D29" s="52"/>
      <c r="E29" s="52"/>
      <c r="F29" s="52"/>
      <c r="G29" s="52"/>
      <c r="H29" s="52"/>
      <c r="I29" s="52"/>
      <c r="J29" s="52"/>
      <c r="K29" s="52"/>
      <c r="L29" s="54"/>
      <c r="M29" s="55">
        <f t="shared" ref="M29:R29" si="0">SUMIF($D$8:$D$17,"=Investimento",P8:P17)</f>
        <v>0</v>
      </c>
      <c r="N29" s="55">
        <f t="shared" si="0"/>
        <v>0</v>
      </c>
      <c r="O29" s="55">
        <f t="shared" si="0"/>
        <v>0</v>
      </c>
      <c r="P29" s="55">
        <f t="shared" si="0"/>
        <v>0</v>
      </c>
      <c r="Q29" s="55">
        <f t="shared" si="0"/>
        <v>0</v>
      </c>
      <c r="R29" s="55">
        <f t="shared" si="0"/>
        <v>0</v>
      </c>
    </row>
    <row r="30" spans="2:18" s="50" customFormat="1" ht="18.75" thickBot="1" x14ac:dyDescent="0.3">
      <c r="C30" s="51" t="s">
        <v>21</v>
      </c>
      <c r="D30" s="52"/>
      <c r="E30" s="52"/>
      <c r="F30" s="52"/>
      <c r="G30" s="52"/>
      <c r="H30" s="52"/>
      <c r="I30" s="52"/>
      <c r="J30" s="52"/>
      <c r="K30" s="52"/>
      <c r="L30" s="54"/>
      <c r="M30" s="55">
        <f ca="1">SUM(M8:M29)</f>
        <v>28000</v>
      </c>
      <c r="N30" s="55">
        <f t="shared" ref="N30:R30" si="1">SUM(N28:N29)</f>
        <v>4500</v>
      </c>
      <c r="O30" s="55">
        <f t="shared" si="1"/>
        <v>10900</v>
      </c>
      <c r="P30" s="55">
        <f t="shared" si="1"/>
        <v>25500</v>
      </c>
      <c r="Q30" s="55">
        <f t="shared" si="1"/>
        <v>96500</v>
      </c>
      <c r="R30" s="55">
        <f t="shared" si="1"/>
        <v>139900</v>
      </c>
    </row>
  </sheetData>
  <mergeCells count="5">
    <mergeCell ref="B6:B27"/>
    <mergeCell ref="D4:I4"/>
    <mergeCell ref="K4:M4"/>
    <mergeCell ref="N4:O4"/>
    <mergeCell ref="I2:J2"/>
  </mergeCells>
  <dataValidations disablePrompts="1" count="4">
    <dataValidation type="list" allowBlank="1" showInputMessage="1" showErrorMessage="1" sqref="WUY983031:WUY983057 D65527:D65553 IM65527:IM65553 SI65527:SI65553 ACE65527:ACE65553 AMA65527:AMA65553 AVW65527:AVW65553 BFS65527:BFS65553 BPO65527:BPO65553 BZK65527:BZK65553 CJG65527:CJG65553 CTC65527:CTC65553 DCY65527:DCY65553 DMU65527:DMU65553 DWQ65527:DWQ65553 EGM65527:EGM65553 EQI65527:EQI65553 FAE65527:FAE65553 FKA65527:FKA65553 FTW65527:FTW65553 GDS65527:GDS65553 GNO65527:GNO65553 GXK65527:GXK65553 HHG65527:HHG65553 HRC65527:HRC65553 IAY65527:IAY65553 IKU65527:IKU65553 IUQ65527:IUQ65553 JEM65527:JEM65553 JOI65527:JOI65553 JYE65527:JYE65553 KIA65527:KIA65553 KRW65527:KRW65553 LBS65527:LBS65553 LLO65527:LLO65553 LVK65527:LVK65553 MFG65527:MFG65553 MPC65527:MPC65553 MYY65527:MYY65553 NIU65527:NIU65553 NSQ65527:NSQ65553 OCM65527:OCM65553 OMI65527:OMI65553 OWE65527:OWE65553 PGA65527:PGA65553 PPW65527:PPW65553 PZS65527:PZS65553 QJO65527:QJO65553 QTK65527:QTK65553 RDG65527:RDG65553 RNC65527:RNC65553 RWY65527:RWY65553 SGU65527:SGU65553 SQQ65527:SQQ65553 TAM65527:TAM65553 TKI65527:TKI65553 TUE65527:TUE65553 UEA65527:UEA65553 UNW65527:UNW65553 UXS65527:UXS65553 VHO65527:VHO65553 VRK65527:VRK65553 WBG65527:WBG65553 WLC65527:WLC65553 WUY65527:WUY65553 D131063:D131089 IM131063:IM131089 SI131063:SI131089 ACE131063:ACE131089 AMA131063:AMA131089 AVW131063:AVW131089 BFS131063:BFS131089 BPO131063:BPO131089 BZK131063:BZK131089 CJG131063:CJG131089 CTC131063:CTC131089 DCY131063:DCY131089 DMU131063:DMU131089 DWQ131063:DWQ131089 EGM131063:EGM131089 EQI131063:EQI131089 FAE131063:FAE131089 FKA131063:FKA131089 FTW131063:FTW131089 GDS131063:GDS131089 GNO131063:GNO131089 GXK131063:GXK131089 HHG131063:HHG131089 HRC131063:HRC131089 IAY131063:IAY131089 IKU131063:IKU131089 IUQ131063:IUQ131089 JEM131063:JEM131089 JOI131063:JOI131089 JYE131063:JYE131089 KIA131063:KIA131089 KRW131063:KRW131089 LBS131063:LBS131089 LLO131063:LLO131089 LVK131063:LVK131089 MFG131063:MFG131089 MPC131063:MPC131089 MYY131063:MYY131089 NIU131063:NIU131089 NSQ131063:NSQ131089 OCM131063:OCM131089 OMI131063:OMI131089 OWE131063:OWE131089 PGA131063:PGA131089 PPW131063:PPW131089 PZS131063:PZS131089 QJO131063:QJO131089 QTK131063:QTK131089 RDG131063:RDG131089 RNC131063:RNC131089 RWY131063:RWY131089 SGU131063:SGU131089 SQQ131063:SQQ131089 TAM131063:TAM131089 TKI131063:TKI131089 TUE131063:TUE131089 UEA131063:UEA131089 UNW131063:UNW131089 UXS131063:UXS131089 VHO131063:VHO131089 VRK131063:VRK131089 WBG131063:WBG131089 WLC131063:WLC131089 WUY131063:WUY131089 D196599:D196625 IM196599:IM196625 SI196599:SI196625 ACE196599:ACE196625 AMA196599:AMA196625 AVW196599:AVW196625 BFS196599:BFS196625 BPO196599:BPO196625 BZK196599:BZK196625 CJG196599:CJG196625 CTC196599:CTC196625 DCY196599:DCY196625 DMU196599:DMU196625 DWQ196599:DWQ196625 EGM196599:EGM196625 EQI196599:EQI196625 FAE196599:FAE196625 FKA196599:FKA196625 FTW196599:FTW196625 GDS196599:GDS196625 GNO196599:GNO196625 GXK196599:GXK196625 HHG196599:HHG196625 HRC196599:HRC196625 IAY196599:IAY196625 IKU196599:IKU196625 IUQ196599:IUQ196625 JEM196599:JEM196625 JOI196599:JOI196625 JYE196599:JYE196625 KIA196599:KIA196625 KRW196599:KRW196625 LBS196599:LBS196625 LLO196599:LLO196625 LVK196599:LVK196625 MFG196599:MFG196625 MPC196599:MPC196625 MYY196599:MYY196625 NIU196599:NIU196625 NSQ196599:NSQ196625 OCM196599:OCM196625 OMI196599:OMI196625 OWE196599:OWE196625 PGA196599:PGA196625 PPW196599:PPW196625 PZS196599:PZS196625 QJO196599:QJO196625 QTK196599:QTK196625 RDG196599:RDG196625 RNC196599:RNC196625 RWY196599:RWY196625 SGU196599:SGU196625 SQQ196599:SQQ196625 TAM196599:TAM196625 TKI196599:TKI196625 TUE196599:TUE196625 UEA196599:UEA196625 UNW196599:UNW196625 UXS196599:UXS196625 VHO196599:VHO196625 VRK196599:VRK196625 WBG196599:WBG196625 WLC196599:WLC196625 WUY196599:WUY196625 D262135:D262161 IM262135:IM262161 SI262135:SI262161 ACE262135:ACE262161 AMA262135:AMA262161 AVW262135:AVW262161 BFS262135:BFS262161 BPO262135:BPO262161 BZK262135:BZK262161 CJG262135:CJG262161 CTC262135:CTC262161 DCY262135:DCY262161 DMU262135:DMU262161 DWQ262135:DWQ262161 EGM262135:EGM262161 EQI262135:EQI262161 FAE262135:FAE262161 FKA262135:FKA262161 FTW262135:FTW262161 GDS262135:GDS262161 GNO262135:GNO262161 GXK262135:GXK262161 HHG262135:HHG262161 HRC262135:HRC262161 IAY262135:IAY262161 IKU262135:IKU262161 IUQ262135:IUQ262161 JEM262135:JEM262161 JOI262135:JOI262161 JYE262135:JYE262161 KIA262135:KIA262161 KRW262135:KRW262161 LBS262135:LBS262161 LLO262135:LLO262161 LVK262135:LVK262161 MFG262135:MFG262161 MPC262135:MPC262161 MYY262135:MYY262161 NIU262135:NIU262161 NSQ262135:NSQ262161 OCM262135:OCM262161 OMI262135:OMI262161 OWE262135:OWE262161 PGA262135:PGA262161 PPW262135:PPW262161 PZS262135:PZS262161 QJO262135:QJO262161 QTK262135:QTK262161 RDG262135:RDG262161 RNC262135:RNC262161 RWY262135:RWY262161 SGU262135:SGU262161 SQQ262135:SQQ262161 TAM262135:TAM262161 TKI262135:TKI262161 TUE262135:TUE262161 UEA262135:UEA262161 UNW262135:UNW262161 UXS262135:UXS262161 VHO262135:VHO262161 VRK262135:VRK262161 WBG262135:WBG262161 WLC262135:WLC262161 WUY262135:WUY262161 D327671:D327697 IM327671:IM327697 SI327671:SI327697 ACE327671:ACE327697 AMA327671:AMA327697 AVW327671:AVW327697 BFS327671:BFS327697 BPO327671:BPO327697 BZK327671:BZK327697 CJG327671:CJG327697 CTC327671:CTC327697 DCY327671:DCY327697 DMU327671:DMU327697 DWQ327671:DWQ327697 EGM327671:EGM327697 EQI327671:EQI327697 FAE327671:FAE327697 FKA327671:FKA327697 FTW327671:FTW327697 GDS327671:GDS327697 GNO327671:GNO327697 GXK327671:GXK327697 HHG327671:HHG327697 HRC327671:HRC327697 IAY327671:IAY327697 IKU327671:IKU327697 IUQ327671:IUQ327697 JEM327671:JEM327697 JOI327671:JOI327697 JYE327671:JYE327697 KIA327671:KIA327697 KRW327671:KRW327697 LBS327671:LBS327697 LLO327671:LLO327697 LVK327671:LVK327697 MFG327671:MFG327697 MPC327671:MPC327697 MYY327671:MYY327697 NIU327671:NIU327697 NSQ327671:NSQ327697 OCM327671:OCM327697 OMI327671:OMI327697 OWE327671:OWE327697 PGA327671:PGA327697 PPW327671:PPW327697 PZS327671:PZS327697 QJO327671:QJO327697 QTK327671:QTK327697 RDG327671:RDG327697 RNC327671:RNC327697 RWY327671:RWY327697 SGU327671:SGU327697 SQQ327671:SQQ327697 TAM327671:TAM327697 TKI327671:TKI327697 TUE327671:TUE327697 UEA327671:UEA327697 UNW327671:UNW327697 UXS327671:UXS327697 VHO327671:VHO327697 VRK327671:VRK327697 WBG327671:WBG327697 WLC327671:WLC327697 WUY327671:WUY327697 D393207:D393233 IM393207:IM393233 SI393207:SI393233 ACE393207:ACE393233 AMA393207:AMA393233 AVW393207:AVW393233 BFS393207:BFS393233 BPO393207:BPO393233 BZK393207:BZK393233 CJG393207:CJG393233 CTC393207:CTC393233 DCY393207:DCY393233 DMU393207:DMU393233 DWQ393207:DWQ393233 EGM393207:EGM393233 EQI393207:EQI393233 FAE393207:FAE393233 FKA393207:FKA393233 FTW393207:FTW393233 GDS393207:GDS393233 GNO393207:GNO393233 GXK393207:GXK393233 HHG393207:HHG393233 HRC393207:HRC393233 IAY393207:IAY393233 IKU393207:IKU393233 IUQ393207:IUQ393233 JEM393207:JEM393233 JOI393207:JOI393233 JYE393207:JYE393233 KIA393207:KIA393233 KRW393207:KRW393233 LBS393207:LBS393233 LLO393207:LLO393233 LVK393207:LVK393233 MFG393207:MFG393233 MPC393207:MPC393233 MYY393207:MYY393233 NIU393207:NIU393233 NSQ393207:NSQ393233 OCM393207:OCM393233 OMI393207:OMI393233 OWE393207:OWE393233 PGA393207:PGA393233 PPW393207:PPW393233 PZS393207:PZS393233 QJO393207:QJO393233 QTK393207:QTK393233 RDG393207:RDG393233 RNC393207:RNC393233 RWY393207:RWY393233 SGU393207:SGU393233 SQQ393207:SQQ393233 TAM393207:TAM393233 TKI393207:TKI393233 TUE393207:TUE393233 UEA393207:UEA393233 UNW393207:UNW393233 UXS393207:UXS393233 VHO393207:VHO393233 VRK393207:VRK393233 WBG393207:WBG393233 WLC393207:WLC393233 WUY393207:WUY393233 D458743:D458769 IM458743:IM458769 SI458743:SI458769 ACE458743:ACE458769 AMA458743:AMA458769 AVW458743:AVW458769 BFS458743:BFS458769 BPO458743:BPO458769 BZK458743:BZK458769 CJG458743:CJG458769 CTC458743:CTC458769 DCY458743:DCY458769 DMU458743:DMU458769 DWQ458743:DWQ458769 EGM458743:EGM458769 EQI458743:EQI458769 FAE458743:FAE458769 FKA458743:FKA458769 FTW458743:FTW458769 GDS458743:GDS458769 GNO458743:GNO458769 GXK458743:GXK458769 HHG458743:HHG458769 HRC458743:HRC458769 IAY458743:IAY458769 IKU458743:IKU458769 IUQ458743:IUQ458769 JEM458743:JEM458769 JOI458743:JOI458769 JYE458743:JYE458769 KIA458743:KIA458769 KRW458743:KRW458769 LBS458743:LBS458769 LLO458743:LLO458769 LVK458743:LVK458769 MFG458743:MFG458769 MPC458743:MPC458769 MYY458743:MYY458769 NIU458743:NIU458769 NSQ458743:NSQ458769 OCM458743:OCM458769 OMI458743:OMI458769 OWE458743:OWE458769 PGA458743:PGA458769 PPW458743:PPW458769 PZS458743:PZS458769 QJO458743:QJO458769 QTK458743:QTK458769 RDG458743:RDG458769 RNC458743:RNC458769 RWY458743:RWY458769 SGU458743:SGU458769 SQQ458743:SQQ458769 TAM458743:TAM458769 TKI458743:TKI458769 TUE458743:TUE458769 UEA458743:UEA458769 UNW458743:UNW458769 UXS458743:UXS458769 VHO458743:VHO458769 VRK458743:VRK458769 WBG458743:WBG458769 WLC458743:WLC458769 WUY458743:WUY458769 D524279:D524305 IM524279:IM524305 SI524279:SI524305 ACE524279:ACE524305 AMA524279:AMA524305 AVW524279:AVW524305 BFS524279:BFS524305 BPO524279:BPO524305 BZK524279:BZK524305 CJG524279:CJG524305 CTC524279:CTC524305 DCY524279:DCY524305 DMU524279:DMU524305 DWQ524279:DWQ524305 EGM524279:EGM524305 EQI524279:EQI524305 FAE524279:FAE524305 FKA524279:FKA524305 FTW524279:FTW524305 GDS524279:GDS524305 GNO524279:GNO524305 GXK524279:GXK524305 HHG524279:HHG524305 HRC524279:HRC524305 IAY524279:IAY524305 IKU524279:IKU524305 IUQ524279:IUQ524305 JEM524279:JEM524305 JOI524279:JOI524305 JYE524279:JYE524305 KIA524279:KIA524305 KRW524279:KRW524305 LBS524279:LBS524305 LLO524279:LLO524305 LVK524279:LVK524305 MFG524279:MFG524305 MPC524279:MPC524305 MYY524279:MYY524305 NIU524279:NIU524305 NSQ524279:NSQ524305 OCM524279:OCM524305 OMI524279:OMI524305 OWE524279:OWE524305 PGA524279:PGA524305 PPW524279:PPW524305 PZS524279:PZS524305 QJO524279:QJO524305 QTK524279:QTK524305 RDG524279:RDG524305 RNC524279:RNC524305 RWY524279:RWY524305 SGU524279:SGU524305 SQQ524279:SQQ524305 TAM524279:TAM524305 TKI524279:TKI524305 TUE524279:TUE524305 UEA524279:UEA524305 UNW524279:UNW524305 UXS524279:UXS524305 VHO524279:VHO524305 VRK524279:VRK524305 WBG524279:WBG524305 WLC524279:WLC524305 WUY524279:WUY524305 D589815:D589841 IM589815:IM589841 SI589815:SI589841 ACE589815:ACE589841 AMA589815:AMA589841 AVW589815:AVW589841 BFS589815:BFS589841 BPO589815:BPO589841 BZK589815:BZK589841 CJG589815:CJG589841 CTC589815:CTC589841 DCY589815:DCY589841 DMU589815:DMU589841 DWQ589815:DWQ589841 EGM589815:EGM589841 EQI589815:EQI589841 FAE589815:FAE589841 FKA589815:FKA589841 FTW589815:FTW589841 GDS589815:GDS589841 GNO589815:GNO589841 GXK589815:GXK589841 HHG589815:HHG589841 HRC589815:HRC589841 IAY589815:IAY589841 IKU589815:IKU589841 IUQ589815:IUQ589841 JEM589815:JEM589841 JOI589815:JOI589841 JYE589815:JYE589841 KIA589815:KIA589841 KRW589815:KRW589841 LBS589815:LBS589841 LLO589815:LLO589841 LVK589815:LVK589841 MFG589815:MFG589841 MPC589815:MPC589841 MYY589815:MYY589841 NIU589815:NIU589841 NSQ589815:NSQ589841 OCM589815:OCM589841 OMI589815:OMI589841 OWE589815:OWE589841 PGA589815:PGA589841 PPW589815:PPW589841 PZS589815:PZS589841 QJO589815:QJO589841 QTK589815:QTK589841 RDG589815:RDG589841 RNC589815:RNC589841 RWY589815:RWY589841 SGU589815:SGU589841 SQQ589815:SQQ589841 TAM589815:TAM589841 TKI589815:TKI589841 TUE589815:TUE589841 UEA589815:UEA589841 UNW589815:UNW589841 UXS589815:UXS589841 VHO589815:VHO589841 VRK589815:VRK589841 WBG589815:WBG589841 WLC589815:WLC589841 WUY589815:WUY589841 D655351:D655377 IM655351:IM655377 SI655351:SI655377 ACE655351:ACE655377 AMA655351:AMA655377 AVW655351:AVW655377 BFS655351:BFS655377 BPO655351:BPO655377 BZK655351:BZK655377 CJG655351:CJG655377 CTC655351:CTC655377 DCY655351:DCY655377 DMU655351:DMU655377 DWQ655351:DWQ655377 EGM655351:EGM655377 EQI655351:EQI655377 FAE655351:FAE655377 FKA655351:FKA655377 FTW655351:FTW655377 GDS655351:GDS655377 GNO655351:GNO655377 GXK655351:GXK655377 HHG655351:HHG655377 HRC655351:HRC655377 IAY655351:IAY655377 IKU655351:IKU655377 IUQ655351:IUQ655377 JEM655351:JEM655377 JOI655351:JOI655377 JYE655351:JYE655377 KIA655351:KIA655377 KRW655351:KRW655377 LBS655351:LBS655377 LLO655351:LLO655377 LVK655351:LVK655377 MFG655351:MFG655377 MPC655351:MPC655377 MYY655351:MYY655377 NIU655351:NIU655377 NSQ655351:NSQ655377 OCM655351:OCM655377 OMI655351:OMI655377 OWE655351:OWE655377 PGA655351:PGA655377 PPW655351:PPW655377 PZS655351:PZS655377 QJO655351:QJO655377 QTK655351:QTK655377 RDG655351:RDG655377 RNC655351:RNC655377 RWY655351:RWY655377 SGU655351:SGU655377 SQQ655351:SQQ655377 TAM655351:TAM655377 TKI655351:TKI655377 TUE655351:TUE655377 UEA655351:UEA655377 UNW655351:UNW655377 UXS655351:UXS655377 VHO655351:VHO655377 VRK655351:VRK655377 WBG655351:WBG655377 WLC655351:WLC655377 WUY655351:WUY655377 D720887:D720913 IM720887:IM720913 SI720887:SI720913 ACE720887:ACE720913 AMA720887:AMA720913 AVW720887:AVW720913 BFS720887:BFS720913 BPO720887:BPO720913 BZK720887:BZK720913 CJG720887:CJG720913 CTC720887:CTC720913 DCY720887:DCY720913 DMU720887:DMU720913 DWQ720887:DWQ720913 EGM720887:EGM720913 EQI720887:EQI720913 FAE720887:FAE720913 FKA720887:FKA720913 FTW720887:FTW720913 GDS720887:GDS720913 GNO720887:GNO720913 GXK720887:GXK720913 HHG720887:HHG720913 HRC720887:HRC720913 IAY720887:IAY720913 IKU720887:IKU720913 IUQ720887:IUQ720913 JEM720887:JEM720913 JOI720887:JOI720913 JYE720887:JYE720913 KIA720887:KIA720913 KRW720887:KRW720913 LBS720887:LBS720913 LLO720887:LLO720913 LVK720887:LVK720913 MFG720887:MFG720913 MPC720887:MPC720913 MYY720887:MYY720913 NIU720887:NIU720913 NSQ720887:NSQ720913 OCM720887:OCM720913 OMI720887:OMI720913 OWE720887:OWE720913 PGA720887:PGA720913 PPW720887:PPW720913 PZS720887:PZS720913 QJO720887:QJO720913 QTK720887:QTK720913 RDG720887:RDG720913 RNC720887:RNC720913 RWY720887:RWY720913 SGU720887:SGU720913 SQQ720887:SQQ720913 TAM720887:TAM720913 TKI720887:TKI720913 TUE720887:TUE720913 UEA720887:UEA720913 UNW720887:UNW720913 UXS720887:UXS720913 VHO720887:VHO720913 VRK720887:VRK720913 WBG720887:WBG720913 WLC720887:WLC720913 WUY720887:WUY720913 D786423:D786449 IM786423:IM786449 SI786423:SI786449 ACE786423:ACE786449 AMA786423:AMA786449 AVW786423:AVW786449 BFS786423:BFS786449 BPO786423:BPO786449 BZK786423:BZK786449 CJG786423:CJG786449 CTC786423:CTC786449 DCY786423:DCY786449 DMU786423:DMU786449 DWQ786423:DWQ786449 EGM786423:EGM786449 EQI786423:EQI786449 FAE786423:FAE786449 FKA786423:FKA786449 FTW786423:FTW786449 GDS786423:GDS786449 GNO786423:GNO786449 GXK786423:GXK786449 HHG786423:HHG786449 HRC786423:HRC786449 IAY786423:IAY786449 IKU786423:IKU786449 IUQ786423:IUQ786449 JEM786423:JEM786449 JOI786423:JOI786449 JYE786423:JYE786449 KIA786423:KIA786449 KRW786423:KRW786449 LBS786423:LBS786449 LLO786423:LLO786449 LVK786423:LVK786449 MFG786423:MFG786449 MPC786423:MPC786449 MYY786423:MYY786449 NIU786423:NIU786449 NSQ786423:NSQ786449 OCM786423:OCM786449 OMI786423:OMI786449 OWE786423:OWE786449 PGA786423:PGA786449 PPW786423:PPW786449 PZS786423:PZS786449 QJO786423:QJO786449 QTK786423:QTK786449 RDG786423:RDG786449 RNC786423:RNC786449 RWY786423:RWY786449 SGU786423:SGU786449 SQQ786423:SQQ786449 TAM786423:TAM786449 TKI786423:TKI786449 TUE786423:TUE786449 UEA786423:UEA786449 UNW786423:UNW786449 UXS786423:UXS786449 VHO786423:VHO786449 VRK786423:VRK786449 WBG786423:WBG786449 WLC786423:WLC786449 WUY786423:WUY786449 D851959:D851985 IM851959:IM851985 SI851959:SI851985 ACE851959:ACE851985 AMA851959:AMA851985 AVW851959:AVW851985 BFS851959:BFS851985 BPO851959:BPO851985 BZK851959:BZK851985 CJG851959:CJG851985 CTC851959:CTC851985 DCY851959:DCY851985 DMU851959:DMU851985 DWQ851959:DWQ851985 EGM851959:EGM851985 EQI851959:EQI851985 FAE851959:FAE851985 FKA851959:FKA851985 FTW851959:FTW851985 GDS851959:GDS851985 GNO851959:GNO851985 GXK851959:GXK851985 HHG851959:HHG851985 HRC851959:HRC851985 IAY851959:IAY851985 IKU851959:IKU851985 IUQ851959:IUQ851985 JEM851959:JEM851985 JOI851959:JOI851985 JYE851959:JYE851985 KIA851959:KIA851985 KRW851959:KRW851985 LBS851959:LBS851985 LLO851959:LLO851985 LVK851959:LVK851985 MFG851959:MFG851985 MPC851959:MPC851985 MYY851959:MYY851985 NIU851959:NIU851985 NSQ851959:NSQ851985 OCM851959:OCM851985 OMI851959:OMI851985 OWE851959:OWE851985 PGA851959:PGA851985 PPW851959:PPW851985 PZS851959:PZS851985 QJO851959:QJO851985 QTK851959:QTK851985 RDG851959:RDG851985 RNC851959:RNC851985 RWY851959:RWY851985 SGU851959:SGU851985 SQQ851959:SQQ851985 TAM851959:TAM851985 TKI851959:TKI851985 TUE851959:TUE851985 UEA851959:UEA851985 UNW851959:UNW851985 UXS851959:UXS851985 VHO851959:VHO851985 VRK851959:VRK851985 WBG851959:WBG851985 WLC851959:WLC851985 WUY851959:WUY851985 D917495:D917521 IM917495:IM917521 SI917495:SI917521 ACE917495:ACE917521 AMA917495:AMA917521 AVW917495:AVW917521 BFS917495:BFS917521 BPO917495:BPO917521 BZK917495:BZK917521 CJG917495:CJG917521 CTC917495:CTC917521 DCY917495:DCY917521 DMU917495:DMU917521 DWQ917495:DWQ917521 EGM917495:EGM917521 EQI917495:EQI917521 FAE917495:FAE917521 FKA917495:FKA917521 FTW917495:FTW917521 GDS917495:GDS917521 GNO917495:GNO917521 GXK917495:GXK917521 HHG917495:HHG917521 HRC917495:HRC917521 IAY917495:IAY917521 IKU917495:IKU917521 IUQ917495:IUQ917521 JEM917495:JEM917521 JOI917495:JOI917521 JYE917495:JYE917521 KIA917495:KIA917521 KRW917495:KRW917521 LBS917495:LBS917521 LLO917495:LLO917521 LVK917495:LVK917521 MFG917495:MFG917521 MPC917495:MPC917521 MYY917495:MYY917521 NIU917495:NIU917521 NSQ917495:NSQ917521 OCM917495:OCM917521 OMI917495:OMI917521 OWE917495:OWE917521 PGA917495:PGA917521 PPW917495:PPW917521 PZS917495:PZS917521 QJO917495:QJO917521 QTK917495:QTK917521 RDG917495:RDG917521 RNC917495:RNC917521 RWY917495:RWY917521 SGU917495:SGU917521 SQQ917495:SQQ917521 TAM917495:TAM917521 TKI917495:TKI917521 TUE917495:TUE917521 UEA917495:UEA917521 UNW917495:UNW917521 UXS917495:UXS917521 VHO917495:VHO917521 VRK917495:VRK917521 WBG917495:WBG917521 WLC917495:WLC917521 WUY917495:WUY917521 D983031:D983057 IM983031:IM983057 SI983031:SI983057 ACE983031:ACE983057 AMA983031:AMA983057 AVW983031:AVW983057 BFS983031:BFS983057 BPO983031:BPO983057 BZK983031:BZK983057 CJG983031:CJG983057 CTC983031:CTC983057 DCY983031:DCY983057 DMU983031:DMU983057 DWQ983031:DWQ983057 EGM983031:EGM983057 EQI983031:EQI983057 FAE983031:FAE983057 FKA983031:FKA983057 FTW983031:FTW983057 GDS983031:GDS983057 GNO983031:GNO983057 GXK983031:GXK983057 HHG983031:HHG983057 HRC983031:HRC983057 IAY983031:IAY983057 IKU983031:IKU983057 IUQ983031:IUQ983057 JEM983031:JEM983057 JOI983031:JOI983057 JYE983031:JYE983057 KIA983031:KIA983057 KRW983031:KRW983057 LBS983031:LBS983057 LLO983031:LLO983057 LVK983031:LVK983057 MFG983031:MFG983057 MPC983031:MPC983057 MYY983031:MYY983057 NIU983031:NIU983057 NSQ983031:NSQ983057 OCM983031:OCM983057 OMI983031:OMI983057 OWE983031:OWE983057 PGA983031:PGA983057 PPW983031:PPW983057 PZS983031:PZS983057 QJO983031:QJO983057 QTK983031:QTK983057 RDG983031:RDG983057 RNC983031:RNC983057 RWY983031:RWY983057 SGU983031:SGU983057 SQQ983031:SQQ983057 TAM983031:TAM983057 TKI983031:TKI983057 TUE983031:TUE983057 UEA983031:UEA983057 UNW983031:UNW983057 UXS983031:UXS983057 VHO983031:VHO983057 VRK983031:VRK983057 WBG983031:WBG983057 WLC983031:WLC983057 SI8:SI17 ACE8:ACE17 AMA8:AMA17 AVW8:AVW17 BFS8:BFS17 BPO8:BPO17 BZK8:BZK17 CJG8:CJG17 CTC8:CTC17 DCY8:DCY17 DMU8:DMU17 DWQ8:DWQ17 EGM8:EGM17 EQI8:EQI17 FAE8:FAE17 FKA8:FKA17 FTW8:FTW17 GDS8:GDS17 GNO8:GNO17 GXK8:GXK17 HHG8:HHG17 HRC8:HRC17 IAY8:IAY17 IKU8:IKU17 IUQ8:IUQ17 JEM8:JEM17 JOI8:JOI17 JYE8:JYE17 KIA8:KIA17 KRW8:KRW17 LBS8:LBS17 LLO8:LLO17 LVK8:LVK17 MFG8:MFG17 MPC8:MPC17 MYY8:MYY17 NIU8:NIU17 NSQ8:NSQ17 OCM8:OCM17 OMI8:OMI17 OWE8:OWE17 PGA8:PGA17 PPW8:PPW17 PZS8:PZS17 QJO8:QJO17 QTK8:QTK17 RDG8:RDG17 RNC8:RNC17 RWY8:RWY17 SGU8:SGU17 SQQ8:SQQ17 TAM8:TAM17 TKI8:TKI17 TUE8:TUE17 UEA8:UEA17 UNW8:UNW17 UXS8:UXS17 VHO8:VHO17 VRK8:VRK17 WBG8:WBG17 WLC8:WLC17 WUY8:WUY17 IM8:IM17" xr:uid="{E05D3D97-6DB6-42D9-86BB-A8594F617D49}">
      <formula1>"Investimento, Despesa"</formula1>
    </dataValidation>
    <dataValidation type="list" allowBlank="1" showInputMessage="1" showErrorMessage="1" sqref="WUZ983031:WUZ983057 E65527:E65553 IN65527:IN65553 SJ65527:SJ65553 ACF65527:ACF65553 AMB65527:AMB65553 AVX65527:AVX65553 BFT65527:BFT65553 BPP65527:BPP65553 BZL65527:BZL65553 CJH65527:CJH65553 CTD65527:CTD65553 DCZ65527:DCZ65553 DMV65527:DMV65553 DWR65527:DWR65553 EGN65527:EGN65553 EQJ65527:EQJ65553 FAF65527:FAF65553 FKB65527:FKB65553 FTX65527:FTX65553 GDT65527:GDT65553 GNP65527:GNP65553 GXL65527:GXL65553 HHH65527:HHH65553 HRD65527:HRD65553 IAZ65527:IAZ65553 IKV65527:IKV65553 IUR65527:IUR65553 JEN65527:JEN65553 JOJ65527:JOJ65553 JYF65527:JYF65553 KIB65527:KIB65553 KRX65527:KRX65553 LBT65527:LBT65553 LLP65527:LLP65553 LVL65527:LVL65553 MFH65527:MFH65553 MPD65527:MPD65553 MYZ65527:MYZ65553 NIV65527:NIV65553 NSR65527:NSR65553 OCN65527:OCN65553 OMJ65527:OMJ65553 OWF65527:OWF65553 PGB65527:PGB65553 PPX65527:PPX65553 PZT65527:PZT65553 QJP65527:QJP65553 QTL65527:QTL65553 RDH65527:RDH65553 RND65527:RND65553 RWZ65527:RWZ65553 SGV65527:SGV65553 SQR65527:SQR65553 TAN65527:TAN65553 TKJ65527:TKJ65553 TUF65527:TUF65553 UEB65527:UEB65553 UNX65527:UNX65553 UXT65527:UXT65553 VHP65527:VHP65553 VRL65527:VRL65553 WBH65527:WBH65553 WLD65527:WLD65553 WUZ65527:WUZ65553 E131063:E131089 IN131063:IN131089 SJ131063:SJ131089 ACF131063:ACF131089 AMB131063:AMB131089 AVX131063:AVX131089 BFT131063:BFT131089 BPP131063:BPP131089 BZL131063:BZL131089 CJH131063:CJH131089 CTD131063:CTD131089 DCZ131063:DCZ131089 DMV131063:DMV131089 DWR131063:DWR131089 EGN131063:EGN131089 EQJ131063:EQJ131089 FAF131063:FAF131089 FKB131063:FKB131089 FTX131063:FTX131089 GDT131063:GDT131089 GNP131063:GNP131089 GXL131063:GXL131089 HHH131063:HHH131089 HRD131063:HRD131089 IAZ131063:IAZ131089 IKV131063:IKV131089 IUR131063:IUR131089 JEN131063:JEN131089 JOJ131063:JOJ131089 JYF131063:JYF131089 KIB131063:KIB131089 KRX131063:KRX131089 LBT131063:LBT131089 LLP131063:LLP131089 LVL131063:LVL131089 MFH131063:MFH131089 MPD131063:MPD131089 MYZ131063:MYZ131089 NIV131063:NIV131089 NSR131063:NSR131089 OCN131063:OCN131089 OMJ131063:OMJ131089 OWF131063:OWF131089 PGB131063:PGB131089 PPX131063:PPX131089 PZT131063:PZT131089 QJP131063:QJP131089 QTL131063:QTL131089 RDH131063:RDH131089 RND131063:RND131089 RWZ131063:RWZ131089 SGV131063:SGV131089 SQR131063:SQR131089 TAN131063:TAN131089 TKJ131063:TKJ131089 TUF131063:TUF131089 UEB131063:UEB131089 UNX131063:UNX131089 UXT131063:UXT131089 VHP131063:VHP131089 VRL131063:VRL131089 WBH131063:WBH131089 WLD131063:WLD131089 WUZ131063:WUZ131089 E196599:E196625 IN196599:IN196625 SJ196599:SJ196625 ACF196599:ACF196625 AMB196599:AMB196625 AVX196599:AVX196625 BFT196599:BFT196625 BPP196599:BPP196625 BZL196599:BZL196625 CJH196599:CJH196625 CTD196599:CTD196625 DCZ196599:DCZ196625 DMV196599:DMV196625 DWR196599:DWR196625 EGN196599:EGN196625 EQJ196599:EQJ196625 FAF196599:FAF196625 FKB196599:FKB196625 FTX196599:FTX196625 GDT196599:GDT196625 GNP196599:GNP196625 GXL196599:GXL196625 HHH196599:HHH196625 HRD196599:HRD196625 IAZ196599:IAZ196625 IKV196599:IKV196625 IUR196599:IUR196625 JEN196599:JEN196625 JOJ196599:JOJ196625 JYF196599:JYF196625 KIB196599:KIB196625 KRX196599:KRX196625 LBT196599:LBT196625 LLP196599:LLP196625 LVL196599:LVL196625 MFH196599:MFH196625 MPD196599:MPD196625 MYZ196599:MYZ196625 NIV196599:NIV196625 NSR196599:NSR196625 OCN196599:OCN196625 OMJ196599:OMJ196625 OWF196599:OWF196625 PGB196599:PGB196625 PPX196599:PPX196625 PZT196599:PZT196625 QJP196599:QJP196625 QTL196599:QTL196625 RDH196599:RDH196625 RND196599:RND196625 RWZ196599:RWZ196625 SGV196599:SGV196625 SQR196599:SQR196625 TAN196599:TAN196625 TKJ196599:TKJ196625 TUF196599:TUF196625 UEB196599:UEB196625 UNX196599:UNX196625 UXT196599:UXT196625 VHP196599:VHP196625 VRL196599:VRL196625 WBH196599:WBH196625 WLD196599:WLD196625 WUZ196599:WUZ196625 E262135:E262161 IN262135:IN262161 SJ262135:SJ262161 ACF262135:ACF262161 AMB262135:AMB262161 AVX262135:AVX262161 BFT262135:BFT262161 BPP262135:BPP262161 BZL262135:BZL262161 CJH262135:CJH262161 CTD262135:CTD262161 DCZ262135:DCZ262161 DMV262135:DMV262161 DWR262135:DWR262161 EGN262135:EGN262161 EQJ262135:EQJ262161 FAF262135:FAF262161 FKB262135:FKB262161 FTX262135:FTX262161 GDT262135:GDT262161 GNP262135:GNP262161 GXL262135:GXL262161 HHH262135:HHH262161 HRD262135:HRD262161 IAZ262135:IAZ262161 IKV262135:IKV262161 IUR262135:IUR262161 JEN262135:JEN262161 JOJ262135:JOJ262161 JYF262135:JYF262161 KIB262135:KIB262161 KRX262135:KRX262161 LBT262135:LBT262161 LLP262135:LLP262161 LVL262135:LVL262161 MFH262135:MFH262161 MPD262135:MPD262161 MYZ262135:MYZ262161 NIV262135:NIV262161 NSR262135:NSR262161 OCN262135:OCN262161 OMJ262135:OMJ262161 OWF262135:OWF262161 PGB262135:PGB262161 PPX262135:PPX262161 PZT262135:PZT262161 QJP262135:QJP262161 QTL262135:QTL262161 RDH262135:RDH262161 RND262135:RND262161 RWZ262135:RWZ262161 SGV262135:SGV262161 SQR262135:SQR262161 TAN262135:TAN262161 TKJ262135:TKJ262161 TUF262135:TUF262161 UEB262135:UEB262161 UNX262135:UNX262161 UXT262135:UXT262161 VHP262135:VHP262161 VRL262135:VRL262161 WBH262135:WBH262161 WLD262135:WLD262161 WUZ262135:WUZ262161 E327671:E327697 IN327671:IN327697 SJ327671:SJ327697 ACF327671:ACF327697 AMB327671:AMB327697 AVX327671:AVX327697 BFT327671:BFT327697 BPP327671:BPP327697 BZL327671:BZL327697 CJH327671:CJH327697 CTD327671:CTD327697 DCZ327671:DCZ327697 DMV327671:DMV327697 DWR327671:DWR327697 EGN327671:EGN327697 EQJ327671:EQJ327697 FAF327671:FAF327697 FKB327671:FKB327697 FTX327671:FTX327697 GDT327671:GDT327697 GNP327671:GNP327697 GXL327671:GXL327697 HHH327671:HHH327697 HRD327671:HRD327697 IAZ327671:IAZ327697 IKV327671:IKV327697 IUR327671:IUR327697 JEN327671:JEN327697 JOJ327671:JOJ327697 JYF327671:JYF327697 KIB327671:KIB327697 KRX327671:KRX327697 LBT327671:LBT327697 LLP327671:LLP327697 LVL327671:LVL327697 MFH327671:MFH327697 MPD327671:MPD327697 MYZ327671:MYZ327697 NIV327671:NIV327697 NSR327671:NSR327697 OCN327671:OCN327697 OMJ327671:OMJ327697 OWF327671:OWF327697 PGB327671:PGB327697 PPX327671:PPX327697 PZT327671:PZT327697 QJP327671:QJP327697 QTL327671:QTL327697 RDH327671:RDH327697 RND327671:RND327697 RWZ327671:RWZ327697 SGV327671:SGV327697 SQR327671:SQR327697 TAN327671:TAN327697 TKJ327671:TKJ327697 TUF327671:TUF327697 UEB327671:UEB327697 UNX327671:UNX327697 UXT327671:UXT327697 VHP327671:VHP327697 VRL327671:VRL327697 WBH327671:WBH327697 WLD327671:WLD327697 WUZ327671:WUZ327697 E393207:E393233 IN393207:IN393233 SJ393207:SJ393233 ACF393207:ACF393233 AMB393207:AMB393233 AVX393207:AVX393233 BFT393207:BFT393233 BPP393207:BPP393233 BZL393207:BZL393233 CJH393207:CJH393233 CTD393207:CTD393233 DCZ393207:DCZ393233 DMV393207:DMV393233 DWR393207:DWR393233 EGN393207:EGN393233 EQJ393207:EQJ393233 FAF393207:FAF393233 FKB393207:FKB393233 FTX393207:FTX393233 GDT393207:GDT393233 GNP393207:GNP393233 GXL393207:GXL393233 HHH393207:HHH393233 HRD393207:HRD393233 IAZ393207:IAZ393233 IKV393207:IKV393233 IUR393207:IUR393233 JEN393207:JEN393233 JOJ393207:JOJ393233 JYF393207:JYF393233 KIB393207:KIB393233 KRX393207:KRX393233 LBT393207:LBT393233 LLP393207:LLP393233 LVL393207:LVL393233 MFH393207:MFH393233 MPD393207:MPD393233 MYZ393207:MYZ393233 NIV393207:NIV393233 NSR393207:NSR393233 OCN393207:OCN393233 OMJ393207:OMJ393233 OWF393207:OWF393233 PGB393207:PGB393233 PPX393207:PPX393233 PZT393207:PZT393233 QJP393207:QJP393233 QTL393207:QTL393233 RDH393207:RDH393233 RND393207:RND393233 RWZ393207:RWZ393233 SGV393207:SGV393233 SQR393207:SQR393233 TAN393207:TAN393233 TKJ393207:TKJ393233 TUF393207:TUF393233 UEB393207:UEB393233 UNX393207:UNX393233 UXT393207:UXT393233 VHP393207:VHP393233 VRL393207:VRL393233 WBH393207:WBH393233 WLD393207:WLD393233 WUZ393207:WUZ393233 E458743:E458769 IN458743:IN458769 SJ458743:SJ458769 ACF458743:ACF458769 AMB458743:AMB458769 AVX458743:AVX458769 BFT458743:BFT458769 BPP458743:BPP458769 BZL458743:BZL458769 CJH458743:CJH458769 CTD458743:CTD458769 DCZ458743:DCZ458769 DMV458743:DMV458769 DWR458743:DWR458769 EGN458743:EGN458769 EQJ458743:EQJ458769 FAF458743:FAF458769 FKB458743:FKB458769 FTX458743:FTX458769 GDT458743:GDT458769 GNP458743:GNP458769 GXL458743:GXL458769 HHH458743:HHH458769 HRD458743:HRD458769 IAZ458743:IAZ458769 IKV458743:IKV458769 IUR458743:IUR458769 JEN458743:JEN458769 JOJ458743:JOJ458769 JYF458743:JYF458769 KIB458743:KIB458769 KRX458743:KRX458769 LBT458743:LBT458769 LLP458743:LLP458769 LVL458743:LVL458769 MFH458743:MFH458769 MPD458743:MPD458769 MYZ458743:MYZ458769 NIV458743:NIV458769 NSR458743:NSR458769 OCN458743:OCN458769 OMJ458743:OMJ458769 OWF458743:OWF458769 PGB458743:PGB458769 PPX458743:PPX458769 PZT458743:PZT458769 QJP458743:QJP458769 QTL458743:QTL458769 RDH458743:RDH458769 RND458743:RND458769 RWZ458743:RWZ458769 SGV458743:SGV458769 SQR458743:SQR458769 TAN458743:TAN458769 TKJ458743:TKJ458769 TUF458743:TUF458769 UEB458743:UEB458769 UNX458743:UNX458769 UXT458743:UXT458769 VHP458743:VHP458769 VRL458743:VRL458769 WBH458743:WBH458769 WLD458743:WLD458769 WUZ458743:WUZ458769 E524279:E524305 IN524279:IN524305 SJ524279:SJ524305 ACF524279:ACF524305 AMB524279:AMB524305 AVX524279:AVX524305 BFT524279:BFT524305 BPP524279:BPP524305 BZL524279:BZL524305 CJH524279:CJH524305 CTD524279:CTD524305 DCZ524279:DCZ524305 DMV524279:DMV524305 DWR524279:DWR524305 EGN524279:EGN524305 EQJ524279:EQJ524305 FAF524279:FAF524305 FKB524279:FKB524305 FTX524279:FTX524305 GDT524279:GDT524305 GNP524279:GNP524305 GXL524279:GXL524305 HHH524279:HHH524305 HRD524279:HRD524305 IAZ524279:IAZ524305 IKV524279:IKV524305 IUR524279:IUR524305 JEN524279:JEN524305 JOJ524279:JOJ524305 JYF524279:JYF524305 KIB524279:KIB524305 KRX524279:KRX524305 LBT524279:LBT524305 LLP524279:LLP524305 LVL524279:LVL524305 MFH524279:MFH524305 MPD524279:MPD524305 MYZ524279:MYZ524305 NIV524279:NIV524305 NSR524279:NSR524305 OCN524279:OCN524305 OMJ524279:OMJ524305 OWF524279:OWF524305 PGB524279:PGB524305 PPX524279:PPX524305 PZT524279:PZT524305 QJP524279:QJP524305 QTL524279:QTL524305 RDH524279:RDH524305 RND524279:RND524305 RWZ524279:RWZ524305 SGV524279:SGV524305 SQR524279:SQR524305 TAN524279:TAN524305 TKJ524279:TKJ524305 TUF524279:TUF524305 UEB524279:UEB524305 UNX524279:UNX524305 UXT524279:UXT524305 VHP524279:VHP524305 VRL524279:VRL524305 WBH524279:WBH524305 WLD524279:WLD524305 WUZ524279:WUZ524305 E589815:E589841 IN589815:IN589841 SJ589815:SJ589841 ACF589815:ACF589841 AMB589815:AMB589841 AVX589815:AVX589841 BFT589815:BFT589841 BPP589815:BPP589841 BZL589815:BZL589841 CJH589815:CJH589841 CTD589815:CTD589841 DCZ589815:DCZ589841 DMV589815:DMV589841 DWR589815:DWR589841 EGN589815:EGN589841 EQJ589815:EQJ589841 FAF589815:FAF589841 FKB589815:FKB589841 FTX589815:FTX589841 GDT589815:GDT589841 GNP589815:GNP589841 GXL589815:GXL589841 HHH589815:HHH589841 HRD589815:HRD589841 IAZ589815:IAZ589841 IKV589815:IKV589841 IUR589815:IUR589841 JEN589815:JEN589841 JOJ589815:JOJ589841 JYF589815:JYF589841 KIB589815:KIB589841 KRX589815:KRX589841 LBT589815:LBT589841 LLP589815:LLP589841 LVL589815:LVL589841 MFH589815:MFH589841 MPD589815:MPD589841 MYZ589815:MYZ589841 NIV589815:NIV589841 NSR589815:NSR589841 OCN589815:OCN589841 OMJ589815:OMJ589841 OWF589815:OWF589841 PGB589815:PGB589841 PPX589815:PPX589841 PZT589815:PZT589841 QJP589815:QJP589841 QTL589815:QTL589841 RDH589815:RDH589841 RND589815:RND589841 RWZ589815:RWZ589841 SGV589815:SGV589841 SQR589815:SQR589841 TAN589815:TAN589841 TKJ589815:TKJ589841 TUF589815:TUF589841 UEB589815:UEB589841 UNX589815:UNX589841 UXT589815:UXT589841 VHP589815:VHP589841 VRL589815:VRL589841 WBH589815:WBH589841 WLD589815:WLD589841 WUZ589815:WUZ589841 E655351:E655377 IN655351:IN655377 SJ655351:SJ655377 ACF655351:ACF655377 AMB655351:AMB655377 AVX655351:AVX655377 BFT655351:BFT655377 BPP655351:BPP655377 BZL655351:BZL655377 CJH655351:CJH655377 CTD655351:CTD655377 DCZ655351:DCZ655377 DMV655351:DMV655377 DWR655351:DWR655377 EGN655351:EGN655377 EQJ655351:EQJ655377 FAF655351:FAF655377 FKB655351:FKB655377 FTX655351:FTX655377 GDT655351:GDT655377 GNP655351:GNP655377 GXL655351:GXL655377 HHH655351:HHH655377 HRD655351:HRD655377 IAZ655351:IAZ655377 IKV655351:IKV655377 IUR655351:IUR655377 JEN655351:JEN655377 JOJ655351:JOJ655377 JYF655351:JYF655377 KIB655351:KIB655377 KRX655351:KRX655377 LBT655351:LBT655377 LLP655351:LLP655377 LVL655351:LVL655377 MFH655351:MFH655377 MPD655351:MPD655377 MYZ655351:MYZ655377 NIV655351:NIV655377 NSR655351:NSR655377 OCN655351:OCN655377 OMJ655351:OMJ655377 OWF655351:OWF655377 PGB655351:PGB655377 PPX655351:PPX655377 PZT655351:PZT655377 QJP655351:QJP655377 QTL655351:QTL655377 RDH655351:RDH655377 RND655351:RND655377 RWZ655351:RWZ655377 SGV655351:SGV655377 SQR655351:SQR655377 TAN655351:TAN655377 TKJ655351:TKJ655377 TUF655351:TUF655377 UEB655351:UEB655377 UNX655351:UNX655377 UXT655351:UXT655377 VHP655351:VHP655377 VRL655351:VRL655377 WBH655351:WBH655377 WLD655351:WLD655377 WUZ655351:WUZ655377 E720887:E720913 IN720887:IN720913 SJ720887:SJ720913 ACF720887:ACF720913 AMB720887:AMB720913 AVX720887:AVX720913 BFT720887:BFT720913 BPP720887:BPP720913 BZL720887:BZL720913 CJH720887:CJH720913 CTD720887:CTD720913 DCZ720887:DCZ720913 DMV720887:DMV720913 DWR720887:DWR720913 EGN720887:EGN720913 EQJ720887:EQJ720913 FAF720887:FAF720913 FKB720887:FKB720913 FTX720887:FTX720913 GDT720887:GDT720913 GNP720887:GNP720913 GXL720887:GXL720913 HHH720887:HHH720913 HRD720887:HRD720913 IAZ720887:IAZ720913 IKV720887:IKV720913 IUR720887:IUR720913 JEN720887:JEN720913 JOJ720887:JOJ720913 JYF720887:JYF720913 KIB720887:KIB720913 KRX720887:KRX720913 LBT720887:LBT720913 LLP720887:LLP720913 LVL720887:LVL720913 MFH720887:MFH720913 MPD720887:MPD720913 MYZ720887:MYZ720913 NIV720887:NIV720913 NSR720887:NSR720913 OCN720887:OCN720913 OMJ720887:OMJ720913 OWF720887:OWF720913 PGB720887:PGB720913 PPX720887:PPX720913 PZT720887:PZT720913 QJP720887:QJP720913 QTL720887:QTL720913 RDH720887:RDH720913 RND720887:RND720913 RWZ720887:RWZ720913 SGV720887:SGV720913 SQR720887:SQR720913 TAN720887:TAN720913 TKJ720887:TKJ720913 TUF720887:TUF720913 UEB720887:UEB720913 UNX720887:UNX720913 UXT720887:UXT720913 VHP720887:VHP720913 VRL720887:VRL720913 WBH720887:WBH720913 WLD720887:WLD720913 WUZ720887:WUZ720913 E786423:E786449 IN786423:IN786449 SJ786423:SJ786449 ACF786423:ACF786449 AMB786423:AMB786449 AVX786423:AVX786449 BFT786423:BFT786449 BPP786423:BPP786449 BZL786423:BZL786449 CJH786423:CJH786449 CTD786423:CTD786449 DCZ786423:DCZ786449 DMV786423:DMV786449 DWR786423:DWR786449 EGN786423:EGN786449 EQJ786423:EQJ786449 FAF786423:FAF786449 FKB786423:FKB786449 FTX786423:FTX786449 GDT786423:GDT786449 GNP786423:GNP786449 GXL786423:GXL786449 HHH786423:HHH786449 HRD786423:HRD786449 IAZ786423:IAZ786449 IKV786423:IKV786449 IUR786423:IUR786449 JEN786423:JEN786449 JOJ786423:JOJ786449 JYF786423:JYF786449 KIB786423:KIB786449 KRX786423:KRX786449 LBT786423:LBT786449 LLP786423:LLP786449 LVL786423:LVL786449 MFH786423:MFH786449 MPD786423:MPD786449 MYZ786423:MYZ786449 NIV786423:NIV786449 NSR786423:NSR786449 OCN786423:OCN786449 OMJ786423:OMJ786449 OWF786423:OWF786449 PGB786423:PGB786449 PPX786423:PPX786449 PZT786423:PZT786449 QJP786423:QJP786449 QTL786423:QTL786449 RDH786423:RDH786449 RND786423:RND786449 RWZ786423:RWZ786449 SGV786423:SGV786449 SQR786423:SQR786449 TAN786423:TAN786449 TKJ786423:TKJ786449 TUF786423:TUF786449 UEB786423:UEB786449 UNX786423:UNX786449 UXT786423:UXT786449 VHP786423:VHP786449 VRL786423:VRL786449 WBH786423:WBH786449 WLD786423:WLD786449 WUZ786423:WUZ786449 E851959:E851985 IN851959:IN851985 SJ851959:SJ851985 ACF851959:ACF851985 AMB851959:AMB851985 AVX851959:AVX851985 BFT851959:BFT851985 BPP851959:BPP851985 BZL851959:BZL851985 CJH851959:CJH851985 CTD851959:CTD851985 DCZ851959:DCZ851985 DMV851959:DMV851985 DWR851959:DWR851985 EGN851959:EGN851985 EQJ851959:EQJ851985 FAF851959:FAF851985 FKB851959:FKB851985 FTX851959:FTX851985 GDT851959:GDT851985 GNP851959:GNP851985 GXL851959:GXL851985 HHH851959:HHH851985 HRD851959:HRD851985 IAZ851959:IAZ851985 IKV851959:IKV851985 IUR851959:IUR851985 JEN851959:JEN851985 JOJ851959:JOJ851985 JYF851959:JYF851985 KIB851959:KIB851985 KRX851959:KRX851985 LBT851959:LBT851985 LLP851959:LLP851985 LVL851959:LVL851985 MFH851959:MFH851985 MPD851959:MPD851985 MYZ851959:MYZ851985 NIV851959:NIV851985 NSR851959:NSR851985 OCN851959:OCN851985 OMJ851959:OMJ851985 OWF851959:OWF851985 PGB851959:PGB851985 PPX851959:PPX851985 PZT851959:PZT851985 QJP851959:QJP851985 QTL851959:QTL851985 RDH851959:RDH851985 RND851959:RND851985 RWZ851959:RWZ851985 SGV851959:SGV851985 SQR851959:SQR851985 TAN851959:TAN851985 TKJ851959:TKJ851985 TUF851959:TUF851985 UEB851959:UEB851985 UNX851959:UNX851985 UXT851959:UXT851985 VHP851959:VHP851985 VRL851959:VRL851985 WBH851959:WBH851985 WLD851959:WLD851985 WUZ851959:WUZ851985 E917495:E917521 IN917495:IN917521 SJ917495:SJ917521 ACF917495:ACF917521 AMB917495:AMB917521 AVX917495:AVX917521 BFT917495:BFT917521 BPP917495:BPP917521 BZL917495:BZL917521 CJH917495:CJH917521 CTD917495:CTD917521 DCZ917495:DCZ917521 DMV917495:DMV917521 DWR917495:DWR917521 EGN917495:EGN917521 EQJ917495:EQJ917521 FAF917495:FAF917521 FKB917495:FKB917521 FTX917495:FTX917521 GDT917495:GDT917521 GNP917495:GNP917521 GXL917495:GXL917521 HHH917495:HHH917521 HRD917495:HRD917521 IAZ917495:IAZ917521 IKV917495:IKV917521 IUR917495:IUR917521 JEN917495:JEN917521 JOJ917495:JOJ917521 JYF917495:JYF917521 KIB917495:KIB917521 KRX917495:KRX917521 LBT917495:LBT917521 LLP917495:LLP917521 LVL917495:LVL917521 MFH917495:MFH917521 MPD917495:MPD917521 MYZ917495:MYZ917521 NIV917495:NIV917521 NSR917495:NSR917521 OCN917495:OCN917521 OMJ917495:OMJ917521 OWF917495:OWF917521 PGB917495:PGB917521 PPX917495:PPX917521 PZT917495:PZT917521 QJP917495:QJP917521 QTL917495:QTL917521 RDH917495:RDH917521 RND917495:RND917521 RWZ917495:RWZ917521 SGV917495:SGV917521 SQR917495:SQR917521 TAN917495:TAN917521 TKJ917495:TKJ917521 TUF917495:TUF917521 UEB917495:UEB917521 UNX917495:UNX917521 UXT917495:UXT917521 VHP917495:VHP917521 VRL917495:VRL917521 WBH917495:WBH917521 WLD917495:WLD917521 WUZ917495:WUZ917521 E983031:E983057 IN983031:IN983057 SJ983031:SJ983057 ACF983031:ACF983057 AMB983031:AMB983057 AVX983031:AVX983057 BFT983031:BFT983057 BPP983031:BPP983057 BZL983031:BZL983057 CJH983031:CJH983057 CTD983031:CTD983057 DCZ983031:DCZ983057 DMV983031:DMV983057 DWR983031:DWR983057 EGN983031:EGN983057 EQJ983031:EQJ983057 FAF983031:FAF983057 FKB983031:FKB983057 FTX983031:FTX983057 GDT983031:GDT983057 GNP983031:GNP983057 GXL983031:GXL983057 HHH983031:HHH983057 HRD983031:HRD983057 IAZ983031:IAZ983057 IKV983031:IKV983057 IUR983031:IUR983057 JEN983031:JEN983057 JOJ983031:JOJ983057 JYF983031:JYF983057 KIB983031:KIB983057 KRX983031:KRX983057 LBT983031:LBT983057 LLP983031:LLP983057 LVL983031:LVL983057 MFH983031:MFH983057 MPD983031:MPD983057 MYZ983031:MYZ983057 NIV983031:NIV983057 NSR983031:NSR983057 OCN983031:OCN983057 OMJ983031:OMJ983057 OWF983031:OWF983057 PGB983031:PGB983057 PPX983031:PPX983057 PZT983031:PZT983057 QJP983031:QJP983057 QTL983031:QTL983057 RDH983031:RDH983057 RND983031:RND983057 RWZ983031:RWZ983057 SGV983031:SGV983057 SQR983031:SQR983057 TAN983031:TAN983057 TKJ983031:TKJ983057 TUF983031:TUF983057 UEB983031:UEB983057 UNX983031:UNX983057 UXT983031:UXT983057 VHP983031:VHP983057 VRL983031:VRL983057 WBH983031:WBH983057 WLD983031:WLD983057 IN8:IN17 SJ8:SJ17 ACF8:ACF17 AMB8:AMB17 AVX8:AVX17 BFT8:BFT17 BPP8:BPP17 BZL8:BZL17 CJH8:CJH17 CTD8:CTD17 DCZ8:DCZ17 DMV8:DMV17 DWR8:DWR17 EGN8:EGN17 EQJ8:EQJ17 FAF8:FAF17 FKB8:FKB17 FTX8:FTX17 GDT8:GDT17 GNP8:GNP17 GXL8:GXL17 HHH8:HHH17 HRD8:HRD17 IAZ8:IAZ17 IKV8:IKV17 IUR8:IUR17 JEN8:JEN17 JOJ8:JOJ17 JYF8:JYF17 KIB8:KIB17 KRX8:KRX17 LBT8:LBT17 LLP8:LLP17 LVL8:LVL17 MFH8:MFH17 MPD8:MPD17 MYZ8:MYZ17 NIV8:NIV17 NSR8:NSR17 OCN8:OCN17 OMJ8:OMJ17 OWF8:OWF17 PGB8:PGB17 PPX8:PPX17 PZT8:PZT17 QJP8:QJP17 QTL8:QTL17 RDH8:RDH17 RND8:RND17 RWZ8:RWZ17 SGV8:SGV17 SQR8:SQR17 TAN8:TAN17 TKJ8:TKJ17 TUF8:TUF17 UEB8:UEB17 UNX8:UNX17 UXT8:UXT17 VHP8:VHP17 VRL8:VRL17 WBH8:WBH17 WLD8:WLD17 WUZ8:WUZ17" xr:uid="{7E3B1462-5E1A-4E00-A256-3194E0881308}">
      <formula1>"Desenvolvimento, Infra-estrutura"</formula1>
    </dataValidation>
    <dataValidation type="decimal" operator="greaterThanOrEqual" allowBlank="1" showInputMessage="1" showErrorMessage="1" sqref="G65527:G65553 IP65527:IP65553 SL65527:SL65553 ACH65527:ACH65553 AMD65527:AMD65553 AVZ65527:AVZ65553 BFV65527:BFV65553 BPR65527:BPR65553 BZN65527:BZN65553 CJJ65527:CJJ65553 CTF65527:CTF65553 DDB65527:DDB65553 DMX65527:DMX65553 DWT65527:DWT65553 EGP65527:EGP65553 EQL65527:EQL65553 FAH65527:FAH65553 FKD65527:FKD65553 FTZ65527:FTZ65553 GDV65527:GDV65553 GNR65527:GNR65553 GXN65527:GXN65553 HHJ65527:HHJ65553 HRF65527:HRF65553 IBB65527:IBB65553 IKX65527:IKX65553 IUT65527:IUT65553 JEP65527:JEP65553 JOL65527:JOL65553 JYH65527:JYH65553 KID65527:KID65553 KRZ65527:KRZ65553 LBV65527:LBV65553 LLR65527:LLR65553 LVN65527:LVN65553 MFJ65527:MFJ65553 MPF65527:MPF65553 MZB65527:MZB65553 NIX65527:NIX65553 NST65527:NST65553 OCP65527:OCP65553 OML65527:OML65553 OWH65527:OWH65553 PGD65527:PGD65553 PPZ65527:PPZ65553 PZV65527:PZV65553 QJR65527:QJR65553 QTN65527:QTN65553 RDJ65527:RDJ65553 RNF65527:RNF65553 RXB65527:RXB65553 SGX65527:SGX65553 SQT65527:SQT65553 TAP65527:TAP65553 TKL65527:TKL65553 TUH65527:TUH65553 UED65527:UED65553 UNZ65527:UNZ65553 UXV65527:UXV65553 VHR65527:VHR65553 VRN65527:VRN65553 WBJ65527:WBJ65553 WLF65527:WLF65553 WVB65527:WVB65553 G131063:G131089 IP131063:IP131089 SL131063:SL131089 ACH131063:ACH131089 AMD131063:AMD131089 AVZ131063:AVZ131089 BFV131063:BFV131089 BPR131063:BPR131089 BZN131063:BZN131089 CJJ131063:CJJ131089 CTF131063:CTF131089 DDB131063:DDB131089 DMX131063:DMX131089 DWT131063:DWT131089 EGP131063:EGP131089 EQL131063:EQL131089 FAH131063:FAH131089 FKD131063:FKD131089 FTZ131063:FTZ131089 GDV131063:GDV131089 GNR131063:GNR131089 GXN131063:GXN131089 HHJ131063:HHJ131089 HRF131063:HRF131089 IBB131063:IBB131089 IKX131063:IKX131089 IUT131063:IUT131089 JEP131063:JEP131089 JOL131063:JOL131089 JYH131063:JYH131089 KID131063:KID131089 KRZ131063:KRZ131089 LBV131063:LBV131089 LLR131063:LLR131089 LVN131063:LVN131089 MFJ131063:MFJ131089 MPF131063:MPF131089 MZB131063:MZB131089 NIX131063:NIX131089 NST131063:NST131089 OCP131063:OCP131089 OML131063:OML131089 OWH131063:OWH131089 PGD131063:PGD131089 PPZ131063:PPZ131089 PZV131063:PZV131089 QJR131063:QJR131089 QTN131063:QTN131089 RDJ131063:RDJ131089 RNF131063:RNF131089 RXB131063:RXB131089 SGX131063:SGX131089 SQT131063:SQT131089 TAP131063:TAP131089 TKL131063:TKL131089 TUH131063:TUH131089 UED131063:UED131089 UNZ131063:UNZ131089 UXV131063:UXV131089 VHR131063:VHR131089 VRN131063:VRN131089 WBJ131063:WBJ131089 WLF131063:WLF131089 WVB131063:WVB131089 G196599:G196625 IP196599:IP196625 SL196599:SL196625 ACH196599:ACH196625 AMD196599:AMD196625 AVZ196599:AVZ196625 BFV196599:BFV196625 BPR196599:BPR196625 BZN196599:BZN196625 CJJ196599:CJJ196625 CTF196599:CTF196625 DDB196599:DDB196625 DMX196599:DMX196625 DWT196599:DWT196625 EGP196599:EGP196625 EQL196599:EQL196625 FAH196599:FAH196625 FKD196599:FKD196625 FTZ196599:FTZ196625 GDV196599:GDV196625 GNR196599:GNR196625 GXN196599:GXN196625 HHJ196599:HHJ196625 HRF196599:HRF196625 IBB196599:IBB196625 IKX196599:IKX196625 IUT196599:IUT196625 JEP196599:JEP196625 JOL196599:JOL196625 JYH196599:JYH196625 KID196599:KID196625 KRZ196599:KRZ196625 LBV196599:LBV196625 LLR196599:LLR196625 LVN196599:LVN196625 MFJ196599:MFJ196625 MPF196599:MPF196625 MZB196599:MZB196625 NIX196599:NIX196625 NST196599:NST196625 OCP196599:OCP196625 OML196599:OML196625 OWH196599:OWH196625 PGD196599:PGD196625 PPZ196599:PPZ196625 PZV196599:PZV196625 QJR196599:QJR196625 QTN196599:QTN196625 RDJ196599:RDJ196625 RNF196599:RNF196625 RXB196599:RXB196625 SGX196599:SGX196625 SQT196599:SQT196625 TAP196599:TAP196625 TKL196599:TKL196625 TUH196599:TUH196625 UED196599:UED196625 UNZ196599:UNZ196625 UXV196599:UXV196625 VHR196599:VHR196625 VRN196599:VRN196625 WBJ196599:WBJ196625 WLF196599:WLF196625 WVB196599:WVB196625 G262135:G262161 IP262135:IP262161 SL262135:SL262161 ACH262135:ACH262161 AMD262135:AMD262161 AVZ262135:AVZ262161 BFV262135:BFV262161 BPR262135:BPR262161 BZN262135:BZN262161 CJJ262135:CJJ262161 CTF262135:CTF262161 DDB262135:DDB262161 DMX262135:DMX262161 DWT262135:DWT262161 EGP262135:EGP262161 EQL262135:EQL262161 FAH262135:FAH262161 FKD262135:FKD262161 FTZ262135:FTZ262161 GDV262135:GDV262161 GNR262135:GNR262161 GXN262135:GXN262161 HHJ262135:HHJ262161 HRF262135:HRF262161 IBB262135:IBB262161 IKX262135:IKX262161 IUT262135:IUT262161 JEP262135:JEP262161 JOL262135:JOL262161 JYH262135:JYH262161 KID262135:KID262161 KRZ262135:KRZ262161 LBV262135:LBV262161 LLR262135:LLR262161 LVN262135:LVN262161 MFJ262135:MFJ262161 MPF262135:MPF262161 MZB262135:MZB262161 NIX262135:NIX262161 NST262135:NST262161 OCP262135:OCP262161 OML262135:OML262161 OWH262135:OWH262161 PGD262135:PGD262161 PPZ262135:PPZ262161 PZV262135:PZV262161 QJR262135:QJR262161 QTN262135:QTN262161 RDJ262135:RDJ262161 RNF262135:RNF262161 RXB262135:RXB262161 SGX262135:SGX262161 SQT262135:SQT262161 TAP262135:TAP262161 TKL262135:TKL262161 TUH262135:TUH262161 UED262135:UED262161 UNZ262135:UNZ262161 UXV262135:UXV262161 VHR262135:VHR262161 VRN262135:VRN262161 WBJ262135:WBJ262161 WLF262135:WLF262161 WVB262135:WVB262161 G327671:G327697 IP327671:IP327697 SL327671:SL327697 ACH327671:ACH327697 AMD327671:AMD327697 AVZ327671:AVZ327697 BFV327671:BFV327697 BPR327671:BPR327697 BZN327671:BZN327697 CJJ327671:CJJ327697 CTF327671:CTF327697 DDB327671:DDB327697 DMX327671:DMX327697 DWT327671:DWT327697 EGP327671:EGP327697 EQL327671:EQL327697 FAH327671:FAH327697 FKD327671:FKD327697 FTZ327671:FTZ327697 GDV327671:GDV327697 GNR327671:GNR327697 GXN327671:GXN327697 HHJ327671:HHJ327697 HRF327671:HRF327697 IBB327671:IBB327697 IKX327671:IKX327697 IUT327671:IUT327697 JEP327671:JEP327697 JOL327671:JOL327697 JYH327671:JYH327697 KID327671:KID327697 KRZ327671:KRZ327697 LBV327671:LBV327697 LLR327671:LLR327697 LVN327671:LVN327697 MFJ327671:MFJ327697 MPF327671:MPF327697 MZB327671:MZB327697 NIX327671:NIX327697 NST327671:NST327697 OCP327671:OCP327697 OML327671:OML327697 OWH327671:OWH327697 PGD327671:PGD327697 PPZ327671:PPZ327697 PZV327671:PZV327697 QJR327671:QJR327697 QTN327671:QTN327697 RDJ327671:RDJ327697 RNF327671:RNF327697 RXB327671:RXB327697 SGX327671:SGX327697 SQT327671:SQT327697 TAP327671:TAP327697 TKL327671:TKL327697 TUH327671:TUH327697 UED327671:UED327697 UNZ327671:UNZ327697 UXV327671:UXV327697 VHR327671:VHR327697 VRN327671:VRN327697 WBJ327671:WBJ327697 WLF327671:WLF327697 WVB327671:WVB327697 G393207:G393233 IP393207:IP393233 SL393207:SL393233 ACH393207:ACH393233 AMD393207:AMD393233 AVZ393207:AVZ393233 BFV393207:BFV393233 BPR393207:BPR393233 BZN393207:BZN393233 CJJ393207:CJJ393233 CTF393207:CTF393233 DDB393207:DDB393233 DMX393207:DMX393233 DWT393207:DWT393233 EGP393207:EGP393233 EQL393207:EQL393233 FAH393207:FAH393233 FKD393207:FKD393233 FTZ393207:FTZ393233 GDV393207:GDV393233 GNR393207:GNR393233 GXN393207:GXN393233 HHJ393207:HHJ393233 HRF393207:HRF393233 IBB393207:IBB393233 IKX393207:IKX393233 IUT393207:IUT393233 JEP393207:JEP393233 JOL393207:JOL393233 JYH393207:JYH393233 KID393207:KID393233 KRZ393207:KRZ393233 LBV393207:LBV393233 LLR393207:LLR393233 LVN393207:LVN393233 MFJ393207:MFJ393233 MPF393207:MPF393233 MZB393207:MZB393233 NIX393207:NIX393233 NST393207:NST393233 OCP393207:OCP393233 OML393207:OML393233 OWH393207:OWH393233 PGD393207:PGD393233 PPZ393207:PPZ393233 PZV393207:PZV393233 QJR393207:QJR393233 QTN393207:QTN393233 RDJ393207:RDJ393233 RNF393207:RNF393233 RXB393207:RXB393233 SGX393207:SGX393233 SQT393207:SQT393233 TAP393207:TAP393233 TKL393207:TKL393233 TUH393207:TUH393233 UED393207:UED393233 UNZ393207:UNZ393233 UXV393207:UXV393233 VHR393207:VHR393233 VRN393207:VRN393233 WBJ393207:WBJ393233 WLF393207:WLF393233 WVB393207:WVB393233 G458743:G458769 IP458743:IP458769 SL458743:SL458769 ACH458743:ACH458769 AMD458743:AMD458769 AVZ458743:AVZ458769 BFV458743:BFV458769 BPR458743:BPR458769 BZN458743:BZN458769 CJJ458743:CJJ458769 CTF458743:CTF458769 DDB458743:DDB458769 DMX458743:DMX458769 DWT458743:DWT458769 EGP458743:EGP458769 EQL458743:EQL458769 FAH458743:FAH458769 FKD458743:FKD458769 FTZ458743:FTZ458769 GDV458743:GDV458769 GNR458743:GNR458769 GXN458743:GXN458769 HHJ458743:HHJ458769 HRF458743:HRF458769 IBB458743:IBB458769 IKX458743:IKX458769 IUT458743:IUT458769 JEP458743:JEP458769 JOL458743:JOL458769 JYH458743:JYH458769 KID458743:KID458769 KRZ458743:KRZ458769 LBV458743:LBV458769 LLR458743:LLR458769 LVN458743:LVN458769 MFJ458743:MFJ458769 MPF458743:MPF458769 MZB458743:MZB458769 NIX458743:NIX458769 NST458743:NST458769 OCP458743:OCP458769 OML458743:OML458769 OWH458743:OWH458769 PGD458743:PGD458769 PPZ458743:PPZ458769 PZV458743:PZV458769 QJR458743:QJR458769 QTN458743:QTN458769 RDJ458743:RDJ458769 RNF458743:RNF458769 RXB458743:RXB458769 SGX458743:SGX458769 SQT458743:SQT458769 TAP458743:TAP458769 TKL458743:TKL458769 TUH458743:TUH458769 UED458743:UED458769 UNZ458743:UNZ458769 UXV458743:UXV458769 VHR458743:VHR458769 VRN458743:VRN458769 WBJ458743:WBJ458769 WLF458743:WLF458769 WVB458743:WVB458769 G524279:G524305 IP524279:IP524305 SL524279:SL524305 ACH524279:ACH524305 AMD524279:AMD524305 AVZ524279:AVZ524305 BFV524279:BFV524305 BPR524279:BPR524305 BZN524279:BZN524305 CJJ524279:CJJ524305 CTF524279:CTF524305 DDB524279:DDB524305 DMX524279:DMX524305 DWT524279:DWT524305 EGP524279:EGP524305 EQL524279:EQL524305 FAH524279:FAH524305 FKD524279:FKD524305 FTZ524279:FTZ524305 GDV524279:GDV524305 GNR524279:GNR524305 GXN524279:GXN524305 HHJ524279:HHJ524305 HRF524279:HRF524305 IBB524279:IBB524305 IKX524279:IKX524305 IUT524279:IUT524305 JEP524279:JEP524305 JOL524279:JOL524305 JYH524279:JYH524305 KID524279:KID524305 KRZ524279:KRZ524305 LBV524279:LBV524305 LLR524279:LLR524305 LVN524279:LVN524305 MFJ524279:MFJ524305 MPF524279:MPF524305 MZB524279:MZB524305 NIX524279:NIX524305 NST524279:NST524305 OCP524279:OCP524305 OML524279:OML524305 OWH524279:OWH524305 PGD524279:PGD524305 PPZ524279:PPZ524305 PZV524279:PZV524305 QJR524279:QJR524305 QTN524279:QTN524305 RDJ524279:RDJ524305 RNF524279:RNF524305 RXB524279:RXB524305 SGX524279:SGX524305 SQT524279:SQT524305 TAP524279:TAP524305 TKL524279:TKL524305 TUH524279:TUH524305 UED524279:UED524305 UNZ524279:UNZ524305 UXV524279:UXV524305 VHR524279:VHR524305 VRN524279:VRN524305 WBJ524279:WBJ524305 WLF524279:WLF524305 WVB524279:WVB524305 G589815:G589841 IP589815:IP589841 SL589815:SL589841 ACH589815:ACH589841 AMD589815:AMD589841 AVZ589815:AVZ589841 BFV589815:BFV589841 BPR589815:BPR589841 BZN589815:BZN589841 CJJ589815:CJJ589841 CTF589815:CTF589841 DDB589815:DDB589841 DMX589815:DMX589841 DWT589815:DWT589841 EGP589815:EGP589841 EQL589815:EQL589841 FAH589815:FAH589841 FKD589815:FKD589841 FTZ589815:FTZ589841 GDV589815:GDV589841 GNR589815:GNR589841 GXN589815:GXN589841 HHJ589815:HHJ589841 HRF589815:HRF589841 IBB589815:IBB589841 IKX589815:IKX589841 IUT589815:IUT589841 JEP589815:JEP589841 JOL589815:JOL589841 JYH589815:JYH589841 KID589815:KID589841 KRZ589815:KRZ589841 LBV589815:LBV589841 LLR589815:LLR589841 LVN589815:LVN589841 MFJ589815:MFJ589841 MPF589815:MPF589841 MZB589815:MZB589841 NIX589815:NIX589841 NST589815:NST589841 OCP589815:OCP589841 OML589815:OML589841 OWH589815:OWH589841 PGD589815:PGD589841 PPZ589815:PPZ589841 PZV589815:PZV589841 QJR589815:QJR589841 QTN589815:QTN589841 RDJ589815:RDJ589841 RNF589815:RNF589841 RXB589815:RXB589841 SGX589815:SGX589841 SQT589815:SQT589841 TAP589815:TAP589841 TKL589815:TKL589841 TUH589815:TUH589841 UED589815:UED589841 UNZ589815:UNZ589841 UXV589815:UXV589841 VHR589815:VHR589841 VRN589815:VRN589841 WBJ589815:WBJ589841 WLF589815:WLF589841 WVB589815:WVB589841 G655351:G655377 IP655351:IP655377 SL655351:SL655377 ACH655351:ACH655377 AMD655351:AMD655377 AVZ655351:AVZ655377 BFV655351:BFV655377 BPR655351:BPR655377 BZN655351:BZN655377 CJJ655351:CJJ655377 CTF655351:CTF655377 DDB655351:DDB655377 DMX655351:DMX655377 DWT655351:DWT655377 EGP655351:EGP655377 EQL655351:EQL655377 FAH655351:FAH655377 FKD655351:FKD655377 FTZ655351:FTZ655377 GDV655351:GDV655377 GNR655351:GNR655377 GXN655351:GXN655377 HHJ655351:HHJ655377 HRF655351:HRF655377 IBB655351:IBB655377 IKX655351:IKX655377 IUT655351:IUT655377 JEP655351:JEP655377 JOL655351:JOL655377 JYH655351:JYH655377 KID655351:KID655377 KRZ655351:KRZ655377 LBV655351:LBV655377 LLR655351:LLR655377 LVN655351:LVN655377 MFJ655351:MFJ655377 MPF655351:MPF655377 MZB655351:MZB655377 NIX655351:NIX655377 NST655351:NST655377 OCP655351:OCP655377 OML655351:OML655377 OWH655351:OWH655377 PGD655351:PGD655377 PPZ655351:PPZ655377 PZV655351:PZV655377 QJR655351:QJR655377 QTN655351:QTN655377 RDJ655351:RDJ655377 RNF655351:RNF655377 RXB655351:RXB655377 SGX655351:SGX655377 SQT655351:SQT655377 TAP655351:TAP655377 TKL655351:TKL655377 TUH655351:TUH655377 UED655351:UED655377 UNZ655351:UNZ655377 UXV655351:UXV655377 VHR655351:VHR655377 VRN655351:VRN655377 WBJ655351:WBJ655377 WLF655351:WLF655377 WVB655351:WVB655377 G720887:G720913 IP720887:IP720913 SL720887:SL720913 ACH720887:ACH720913 AMD720887:AMD720913 AVZ720887:AVZ720913 BFV720887:BFV720913 BPR720887:BPR720913 BZN720887:BZN720913 CJJ720887:CJJ720913 CTF720887:CTF720913 DDB720887:DDB720913 DMX720887:DMX720913 DWT720887:DWT720913 EGP720887:EGP720913 EQL720887:EQL720913 FAH720887:FAH720913 FKD720887:FKD720913 FTZ720887:FTZ720913 GDV720887:GDV720913 GNR720887:GNR720913 GXN720887:GXN720913 HHJ720887:HHJ720913 HRF720887:HRF720913 IBB720887:IBB720913 IKX720887:IKX720913 IUT720887:IUT720913 JEP720887:JEP720913 JOL720887:JOL720913 JYH720887:JYH720913 KID720887:KID720913 KRZ720887:KRZ720913 LBV720887:LBV720913 LLR720887:LLR720913 LVN720887:LVN720913 MFJ720887:MFJ720913 MPF720887:MPF720913 MZB720887:MZB720913 NIX720887:NIX720913 NST720887:NST720913 OCP720887:OCP720913 OML720887:OML720913 OWH720887:OWH720913 PGD720887:PGD720913 PPZ720887:PPZ720913 PZV720887:PZV720913 QJR720887:QJR720913 QTN720887:QTN720913 RDJ720887:RDJ720913 RNF720887:RNF720913 RXB720887:RXB720913 SGX720887:SGX720913 SQT720887:SQT720913 TAP720887:TAP720913 TKL720887:TKL720913 TUH720887:TUH720913 UED720887:UED720913 UNZ720887:UNZ720913 UXV720887:UXV720913 VHR720887:VHR720913 VRN720887:VRN720913 WBJ720887:WBJ720913 WLF720887:WLF720913 WVB720887:WVB720913 G786423:G786449 IP786423:IP786449 SL786423:SL786449 ACH786423:ACH786449 AMD786423:AMD786449 AVZ786423:AVZ786449 BFV786423:BFV786449 BPR786423:BPR786449 BZN786423:BZN786449 CJJ786423:CJJ786449 CTF786423:CTF786449 DDB786423:DDB786449 DMX786423:DMX786449 DWT786423:DWT786449 EGP786423:EGP786449 EQL786423:EQL786449 FAH786423:FAH786449 FKD786423:FKD786449 FTZ786423:FTZ786449 GDV786423:GDV786449 GNR786423:GNR786449 GXN786423:GXN786449 HHJ786423:HHJ786449 HRF786423:HRF786449 IBB786423:IBB786449 IKX786423:IKX786449 IUT786423:IUT786449 JEP786423:JEP786449 JOL786423:JOL786449 JYH786423:JYH786449 KID786423:KID786449 KRZ786423:KRZ786449 LBV786423:LBV786449 LLR786423:LLR786449 LVN786423:LVN786449 MFJ786423:MFJ786449 MPF786423:MPF786449 MZB786423:MZB786449 NIX786423:NIX786449 NST786423:NST786449 OCP786423:OCP786449 OML786423:OML786449 OWH786423:OWH786449 PGD786423:PGD786449 PPZ786423:PPZ786449 PZV786423:PZV786449 QJR786423:QJR786449 QTN786423:QTN786449 RDJ786423:RDJ786449 RNF786423:RNF786449 RXB786423:RXB786449 SGX786423:SGX786449 SQT786423:SQT786449 TAP786423:TAP786449 TKL786423:TKL786449 TUH786423:TUH786449 UED786423:UED786449 UNZ786423:UNZ786449 UXV786423:UXV786449 VHR786423:VHR786449 VRN786423:VRN786449 WBJ786423:WBJ786449 WLF786423:WLF786449 WVB786423:WVB786449 G851959:G851985 IP851959:IP851985 SL851959:SL851985 ACH851959:ACH851985 AMD851959:AMD851985 AVZ851959:AVZ851985 BFV851959:BFV851985 BPR851959:BPR851985 BZN851959:BZN851985 CJJ851959:CJJ851985 CTF851959:CTF851985 DDB851959:DDB851985 DMX851959:DMX851985 DWT851959:DWT851985 EGP851959:EGP851985 EQL851959:EQL851985 FAH851959:FAH851985 FKD851959:FKD851985 FTZ851959:FTZ851985 GDV851959:GDV851985 GNR851959:GNR851985 GXN851959:GXN851985 HHJ851959:HHJ851985 HRF851959:HRF851985 IBB851959:IBB851985 IKX851959:IKX851985 IUT851959:IUT851985 JEP851959:JEP851985 JOL851959:JOL851985 JYH851959:JYH851985 KID851959:KID851985 KRZ851959:KRZ851985 LBV851959:LBV851985 LLR851959:LLR851985 LVN851959:LVN851985 MFJ851959:MFJ851985 MPF851959:MPF851985 MZB851959:MZB851985 NIX851959:NIX851985 NST851959:NST851985 OCP851959:OCP851985 OML851959:OML851985 OWH851959:OWH851985 PGD851959:PGD851985 PPZ851959:PPZ851985 PZV851959:PZV851985 QJR851959:QJR851985 QTN851959:QTN851985 RDJ851959:RDJ851985 RNF851959:RNF851985 RXB851959:RXB851985 SGX851959:SGX851985 SQT851959:SQT851985 TAP851959:TAP851985 TKL851959:TKL851985 TUH851959:TUH851985 UED851959:UED851985 UNZ851959:UNZ851985 UXV851959:UXV851985 VHR851959:VHR851985 VRN851959:VRN851985 WBJ851959:WBJ851985 WLF851959:WLF851985 WVB851959:WVB851985 G917495:G917521 IP917495:IP917521 SL917495:SL917521 ACH917495:ACH917521 AMD917495:AMD917521 AVZ917495:AVZ917521 BFV917495:BFV917521 BPR917495:BPR917521 BZN917495:BZN917521 CJJ917495:CJJ917521 CTF917495:CTF917521 DDB917495:DDB917521 DMX917495:DMX917521 DWT917495:DWT917521 EGP917495:EGP917521 EQL917495:EQL917521 FAH917495:FAH917521 FKD917495:FKD917521 FTZ917495:FTZ917521 GDV917495:GDV917521 GNR917495:GNR917521 GXN917495:GXN917521 HHJ917495:HHJ917521 HRF917495:HRF917521 IBB917495:IBB917521 IKX917495:IKX917521 IUT917495:IUT917521 JEP917495:JEP917521 JOL917495:JOL917521 JYH917495:JYH917521 KID917495:KID917521 KRZ917495:KRZ917521 LBV917495:LBV917521 LLR917495:LLR917521 LVN917495:LVN917521 MFJ917495:MFJ917521 MPF917495:MPF917521 MZB917495:MZB917521 NIX917495:NIX917521 NST917495:NST917521 OCP917495:OCP917521 OML917495:OML917521 OWH917495:OWH917521 PGD917495:PGD917521 PPZ917495:PPZ917521 PZV917495:PZV917521 QJR917495:QJR917521 QTN917495:QTN917521 RDJ917495:RDJ917521 RNF917495:RNF917521 RXB917495:RXB917521 SGX917495:SGX917521 SQT917495:SQT917521 TAP917495:TAP917521 TKL917495:TKL917521 TUH917495:TUH917521 UED917495:UED917521 UNZ917495:UNZ917521 UXV917495:UXV917521 VHR917495:VHR917521 VRN917495:VRN917521 WBJ917495:WBJ917521 WLF917495:WLF917521 WVB917495:WVB917521 G983031:G983057 IP983031:IP983057 SL983031:SL983057 ACH983031:ACH983057 AMD983031:AMD983057 AVZ983031:AVZ983057 BFV983031:BFV983057 BPR983031:BPR983057 BZN983031:BZN983057 CJJ983031:CJJ983057 CTF983031:CTF983057 DDB983031:DDB983057 DMX983031:DMX983057 DWT983031:DWT983057 EGP983031:EGP983057 EQL983031:EQL983057 FAH983031:FAH983057 FKD983031:FKD983057 FTZ983031:FTZ983057 GDV983031:GDV983057 GNR983031:GNR983057 GXN983031:GXN983057 HHJ983031:HHJ983057 HRF983031:HRF983057 IBB983031:IBB983057 IKX983031:IKX983057 IUT983031:IUT983057 JEP983031:JEP983057 JOL983031:JOL983057 JYH983031:JYH983057 KID983031:KID983057 KRZ983031:KRZ983057 LBV983031:LBV983057 LLR983031:LLR983057 LVN983031:LVN983057 MFJ983031:MFJ983057 MPF983031:MPF983057 MZB983031:MZB983057 NIX983031:NIX983057 NST983031:NST983057 OCP983031:OCP983057 OML983031:OML983057 OWH983031:OWH983057 PGD983031:PGD983057 PPZ983031:PPZ983057 PZV983031:PZV983057 QJR983031:QJR983057 QTN983031:QTN983057 RDJ983031:RDJ983057 RNF983031:RNF983057 RXB983031:RXB983057 SGX983031:SGX983057 SQT983031:SQT983057 TAP983031:TAP983057 TKL983031:TKL983057 TUH983031:TUH983057 UED983031:UED983057 UNZ983031:UNZ983057 UXV983031:UXV983057 VHR983031:VHR983057 VRN983031:VRN983057 WBJ983031:WBJ983057 WLF983031:WLF983057 WVB983031:WVB983057 K65527:K65553 IT65527:IT65553 SP65527:SP65553 ACL65527:ACL65553 AMH65527:AMH65553 AWD65527:AWD65553 BFZ65527:BFZ65553 BPV65527:BPV65553 BZR65527:BZR65553 CJN65527:CJN65553 CTJ65527:CTJ65553 DDF65527:DDF65553 DNB65527:DNB65553 DWX65527:DWX65553 EGT65527:EGT65553 EQP65527:EQP65553 FAL65527:FAL65553 FKH65527:FKH65553 FUD65527:FUD65553 GDZ65527:GDZ65553 GNV65527:GNV65553 GXR65527:GXR65553 HHN65527:HHN65553 HRJ65527:HRJ65553 IBF65527:IBF65553 ILB65527:ILB65553 IUX65527:IUX65553 JET65527:JET65553 JOP65527:JOP65553 JYL65527:JYL65553 KIH65527:KIH65553 KSD65527:KSD65553 LBZ65527:LBZ65553 LLV65527:LLV65553 LVR65527:LVR65553 MFN65527:MFN65553 MPJ65527:MPJ65553 MZF65527:MZF65553 NJB65527:NJB65553 NSX65527:NSX65553 OCT65527:OCT65553 OMP65527:OMP65553 OWL65527:OWL65553 PGH65527:PGH65553 PQD65527:PQD65553 PZZ65527:PZZ65553 QJV65527:QJV65553 QTR65527:QTR65553 RDN65527:RDN65553 RNJ65527:RNJ65553 RXF65527:RXF65553 SHB65527:SHB65553 SQX65527:SQX65553 TAT65527:TAT65553 TKP65527:TKP65553 TUL65527:TUL65553 UEH65527:UEH65553 UOD65527:UOD65553 UXZ65527:UXZ65553 VHV65527:VHV65553 VRR65527:VRR65553 WBN65527:WBN65553 WLJ65527:WLJ65553 WVF65527:WVF65553 K131063:K131089 IT131063:IT131089 SP131063:SP131089 ACL131063:ACL131089 AMH131063:AMH131089 AWD131063:AWD131089 BFZ131063:BFZ131089 BPV131063:BPV131089 BZR131063:BZR131089 CJN131063:CJN131089 CTJ131063:CTJ131089 DDF131063:DDF131089 DNB131063:DNB131089 DWX131063:DWX131089 EGT131063:EGT131089 EQP131063:EQP131089 FAL131063:FAL131089 FKH131063:FKH131089 FUD131063:FUD131089 GDZ131063:GDZ131089 GNV131063:GNV131089 GXR131063:GXR131089 HHN131063:HHN131089 HRJ131063:HRJ131089 IBF131063:IBF131089 ILB131063:ILB131089 IUX131063:IUX131089 JET131063:JET131089 JOP131063:JOP131089 JYL131063:JYL131089 KIH131063:KIH131089 KSD131063:KSD131089 LBZ131063:LBZ131089 LLV131063:LLV131089 LVR131063:LVR131089 MFN131063:MFN131089 MPJ131063:MPJ131089 MZF131063:MZF131089 NJB131063:NJB131089 NSX131063:NSX131089 OCT131063:OCT131089 OMP131063:OMP131089 OWL131063:OWL131089 PGH131063:PGH131089 PQD131063:PQD131089 PZZ131063:PZZ131089 QJV131063:QJV131089 QTR131063:QTR131089 RDN131063:RDN131089 RNJ131063:RNJ131089 RXF131063:RXF131089 SHB131063:SHB131089 SQX131063:SQX131089 TAT131063:TAT131089 TKP131063:TKP131089 TUL131063:TUL131089 UEH131063:UEH131089 UOD131063:UOD131089 UXZ131063:UXZ131089 VHV131063:VHV131089 VRR131063:VRR131089 WBN131063:WBN131089 WLJ131063:WLJ131089 WVF131063:WVF131089 K196599:K196625 IT196599:IT196625 SP196599:SP196625 ACL196599:ACL196625 AMH196599:AMH196625 AWD196599:AWD196625 BFZ196599:BFZ196625 BPV196599:BPV196625 BZR196599:BZR196625 CJN196599:CJN196625 CTJ196599:CTJ196625 DDF196599:DDF196625 DNB196599:DNB196625 DWX196599:DWX196625 EGT196599:EGT196625 EQP196599:EQP196625 FAL196599:FAL196625 FKH196599:FKH196625 FUD196599:FUD196625 GDZ196599:GDZ196625 GNV196599:GNV196625 GXR196599:GXR196625 HHN196599:HHN196625 HRJ196599:HRJ196625 IBF196599:IBF196625 ILB196599:ILB196625 IUX196599:IUX196625 JET196599:JET196625 JOP196599:JOP196625 JYL196599:JYL196625 KIH196599:KIH196625 KSD196599:KSD196625 LBZ196599:LBZ196625 LLV196599:LLV196625 LVR196599:LVR196625 MFN196599:MFN196625 MPJ196599:MPJ196625 MZF196599:MZF196625 NJB196599:NJB196625 NSX196599:NSX196625 OCT196599:OCT196625 OMP196599:OMP196625 OWL196599:OWL196625 PGH196599:PGH196625 PQD196599:PQD196625 PZZ196599:PZZ196625 QJV196599:QJV196625 QTR196599:QTR196625 RDN196599:RDN196625 RNJ196599:RNJ196625 RXF196599:RXF196625 SHB196599:SHB196625 SQX196599:SQX196625 TAT196599:TAT196625 TKP196599:TKP196625 TUL196599:TUL196625 UEH196599:UEH196625 UOD196599:UOD196625 UXZ196599:UXZ196625 VHV196599:VHV196625 VRR196599:VRR196625 WBN196599:WBN196625 WLJ196599:WLJ196625 WVF196599:WVF196625 K262135:K262161 IT262135:IT262161 SP262135:SP262161 ACL262135:ACL262161 AMH262135:AMH262161 AWD262135:AWD262161 BFZ262135:BFZ262161 BPV262135:BPV262161 BZR262135:BZR262161 CJN262135:CJN262161 CTJ262135:CTJ262161 DDF262135:DDF262161 DNB262135:DNB262161 DWX262135:DWX262161 EGT262135:EGT262161 EQP262135:EQP262161 FAL262135:FAL262161 FKH262135:FKH262161 FUD262135:FUD262161 GDZ262135:GDZ262161 GNV262135:GNV262161 GXR262135:GXR262161 HHN262135:HHN262161 HRJ262135:HRJ262161 IBF262135:IBF262161 ILB262135:ILB262161 IUX262135:IUX262161 JET262135:JET262161 JOP262135:JOP262161 JYL262135:JYL262161 KIH262135:KIH262161 KSD262135:KSD262161 LBZ262135:LBZ262161 LLV262135:LLV262161 LVR262135:LVR262161 MFN262135:MFN262161 MPJ262135:MPJ262161 MZF262135:MZF262161 NJB262135:NJB262161 NSX262135:NSX262161 OCT262135:OCT262161 OMP262135:OMP262161 OWL262135:OWL262161 PGH262135:PGH262161 PQD262135:PQD262161 PZZ262135:PZZ262161 QJV262135:QJV262161 QTR262135:QTR262161 RDN262135:RDN262161 RNJ262135:RNJ262161 RXF262135:RXF262161 SHB262135:SHB262161 SQX262135:SQX262161 TAT262135:TAT262161 TKP262135:TKP262161 TUL262135:TUL262161 UEH262135:UEH262161 UOD262135:UOD262161 UXZ262135:UXZ262161 VHV262135:VHV262161 VRR262135:VRR262161 WBN262135:WBN262161 WLJ262135:WLJ262161 WVF262135:WVF262161 K327671:K327697 IT327671:IT327697 SP327671:SP327697 ACL327671:ACL327697 AMH327671:AMH327697 AWD327671:AWD327697 BFZ327671:BFZ327697 BPV327671:BPV327697 BZR327671:BZR327697 CJN327671:CJN327697 CTJ327671:CTJ327697 DDF327671:DDF327697 DNB327671:DNB327697 DWX327671:DWX327697 EGT327671:EGT327697 EQP327671:EQP327697 FAL327671:FAL327697 FKH327671:FKH327697 FUD327671:FUD327697 GDZ327671:GDZ327697 GNV327671:GNV327697 GXR327671:GXR327697 HHN327671:HHN327697 HRJ327671:HRJ327697 IBF327671:IBF327697 ILB327671:ILB327697 IUX327671:IUX327697 JET327671:JET327697 JOP327671:JOP327697 JYL327671:JYL327697 KIH327671:KIH327697 KSD327671:KSD327697 LBZ327671:LBZ327697 LLV327671:LLV327697 LVR327671:LVR327697 MFN327671:MFN327697 MPJ327671:MPJ327697 MZF327671:MZF327697 NJB327671:NJB327697 NSX327671:NSX327697 OCT327671:OCT327697 OMP327671:OMP327697 OWL327671:OWL327697 PGH327671:PGH327697 PQD327671:PQD327697 PZZ327671:PZZ327697 QJV327671:QJV327697 QTR327671:QTR327697 RDN327671:RDN327697 RNJ327671:RNJ327697 RXF327671:RXF327697 SHB327671:SHB327697 SQX327671:SQX327697 TAT327671:TAT327697 TKP327671:TKP327697 TUL327671:TUL327697 UEH327671:UEH327697 UOD327671:UOD327697 UXZ327671:UXZ327697 VHV327671:VHV327697 VRR327671:VRR327697 WBN327671:WBN327697 WLJ327671:WLJ327697 WVF327671:WVF327697 K393207:K393233 IT393207:IT393233 SP393207:SP393233 ACL393207:ACL393233 AMH393207:AMH393233 AWD393207:AWD393233 BFZ393207:BFZ393233 BPV393207:BPV393233 BZR393207:BZR393233 CJN393207:CJN393233 CTJ393207:CTJ393233 DDF393207:DDF393233 DNB393207:DNB393233 DWX393207:DWX393233 EGT393207:EGT393233 EQP393207:EQP393233 FAL393207:FAL393233 FKH393207:FKH393233 FUD393207:FUD393233 GDZ393207:GDZ393233 GNV393207:GNV393233 GXR393207:GXR393233 HHN393207:HHN393233 HRJ393207:HRJ393233 IBF393207:IBF393233 ILB393207:ILB393233 IUX393207:IUX393233 JET393207:JET393233 JOP393207:JOP393233 JYL393207:JYL393233 KIH393207:KIH393233 KSD393207:KSD393233 LBZ393207:LBZ393233 LLV393207:LLV393233 LVR393207:LVR393233 MFN393207:MFN393233 MPJ393207:MPJ393233 MZF393207:MZF393233 NJB393207:NJB393233 NSX393207:NSX393233 OCT393207:OCT393233 OMP393207:OMP393233 OWL393207:OWL393233 PGH393207:PGH393233 PQD393207:PQD393233 PZZ393207:PZZ393233 QJV393207:QJV393233 QTR393207:QTR393233 RDN393207:RDN393233 RNJ393207:RNJ393233 RXF393207:RXF393233 SHB393207:SHB393233 SQX393207:SQX393233 TAT393207:TAT393233 TKP393207:TKP393233 TUL393207:TUL393233 UEH393207:UEH393233 UOD393207:UOD393233 UXZ393207:UXZ393233 VHV393207:VHV393233 VRR393207:VRR393233 WBN393207:WBN393233 WLJ393207:WLJ393233 WVF393207:WVF393233 K458743:K458769 IT458743:IT458769 SP458743:SP458769 ACL458743:ACL458769 AMH458743:AMH458769 AWD458743:AWD458769 BFZ458743:BFZ458769 BPV458743:BPV458769 BZR458743:BZR458769 CJN458743:CJN458769 CTJ458743:CTJ458769 DDF458743:DDF458769 DNB458743:DNB458769 DWX458743:DWX458769 EGT458743:EGT458769 EQP458743:EQP458769 FAL458743:FAL458769 FKH458743:FKH458769 FUD458743:FUD458769 GDZ458743:GDZ458769 GNV458743:GNV458769 GXR458743:GXR458769 HHN458743:HHN458769 HRJ458743:HRJ458769 IBF458743:IBF458769 ILB458743:ILB458769 IUX458743:IUX458769 JET458743:JET458769 JOP458743:JOP458769 JYL458743:JYL458769 KIH458743:KIH458769 KSD458743:KSD458769 LBZ458743:LBZ458769 LLV458743:LLV458769 LVR458743:LVR458769 MFN458743:MFN458769 MPJ458743:MPJ458769 MZF458743:MZF458769 NJB458743:NJB458769 NSX458743:NSX458769 OCT458743:OCT458769 OMP458743:OMP458769 OWL458743:OWL458769 PGH458743:PGH458769 PQD458743:PQD458769 PZZ458743:PZZ458769 QJV458743:QJV458769 QTR458743:QTR458769 RDN458743:RDN458769 RNJ458743:RNJ458769 RXF458743:RXF458769 SHB458743:SHB458769 SQX458743:SQX458769 TAT458743:TAT458769 TKP458743:TKP458769 TUL458743:TUL458769 UEH458743:UEH458769 UOD458743:UOD458769 UXZ458743:UXZ458769 VHV458743:VHV458769 VRR458743:VRR458769 WBN458743:WBN458769 WLJ458743:WLJ458769 WVF458743:WVF458769 K524279:K524305 IT524279:IT524305 SP524279:SP524305 ACL524279:ACL524305 AMH524279:AMH524305 AWD524279:AWD524305 BFZ524279:BFZ524305 BPV524279:BPV524305 BZR524279:BZR524305 CJN524279:CJN524305 CTJ524279:CTJ524305 DDF524279:DDF524305 DNB524279:DNB524305 DWX524279:DWX524305 EGT524279:EGT524305 EQP524279:EQP524305 FAL524279:FAL524305 FKH524279:FKH524305 FUD524279:FUD524305 GDZ524279:GDZ524305 GNV524279:GNV524305 GXR524279:GXR524305 HHN524279:HHN524305 HRJ524279:HRJ524305 IBF524279:IBF524305 ILB524279:ILB524305 IUX524279:IUX524305 JET524279:JET524305 JOP524279:JOP524305 JYL524279:JYL524305 KIH524279:KIH524305 KSD524279:KSD524305 LBZ524279:LBZ524305 LLV524279:LLV524305 LVR524279:LVR524305 MFN524279:MFN524305 MPJ524279:MPJ524305 MZF524279:MZF524305 NJB524279:NJB524305 NSX524279:NSX524305 OCT524279:OCT524305 OMP524279:OMP524305 OWL524279:OWL524305 PGH524279:PGH524305 PQD524279:PQD524305 PZZ524279:PZZ524305 QJV524279:QJV524305 QTR524279:QTR524305 RDN524279:RDN524305 RNJ524279:RNJ524305 RXF524279:RXF524305 SHB524279:SHB524305 SQX524279:SQX524305 TAT524279:TAT524305 TKP524279:TKP524305 TUL524279:TUL524305 UEH524279:UEH524305 UOD524279:UOD524305 UXZ524279:UXZ524305 VHV524279:VHV524305 VRR524279:VRR524305 WBN524279:WBN524305 WLJ524279:WLJ524305 WVF524279:WVF524305 K589815:K589841 IT589815:IT589841 SP589815:SP589841 ACL589815:ACL589841 AMH589815:AMH589841 AWD589815:AWD589841 BFZ589815:BFZ589841 BPV589815:BPV589841 BZR589815:BZR589841 CJN589815:CJN589841 CTJ589815:CTJ589841 DDF589815:DDF589841 DNB589815:DNB589841 DWX589815:DWX589841 EGT589815:EGT589841 EQP589815:EQP589841 FAL589815:FAL589841 FKH589815:FKH589841 FUD589815:FUD589841 GDZ589815:GDZ589841 GNV589815:GNV589841 GXR589815:GXR589841 HHN589815:HHN589841 HRJ589815:HRJ589841 IBF589815:IBF589841 ILB589815:ILB589841 IUX589815:IUX589841 JET589815:JET589841 JOP589815:JOP589841 JYL589815:JYL589841 KIH589815:KIH589841 KSD589815:KSD589841 LBZ589815:LBZ589841 LLV589815:LLV589841 LVR589815:LVR589841 MFN589815:MFN589841 MPJ589815:MPJ589841 MZF589815:MZF589841 NJB589815:NJB589841 NSX589815:NSX589841 OCT589815:OCT589841 OMP589815:OMP589841 OWL589815:OWL589841 PGH589815:PGH589841 PQD589815:PQD589841 PZZ589815:PZZ589841 QJV589815:QJV589841 QTR589815:QTR589841 RDN589815:RDN589841 RNJ589815:RNJ589841 RXF589815:RXF589841 SHB589815:SHB589841 SQX589815:SQX589841 TAT589815:TAT589841 TKP589815:TKP589841 TUL589815:TUL589841 UEH589815:UEH589841 UOD589815:UOD589841 UXZ589815:UXZ589841 VHV589815:VHV589841 VRR589815:VRR589841 WBN589815:WBN589841 WLJ589815:WLJ589841 WVF589815:WVF589841 K655351:K655377 IT655351:IT655377 SP655351:SP655377 ACL655351:ACL655377 AMH655351:AMH655377 AWD655351:AWD655377 BFZ655351:BFZ655377 BPV655351:BPV655377 BZR655351:BZR655377 CJN655351:CJN655377 CTJ655351:CTJ655377 DDF655351:DDF655377 DNB655351:DNB655377 DWX655351:DWX655377 EGT655351:EGT655377 EQP655351:EQP655377 FAL655351:FAL655377 FKH655351:FKH655377 FUD655351:FUD655377 GDZ655351:GDZ655377 GNV655351:GNV655377 GXR655351:GXR655377 HHN655351:HHN655377 HRJ655351:HRJ655377 IBF655351:IBF655377 ILB655351:ILB655377 IUX655351:IUX655377 JET655351:JET655377 JOP655351:JOP655377 JYL655351:JYL655377 KIH655351:KIH655377 KSD655351:KSD655377 LBZ655351:LBZ655377 LLV655351:LLV655377 LVR655351:LVR655377 MFN655351:MFN655377 MPJ655351:MPJ655377 MZF655351:MZF655377 NJB655351:NJB655377 NSX655351:NSX655377 OCT655351:OCT655377 OMP655351:OMP655377 OWL655351:OWL655377 PGH655351:PGH655377 PQD655351:PQD655377 PZZ655351:PZZ655377 QJV655351:QJV655377 QTR655351:QTR655377 RDN655351:RDN655377 RNJ655351:RNJ655377 RXF655351:RXF655377 SHB655351:SHB655377 SQX655351:SQX655377 TAT655351:TAT655377 TKP655351:TKP655377 TUL655351:TUL655377 UEH655351:UEH655377 UOD655351:UOD655377 UXZ655351:UXZ655377 VHV655351:VHV655377 VRR655351:VRR655377 WBN655351:WBN655377 WLJ655351:WLJ655377 WVF655351:WVF655377 K720887:K720913 IT720887:IT720913 SP720887:SP720913 ACL720887:ACL720913 AMH720887:AMH720913 AWD720887:AWD720913 BFZ720887:BFZ720913 BPV720887:BPV720913 BZR720887:BZR720913 CJN720887:CJN720913 CTJ720887:CTJ720913 DDF720887:DDF720913 DNB720887:DNB720913 DWX720887:DWX720913 EGT720887:EGT720913 EQP720887:EQP720913 FAL720887:FAL720913 FKH720887:FKH720913 FUD720887:FUD720913 GDZ720887:GDZ720913 GNV720887:GNV720913 GXR720887:GXR720913 HHN720887:HHN720913 HRJ720887:HRJ720913 IBF720887:IBF720913 ILB720887:ILB720913 IUX720887:IUX720913 JET720887:JET720913 JOP720887:JOP720913 JYL720887:JYL720913 KIH720887:KIH720913 KSD720887:KSD720913 LBZ720887:LBZ720913 LLV720887:LLV720913 LVR720887:LVR720913 MFN720887:MFN720913 MPJ720887:MPJ720913 MZF720887:MZF720913 NJB720887:NJB720913 NSX720887:NSX720913 OCT720887:OCT720913 OMP720887:OMP720913 OWL720887:OWL720913 PGH720887:PGH720913 PQD720887:PQD720913 PZZ720887:PZZ720913 QJV720887:QJV720913 QTR720887:QTR720913 RDN720887:RDN720913 RNJ720887:RNJ720913 RXF720887:RXF720913 SHB720887:SHB720913 SQX720887:SQX720913 TAT720887:TAT720913 TKP720887:TKP720913 TUL720887:TUL720913 UEH720887:UEH720913 UOD720887:UOD720913 UXZ720887:UXZ720913 VHV720887:VHV720913 VRR720887:VRR720913 WBN720887:WBN720913 WLJ720887:WLJ720913 WVF720887:WVF720913 K786423:K786449 IT786423:IT786449 SP786423:SP786449 ACL786423:ACL786449 AMH786423:AMH786449 AWD786423:AWD786449 BFZ786423:BFZ786449 BPV786423:BPV786449 BZR786423:BZR786449 CJN786423:CJN786449 CTJ786423:CTJ786449 DDF786423:DDF786449 DNB786423:DNB786449 DWX786423:DWX786449 EGT786423:EGT786449 EQP786423:EQP786449 FAL786423:FAL786449 FKH786423:FKH786449 FUD786423:FUD786449 GDZ786423:GDZ786449 GNV786423:GNV786449 GXR786423:GXR786449 HHN786423:HHN786449 HRJ786423:HRJ786449 IBF786423:IBF786449 ILB786423:ILB786449 IUX786423:IUX786449 JET786423:JET786449 JOP786423:JOP786449 JYL786423:JYL786449 KIH786423:KIH786449 KSD786423:KSD786449 LBZ786423:LBZ786449 LLV786423:LLV786449 LVR786423:LVR786449 MFN786423:MFN786449 MPJ786423:MPJ786449 MZF786423:MZF786449 NJB786423:NJB786449 NSX786423:NSX786449 OCT786423:OCT786449 OMP786423:OMP786449 OWL786423:OWL786449 PGH786423:PGH786449 PQD786423:PQD786449 PZZ786423:PZZ786449 QJV786423:QJV786449 QTR786423:QTR786449 RDN786423:RDN786449 RNJ786423:RNJ786449 RXF786423:RXF786449 SHB786423:SHB786449 SQX786423:SQX786449 TAT786423:TAT786449 TKP786423:TKP786449 TUL786423:TUL786449 UEH786423:UEH786449 UOD786423:UOD786449 UXZ786423:UXZ786449 VHV786423:VHV786449 VRR786423:VRR786449 WBN786423:WBN786449 WLJ786423:WLJ786449 WVF786423:WVF786449 K851959:K851985 IT851959:IT851985 SP851959:SP851985 ACL851959:ACL851985 AMH851959:AMH851985 AWD851959:AWD851985 BFZ851959:BFZ851985 BPV851959:BPV851985 BZR851959:BZR851985 CJN851959:CJN851985 CTJ851959:CTJ851985 DDF851959:DDF851985 DNB851959:DNB851985 DWX851959:DWX851985 EGT851959:EGT851985 EQP851959:EQP851985 FAL851959:FAL851985 FKH851959:FKH851985 FUD851959:FUD851985 GDZ851959:GDZ851985 GNV851959:GNV851985 GXR851959:GXR851985 HHN851959:HHN851985 HRJ851959:HRJ851985 IBF851959:IBF851985 ILB851959:ILB851985 IUX851959:IUX851985 JET851959:JET851985 JOP851959:JOP851985 JYL851959:JYL851985 KIH851959:KIH851985 KSD851959:KSD851985 LBZ851959:LBZ851985 LLV851959:LLV851985 LVR851959:LVR851985 MFN851959:MFN851985 MPJ851959:MPJ851985 MZF851959:MZF851985 NJB851959:NJB851985 NSX851959:NSX851985 OCT851959:OCT851985 OMP851959:OMP851985 OWL851959:OWL851985 PGH851959:PGH851985 PQD851959:PQD851985 PZZ851959:PZZ851985 QJV851959:QJV851985 QTR851959:QTR851985 RDN851959:RDN851985 RNJ851959:RNJ851985 RXF851959:RXF851985 SHB851959:SHB851985 SQX851959:SQX851985 TAT851959:TAT851985 TKP851959:TKP851985 TUL851959:TUL851985 UEH851959:UEH851985 UOD851959:UOD851985 UXZ851959:UXZ851985 VHV851959:VHV851985 VRR851959:VRR851985 WBN851959:WBN851985 WLJ851959:WLJ851985 WVF851959:WVF851985 K917495:K917521 IT917495:IT917521 SP917495:SP917521 ACL917495:ACL917521 AMH917495:AMH917521 AWD917495:AWD917521 BFZ917495:BFZ917521 BPV917495:BPV917521 BZR917495:BZR917521 CJN917495:CJN917521 CTJ917495:CTJ917521 DDF917495:DDF917521 DNB917495:DNB917521 DWX917495:DWX917521 EGT917495:EGT917521 EQP917495:EQP917521 FAL917495:FAL917521 FKH917495:FKH917521 FUD917495:FUD917521 GDZ917495:GDZ917521 GNV917495:GNV917521 GXR917495:GXR917521 HHN917495:HHN917521 HRJ917495:HRJ917521 IBF917495:IBF917521 ILB917495:ILB917521 IUX917495:IUX917521 JET917495:JET917521 JOP917495:JOP917521 JYL917495:JYL917521 KIH917495:KIH917521 KSD917495:KSD917521 LBZ917495:LBZ917521 LLV917495:LLV917521 LVR917495:LVR917521 MFN917495:MFN917521 MPJ917495:MPJ917521 MZF917495:MZF917521 NJB917495:NJB917521 NSX917495:NSX917521 OCT917495:OCT917521 OMP917495:OMP917521 OWL917495:OWL917521 PGH917495:PGH917521 PQD917495:PQD917521 PZZ917495:PZZ917521 QJV917495:QJV917521 QTR917495:QTR917521 RDN917495:RDN917521 RNJ917495:RNJ917521 RXF917495:RXF917521 SHB917495:SHB917521 SQX917495:SQX917521 TAT917495:TAT917521 TKP917495:TKP917521 TUL917495:TUL917521 UEH917495:UEH917521 UOD917495:UOD917521 UXZ917495:UXZ917521 VHV917495:VHV917521 VRR917495:VRR917521 WBN917495:WBN917521 WLJ917495:WLJ917521 WVF917495:WVF917521 K983031:K983057 IT983031:IT983057 SP983031:SP983057 ACL983031:ACL983057 AMH983031:AMH983057 AWD983031:AWD983057 BFZ983031:BFZ983057 BPV983031:BPV983057 BZR983031:BZR983057 CJN983031:CJN983057 CTJ983031:CTJ983057 DDF983031:DDF983057 DNB983031:DNB983057 DWX983031:DWX983057 EGT983031:EGT983057 EQP983031:EQP983057 FAL983031:FAL983057 FKH983031:FKH983057 FUD983031:FUD983057 GDZ983031:GDZ983057 GNV983031:GNV983057 GXR983031:GXR983057 HHN983031:HHN983057 HRJ983031:HRJ983057 IBF983031:IBF983057 ILB983031:ILB983057 IUX983031:IUX983057 JET983031:JET983057 JOP983031:JOP983057 JYL983031:JYL983057 KIH983031:KIH983057 KSD983031:KSD983057 LBZ983031:LBZ983057 LLV983031:LLV983057 LVR983031:LVR983057 MFN983031:MFN983057 MPJ983031:MPJ983057 MZF983031:MZF983057 NJB983031:NJB983057 NSX983031:NSX983057 OCT983031:OCT983057 OMP983031:OMP983057 OWL983031:OWL983057 PGH983031:PGH983057 PQD983031:PQD983057 PZZ983031:PZZ983057 QJV983031:QJV983057 QTR983031:QTR983057 RDN983031:RDN983057 RNJ983031:RNJ983057 RXF983031:RXF983057 SHB983031:SHB983057 SQX983031:SQX983057 TAT983031:TAT983057 TKP983031:TKP983057 TUL983031:TUL983057 UEH983031:UEH983057 UOD983031:UOD983057 UXZ983031:UXZ983057 VHV983031:VHV983057 VRR983031:VRR983057 WBN983031:WBN983057 WLJ983031:WLJ983057 WVF983031:WVF983057 SL8:SL17 ACH8:ACH17 AMD8:AMD17 AVZ8:AVZ17 BFV8:BFV17 BPR8:BPR17 BZN8:BZN17 CJJ8:CJJ17 CTF8:CTF17 DDB8:DDB17 DMX8:DMX17 DWT8:DWT17 EGP8:EGP17 EQL8:EQL17 FAH8:FAH17 FKD8:FKD17 FTZ8:FTZ17 GDV8:GDV17 GNR8:GNR17 GXN8:GXN17 HHJ8:HHJ17 HRF8:HRF17 IBB8:IBB17 IKX8:IKX17 IUT8:IUT17 JEP8:JEP17 JOL8:JOL17 JYH8:JYH17 KID8:KID17 KRZ8:KRZ17 LBV8:LBV17 LLR8:LLR17 LVN8:LVN17 MFJ8:MFJ17 MPF8:MPF17 MZB8:MZB17 NIX8:NIX17 NST8:NST17 OCP8:OCP17 OML8:OML17 OWH8:OWH17 PGD8:PGD17 PPZ8:PPZ17 PZV8:PZV17 QJR8:QJR17 QTN8:QTN17 RDJ8:RDJ17 RNF8:RNF17 RXB8:RXB17 SGX8:SGX17 SQT8:SQT17 TAP8:TAP17 TKL8:TKL17 TUH8:TUH17 UED8:UED17 UNZ8:UNZ17 UXV8:UXV17 VHR8:VHR17 VRN8:VRN17 WBJ8:WBJ17 WLF8:WLF17 WVB8:WVB17 IP8:IP17 IT8:IT17 SP8:SP17 ACL8:ACL17 AMH8:AMH17 AWD8:AWD17 BFZ8:BFZ17 BPV8:BPV17 BZR8:BZR17 CJN8:CJN17 CTJ8:CTJ17 DDF8:DDF17 DNB8:DNB17 DWX8:DWX17 EGT8:EGT17 EQP8:EQP17 FAL8:FAL17 FKH8:FKH17 FUD8:FUD17 GDZ8:GDZ17 GNV8:GNV17 GXR8:GXR17 HHN8:HHN17 HRJ8:HRJ17 IBF8:IBF17 ILB8:ILB17 IUX8:IUX17 JET8:JET17 JOP8:JOP17 JYL8:JYL17 KIH8:KIH17 KSD8:KSD17 LBZ8:LBZ17 LLV8:LLV17 LVR8:LVR17 MFN8:MFN17 MPJ8:MPJ17 MZF8:MZF17 NJB8:NJB17 NSX8:NSX17 OCT8:OCT17 OMP8:OMP17 OWL8:OWL17 PGH8:PGH17 PQD8:PQD17 PZZ8:PZZ17 QJV8:QJV17 QTR8:QTR17 RDN8:RDN17 RNJ8:RNJ17 RXF8:RXF17 SHB8:SHB17 SQX8:SQX17 TAT8:TAT17 TKP8:TKP17 TUL8:TUL17 UEH8:UEH17 UOD8:UOD17 UXZ8:UXZ17 VHV8:VHV17 VRR8:VRR17 WBN8:WBN17 WLJ8:WLJ17 WVF8:WVF17" xr:uid="{BE0068ED-478F-42FC-A68A-12CA425699C8}">
      <formula1>0</formula1>
    </dataValidation>
    <dataValidation type="whole" operator="greaterThanOrEqual" allowBlank="1" showInputMessage="1" showErrorMessage="1" sqref="I65527:J65553 IR65527:IS65553 SN65527:SO65553 ACJ65527:ACK65553 AMF65527:AMG65553 AWB65527:AWC65553 BFX65527:BFY65553 BPT65527:BPU65553 BZP65527:BZQ65553 CJL65527:CJM65553 CTH65527:CTI65553 DDD65527:DDE65553 DMZ65527:DNA65553 DWV65527:DWW65553 EGR65527:EGS65553 EQN65527:EQO65553 FAJ65527:FAK65553 FKF65527:FKG65553 FUB65527:FUC65553 GDX65527:GDY65553 GNT65527:GNU65553 GXP65527:GXQ65553 HHL65527:HHM65553 HRH65527:HRI65553 IBD65527:IBE65553 IKZ65527:ILA65553 IUV65527:IUW65553 JER65527:JES65553 JON65527:JOO65553 JYJ65527:JYK65553 KIF65527:KIG65553 KSB65527:KSC65553 LBX65527:LBY65553 LLT65527:LLU65553 LVP65527:LVQ65553 MFL65527:MFM65553 MPH65527:MPI65553 MZD65527:MZE65553 NIZ65527:NJA65553 NSV65527:NSW65553 OCR65527:OCS65553 OMN65527:OMO65553 OWJ65527:OWK65553 PGF65527:PGG65553 PQB65527:PQC65553 PZX65527:PZY65553 QJT65527:QJU65553 QTP65527:QTQ65553 RDL65527:RDM65553 RNH65527:RNI65553 RXD65527:RXE65553 SGZ65527:SHA65553 SQV65527:SQW65553 TAR65527:TAS65553 TKN65527:TKO65553 TUJ65527:TUK65553 UEF65527:UEG65553 UOB65527:UOC65553 UXX65527:UXY65553 VHT65527:VHU65553 VRP65527:VRQ65553 WBL65527:WBM65553 WLH65527:WLI65553 WVD65527:WVE65553 I131063:J131089 IR131063:IS131089 SN131063:SO131089 ACJ131063:ACK131089 AMF131063:AMG131089 AWB131063:AWC131089 BFX131063:BFY131089 BPT131063:BPU131089 BZP131063:BZQ131089 CJL131063:CJM131089 CTH131063:CTI131089 DDD131063:DDE131089 DMZ131063:DNA131089 DWV131063:DWW131089 EGR131063:EGS131089 EQN131063:EQO131089 FAJ131063:FAK131089 FKF131063:FKG131089 FUB131063:FUC131089 GDX131063:GDY131089 GNT131063:GNU131089 GXP131063:GXQ131089 HHL131063:HHM131089 HRH131063:HRI131089 IBD131063:IBE131089 IKZ131063:ILA131089 IUV131063:IUW131089 JER131063:JES131089 JON131063:JOO131089 JYJ131063:JYK131089 KIF131063:KIG131089 KSB131063:KSC131089 LBX131063:LBY131089 LLT131063:LLU131089 LVP131063:LVQ131089 MFL131063:MFM131089 MPH131063:MPI131089 MZD131063:MZE131089 NIZ131063:NJA131089 NSV131063:NSW131089 OCR131063:OCS131089 OMN131063:OMO131089 OWJ131063:OWK131089 PGF131063:PGG131089 PQB131063:PQC131089 PZX131063:PZY131089 QJT131063:QJU131089 QTP131063:QTQ131089 RDL131063:RDM131089 RNH131063:RNI131089 RXD131063:RXE131089 SGZ131063:SHA131089 SQV131063:SQW131089 TAR131063:TAS131089 TKN131063:TKO131089 TUJ131063:TUK131089 UEF131063:UEG131089 UOB131063:UOC131089 UXX131063:UXY131089 VHT131063:VHU131089 VRP131063:VRQ131089 WBL131063:WBM131089 WLH131063:WLI131089 WVD131063:WVE131089 I196599:J196625 IR196599:IS196625 SN196599:SO196625 ACJ196599:ACK196625 AMF196599:AMG196625 AWB196599:AWC196625 BFX196599:BFY196625 BPT196599:BPU196625 BZP196599:BZQ196625 CJL196599:CJM196625 CTH196599:CTI196625 DDD196599:DDE196625 DMZ196599:DNA196625 DWV196599:DWW196625 EGR196599:EGS196625 EQN196599:EQO196625 FAJ196599:FAK196625 FKF196599:FKG196625 FUB196599:FUC196625 GDX196599:GDY196625 GNT196599:GNU196625 GXP196599:GXQ196625 HHL196599:HHM196625 HRH196599:HRI196625 IBD196599:IBE196625 IKZ196599:ILA196625 IUV196599:IUW196625 JER196599:JES196625 JON196599:JOO196625 JYJ196599:JYK196625 KIF196599:KIG196625 KSB196599:KSC196625 LBX196599:LBY196625 LLT196599:LLU196625 LVP196599:LVQ196625 MFL196599:MFM196625 MPH196599:MPI196625 MZD196599:MZE196625 NIZ196599:NJA196625 NSV196599:NSW196625 OCR196599:OCS196625 OMN196599:OMO196625 OWJ196599:OWK196625 PGF196599:PGG196625 PQB196599:PQC196625 PZX196599:PZY196625 QJT196599:QJU196625 QTP196599:QTQ196625 RDL196599:RDM196625 RNH196599:RNI196625 RXD196599:RXE196625 SGZ196599:SHA196625 SQV196599:SQW196625 TAR196599:TAS196625 TKN196599:TKO196625 TUJ196599:TUK196625 UEF196599:UEG196625 UOB196599:UOC196625 UXX196599:UXY196625 VHT196599:VHU196625 VRP196599:VRQ196625 WBL196599:WBM196625 WLH196599:WLI196625 WVD196599:WVE196625 I262135:J262161 IR262135:IS262161 SN262135:SO262161 ACJ262135:ACK262161 AMF262135:AMG262161 AWB262135:AWC262161 BFX262135:BFY262161 BPT262135:BPU262161 BZP262135:BZQ262161 CJL262135:CJM262161 CTH262135:CTI262161 DDD262135:DDE262161 DMZ262135:DNA262161 DWV262135:DWW262161 EGR262135:EGS262161 EQN262135:EQO262161 FAJ262135:FAK262161 FKF262135:FKG262161 FUB262135:FUC262161 GDX262135:GDY262161 GNT262135:GNU262161 GXP262135:GXQ262161 HHL262135:HHM262161 HRH262135:HRI262161 IBD262135:IBE262161 IKZ262135:ILA262161 IUV262135:IUW262161 JER262135:JES262161 JON262135:JOO262161 JYJ262135:JYK262161 KIF262135:KIG262161 KSB262135:KSC262161 LBX262135:LBY262161 LLT262135:LLU262161 LVP262135:LVQ262161 MFL262135:MFM262161 MPH262135:MPI262161 MZD262135:MZE262161 NIZ262135:NJA262161 NSV262135:NSW262161 OCR262135:OCS262161 OMN262135:OMO262161 OWJ262135:OWK262161 PGF262135:PGG262161 PQB262135:PQC262161 PZX262135:PZY262161 QJT262135:QJU262161 QTP262135:QTQ262161 RDL262135:RDM262161 RNH262135:RNI262161 RXD262135:RXE262161 SGZ262135:SHA262161 SQV262135:SQW262161 TAR262135:TAS262161 TKN262135:TKO262161 TUJ262135:TUK262161 UEF262135:UEG262161 UOB262135:UOC262161 UXX262135:UXY262161 VHT262135:VHU262161 VRP262135:VRQ262161 WBL262135:WBM262161 WLH262135:WLI262161 WVD262135:WVE262161 I327671:J327697 IR327671:IS327697 SN327671:SO327697 ACJ327671:ACK327697 AMF327671:AMG327697 AWB327671:AWC327697 BFX327671:BFY327697 BPT327671:BPU327697 BZP327671:BZQ327697 CJL327671:CJM327697 CTH327671:CTI327697 DDD327671:DDE327697 DMZ327671:DNA327697 DWV327671:DWW327697 EGR327671:EGS327697 EQN327671:EQO327697 FAJ327671:FAK327697 FKF327671:FKG327697 FUB327671:FUC327697 GDX327671:GDY327697 GNT327671:GNU327697 GXP327671:GXQ327697 HHL327671:HHM327697 HRH327671:HRI327697 IBD327671:IBE327697 IKZ327671:ILA327697 IUV327671:IUW327697 JER327671:JES327697 JON327671:JOO327697 JYJ327671:JYK327697 KIF327671:KIG327697 KSB327671:KSC327697 LBX327671:LBY327697 LLT327671:LLU327697 LVP327671:LVQ327697 MFL327671:MFM327697 MPH327671:MPI327697 MZD327671:MZE327697 NIZ327671:NJA327697 NSV327671:NSW327697 OCR327671:OCS327697 OMN327671:OMO327697 OWJ327671:OWK327697 PGF327671:PGG327697 PQB327671:PQC327697 PZX327671:PZY327697 QJT327671:QJU327697 QTP327671:QTQ327697 RDL327671:RDM327697 RNH327671:RNI327697 RXD327671:RXE327697 SGZ327671:SHA327697 SQV327671:SQW327697 TAR327671:TAS327697 TKN327671:TKO327697 TUJ327671:TUK327697 UEF327671:UEG327697 UOB327671:UOC327697 UXX327671:UXY327697 VHT327671:VHU327697 VRP327671:VRQ327697 WBL327671:WBM327697 WLH327671:WLI327697 WVD327671:WVE327697 I393207:J393233 IR393207:IS393233 SN393207:SO393233 ACJ393207:ACK393233 AMF393207:AMG393233 AWB393207:AWC393233 BFX393207:BFY393233 BPT393207:BPU393233 BZP393207:BZQ393233 CJL393207:CJM393233 CTH393207:CTI393233 DDD393207:DDE393233 DMZ393207:DNA393233 DWV393207:DWW393233 EGR393207:EGS393233 EQN393207:EQO393233 FAJ393207:FAK393233 FKF393207:FKG393233 FUB393207:FUC393233 GDX393207:GDY393233 GNT393207:GNU393233 GXP393207:GXQ393233 HHL393207:HHM393233 HRH393207:HRI393233 IBD393207:IBE393233 IKZ393207:ILA393233 IUV393207:IUW393233 JER393207:JES393233 JON393207:JOO393233 JYJ393207:JYK393233 KIF393207:KIG393233 KSB393207:KSC393233 LBX393207:LBY393233 LLT393207:LLU393233 LVP393207:LVQ393233 MFL393207:MFM393233 MPH393207:MPI393233 MZD393207:MZE393233 NIZ393207:NJA393233 NSV393207:NSW393233 OCR393207:OCS393233 OMN393207:OMO393233 OWJ393207:OWK393233 PGF393207:PGG393233 PQB393207:PQC393233 PZX393207:PZY393233 QJT393207:QJU393233 QTP393207:QTQ393233 RDL393207:RDM393233 RNH393207:RNI393233 RXD393207:RXE393233 SGZ393207:SHA393233 SQV393207:SQW393233 TAR393207:TAS393233 TKN393207:TKO393233 TUJ393207:TUK393233 UEF393207:UEG393233 UOB393207:UOC393233 UXX393207:UXY393233 VHT393207:VHU393233 VRP393207:VRQ393233 WBL393207:WBM393233 WLH393207:WLI393233 WVD393207:WVE393233 I458743:J458769 IR458743:IS458769 SN458743:SO458769 ACJ458743:ACK458769 AMF458743:AMG458769 AWB458743:AWC458769 BFX458743:BFY458769 BPT458743:BPU458769 BZP458743:BZQ458769 CJL458743:CJM458769 CTH458743:CTI458769 DDD458743:DDE458769 DMZ458743:DNA458769 DWV458743:DWW458769 EGR458743:EGS458769 EQN458743:EQO458769 FAJ458743:FAK458769 FKF458743:FKG458769 FUB458743:FUC458769 GDX458743:GDY458769 GNT458743:GNU458769 GXP458743:GXQ458769 HHL458743:HHM458769 HRH458743:HRI458769 IBD458743:IBE458769 IKZ458743:ILA458769 IUV458743:IUW458769 JER458743:JES458769 JON458743:JOO458769 JYJ458743:JYK458769 KIF458743:KIG458769 KSB458743:KSC458769 LBX458743:LBY458769 LLT458743:LLU458769 LVP458743:LVQ458769 MFL458743:MFM458769 MPH458743:MPI458769 MZD458743:MZE458769 NIZ458743:NJA458769 NSV458743:NSW458769 OCR458743:OCS458769 OMN458743:OMO458769 OWJ458743:OWK458769 PGF458743:PGG458769 PQB458743:PQC458769 PZX458743:PZY458769 QJT458743:QJU458769 QTP458743:QTQ458769 RDL458743:RDM458769 RNH458743:RNI458769 RXD458743:RXE458769 SGZ458743:SHA458769 SQV458743:SQW458769 TAR458743:TAS458769 TKN458743:TKO458769 TUJ458743:TUK458769 UEF458743:UEG458769 UOB458743:UOC458769 UXX458743:UXY458769 VHT458743:VHU458769 VRP458743:VRQ458769 WBL458743:WBM458769 WLH458743:WLI458769 WVD458743:WVE458769 I524279:J524305 IR524279:IS524305 SN524279:SO524305 ACJ524279:ACK524305 AMF524279:AMG524305 AWB524279:AWC524305 BFX524279:BFY524305 BPT524279:BPU524305 BZP524279:BZQ524305 CJL524279:CJM524305 CTH524279:CTI524305 DDD524279:DDE524305 DMZ524279:DNA524305 DWV524279:DWW524305 EGR524279:EGS524305 EQN524279:EQO524305 FAJ524279:FAK524305 FKF524279:FKG524305 FUB524279:FUC524305 GDX524279:GDY524305 GNT524279:GNU524305 GXP524279:GXQ524305 HHL524279:HHM524305 HRH524279:HRI524305 IBD524279:IBE524305 IKZ524279:ILA524305 IUV524279:IUW524305 JER524279:JES524305 JON524279:JOO524305 JYJ524279:JYK524305 KIF524279:KIG524305 KSB524279:KSC524305 LBX524279:LBY524305 LLT524279:LLU524305 LVP524279:LVQ524305 MFL524279:MFM524305 MPH524279:MPI524305 MZD524279:MZE524305 NIZ524279:NJA524305 NSV524279:NSW524305 OCR524279:OCS524305 OMN524279:OMO524305 OWJ524279:OWK524305 PGF524279:PGG524305 PQB524279:PQC524305 PZX524279:PZY524305 QJT524279:QJU524305 QTP524279:QTQ524305 RDL524279:RDM524305 RNH524279:RNI524305 RXD524279:RXE524305 SGZ524279:SHA524305 SQV524279:SQW524305 TAR524279:TAS524305 TKN524279:TKO524305 TUJ524279:TUK524305 UEF524279:UEG524305 UOB524279:UOC524305 UXX524279:UXY524305 VHT524279:VHU524305 VRP524279:VRQ524305 WBL524279:WBM524305 WLH524279:WLI524305 WVD524279:WVE524305 I589815:J589841 IR589815:IS589841 SN589815:SO589841 ACJ589815:ACK589841 AMF589815:AMG589841 AWB589815:AWC589841 BFX589815:BFY589841 BPT589815:BPU589841 BZP589815:BZQ589841 CJL589815:CJM589841 CTH589815:CTI589841 DDD589815:DDE589841 DMZ589815:DNA589841 DWV589815:DWW589841 EGR589815:EGS589841 EQN589815:EQO589841 FAJ589815:FAK589841 FKF589815:FKG589841 FUB589815:FUC589841 GDX589815:GDY589841 GNT589815:GNU589841 GXP589815:GXQ589841 HHL589815:HHM589841 HRH589815:HRI589841 IBD589815:IBE589841 IKZ589815:ILA589841 IUV589815:IUW589841 JER589815:JES589841 JON589815:JOO589841 JYJ589815:JYK589841 KIF589815:KIG589841 KSB589815:KSC589841 LBX589815:LBY589841 LLT589815:LLU589841 LVP589815:LVQ589841 MFL589815:MFM589841 MPH589815:MPI589841 MZD589815:MZE589841 NIZ589815:NJA589841 NSV589815:NSW589841 OCR589815:OCS589841 OMN589815:OMO589841 OWJ589815:OWK589841 PGF589815:PGG589841 PQB589815:PQC589841 PZX589815:PZY589841 QJT589815:QJU589841 QTP589815:QTQ589841 RDL589815:RDM589841 RNH589815:RNI589841 RXD589815:RXE589841 SGZ589815:SHA589841 SQV589815:SQW589841 TAR589815:TAS589841 TKN589815:TKO589841 TUJ589815:TUK589841 UEF589815:UEG589841 UOB589815:UOC589841 UXX589815:UXY589841 VHT589815:VHU589841 VRP589815:VRQ589841 WBL589815:WBM589841 WLH589815:WLI589841 WVD589815:WVE589841 I655351:J655377 IR655351:IS655377 SN655351:SO655377 ACJ655351:ACK655377 AMF655351:AMG655377 AWB655351:AWC655377 BFX655351:BFY655377 BPT655351:BPU655377 BZP655351:BZQ655377 CJL655351:CJM655377 CTH655351:CTI655377 DDD655351:DDE655377 DMZ655351:DNA655377 DWV655351:DWW655377 EGR655351:EGS655377 EQN655351:EQO655377 FAJ655351:FAK655377 FKF655351:FKG655377 FUB655351:FUC655377 GDX655351:GDY655377 GNT655351:GNU655377 GXP655351:GXQ655377 HHL655351:HHM655377 HRH655351:HRI655377 IBD655351:IBE655377 IKZ655351:ILA655377 IUV655351:IUW655377 JER655351:JES655377 JON655351:JOO655377 JYJ655351:JYK655377 KIF655351:KIG655377 KSB655351:KSC655377 LBX655351:LBY655377 LLT655351:LLU655377 LVP655351:LVQ655377 MFL655351:MFM655377 MPH655351:MPI655377 MZD655351:MZE655377 NIZ655351:NJA655377 NSV655351:NSW655377 OCR655351:OCS655377 OMN655351:OMO655377 OWJ655351:OWK655377 PGF655351:PGG655377 PQB655351:PQC655377 PZX655351:PZY655377 QJT655351:QJU655377 QTP655351:QTQ655377 RDL655351:RDM655377 RNH655351:RNI655377 RXD655351:RXE655377 SGZ655351:SHA655377 SQV655351:SQW655377 TAR655351:TAS655377 TKN655351:TKO655377 TUJ655351:TUK655377 UEF655351:UEG655377 UOB655351:UOC655377 UXX655351:UXY655377 VHT655351:VHU655377 VRP655351:VRQ655377 WBL655351:WBM655377 WLH655351:WLI655377 WVD655351:WVE655377 I720887:J720913 IR720887:IS720913 SN720887:SO720913 ACJ720887:ACK720913 AMF720887:AMG720913 AWB720887:AWC720913 BFX720887:BFY720913 BPT720887:BPU720913 BZP720887:BZQ720913 CJL720887:CJM720913 CTH720887:CTI720913 DDD720887:DDE720913 DMZ720887:DNA720913 DWV720887:DWW720913 EGR720887:EGS720913 EQN720887:EQO720913 FAJ720887:FAK720913 FKF720887:FKG720913 FUB720887:FUC720913 GDX720887:GDY720913 GNT720887:GNU720913 GXP720887:GXQ720913 HHL720887:HHM720913 HRH720887:HRI720913 IBD720887:IBE720913 IKZ720887:ILA720913 IUV720887:IUW720913 JER720887:JES720913 JON720887:JOO720913 JYJ720887:JYK720913 KIF720887:KIG720913 KSB720887:KSC720913 LBX720887:LBY720913 LLT720887:LLU720913 LVP720887:LVQ720913 MFL720887:MFM720913 MPH720887:MPI720913 MZD720887:MZE720913 NIZ720887:NJA720913 NSV720887:NSW720913 OCR720887:OCS720913 OMN720887:OMO720913 OWJ720887:OWK720913 PGF720887:PGG720913 PQB720887:PQC720913 PZX720887:PZY720913 QJT720887:QJU720913 QTP720887:QTQ720913 RDL720887:RDM720913 RNH720887:RNI720913 RXD720887:RXE720913 SGZ720887:SHA720913 SQV720887:SQW720913 TAR720887:TAS720913 TKN720887:TKO720913 TUJ720887:TUK720913 UEF720887:UEG720913 UOB720887:UOC720913 UXX720887:UXY720913 VHT720887:VHU720913 VRP720887:VRQ720913 WBL720887:WBM720913 WLH720887:WLI720913 WVD720887:WVE720913 I786423:J786449 IR786423:IS786449 SN786423:SO786449 ACJ786423:ACK786449 AMF786423:AMG786449 AWB786423:AWC786449 BFX786423:BFY786449 BPT786423:BPU786449 BZP786423:BZQ786449 CJL786423:CJM786449 CTH786423:CTI786449 DDD786423:DDE786449 DMZ786423:DNA786449 DWV786423:DWW786449 EGR786423:EGS786449 EQN786423:EQO786449 FAJ786423:FAK786449 FKF786423:FKG786449 FUB786423:FUC786449 GDX786423:GDY786449 GNT786423:GNU786449 GXP786423:GXQ786449 HHL786423:HHM786449 HRH786423:HRI786449 IBD786423:IBE786449 IKZ786423:ILA786449 IUV786423:IUW786449 JER786423:JES786449 JON786423:JOO786449 JYJ786423:JYK786449 KIF786423:KIG786449 KSB786423:KSC786449 LBX786423:LBY786449 LLT786423:LLU786449 LVP786423:LVQ786449 MFL786423:MFM786449 MPH786423:MPI786449 MZD786423:MZE786449 NIZ786423:NJA786449 NSV786423:NSW786449 OCR786423:OCS786449 OMN786423:OMO786449 OWJ786423:OWK786449 PGF786423:PGG786449 PQB786423:PQC786449 PZX786423:PZY786449 QJT786423:QJU786449 QTP786423:QTQ786449 RDL786423:RDM786449 RNH786423:RNI786449 RXD786423:RXE786449 SGZ786423:SHA786449 SQV786423:SQW786449 TAR786423:TAS786449 TKN786423:TKO786449 TUJ786423:TUK786449 UEF786423:UEG786449 UOB786423:UOC786449 UXX786423:UXY786449 VHT786423:VHU786449 VRP786423:VRQ786449 WBL786423:WBM786449 WLH786423:WLI786449 WVD786423:WVE786449 I851959:J851985 IR851959:IS851985 SN851959:SO851985 ACJ851959:ACK851985 AMF851959:AMG851985 AWB851959:AWC851985 BFX851959:BFY851985 BPT851959:BPU851985 BZP851959:BZQ851985 CJL851959:CJM851985 CTH851959:CTI851985 DDD851959:DDE851985 DMZ851959:DNA851985 DWV851959:DWW851985 EGR851959:EGS851985 EQN851959:EQO851985 FAJ851959:FAK851985 FKF851959:FKG851985 FUB851959:FUC851985 GDX851959:GDY851985 GNT851959:GNU851985 GXP851959:GXQ851985 HHL851959:HHM851985 HRH851959:HRI851985 IBD851959:IBE851985 IKZ851959:ILA851985 IUV851959:IUW851985 JER851959:JES851985 JON851959:JOO851985 JYJ851959:JYK851985 KIF851959:KIG851985 KSB851959:KSC851985 LBX851959:LBY851985 LLT851959:LLU851985 LVP851959:LVQ851985 MFL851959:MFM851985 MPH851959:MPI851985 MZD851959:MZE851985 NIZ851959:NJA851985 NSV851959:NSW851985 OCR851959:OCS851985 OMN851959:OMO851985 OWJ851959:OWK851985 PGF851959:PGG851985 PQB851959:PQC851985 PZX851959:PZY851985 QJT851959:QJU851985 QTP851959:QTQ851985 RDL851959:RDM851985 RNH851959:RNI851985 RXD851959:RXE851985 SGZ851959:SHA851985 SQV851959:SQW851985 TAR851959:TAS851985 TKN851959:TKO851985 TUJ851959:TUK851985 UEF851959:UEG851985 UOB851959:UOC851985 UXX851959:UXY851985 VHT851959:VHU851985 VRP851959:VRQ851985 WBL851959:WBM851985 WLH851959:WLI851985 WVD851959:WVE851985 I917495:J917521 IR917495:IS917521 SN917495:SO917521 ACJ917495:ACK917521 AMF917495:AMG917521 AWB917495:AWC917521 BFX917495:BFY917521 BPT917495:BPU917521 BZP917495:BZQ917521 CJL917495:CJM917521 CTH917495:CTI917521 DDD917495:DDE917521 DMZ917495:DNA917521 DWV917495:DWW917521 EGR917495:EGS917521 EQN917495:EQO917521 FAJ917495:FAK917521 FKF917495:FKG917521 FUB917495:FUC917521 GDX917495:GDY917521 GNT917495:GNU917521 GXP917495:GXQ917521 HHL917495:HHM917521 HRH917495:HRI917521 IBD917495:IBE917521 IKZ917495:ILA917521 IUV917495:IUW917521 JER917495:JES917521 JON917495:JOO917521 JYJ917495:JYK917521 KIF917495:KIG917521 KSB917495:KSC917521 LBX917495:LBY917521 LLT917495:LLU917521 LVP917495:LVQ917521 MFL917495:MFM917521 MPH917495:MPI917521 MZD917495:MZE917521 NIZ917495:NJA917521 NSV917495:NSW917521 OCR917495:OCS917521 OMN917495:OMO917521 OWJ917495:OWK917521 PGF917495:PGG917521 PQB917495:PQC917521 PZX917495:PZY917521 QJT917495:QJU917521 QTP917495:QTQ917521 RDL917495:RDM917521 RNH917495:RNI917521 RXD917495:RXE917521 SGZ917495:SHA917521 SQV917495:SQW917521 TAR917495:TAS917521 TKN917495:TKO917521 TUJ917495:TUK917521 UEF917495:UEG917521 UOB917495:UOC917521 UXX917495:UXY917521 VHT917495:VHU917521 VRP917495:VRQ917521 WBL917495:WBM917521 WLH917495:WLI917521 WVD917495:WVE917521 I983031:J983057 IR983031:IS983057 SN983031:SO983057 ACJ983031:ACK983057 AMF983031:AMG983057 AWB983031:AWC983057 BFX983031:BFY983057 BPT983031:BPU983057 BZP983031:BZQ983057 CJL983031:CJM983057 CTH983031:CTI983057 DDD983031:DDE983057 DMZ983031:DNA983057 DWV983031:DWW983057 EGR983031:EGS983057 EQN983031:EQO983057 FAJ983031:FAK983057 FKF983031:FKG983057 FUB983031:FUC983057 GDX983031:GDY983057 GNT983031:GNU983057 GXP983031:GXQ983057 HHL983031:HHM983057 HRH983031:HRI983057 IBD983031:IBE983057 IKZ983031:ILA983057 IUV983031:IUW983057 JER983031:JES983057 JON983031:JOO983057 JYJ983031:JYK983057 KIF983031:KIG983057 KSB983031:KSC983057 LBX983031:LBY983057 LLT983031:LLU983057 LVP983031:LVQ983057 MFL983031:MFM983057 MPH983031:MPI983057 MZD983031:MZE983057 NIZ983031:NJA983057 NSV983031:NSW983057 OCR983031:OCS983057 OMN983031:OMO983057 OWJ983031:OWK983057 PGF983031:PGG983057 PQB983031:PQC983057 PZX983031:PZY983057 QJT983031:QJU983057 QTP983031:QTQ983057 RDL983031:RDM983057 RNH983031:RNI983057 RXD983031:RXE983057 SGZ983031:SHA983057 SQV983031:SQW983057 TAR983031:TAS983057 TKN983031:TKO983057 TUJ983031:TUK983057 UEF983031:UEG983057 UOB983031:UOC983057 UXX983031:UXY983057 VHT983031:VHU983057 VRP983031:VRQ983057 WBL983031:WBM983057 WLH983031:WLI983057 WVD983031:WVE983057 IR8:IS17 SN8:SO17 ACJ8:ACK17 AMF8:AMG17 AWB8:AWC17 BFX8:BFY17 BPT8:BPU17 BZP8:BZQ17 CJL8:CJM17 CTH8:CTI17 DDD8:DDE17 DMZ8:DNA17 DWV8:DWW17 EGR8:EGS17 EQN8:EQO17 FAJ8:FAK17 FKF8:FKG17 FUB8:FUC17 GDX8:GDY17 GNT8:GNU17 GXP8:GXQ17 HHL8:HHM17 HRH8:HRI17 IBD8:IBE17 IKZ8:ILA17 IUV8:IUW17 JER8:JES17 JON8:JOO17 JYJ8:JYK17 KIF8:KIG17 KSB8:KSC17 LBX8:LBY17 LLT8:LLU17 LVP8:LVQ17 MFL8:MFM17 MPH8:MPI17 MZD8:MZE17 NIZ8:NJA17 NSV8:NSW17 OCR8:OCS17 OMN8:OMO17 OWJ8:OWK17 PGF8:PGG17 PQB8:PQC17 PZX8:PZY17 QJT8:QJU17 QTP8:QTQ17 RDL8:RDM17 RNH8:RNI17 RXD8:RXE17 SGZ8:SHA17 SQV8:SQW17 TAR8:TAS17 TKN8:TKO17 TUJ8:TUK17 UEF8:UEG17 UOB8:UOC17 UXX8:UXY17 VHT8:VHU17 VRP8:VRQ17 WBL8:WBM17 WLH8:WLI17 WVD8:WVE17" xr:uid="{E6AC4EF1-1E30-42F6-BFAF-2A7F8507B815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A5B41-D0AC-47D5-9676-5C13A1BC754E}">
  <dimension ref="B2:S29"/>
  <sheetViews>
    <sheetView showGridLines="0" topLeftCell="B15" workbookViewId="0">
      <pane xSplit="4" topLeftCell="O1" activePane="topRight" state="frozen"/>
      <selection activeCell="B1" sqref="B1"/>
      <selection pane="topRight" activeCell="B2" sqref="B2:P29"/>
    </sheetView>
  </sheetViews>
  <sheetFormatPr defaultColWidth="9.140625" defaultRowHeight="12.75" x14ac:dyDescent="0.25"/>
  <cols>
    <col min="1" max="1" width="1.28515625" style="1" customWidth="1"/>
    <col min="2" max="2" width="6.5703125" style="1" bestFit="1" customWidth="1"/>
    <col min="3" max="3" width="39.5703125" style="1" bestFit="1" customWidth="1"/>
    <col min="4" max="4" width="12" style="1" bestFit="1" customWidth="1"/>
    <col min="5" max="5" width="18.85546875" style="1" bestFit="1" customWidth="1"/>
    <col min="6" max="6" width="11.5703125" style="1" bestFit="1" customWidth="1"/>
    <col min="7" max="7" width="30.7109375" style="1" bestFit="1" customWidth="1"/>
    <col min="8" max="9" width="13.5703125" style="1" bestFit="1" customWidth="1"/>
    <col min="10" max="10" width="12.42578125" style="1" bestFit="1" customWidth="1"/>
    <col min="11" max="12" width="12.28515625" style="1" bestFit="1" customWidth="1"/>
    <col min="13" max="13" width="19" style="1" bestFit="1" customWidth="1"/>
    <col min="14" max="14" width="17.5703125" style="1" bestFit="1" customWidth="1"/>
    <col min="15" max="17" width="19" style="1" bestFit="1" customWidth="1"/>
    <col min="18" max="18" width="20.5703125" style="1" bestFit="1" customWidth="1"/>
    <col min="19" max="19" width="8.28515625" style="1" bestFit="1" customWidth="1"/>
    <col min="20" max="16384" width="9.140625" style="1"/>
  </cols>
  <sheetData>
    <row r="2" spans="2:19" ht="18" x14ac:dyDescent="0.25">
      <c r="C2" s="2" t="s">
        <v>0</v>
      </c>
      <c r="D2" s="2"/>
      <c r="E2" s="17"/>
      <c r="F2" s="16"/>
      <c r="G2" s="3" t="s">
        <v>1</v>
      </c>
      <c r="H2" s="4"/>
      <c r="I2" s="81" t="s">
        <v>23</v>
      </c>
      <c r="J2" s="82"/>
      <c r="K2" s="30" t="s">
        <v>22</v>
      </c>
      <c r="L2" s="5" t="s">
        <v>2</v>
      </c>
      <c r="M2" s="6"/>
      <c r="N2" s="18"/>
      <c r="O2" s="19"/>
      <c r="P2" s="20"/>
      <c r="Q2" s="21"/>
    </row>
    <row r="4" spans="2:19" ht="18.75" thickBot="1" x14ac:dyDescent="0.3">
      <c r="C4" s="22" t="s">
        <v>3</v>
      </c>
      <c r="D4" s="75" t="s">
        <v>35</v>
      </c>
      <c r="E4" s="75"/>
      <c r="F4" s="75"/>
      <c r="G4" s="75"/>
      <c r="H4" s="75"/>
      <c r="I4" s="75"/>
      <c r="J4" s="23"/>
      <c r="K4" s="76" t="s">
        <v>4</v>
      </c>
      <c r="L4" s="77"/>
      <c r="M4" s="78"/>
      <c r="N4" s="79">
        <v>139900</v>
      </c>
      <c r="O4" s="80"/>
      <c r="P4" s="26" t="s">
        <v>5</v>
      </c>
      <c r="Q4" s="27">
        <v>45689</v>
      </c>
      <c r="R4" s="29" t="s">
        <v>6</v>
      </c>
      <c r="S4" s="27">
        <v>45778</v>
      </c>
    </row>
    <row r="5" spans="2:19" ht="13.5" thickBot="1" x14ac:dyDescent="0.3">
      <c r="B5" s="24"/>
      <c r="C5" s="7"/>
      <c r="D5" s="7"/>
      <c r="E5" s="7"/>
      <c r="F5" s="7"/>
      <c r="G5" s="7"/>
      <c r="H5" s="7"/>
      <c r="I5" s="7"/>
      <c r="J5" s="7"/>
      <c r="K5" s="7"/>
      <c r="L5" s="7"/>
      <c r="M5" s="25"/>
      <c r="N5" s="25"/>
      <c r="O5" s="25"/>
      <c r="P5" s="25"/>
      <c r="Q5" s="28"/>
    </row>
    <row r="6" spans="2:19" ht="26.45" customHeight="1" thickBot="1" x14ac:dyDescent="0.3">
      <c r="B6" s="73" t="s">
        <v>7</v>
      </c>
      <c r="C6" s="56" t="s">
        <v>8</v>
      </c>
      <c r="D6" s="57" t="s">
        <v>9</v>
      </c>
      <c r="E6" s="57" t="s">
        <v>10</v>
      </c>
      <c r="F6" s="56" t="s">
        <v>11</v>
      </c>
      <c r="G6" s="58" t="s">
        <v>12</v>
      </c>
      <c r="H6" s="11" t="s">
        <v>13</v>
      </c>
      <c r="I6" s="12" t="s">
        <v>14</v>
      </c>
      <c r="J6" s="12" t="s">
        <v>15</v>
      </c>
      <c r="K6" s="59" t="s">
        <v>16</v>
      </c>
      <c r="L6" s="60" t="s">
        <v>17</v>
      </c>
      <c r="M6" s="61">
        <v>45689</v>
      </c>
      <c r="N6" s="61">
        <v>45717</v>
      </c>
      <c r="O6" s="61">
        <v>45748</v>
      </c>
      <c r="P6" s="61">
        <v>45778</v>
      </c>
      <c r="Q6" s="62">
        <v>45809</v>
      </c>
      <c r="R6" s="63" t="s">
        <v>18</v>
      </c>
    </row>
    <row r="7" spans="2:19" ht="30" x14ac:dyDescent="0.25">
      <c r="B7" s="74"/>
      <c r="C7" s="46" t="s">
        <v>36</v>
      </c>
      <c r="D7" s="46" t="s">
        <v>24</v>
      </c>
      <c r="E7" s="46" t="s">
        <v>37</v>
      </c>
      <c r="F7" s="46" t="s">
        <v>35</v>
      </c>
      <c r="G7" s="46">
        <v>1</v>
      </c>
      <c r="H7" s="47"/>
      <c r="I7" s="47"/>
      <c r="J7" s="48"/>
      <c r="K7" s="67">
        <v>2200</v>
      </c>
      <c r="L7" s="67">
        <v>2200</v>
      </c>
      <c r="M7" s="67">
        <v>2200</v>
      </c>
      <c r="N7" s="67"/>
      <c r="O7" s="67"/>
      <c r="P7" s="67"/>
      <c r="Q7" s="67"/>
      <c r="R7" s="67">
        <v>2200</v>
      </c>
    </row>
    <row r="8" spans="2:19" ht="30" x14ac:dyDescent="0.25">
      <c r="B8" s="74"/>
      <c r="C8" s="46" t="s">
        <v>38</v>
      </c>
      <c r="D8" s="46" t="s">
        <v>24</v>
      </c>
      <c r="E8" s="46" t="s">
        <v>37</v>
      </c>
      <c r="F8" s="46" t="s">
        <v>35</v>
      </c>
      <c r="G8" s="46">
        <v>1</v>
      </c>
      <c r="H8" s="47"/>
      <c r="I8" s="47"/>
      <c r="J8" s="46"/>
      <c r="K8" s="67">
        <v>2000</v>
      </c>
      <c r="L8" s="67">
        <v>2000</v>
      </c>
      <c r="M8" s="67"/>
      <c r="N8" s="67">
        <v>2000</v>
      </c>
      <c r="O8" s="67"/>
      <c r="P8" s="67"/>
      <c r="Q8" s="67"/>
      <c r="R8" s="67">
        <v>2000</v>
      </c>
    </row>
    <row r="9" spans="2:19" ht="30" x14ac:dyDescent="0.25">
      <c r="B9" s="74"/>
      <c r="C9" s="46" t="s">
        <v>39</v>
      </c>
      <c r="D9" s="46" t="s">
        <v>24</v>
      </c>
      <c r="E9" s="46" t="s">
        <v>37</v>
      </c>
      <c r="F9" s="46" t="s">
        <v>35</v>
      </c>
      <c r="G9" s="46">
        <v>1</v>
      </c>
      <c r="H9" s="47"/>
      <c r="I9" s="47"/>
      <c r="J9" s="46"/>
      <c r="K9" s="67">
        <v>1800</v>
      </c>
      <c r="L9" s="67">
        <v>1800</v>
      </c>
      <c r="M9" s="67"/>
      <c r="N9" s="67">
        <v>1800</v>
      </c>
      <c r="O9" s="67"/>
      <c r="P9" s="67"/>
      <c r="Q9" s="67"/>
      <c r="R9" s="67">
        <v>1800</v>
      </c>
    </row>
    <row r="10" spans="2:19" ht="30" x14ac:dyDescent="0.25">
      <c r="B10" s="74"/>
      <c r="C10" s="46" t="s">
        <v>40</v>
      </c>
      <c r="D10" s="46" t="s">
        <v>24</v>
      </c>
      <c r="E10" s="46" t="s">
        <v>41</v>
      </c>
      <c r="F10" s="46" t="s">
        <v>35</v>
      </c>
      <c r="G10" s="46">
        <v>1</v>
      </c>
      <c r="H10" s="47"/>
      <c r="I10" s="47"/>
      <c r="J10" s="46"/>
      <c r="K10" s="67">
        <v>3000</v>
      </c>
      <c r="L10" s="67">
        <v>3000</v>
      </c>
      <c r="M10" s="67"/>
      <c r="N10" s="67"/>
      <c r="O10" s="67">
        <v>3000</v>
      </c>
      <c r="P10" s="67"/>
      <c r="Q10" s="67"/>
      <c r="R10" s="67">
        <v>3000</v>
      </c>
    </row>
    <row r="11" spans="2:19" ht="30" x14ac:dyDescent="0.25">
      <c r="B11" s="74"/>
      <c r="C11" s="46" t="s">
        <v>42</v>
      </c>
      <c r="D11" s="46" t="s">
        <v>24</v>
      </c>
      <c r="E11" s="46" t="s">
        <v>37</v>
      </c>
      <c r="F11" s="46" t="s">
        <v>35</v>
      </c>
      <c r="G11" s="46">
        <v>1</v>
      </c>
      <c r="H11" s="47"/>
      <c r="I11" s="47"/>
      <c r="J11" s="46"/>
      <c r="K11" s="67">
        <v>7000</v>
      </c>
      <c r="L11" s="67">
        <v>7000</v>
      </c>
      <c r="M11" s="67"/>
      <c r="N11" s="67"/>
      <c r="O11" s="67">
        <v>7000</v>
      </c>
      <c r="P11" s="67"/>
      <c r="Q11" s="67"/>
      <c r="R11" s="67">
        <v>7000</v>
      </c>
    </row>
    <row r="12" spans="2:19" ht="30" x14ac:dyDescent="0.25">
      <c r="B12" s="74"/>
      <c r="C12" s="46" t="s">
        <v>43</v>
      </c>
      <c r="D12" s="46" t="s">
        <v>24</v>
      </c>
      <c r="E12" s="46" t="s">
        <v>44</v>
      </c>
      <c r="F12" s="46" t="s">
        <v>35</v>
      </c>
      <c r="G12" s="46">
        <v>1</v>
      </c>
      <c r="H12" s="47"/>
      <c r="I12" s="47"/>
      <c r="J12" s="46"/>
      <c r="K12" s="67">
        <v>2300</v>
      </c>
      <c r="L12" s="67">
        <v>2300</v>
      </c>
      <c r="M12" s="67"/>
      <c r="N12" s="67"/>
      <c r="O12" s="67"/>
      <c r="P12" s="67">
        <v>2300</v>
      </c>
      <c r="Q12" s="67"/>
      <c r="R12" s="67">
        <v>2300</v>
      </c>
    </row>
    <row r="13" spans="2:19" ht="30" x14ac:dyDescent="0.25">
      <c r="B13" s="74"/>
      <c r="C13" s="46" t="s">
        <v>45</v>
      </c>
      <c r="D13" s="46" t="s">
        <v>24</v>
      </c>
      <c r="E13" s="46" t="s">
        <v>46</v>
      </c>
      <c r="F13" s="46" t="s">
        <v>35</v>
      </c>
      <c r="G13" s="46">
        <v>1</v>
      </c>
      <c r="H13" s="47"/>
      <c r="I13" s="47"/>
      <c r="J13" s="46"/>
      <c r="K13" s="67">
        <v>2700</v>
      </c>
      <c r="L13" s="67">
        <v>2700</v>
      </c>
      <c r="M13" s="67"/>
      <c r="N13" s="67"/>
      <c r="O13" s="67"/>
      <c r="P13" s="67">
        <v>2700</v>
      </c>
      <c r="Q13" s="67"/>
      <c r="R13" s="67">
        <v>2700</v>
      </c>
    </row>
    <row r="14" spans="2:19" ht="30" x14ac:dyDescent="0.25">
      <c r="B14" s="74"/>
      <c r="C14" s="46" t="s">
        <v>47</v>
      </c>
      <c r="D14" s="46" t="s">
        <v>24</v>
      </c>
      <c r="E14" s="46" t="s">
        <v>48</v>
      </c>
      <c r="F14" s="46" t="s">
        <v>35</v>
      </c>
      <c r="G14" s="46">
        <v>1</v>
      </c>
      <c r="H14" s="47"/>
      <c r="I14" s="47"/>
      <c r="J14" s="46"/>
      <c r="K14" s="67">
        <v>4700</v>
      </c>
      <c r="L14" s="67">
        <v>4700</v>
      </c>
      <c r="M14" s="67"/>
      <c r="N14" s="67"/>
      <c r="O14" s="67"/>
      <c r="P14" s="67"/>
      <c r="Q14" s="67">
        <v>4700</v>
      </c>
      <c r="R14" s="67">
        <v>4700</v>
      </c>
    </row>
    <row r="15" spans="2:19" ht="30" x14ac:dyDescent="0.25">
      <c r="B15" s="74"/>
      <c r="C15" s="46" t="s">
        <v>49</v>
      </c>
      <c r="D15" s="46" t="s">
        <v>24</v>
      </c>
      <c r="E15" s="46" t="s">
        <v>48</v>
      </c>
      <c r="F15" s="46" t="s">
        <v>35</v>
      </c>
      <c r="G15" s="46">
        <v>1</v>
      </c>
      <c r="H15" s="47"/>
      <c r="I15" s="47"/>
      <c r="J15" s="46"/>
      <c r="K15" s="67">
        <v>4300</v>
      </c>
      <c r="L15" s="67">
        <v>4300</v>
      </c>
      <c r="M15" s="67"/>
      <c r="N15" s="67"/>
      <c r="O15" s="67"/>
      <c r="P15" s="67"/>
      <c r="Q15" s="67">
        <v>4300</v>
      </c>
      <c r="R15" s="67">
        <v>4300</v>
      </c>
    </row>
    <row r="16" spans="2:19" ht="30" x14ac:dyDescent="0.25">
      <c r="B16" s="74"/>
      <c r="C16" s="46" t="s">
        <v>50</v>
      </c>
      <c r="D16" s="46" t="s">
        <v>24</v>
      </c>
      <c r="E16" s="46" t="s">
        <v>51</v>
      </c>
      <c r="F16" s="46" t="s">
        <v>35</v>
      </c>
      <c r="G16" s="46">
        <v>1</v>
      </c>
      <c r="H16" s="47"/>
      <c r="I16" s="47"/>
      <c r="J16" s="46"/>
      <c r="K16" s="67">
        <v>3000</v>
      </c>
      <c r="L16" s="67">
        <v>3000</v>
      </c>
      <c r="M16" s="67"/>
      <c r="N16" s="67"/>
      <c r="O16" s="67"/>
      <c r="P16" s="67"/>
      <c r="Q16" s="67">
        <v>3000</v>
      </c>
      <c r="R16" s="67">
        <v>3000</v>
      </c>
    </row>
    <row r="17" spans="2:18" ht="30" x14ac:dyDescent="0.25">
      <c r="B17" s="74"/>
      <c r="C17" s="46" t="s">
        <v>52</v>
      </c>
      <c r="D17" s="46" t="s">
        <v>24</v>
      </c>
      <c r="E17" s="46" t="s">
        <v>53</v>
      </c>
      <c r="F17" s="46" t="s">
        <v>35</v>
      </c>
      <c r="G17" s="46">
        <v>1</v>
      </c>
      <c r="H17" s="47"/>
      <c r="I17" s="47"/>
      <c r="J17" s="46"/>
      <c r="K17" s="67">
        <v>18000</v>
      </c>
      <c r="L17" s="67">
        <v>18000</v>
      </c>
      <c r="M17" s="67"/>
      <c r="N17" s="67"/>
      <c r="O17" s="67"/>
      <c r="P17" s="67">
        <v>18000</v>
      </c>
      <c r="Q17" s="67"/>
      <c r="R17" s="67">
        <v>18000</v>
      </c>
    </row>
    <row r="18" spans="2:18" ht="30" x14ac:dyDescent="0.25">
      <c r="B18" s="74"/>
      <c r="C18" s="46" t="s">
        <v>54</v>
      </c>
      <c r="D18" s="46" t="s">
        <v>24</v>
      </c>
      <c r="E18" s="46" t="s">
        <v>53</v>
      </c>
      <c r="F18" s="46" t="s">
        <v>35</v>
      </c>
      <c r="G18" s="46">
        <v>1</v>
      </c>
      <c r="H18" s="47"/>
      <c r="I18" s="47"/>
      <c r="J18" s="46"/>
      <c r="K18" s="67">
        <v>9000</v>
      </c>
      <c r="L18" s="67">
        <v>9000</v>
      </c>
      <c r="M18" s="67"/>
      <c r="N18" s="67"/>
      <c r="O18" s="67"/>
      <c r="P18" s="67"/>
      <c r="Q18" s="67">
        <v>9000</v>
      </c>
      <c r="R18" s="67">
        <v>9000</v>
      </c>
    </row>
    <row r="19" spans="2:18" ht="30" x14ac:dyDescent="0.25">
      <c r="B19" s="74"/>
      <c r="C19" s="46" t="s">
        <v>55</v>
      </c>
      <c r="D19" s="46" t="s">
        <v>24</v>
      </c>
      <c r="E19" s="46" t="s">
        <v>53</v>
      </c>
      <c r="F19" s="46" t="s">
        <v>35</v>
      </c>
      <c r="G19" s="46">
        <v>1</v>
      </c>
      <c r="H19" s="47"/>
      <c r="I19" s="47"/>
      <c r="J19" s="46"/>
      <c r="K19" s="67">
        <v>9000</v>
      </c>
      <c r="L19" s="67">
        <v>9000</v>
      </c>
      <c r="M19" s="67"/>
      <c r="N19" s="67"/>
      <c r="O19" s="67"/>
      <c r="P19" s="67"/>
      <c r="Q19" s="67">
        <v>9000</v>
      </c>
      <c r="R19" s="67">
        <v>9000</v>
      </c>
    </row>
    <row r="20" spans="2:18" ht="30" x14ac:dyDescent="0.25">
      <c r="B20" s="74"/>
      <c r="C20" s="46" t="s">
        <v>56</v>
      </c>
      <c r="D20" s="46" t="s">
        <v>24</v>
      </c>
      <c r="E20" s="46" t="s">
        <v>53</v>
      </c>
      <c r="F20" s="46" t="s">
        <v>35</v>
      </c>
      <c r="G20" s="46">
        <v>1</v>
      </c>
      <c r="H20" s="47"/>
      <c r="I20" s="47"/>
      <c r="J20" s="46"/>
      <c r="K20" s="67">
        <v>13500</v>
      </c>
      <c r="L20" s="67">
        <v>13500</v>
      </c>
      <c r="M20" s="67"/>
      <c r="N20" s="67"/>
      <c r="O20" s="67"/>
      <c r="P20" s="67"/>
      <c r="Q20" s="67">
        <v>13500</v>
      </c>
      <c r="R20" s="67">
        <v>13500</v>
      </c>
    </row>
    <row r="21" spans="2:18" ht="30" x14ac:dyDescent="0.25">
      <c r="B21" s="74"/>
      <c r="C21" s="46" t="s">
        <v>57</v>
      </c>
      <c r="D21" s="46" t="s">
        <v>24</v>
      </c>
      <c r="E21" s="46" t="s">
        <v>51</v>
      </c>
      <c r="F21" s="46" t="s">
        <v>35</v>
      </c>
      <c r="G21" s="46">
        <v>1</v>
      </c>
      <c r="H21" s="47"/>
      <c r="I21" s="47"/>
      <c r="J21" s="46"/>
      <c r="K21" s="67">
        <v>6800</v>
      </c>
      <c r="L21" s="67">
        <v>6800</v>
      </c>
      <c r="M21" s="67"/>
      <c r="N21" s="67"/>
      <c r="O21" s="67"/>
      <c r="P21" s="67"/>
      <c r="Q21" s="67">
        <v>6800</v>
      </c>
      <c r="R21" s="67">
        <v>6800</v>
      </c>
    </row>
    <row r="22" spans="2:18" ht="30" x14ac:dyDescent="0.25">
      <c r="B22" s="74"/>
      <c r="C22" s="46" t="s">
        <v>58</v>
      </c>
      <c r="D22" s="46" t="s">
        <v>24</v>
      </c>
      <c r="E22" s="46" t="s">
        <v>51</v>
      </c>
      <c r="F22" s="46" t="s">
        <v>35</v>
      </c>
      <c r="G22" s="46">
        <v>1</v>
      </c>
      <c r="H22" s="47"/>
      <c r="I22" s="47"/>
      <c r="J22" s="46"/>
      <c r="K22" s="67">
        <v>4500</v>
      </c>
      <c r="L22" s="67">
        <v>4500</v>
      </c>
      <c r="M22" s="67"/>
      <c r="N22" s="67"/>
      <c r="O22" s="67"/>
      <c r="P22" s="67"/>
      <c r="Q22" s="67">
        <v>4500</v>
      </c>
      <c r="R22" s="67">
        <v>4500</v>
      </c>
    </row>
    <row r="23" spans="2:18" ht="30" x14ac:dyDescent="0.25">
      <c r="B23" s="74"/>
      <c r="C23" s="46" t="s">
        <v>59</v>
      </c>
      <c r="D23" s="46" t="s">
        <v>24</v>
      </c>
      <c r="E23" s="46" t="s">
        <v>51</v>
      </c>
      <c r="F23" s="46" t="s">
        <v>35</v>
      </c>
      <c r="G23" s="46">
        <v>1</v>
      </c>
      <c r="H23" s="47"/>
      <c r="I23" s="47"/>
      <c r="J23" s="46"/>
      <c r="K23" s="67">
        <v>4800</v>
      </c>
      <c r="L23" s="67">
        <v>4800</v>
      </c>
      <c r="M23" s="67"/>
      <c r="N23" s="67"/>
      <c r="O23" s="67"/>
      <c r="P23" s="67"/>
      <c r="Q23" s="67">
        <v>4800</v>
      </c>
      <c r="R23" s="67">
        <v>4800</v>
      </c>
    </row>
    <row r="24" spans="2:18" ht="30" x14ac:dyDescent="0.25">
      <c r="B24" s="74"/>
      <c r="C24" s="46" t="s">
        <v>60</v>
      </c>
      <c r="D24" s="46" t="s">
        <v>24</v>
      </c>
      <c r="E24" s="46" t="s">
        <v>37</v>
      </c>
      <c r="F24" s="46" t="s">
        <v>35</v>
      </c>
      <c r="G24" s="46">
        <v>1</v>
      </c>
      <c r="H24" s="47"/>
      <c r="I24" s="47"/>
      <c r="J24" s="46"/>
      <c r="K24" s="67">
        <v>5000</v>
      </c>
      <c r="L24" s="67">
        <v>5000</v>
      </c>
      <c r="M24" s="67"/>
      <c r="N24" s="67"/>
      <c r="O24" s="67"/>
      <c r="P24" s="67"/>
      <c r="Q24" s="67">
        <v>5000</v>
      </c>
      <c r="R24" s="67">
        <v>5000</v>
      </c>
    </row>
    <row r="25" spans="2:18" ht="30" x14ac:dyDescent="0.25">
      <c r="B25" s="74"/>
      <c r="C25" s="46" t="s">
        <v>61</v>
      </c>
      <c r="D25" s="46" t="s">
        <v>24</v>
      </c>
      <c r="E25" s="46" t="s">
        <v>62</v>
      </c>
      <c r="F25" s="46" t="s">
        <v>35</v>
      </c>
      <c r="G25" s="46">
        <v>1</v>
      </c>
      <c r="H25" s="47"/>
      <c r="I25" s="47"/>
      <c r="J25" s="46"/>
      <c r="K25" s="67">
        <v>9000</v>
      </c>
      <c r="L25" s="67">
        <v>9000</v>
      </c>
      <c r="M25" s="67"/>
      <c r="N25" s="67"/>
      <c r="O25" s="67"/>
      <c r="P25" s="67"/>
      <c r="Q25" s="67">
        <v>9000</v>
      </c>
      <c r="R25" s="67">
        <v>9000</v>
      </c>
    </row>
    <row r="26" spans="2:18" ht="30" x14ac:dyDescent="0.25">
      <c r="B26" s="74"/>
      <c r="C26" s="46" t="s">
        <v>63</v>
      </c>
      <c r="D26" s="46" t="s">
        <v>24</v>
      </c>
      <c r="E26" s="46" t="s">
        <v>64</v>
      </c>
      <c r="F26" s="46" t="s">
        <v>35</v>
      </c>
      <c r="G26" s="46">
        <v>1</v>
      </c>
      <c r="H26" s="47"/>
      <c r="I26" s="47"/>
      <c r="J26" s="46"/>
      <c r="K26" s="67">
        <v>13000</v>
      </c>
      <c r="L26" s="67">
        <v>13000</v>
      </c>
      <c r="M26" s="67"/>
      <c r="N26" s="67"/>
      <c r="O26" s="67"/>
      <c r="P26" s="67"/>
      <c r="Q26" s="67">
        <v>13000</v>
      </c>
      <c r="R26" s="67">
        <v>13000</v>
      </c>
    </row>
    <row r="27" spans="2:18" ht="18.75" thickBot="1" x14ac:dyDescent="0.3">
      <c r="B27" s="50"/>
      <c r="C27" s="64" t="s">
        <v>19</v>
      </c>
      <c r="D27" s="53"/>
      <c r="E27" s="53"/>
      <c r="F27" s="53"/>
      <c r="G27" s="53"/>
      <c r="H27" s="53"/>
      <c r="I27" s="53"/>
      <c r="J27" s="53"/>
      <c r="K27" s="53"/>
      <c r="L27" s="65"/>
      <c r="M27" s="66">
        <f ca="1">SUMIF($D$7:$D$26,"=Despesa",P7:P16)</f>
        <v>23000</v>
      </c>
      <c r="N27" s="66">
        <f>SUMIF($D$7:$D$26,"=Despesa",N7:N26)</f>
        <v>3800</v>
      </c>
      <c r="O27" s="66">
        <f>SUMIF($D$7:$D$26,"=Despesa",O7:O26)</f>
        <v>10000</v>
      </c>
      <c r="P27" s="66">
        <f>SUMIF($D$7:$D$26,"=Despesa",P7:P26)</f>
        <v>23000</v>
      </c>
      <c r="Q27" s="66">
        <f>SUMIF($D$7:$D$26,"=Despesa",Q7:Q26)</f>
        <v>86600</v>
      </c>
      <c r="R27" s="66">
        <f>SUMIF($D$7:$D$26,"=Despesa",R7:R26)</f>
        <v>125600</v>
      </c>
    </row>
    <row r="28" spans="2:18" ht="18.75" thickBot="1" x14ac:dyDescent="0.3">
      <c r="B28" s="50"/>
      <c r="C28" s="51" t="s">
        <v>20</v>
      </c>
      <c r="D28" s="52"/>
      <c r="E28" s="52"/>
      <c r="F28" s="52"/>
      <c r="G28" s="52"/>
      <c r="H28" s="52"/>
      <c r="I28" s="52"/>
      <c r="J28" s="52"/>
      <c r="K28" s="52"/>
      <c r="L28" s="54"/>
      <c r="M28" s="55">
        <f t="shared" ref="M28:R28" si="0">SUMIF($D$7:$D$16,"=Investimento",P7:P16)</f>
        <v>0</v>
      </c>
      <c r="N28" s="55">
        <f t="shared" si="0"/>
        <v>0</v>
      </c>
      <c r="O28" s="55">
        <f t="shared" si="0"/>
        <v>0</v>
      </c>
      <c r="P28" s="55">
        <f t="shared" si="0"/>
        <v>0</v>
      </c>
      <c r="Q28" s="55">
        <f t="shared" si="0"/>
        <v>0</v>
      </c>
      <c r="R28" s="55">
        <f t="shared" si="0"/>
        <v>0</v>
      </c>
    </row>
    <row r="29" spans="2:18" ht="18.75" thickBot="1" x14ac:dyDescent="0.3">
      <c r="B29" s="50"/>
      <c r="C29" s="51" t="s">
        <v>21</v>
      </c>
      <c r="D29" s="52"/>
      <c r="E29" s="52"/>
      <c r="F29" s="52"/>
      <c r="G29" s="52"/>
      <c r="H29" s="52"/>
      <c r="I29" s="52"/>
      <c r="J29" s="52"/>
      <c r="K29" s="52"/>
      <c r="L29" s="54"/>
      <c r="M29" s="55">
        <f ca="1">SUM(M7:M28)</f>
        <v>25200</v>
      </c>
      <c r="N29" s="55">
        <f t="shared" ref="N29:R29" si="1">SUM(N27:N28)</f>
        <v>3800</v>
      </c>
      <c r="O29" s="55">
        <f t="shared" si="1"/>
        <v>10000</v>
      </c>
      <c r="P29" s="55">
        <f t="shared" si="1"/>
        <v>23000</v>
      </c>
      <c r="Q29" s="55">
        <f t="shared" si="1"/>
        <v>86600</v>
      </c>
      <c r="R29" s="55">
        <f t="shared" si="1"/>
        <v>125600</v>
      </c>
    </row>
  </sheetData>
  <mergeCells count="5">
    <mergeCell ref="I2:J2"/>
    <mergeCell ref="D4:I4"/>
    <mergeCell ref="K4:M4"/>
    <mergeCell ref="N4:O4"/>
    <mergeCell ref="B6:B26"/>
  </mergeCells>
  <dataValidations count="4">
    <dataValidation type="whole" operator="greaterThanOrEqual" allowBlank="1" showInputMessage="1" showErrorMessage="1" sqref="I65527:J65553 IR65527:IS65553 SN65527:SO65553 ACJ65527:ACK65553 AMF65527:AMG65553 AWB65527:AWC65553 BFX65527:BFY65553 BPT65527:BPU65553 BZP65527:BZQ65553 CJL65527:CJM65553 CTH65527:CTI65553 DDD65527:DDE65553 DMZ65527:DNA65553 DWV65527:DWW65553 EGR65527:EGS65553 EQN65527:EQO65553 FAJ65527:FAK65553 FKF65527:FKG65553 FUB65527:FUC65553 GDX65527:GDY65553 GNT65527:GNU65553 GXP65527:GXQ65553 HHL65527:HHM65553 HRH65527:HRI65553 IBD65527:IBE65553 IKZ65527:ILA65553 IUV65527:IUW65553 JER65527:JES65553 JON65527:JOO65553 JYJ65527:JYK65553 KIF65527:KIG65553 KSB65527:KSC65553 LBX65527:LBY65553 LLT65527:LLU65553 LVP65527:LVQ65553 MFL65527:MFM65553 MPH65527:MPI65553 MZD65527:MZE65553 NIZ65527:NJA65553 NSV65527:NSW65553 OCR65527:OCS65553 OMN65527:OMO65553 OWJ65527:OWK65553 PGF65527:PGG65553 PQB65527:PQC65553 PZX65527:PZY65553 QJT65527:QJU65553 QTP65527:QTQ65553 RDL65527:RDM65553 RNH65527:RNI65553 RXD65527:RXE65553 SGZ65527:SHA65553 SQV65527:SQW65553 TAR65527:TAS65553 TKN65527:TKO65553 TUJ65527:TUK65553 UEF65527:UEG65553 UOB65527:UOC65553 UXX65527:UXY65553 VHT65527:VHU65553 VRP65527:VRQ65553 WBL65527:WBM65553 WLH65527:WLI65553 WVD65527:WVE65553 I131063:J131089 IR131063:IS131089 SN131063:SO131089 ACJ131063:ACK131089 AMF131063:AMG131089 AWB131063:AWC131089 BFX131063:BFY131089 BPT131063:BPU131089 BZP131063:BZQ131089 CJL131063:CJM131089 CTH131063:CTI131089 DDD131063:DDE131089 DMZ131063:DNA131089 DWV131063:DWW131089 EGR131063:EGS131089 EQN131063:EQO131089 FAJ131063:FAK131089 FKF131063:FKG131089 FUB131063:FUC131089 GDX131063:GDY131089 GNT131063:GNU131089 GXP131063:GXQ131089 HHL131063:HHM131089 HRH131063:HRI131089 IBD131063:IBE131089 IKZ131063:ILA131089 IUV131063:IUW131089 JER131063:JES131089 JON131063:JOO131089 JYJ131063:JYK131089 KIF131063:KIG131089 KSB131063:KSC131089 LBX131063:LBY131089 LLT131063:LLU131089 LVP131063:LVQ131089 MFL131063:MFM131089 MPH131063:MPI131089 MZD131063:MZE131089 NIZ131063:NJA131089 NSV131063:NSW131089 OCR131063:OCS131089 OMN131063:OMO131089 OWJ131063:OWK131089 PGF131063:PGG131089 PQB131063:PQC131089 PZX131063:PZY131089 QJT131063:QJU131089 QTP131063:QTQ131089 RDL131063:RDM131089 RNH131063:RNI131089 RXD131063:RXE131089 SGZ131063:SHA131089 SQV131063:SQW131089 TAR131063:TAS131089 TKN131063:TKO131089 TUJ131063:TUK131089 UEF131063:UEG131089 UOB131063:UOC131089 UXX131063:UXY131089 VHT131063:VHU131089 VRP131063:VRQ131089 WBL131063:WBM131089 WLH131063:WLI131089 WVD131063:WVE131089 I196599:J196625 IR196599:IS196625 SN196599:SO196625 ACJ196599:ACK196625 AMF196599:AMG196625 AWB196599:AWC196625 BFX196599:BFY196625 BPT196599:BPU196625 BZP196599:BZQ196625 CJL196599:CJM196625 CTH196599:CTI196625 DDD196599:DDE196625 DMZ196599:DNA196625 DWV196599:DWW196625 EGR196599:EGS196625 EQN196599:EQO196625 FAJ196599:FAK196625 FKF196599:FKG196625 FUB196599:FUC196625 GDX196599:GDY196625 GNT196599:GNU196625 GXP196599:GXQ196625 HHL196599:HHM196625 HRH196599:HRI196625 IBD196599:IBE196625 IKZ196599:ILA196625 IUV196599:IUW196625 JER196599:JES196625 JON196599:JOO196625 JYJ196599:JYK196625 KIF196599:KIG196625 KSB196599:KSC196625 LBX196599:LBY196625 LLT196599:LLU196625 LVP196599:LVQ196625 MFL196599:MFM196625 MPH196599:MPI196625 MZD196599:MZE196625 NIZ196599:NJA196625 NSV196599:NSW196625 OCR196599:OCS196625 OMN196599:OMO196625 OWJ196599:OWK196625 PGF196599:PGG196625 PQB196599:PQC196625 PZX196599:PZY196625 QJT196599:QJU196625 QTP196599:QTQ196625 RDL196599:RDM196625 RNH196599:RNI196625 RXD196599:RXE196625 SGZ196599:SHA196625 SQV196599:SQW196625 TAR196599:TAS196625 TKN196599:TKO196625 TUJ196599:TUK196625 UEF196599:UEG196625 UOB196599:UOC196625 UXX196599:UXY196625 VHT196599:VHU196625 VRP196599:VRQ196625 WBL196599:WBM196625 WLH196599:WLI196625 WVD196599:WVE196625 I262135:J262161 IR262135:IS262161 SN262135:SO262161 ACJ262135:ACK262161 AMF262135:AMG262161 AWB262135:AWC262161 BFX262135:BFY262161 BPT262135:BPU262161 BZP262135:BZQ262161 CJL262135:CJM262161 CTH262135:CTI262161 DDD262135:DDE262161 DMZ262135:DNA262161 DWV262135:DWW262161 EGR262135:EGS262161 EQN262135:EQO262161 FAJ262135:FAK262161 FKF262135:FKG262161 FUB262135:FUC262161 GDX262135:GDY262161 GNT262135:GNU262161 GXP262135:GXQ262161 HHL262135:HHM262161 HRH262135:HRI262161 IBD262135:IBE262161 IKZ262135:ILA262161 IUV262135:IUW262161 JER262135:JES262161 JON262135:JOO262161 JYJ262135:JYK262161 KIF262135:KIG262161 KSB262135:KSC262161 LBX262135:LBY262161 LLT262135:LLU262161 LVP262135:LVQ262161 MFL262135:MFM262161 MPH262135:MPI262161 MZD262135:MZE262161 NIZ262135:NJA262161 NSV262135:NSW262161 OCR262135:OCS262161 OMN262135:OMO262161 OWJ262135:OWK262161 PGF262135:PGG262161 PQB262135:PQC262161 PZX262135:PZY262161 QJT262135:QJU262161 QTP262135:QTQ262161 RDL262135:RDM262161 RNH262135:RNI262161 RXD262135:RXE262161 SGZ262135:SHA262161 SQV262135:SQW262161 TAR262135:TAS262161 TKN262135:TKO262161 TUJ262135:TUK262161 UEF262135:UEG262161 UOB262135:UOC262161 UXX262135:UXY262161 VHT262135:VHU262161 VRP262135:VRQ262161 WBL262135:WBM262161 WLH262135:WLI262161 WVD262135:WVE262161 I327671:J327697 IR327671:IS327697 SN327671:SO327697 ACJ327671:ACK327697 AMF327671:AMG327697 AWB327671:AWC327697 BFX327671:BFY327697 BPT327671:BPU327697 BZP327671:BZQ327697 CJL327671:CJM327697 CTH327671:CTI327697 DDD327671:DDE327697 DMZ327671:DNA327697 DWV327671:DWW327697 EGR327671:EGS327697 EQN327671:EQO327697 FAJ327671:FAK327697 FKF327671:FKG327697 FUB327671:FUC327697 GDX327671:GDY327697 GNT327671:GNU327697 GXP327671:GXQ327697 HHL327671:HHM327697 HRH327671:HRI327697 IBD327671:IBE327697 IKZ327671:ILA327697 IUV327671:IUW327697 JER327671:JES327697 JON327671:JOO327697 JYJ327671:JYK327697 KIF327671:KIG327697 KSB327671:KSC327697 LBX327671:LBY327697 LLT327671:LLU327697 LVP327671:LVQ327697 MFL327671:MFM327697 MPH327671:MPI327697 MZD327671:MZE327697 NIZ327671:NJA327697 NSV327671:NSW327697 OCR327671:OCS327697 OMN327671:OMO327697 OWJ327671:OWK327697 PGF327671:PGG327697 PQB327671:PQC327697 PZX327671:PZY327697 QJT327671:QJU327697 QTP327671:QTQ327697 RDL327671:RDM327697 RNH327671:RNI327697 RXD327671:RXE327697 SGZ327671:SHA327697 SQV327671:SQW327697 TAR327671:TAS327697 TKN327671:TKO327697 TUJ327671:TUK327697 UEF327671:UEG327697 UOB327671:UOC327697 UXX327671:UXY327697 VHT327671:VHU327697 VRP327671:VRQ327697 WBL327671:WBM327697 WLH327671:WLI327697 WVD327671:WVE327697 I393207:J393233 IR393207:IS393233 SN393207:SO393233 ACJ393207:ACK393233 AMF393207:AMG393233 AWB393207:AWC393233 BFX393207:BFY393233 BPT393207:BPU393233 BZP393207:BZQ393233 CJL393207:CJM393233 CTH393207:CTI393233 DDD393207:DDE393233 DMZ393207:DNA393233 DWV393207:DWW393233 EGR393207:EGS393233 EQN393207:EQO393233 FAJ393207:FAK393233 FKF393207:FKG393233 FUB393207:FUC393233 GDX393207:GDY393233 GNT393207:GNU393233 GXP393207:GXQ393233 HHL393207:HHM393233 HRH393207:HRI393233 IBD393207:IBE393233 IKZ393207:ILA393233 IUV393207:IUW393233 JER393207:JES393233 JON393207:JOO393233 JYJ393207:JYK393233 KIF393207:KIG393233 KSB393207:KSC393233 LBX393207:LBY393233 LLT393207:LLU393233 LVP393207:LVQ393233 MFL393207:MFM393233 MPH393207:MPI393233 MZD393207:MZE393233 NIZ393207:NJA393233 NSV393207:NSW393233 OCR393207:OCS393233 OMN393207:OMO393233 OWJ393207:OWK393233 PGF393207:PGG393233 PQB393207:PQC393233 PZX393207:PZY393233 QJT393207:QJU393233 QTP393207:QTQ393233 RDL393207:RDM393233 RNH393207:RNI393233 RXD393207:RXE393233 SGZ393207:SHA393233 SQV393207:SQW393233 TAR393207:TAS393233 TKN393207:TKO393233 TUJ393207:TUK393233 UEF393207:UEG393233 UOB393207:UOC393233 UXX393207:UXY393233 VHT393207:VHU393233 VRP393207:VRQ393233 WBL393207:WBM393233 WLH393207:WLI393233 WVD393207:WVE393233 I458743:J458769 IR458743:IS458769 SN458743:SO458769 ACJ458743:ACK458769 AMF458743:AMG458769 AWB458743:AWC458769 BFX458743:BFY458769 BPT458743:BPU458769 BZP458743:BZQ458769 CJL458743:CJM458769 CTH458743:CTI458769 DDD458743:DDE458769 DMZ458743:DNA458769 DWV458743:DWW458769 EGR458743:EGS458769 EQN458743:EQO458769 FAJ458743:FAK458769 FKF458743:FKG458769 FUB458743:FUC458769 GDX458743:GDY458769 GNT458743:GNU458769 GXP458743:GXQ458769 HHL458743:HHM458769 HRH458743:HRI458769 IBD458743:IBE458769 IKZ458743:ILA458769 IUV458743:IUW458769 JER458743:JES458769 JON458743:JOO458769 JYJ458743:JYK458769 KIF458743:KIG458769 KSB458743:KSC458769 LBX458743:LBY458769 LLT458743:LLU458769 LVP458743:LVQ458769 MFL458743:MFM458769 MPH458743:MPI458769 MZD458743:MZE458769 NIZ458743:NJA458769 NSV458743:NSW458769 OCR458743:OCS458769 OMN458743:OMO458769 OWJ458743:OWK458769 PGF458743:PGG458769 PQB458743:PQC458769 PZX458743:PZY458769 QJT458743:QJU458769 QTP458743:QTQ458769 RDL458743:RDM458769 RNH458743:RNI458769 RXD458743:RXE458769 SGZ458743:SHA458769 SQV458743:SQW458769 TAR458743:TAS458769 TKN458743:TKO458769 TUJ458743:TUK458769 UEF458743:UEG458769 UOB458743:UOC458769 UXX458743:UXY458769 VHT458743:VHU458769 VRP458743:VRQ458769 WBL458743:WBM458769 WLH458743:WLI458769 WVD458743:WVE458769 I524279:J524305 IR524279:IS524305 SN524279:SO524305 ACJ524279:ACK524305 AMF524279:AMG524305 AWB524279:AWC524305 BFX524279:BFY524305 BPT524279:BPU524305 BZP524279:BZQ524305 CJL524279:CJM524305 CTH524279:CTI524305 DDD524279:DDE524305 DMZ524279:DNA524305 DWV524279:DWW524305 EGR524279:EGS524305 EQN524279:EQO524305 FAJ524279:FAK524305 FKF524279:FKG524305 FUB524279:FUC524305 GDX524279:GDY524305 GNT524279:GNU524305 GXP524279:GXQ524305 HHL524279:HHM524305 HRH524279:HRI524305 IBD524279:IBE524305 IKZ524279:ILA524305 IUV524279:IUW524305 JER524279:JES524305 JON524279:JOO524305 JYJ524279:JYK524305 KIF524279:KIG524305 KSB524279:KSC524305 LBX524279:LBY524305 LLT524279:LLU524305 LVP524279:LVQ524305 MFL524279:MFM524305 MPH524279:MPI524305 MZD524279:MZE524305 NIZ524279:NJA524305 NSV524279:NSW524305 OCR524279:OCS524305 OMN524279:OMO524305 OWJ524279:OWK524305 PGF524279:PGG524305 PQB524279:PQC524305 PZX524279:PZY524305 QJT524279:QJU524305 QTP524279:QTQ524305 RDL524279:RDM524305 RNH524279:RNI524305 RXD524279:RXE524305 SGZ524279:SHA524305 SQV524279:SQW524305 TAR524279:TAS524305 TKN524279:TKO524305 TUJ524279:TUK524305 UEF524279:UEG524305 UOB524279:UOC524305 UXX524279:UXY524305 VHT524279:VHU524305 VRP524279:VRQ524305 WBL524279:WBM524305 WLH524279:WLI524305 WVD524279:WVE524305 I589815:J589841 IR589815:IS589841 SN589815:SO589841 ACJ589815:ACK589841 AMF589815:AMG589841 AWB589815:AWC589841 BFX589815:BFY589841 BPT589815:BPU589841 BZP589815:BZQ589841 CJL589815:CJM589841 CTH589815:CTI589841 DDD589815:DDE589841 DMZ589815:DNA589841 DWV589815:DWW589841 EGR589815:EGS589841 EQN589815:EQO589841 FAJ589815:FAK589841 FKF589815:FKG589841 FUB589815:FUC589841 GDX589815:GDY589841 GNT589815:GNU589841 GXP589815:GXQ589841 HHL589815:HHM589841 HRH589815:HRI589841 IBD589815:IBE589841 IKZ589815:ILA589841 IUV589815:IUW589841 JER589815:JES589841 JON589815:JOO589841 JYJ589815:JYK589841 KIF589815:KIG589841 KSB589815:KSC589841 LBX589815:LBY589841 LLT589815:LLU589841 LVP589815:LVQ589841 MFL589815:MFM589841 MPH589815:MPI589841 MZD589815:MZE589841 NIZ589815:NJA589841 NSV589815:NSW589841 OCR589815:OCS589841 OMN589815:OMO589841 OWJ589815:OWK589841 PGF589815:PGG589841 PQB589815:PQC589841 PZX589815:PZY589841 QJT589815:QJU589841 QTP589815:QTQ589841 RDL589815:RDM589841 RNH589815:RNI589841 RXD589815:RXE589841 SGZ589815:SHA589841 SQV589815:SQW589841 TAR589815:TAS589841 TKN589815:TKO589841 TUJ589815:TUK589841 UEF589815:UEG589841 UOB589815:UOC589841 UXX589815:UXY589841 VHT589815:VHU589841 VRP589815:VRQ589841 WBL589815:WBM589841 WLH589815:WLI589841 WVD589815:WVE589841 I655351:J655377 IR655351:IS655377 SN655351:SO655377 ACJ655351:ACK655377 AMF655351:AMG655377 AWB655351:AWC655377 BFX655351:BFY655377 BPT655351:BPU655377 BZP655351:BZQ655377 CJL655351:CJM655377 CTH655351:CTI655377 DDD655351:DDE655377 DMZ655351:DNA655377 DWV655351:DWW655377 EGR655351:EGS655377 EQN655351:EQO655377 FAJ655351:FAK655377 FKF655351:FKG655377 FUB655351:FUC655377 GDX655351:GDY655377 GNT655351:GNU655377 GXP655351:GXQ655377 HHL655351:HHM655377 HRH655351:HRI655377 IBD655351:IBE655377 IKZ655351:ILA655377 IUV655351:IUW655377 JER655351:JES655377 JON655351:JOO655377 JYJ655351:JYK655377 KIF655351:KIG655377 KSB655351:KSC655377 LBX655351:LBY655377 LLT655351:LLU655377 LVP655351:LVQ655377 MFL655351:MFM655377 MPH655351:MPI655377 MZD655351:MZE655377 NIZ655351:NJA655377 NSV655351:NSW655377 OCR655351:OCS655377 OMN655351:OMO655377 OWJ655351:OWK655377 PGF655351:PGG655377 PQB655351:PQC655377 PZX655351:PZY655377 QJT655351:QJU655377 QTP655351:QTQ655377 RDL655351:RDM655377 RNH655351:RNI655377 RXD655351:RXE655377 SGZ655351:SHA655377 SQV655351:SQW655377 TAR655351:TAS655377 TKN655351:TKO655377 TUJ655351:TUK655377 UEF655351:UEG655377 UOB655351:UOC655377 UXX655351:UXY655377 VHT655351:VHU655377 VRP655351:VRQ655377 WBL655351:WBM655377 WLH655351:WLI655377 WVD655351:WVE655377 I720887:J720913 IR720887:IS720913 SN720887:SO720913 ACJ720887:ACK720913 AMF720887:AMG720913 AWB720887:AWC720913 BFX720887:BFY720913 BPT720887:BPU720913 BZP720887:BZQ720913 CJL720887:CJM720913 CTH720887:CTI720913 DDD720887:DDE720913 DMZ720887:DNA720913 DWV720887:DWW720913 EGR720887:EGS720913 EQN720887:EQO720913 FAJ720887:FAK720913 FKF720887:FKG720913 FUB720887:FUC720913 GDX720887:GDY720913 GNT720887:GNU720913 GXP720887:GXQ720913 HHL720887:HHM720913 HRH720887:HRI720913 IBD720887:IBE720913 IKZ720887:ILA720913 IUV720887:IUW720913 JER720887:JES720913 JON720887:JOO720913 JYJ720887:JYK720913 KIF720887:KIG720913 KSB720887:KSC720913 LBX720887:LBY720913 LLT720887:LLU720913 LVP720887:LVQ720913 MFL720887:MFM720913 MPH720887:MPI720913 MZD720887:MZE720913 NIZ720887:NJA720913 NSV720887:NSW720913 OCR720887:OCS720913 OMN720887:OMO720913 OWJ720887:OWK720913 PGF720887:PGG720913 PQB720887:PQC720913 PZX720887:PZY720913 QJT720887:QJU720913 QTP720887:QTQ720913 RDL720887:RDM720913 RNH720887:RNI720913 RXD720887:RXE720913 SGZ720887:SHA720913 SQV720887:SQW720913 TAR720887:TAS720913 TKN720887:TKO720913 TUJ720887:TUK720913 UEF720887:UEG720913 UOB720887:UOC720913 UXX720887:UXY720913 VHT720887:VHU720913 VRP720887:VRQ720913 WBL720887:WBM720913 WLH720887:WLI720913 WVD720887:WVE720913 I786423:J786449 IR786423:IS786449 SN786423:SO786449 ACJ786423:ACK786449 AMF786423:AMG786449 AWB786423:AWC786449 BFX786423:BFY786449 BPT786423:BPU786449 BZP786423:BZQ786449 CJL786423:CJM786449 CTH786423:CTI786449 DDD786423:DDE786449 DMZ786423:DNA786449 DWV786423:DWW786449 EGR786423:EGS786449 EQN786423:EQO786449 FAJ786423:FAK786449 FKF786423:FKG786449 FUB786423:FUC786449 GDX786423:GDY786449 GNT786423:GNU786449 GXP786423:GXQ786449 HHL786423:HHM786449 HRH786423:HRI786449 IBD786423:IBE786449 IKZ786423:ILA786449 IUV786423:IUW786449 JER786423:JES786449 JON786423:JOO786449 JYJ786423:JYK786449 KIF786423:KIG786449 KSB786423:KSC786449 LBX786423:LBY786449 LLT786423:LLU786449 LVP786423:LVQ786449 MFL786423:MFM786449 MPH786423:MPI786449 MZD786423:MZE786449 NIZ786423:NJA786449 NSV786423:NSW786449 OCR786423:OCS786449 OMN786423:OMO786449 OWJ786423:OWK786449 PGF786423:PGG786449 PQB786423:PQC786449 PZX786423:PZY786449 QJT786423:QJU786449 QTP786423:QTQ786449 RDL786423:RDM786449 RNH786423:RNI786449 RXD786423:RXE786449 SGZ786423:SHA786449 SQV786423:SQW786449 TAR786423:TAS786449 TKN786423:TKO786449 TUJ786423:TUK786449 UEF786423:UEG786449 UOB786423:UOC786449 UXX786423:UXY786449 VHT786423:VHU786449 VRP786423:VRQ786449 WBL786423:WBM786449 WLH786423:WLI786449 WVD786423:WVE786449 I851959:J851985 IR851959:IS851985 SN851959:SO851985 ACJ851959:ACK851985 AMF851959:AMG851985 AWB851959:AWC851985 BFX851959:BFY851985 BPT851959:BPU851985 BZP851959:BZQ851985 CJL851959:CJM851985 CTH851959:CTI851985 DDD851959:DDE851985 DMZ851959:DNA851985 DWV851959:DWW851985 EGR851959:EGS851985 EQN851959:EQO851985 FAJ851959:FAK851985 FKF851959:FKG851985 FUB851959:FUC851985 GDX851959:GDY851985 GNT851959:GNU851985 GXP851959:GXQ851985 HHL851959:HHM851985 HRH851959:HRI851985 IBD851959:IBE851985 IKZ851959:ILA851985 IUV851959:IUW851985 JER851959:JES851985 JON851959:JOO851985 JYJ851959:JYK851985 KIF851959:KIG851985 KSB851959:KSC851985 LBX851959:LBY851985 LLT851959:LLU851985 LVP851959:LVQ851985 MFL851959:MFM851985 MPH851959:MPI851985 MZD851959:MZE851985 NIZ851959:NJA851985 NSV851959:NSW851985 OCR851959:OCS851985 OMN851959:OMO851985 OWJ851959:OWK851985 PGF851959:PGG851985 PQB851959:PQC851985 PZX851959:PZY851985 QJT851959:QJU851985 QTP851959:QTQ851985 RDL851959:RDM851985 RNH851959:RNI851985 RXD851959:RXE851985 SGZ851959:SHA851985 SQV851959:SQW851985 TAR851959:TAS851985 TKN851959:TKO851985 TUJ851959:TUK851985 UEF851959:UEG851985 UOB851959:UOC851985 UXX851959:UXY851985 VHT851959:VHU851985 VRP851959:VRQ851985 WBL851959:WBM851985 WLH851959:WLI851985 WVD851959:WVE851985 I917495:J917521 IR917495:IS917521 SN917495:SO917521 ACJ917495:ACK917521 AMF917495:AMG917521 AWB917495:AWC917521 BFX917495:BFY917521 BPT917495:BPU917521 BZP917495:BZQ917521 CJL917495:CJM917521 CTH917495:CTI917521 DDD917495:DDE917521 DMZ917495:DNA917521 DWV917495:DWW917521 EGR917495:EGS917521 EQN917495:EQO917521 FAJ917495:FAK917521 FKF917495:FKG917521 FUB917495:FUC917521 GDX917495:GDY917521 GNT917495:GNU917521 GXP917495:GXQ917521 HHL917495:HHM917521 HRH917495:HRI917521 IBD917495:IBE917521 IKZ917495:ILA917521 IUV917495:IUW917521 JER917495:JES917521 JON917495:JOO917521 JYJ917495:JYK917521 KIF917495:KIG917521 KSB917495:KSC917521 LBX917495:LBY917521 LLT917495:LLU917521 LVP917495:LVQ917521 MFL917495:MFM917521 MPH917495:MPI917521 MZD917495:MZE917521 NIZ917495:NJA917521 NSV917495:NSW917521 OCR917495:OCS917521 OMN917495:OMO917521 OWJ917495:OWK917521 PGF917495:PGG917521 PQB917495:PQC917521 PZX917495:PZY917521 QJT917495:QJU917521 QTP917495:QTQ917521 RDL917495:RDM917521 RNH917495:RNI917521 RXD917495:RXE917521 SGZ917495:SHA917521 SQV917495:SQW917521 TAR917495:TAS917521 TKN917495:TKO917521 TUJ917495:TUK917521 UEF917495:UEG917521 UOB917495:UOC917521 UXX917495:UXY917521 VHT917495:VHU917521 VRP917495:VRQ917521 WBL917495:WBM917521 WLH917495:WLI917521 WVD917495:WVE917521 I983031:J983057 IR983031:IS983057 SN983031:SO983057 ACJ983031:ACK983057 AMF983031:AMG983057 AWB983031:AWC983057 BFX983031:BFY983057 BPT983031:BPU983057 BZP983031:BZQ983057 CJL983031:CJM983057 CTH983031:CTI983057 DDD983031:DDE983057 DMZ983031:DNA983057 DWV983031:DWW983057 EGR983031:EGS983057 EQN983031:EQO983057 FAJ983031:FAK983057 FKF983031:FKG983057 FUB983031:FUC983057 GDX983031:GDY983057 GNT983031:GNU983057 GXP983031:GXQ983057 HHL983031:HHM983057 HRH983031:HRI983057 IBD983031:IBE983057 IKZ983031:ILA983057 IUV983031:IUW983057 JER983031:JES983057 JON983031:JOO983057 JYJ983031:JYK983057 KIF983031:KIG983057 KSB983031:KSC983057 LBX983031:LBY983057 LLT983031:LLU983057 LVP983031:LVQ983057 MFL983031:MFM983057 MPH983031:MPI983057 MZD983031:MZE983057 NIZ983031:NJA983057 NSV983031:NSW983057 OCR983031:OCS983057 OMN983031:OMO983057 OWJ983031:OWK983057 PGF983031:PGG983057 PQB983031:PQC983057 PZX983031:PZY983057 QJT983031:QJU983057 QTP983031:QTQ983057 RDL983031:RDM983057 RNH983031:RNI983057 RXD983031:RXE983057 SGZ983031:SHA983057 SQV983031:SQW983057 TAR983031:TAS983057 TKN983031:TKO983057 TUJ983031:TUK983057 UEF983031:UEG983057 UOB983031:UOC983057 UXX983031:UXY983057 VHT983031:VHU983057 VRP983031:VRQ983057 WBL983031:WBM983057 WLH983031:WLI983057 WVD983031:WVE983057 WVD7:WVE17 WLH7:WLI17 WBL7:WBM17 VRP7:VRQ17 VHT7:VHU17 UXX7:UXY17 UOB7:UOC17 UEF7:UEG17 TUJ7:TUK17 TKN7:TKO17 TAR7:TAS17 SQV7:SQW17 SGZ7:SHA17 RXD7:RXE17 RNH7:RNI17 RDL7:RDM17 QTP7:QTQ17 QJT7:QJU17 PZX7:PZY17 PQB7:PQC17 PGF7:PGG17 OWJ7:OWK17 OMN7:OMO17 OCR7:OCS17 NSV7:NSW17 NIZ7:NJA17 MZD7:MZE17 MPH7:MPI17 MFL7:MFM17 LVP7:LVQ17 LLT7:LLU17 LBX7:LBY17 KSB7:KSC17 KIF7:KIG17 JYJ7:JYK17 JON7:JOO17 JER7:JES17 IUV7:IUW17 IKZ7:ILA17 IBD7:IBE17 HRH7:HRI17 HHL7:HHM17 GXP7:GXQ17 GNT7:GNU17 GDX7:GDY17 FUB7:FUC17 FKF7:FKG17 FAJ7:FAK17 EQN7:EQO17 EGR7:EGS17 DWV7:DWW17 DMZ7:DNA17 DDD7:DDE17 CTH7:CTI17 CJL7:CJM17 BZP7:BZQ17 BPT7:BPU17 BFX7:BFY17 AWB7:AWC17 AMF7:AMG17 ACJ7:ACK17 SN7:SO17 IR7:IS17" xr:uid="{ED3EBBF7-9D24-42A2-9EB6-160BD12E944C}">
      <formula1>0</formula1>
    </dataValidation>
    <dataValidation type="decimal" operator="greaterThanOrEqual" allowBlank="1" showInputMessage="1" showErrorMessage="1" sqref="G65527:G65553 IP65527:IP65553 SL65527:SL65553 ACH65527:ACH65553 AMD65527:AMD65553 AVZ65527:AVZ65553 BFV65527:BFV65553 BPR65527:BPR65553 BZN65527:BZN65553 CJJ65527:CJJ65553 CTF65527:CTF65553 DDB65527:DDB65553 DMX65527:DMX65553 DWT65527:DWT65553 EGP65527:EGP65553 EQL65527:EQL65553 FAH65527:FAH65553 FKD65527:FKD65553 FTZ65527:FTZ65553 GDV65527:GDV65553 GNR65527:GNR65553 GXN65527:GXN65553 HHJ65527:HHJ65553 HRF65527:HRF65553 IBB65527:IBB65553 IKX65527:IKX65553 IUT65527:IUT65553 JEP65527:JEP65553 JOL65527:JOL65553 JYH65527:JYH65553 KID65527:KID65553 KRZ65527:KRZ65553 LBV65527:LBV65553 LLR65527:LLR65553 LVN65527:LVN65553 MFJ65527:MFJ65553 MPF65527:MPF65553 MZB65527:MZB65553 NIX65527:NIX65553 NST65527:NST65553 OCP65527:OCP65553 OML65527:OML65553 OWH65527:OWH65553 PGD65527:PGD65553 PPZ65527:PPZ65553 PZV65527:PZV65553 QJR65527:QJR65553 QTN65527:QTN65553 RDJ65527:RDJ65553 RNF65527:RNF65553 RXB65527:RXB65553 SGX65527:SGX65553 SQT65527:SQT65553 TAP65527:TAP65553 TKL65527:TKL65553 TUH65527:TUH65553 UED65527:UED65553 UNZ65527:UNZ65553 UXV65527:UXV65553 VHR65527:VHR65553 VRN65527:VRN65553 WBJ65527:WBJ65553 WLF65527:WLF65553 WVB65527:WVB65553 G131063:G131089 IP131063:IP131089 SL131063:SL131089 ACH131063:ACH131089 AMD131063:AMD131089 AVZ131063:AVZ131089 BFV131063:BFV131089 BPR131063:BPR131089 BZN131063:BZN131089 CJJ131063:CJJ131089 CTF131063:CTF131089 DDB131063:DDB131089 DMX131063:DMX131089 DWT131063:DWT131089 EGP131063:EGP131089 EQL131063:EQL131089 FAH131063:FAH131089 FKD131063:FKD131089 FTZ131063:FTZ131089 GDV131063:GDV131089 GNR131063:GNR131089 GXN131063:GXN131089 HHJ131063:HHJ131089 HRF131063:HRF131089 IBB131063:IBB131089 IKX131063:IKX131089 IUT131063:IUT131089 JEP131063:JEP131089 JOL131063:JOL131089 JYH131063:JYH131089 KID131063:KID131089 KRZ131063:KRZ131089 LBV131063:LBV131089 LLR131063:LLR131089 LVN131063:LVN131089 MFJ131063:MFJ131089 MPF131063:MPF131089 MZB131063:MZB131089 NIX131063:NIX131089 NST131063:NST131089 OCP131063:OCP131089 OML131063:OML131089 OWH131063:OWH131089 PGD131063:PGD131089 PPZ131063:PPZ131089 PZV131063:PZV131089 QJR131063:QJR131089 QTN131063:QTN131089 RDJ131063:RDJ131089 RNF131063:RNF131089 RXB131063:RXB131089 SGX131063:SGX131089 SQT131063:SQT131089 TAP131063:TAP131089 TKL131063:TKL131089 TUH131063:TUH131089 UED131063:UED131089 UNZ131063:UNZ131089 UXV131063:UXV131089 VHR131063:VHR131089 VRN131063:VRN131089 WBJ131063:WBJ131089 WLF131063:WLF131089 WVB131063:WVB131089 G196599:G196625 IP196599:IP196625 SL196599:SL196625 ACH196599:ACH196625 AMD196599:AMD196625 AVZ196599:AVZ196625 BFV196599:BFV196625 BPR196599:BPR196625 BZN196599:BZN196625 CJJ196599:CJJ196625 CTF196599:CTF196625 DDB196599:DDB196625 DMX196599:DMX196625 DWT196599:DWT196625 EGP196599:EGP196625 EQL196599:EQL196625 FAH196599:FAH196625 FKD196599:FKD196625 FTZ196599:FTZ196625 GDV196599:GDV196625 GNR196599:GNR196625 GXN196599:GXN196625 HHJ196599:HHJ196625 HRF196599:HRF196625 IBB196599:IBB196625 IKX196599:IKX196625 IUT196599:IUT196625 JEP196599:JEP196625 JOL196599:JOL196625 JYH196599:JYH196625 KID196599:KID196625 KRZ196599:KRZ196625 LBV196599:LBV196625 LLR196599:LLR196625 LVN196599:LVN196625 MFJ196599:MFJ196625 MPF196599:MPF196625 MZB196599:MZB196625 NIX196599:NIX196625 NST196599:NST196625 OCP196599:OCP196625 OML196599:OML196625 OWH196599:OWH196625 PGD196599:PGD196625 PPZ196599:PPZ196625 PZV196599:PZV196625 QJR196599:QJR196625 QTN196599:QTN196625 RDJ196599:RDJ196625 RNF196599:RNF196625 RXB196599:RXB196625 SGX196599:SGX196625 SQT196599:SQT196625 TAP196599:TAP196625 TKL196599:TKL196625 TUH196599:TUH196625 UED196599:UED196625 UNZ196599:UNZ196625 UXV196599:UXV196625 VHR196599:VHR196625 VRN196599:VRN196625 WBJ196599:WBJ196625 WLF196599:WLF196625 WVB196599:WVB196625 G262135:G262161 IP262135:IP262161 SL262135:SL262161 ACH262135:ACH262161 AMD262135:AMD262161 AVZ262135:AVZ262161 BFV262135:BFV262161 BPR262135:BPR262161 BZN262135:BZN262161 CJJ262135:CJJ262161 CTF262135:CTF262161 DDB262135:DDB262161 DMX262135:DMX262161 DWT262135:DWT262161 EGP262135:EGP262161 EQL262135:EQL262161 FAH262135:FAH262161 FKD262135:FKD262161 FTZ262135:FTZ262161 GDV262135:GDV262161 GNR262135:GNR262161 GXN262135:GXN262161 HHJ262135:HHJ262161 HRF262135:HRF262161 IBB262135:IBB262161 IKX262135:IKX262161 IUT262135:IUT262161 JEP262135:JEP262161 JOL262135:JOL262161 JYH262135:JYH262161 KID262135:KID262161 KRZ262135:KRZ262161 LBV262135:LBV262161 LLR262135:LLR262161 LVN262135:LVN262161 MFJ262135:MFJ262161 MPF262135:MPF262161 MZB262135:MZB262161 NIX262135:NIX262161 NST262135:NST262161 OCP262135:OCP262161 OML262135:OML262161 OWH262135:OWH262161 PGD262135:PGD262161 PPZ262135:PPZ262161 PZV262135:PZV262161 QJR262135:QJR262161 QTN262135:QTN262161 RDJ262135:RDJ262161 RNF262135:RNF262161 RXB262135:RXB262161 SGX262135:SGX262161 SQT262135:SQT262161 TAP262135:TAP262161 TKL262135:TKL262161 TUH262135:TUH262161 UED262135:UED262161 UNZ262135:UNZ262161 UXV262135:UXV262161 VHR262135:VHR262161 VRN262135:VRN262161 WBJ262135:WBJ262161 WLF262135:WLF262161 WVB262135:WVB262161 G327671:G327697 IP327671:IP327697 SL327671:SL327697 ACH327671:ACH327697 AMD327671:AMD327697 AVZ327671:AVZ327697 BFV327671:BFV327697 BPR327671:BPR327697 BZN327671:BZN327697 CJJ327671:CJJ327697 CTF327671:CTF327697 DDB327671:DDB327697 DMX327671:DMX327697 DWT327671:DWT327697 EGP327671:EGP327697 EQL327671:EQL327697 FAH327671:FAH327697 FKD327671:FKD327697 FTZ327671:FTZ327697 GDV327671:GDV327697 GNR327671:GNR327697 GXN327671:GXN327697 HHJ327671:HHJ327697 HRF327671:HRF327697 IBB327671:IBB327697 IKX327671:IKX327697 IUT327671:IUT327697 JEP327671:JEP327697 JOL327671:JOL327697 JYH327671:JYH327697 KID327671:KID327697 KRZ327671:KRZ327697 LBV327671:LBV327697 LLR327671:LLR327697 LVN327671:LVN327697 MFJ327671:MFJ327697 MPF327671:MPF327697 MZB327671:MZB327697 NIX327671:NIX327697 NST327671:NST327697 OCP327671:OCP327697 OML327671:OML327697 OWH327671:OWH327697 PGD327671:PGD327697 PPZ327671:PPZ327697 PZV327671:PZV327697 QJR327671:QJR327697 QTN327671:QTN327697 RDJ327671:RDJ327697 RNF327671:RNF327697 RXB327671:RXB327697 SGX327671:SGX327697 SQT327671:SQT327697 TAP327671:TAP327697 TKL327671:TKL327697 TUH327671:TUH327697 UED327671:UED327697 UNZ327671:UNZ327697 UXV327671:UXV327697 VHR327671:VHR327697 VRN327671:VRN327697 WBJ327671:WBJ327697 WLF327671:WLF327697 WVB327671:WVB327697 G393207:G393233 IP393207:IP393233 SL393207:SL393233 ACH393207:ACH393233 AMD393207:AMD393233 AVZ393207:AVZ393233 BFV393207:BFV393233 BPR393207:BPR393233 BZN393207:BZN393233 CJJ393207:CJJ393233 CTF393207:CTF393233 DDB393207:DDB393233 DMX393207:DMX393233 DWT393207:DWT393233 EGP393207:EGP393233 EQL393207:EQL393233 FAH393207:FAH393233 FKD393207:FKD393233 FTZ393207:FTZ393233 GDV393207:GDV393233 GNR393207:GNR393233 GXN393207:GXN393233 HHJ393207:HHJ393233 HRF393207:HRF393233 IBB393207:IBB393233 IKX393207:IKX393233 IUT393207:IUT393233 JEP393207:JEP393233 JOL393207:JOL393233 JYH393207:JYH393233 KID393207:KID393233 KRZ393207:KRZ393233 LBV393207:LBV393233 LLR393207:LLR393233 LVN393207:LVN393233 MFJ393207:MFJ393233 MPF393207:MPF393233 MZB393207:MZB393233 NIX393207:NIX393233 NST393207:NST393233 OCP393207:OCP393233 OML393207:OML393233 OWH393207:OWH393233 PGD393207:PGD393233 PPZ393207:PPZ393233 PZV393207:PZV393233 QJR393207:QJR393233 QTN393207:QTN393233 RDJ393207:RDJ393233 RNF393207:RNF393233 RXB393207:RXB393233 SGX393207:SGX393233 SQT393207:SQT393233 TAP393207:TAP393233 TKL393207:TKL393233 TUH393207:TUH393233 UED393207:UED393233 UNZ393207:UNZ393233 UXV393207:UXV393233 VHR393207:VHR393233 VRN393207:VRN393233 WBJ393207:WBJ393233 WLF393207:WLF393233 WVB393207:WVB393233 G458743:G458769 IP458743:IP458769 SL458743:SL458769 ACH458743:ACH458769 AMD458743:AMD458769 AVZ458743:AVZ458769 BFV458743:BFV458769 BPR458743:BPR458769 BZN458743:BZN458769 CJJ458743:CJJ458769 CTF458743:CTF458769 DDB458743:DDB458769 DMX458743:DMX458769 DWT458743:DWT458769 EGP458743:EGP458769 EQL458743:EQL458769 FAH458743:FAH458769 FKD458743:FKD458769 FTZ458743:FTZ458769 GDV458743:GDV458769 GNR458743:GNR458769 GXN458743:GXN458769 HHJ458743:HHJ458769 HRF458743:HRF458769 IBB458743:IBB458769 IKX458743:IKX458769 IUT458743:IUT458769 JEP458743:JEP458769 JOL458743:JOL458769 JYH458743:JYH458769 KID458743:KID458769 KRZ458743:KRZ458769 LBV458743:LBV458769 LLR458743:LLR458769 LVN458743:LVN458769 MFJ458743:MFJ458769 MPF458743:MPF458769 MZB458743:MZB458769 NIX458743:NIX458769 NST458743:NST458769 OCP458743:OCP458769 OML458743:OML458769 OWH458743:OWH458769 PGD458743:PGD458769 PPZ458743:PPZ458769 PZV458743:PZV458769 QJR458743:QJR458769 QTN458743:QTN458769 RDJ458743:RDJ458769 RNF458743:RNF458769 RXB458743:RXB458769 SGX458743:SGX458769 SQT458743:SQT458769 TAP458743:TAP458769 TKL458743:TKL458769 TUH458743:TUH458769 UED458743:UED458769 UNZ458743:UNZ458769 UXV458743:UXV458769 VHR458743:VHR458769 VRN458743:VRN458769 WBJ458743:WBJ458769 WLF458743:WLF458769 WVB458743:WVB458769 G524279:G524305 IP524279:IP524305 SL524279:SL524305 ACH524279:ACH524305 AMD524279:AMD524305 AVZ524279:AVZ524305 BFV524279:BFV524305 BPR524279:BPR524305 BZN524279:BZN524305 CJJ524279:CJJ524305 CTF524279:CTF524305 DDB524279:DDB524305 DMX524279:DMX524305 DWT524279:DWT524305 EGP524279:EGP524305 EQL524279:EQL524305 FAH524279:FAH524305 FKD524279:FKD524305 FTZ524279:FTZ524305 GDV524279:GDV524305 GNR524279:GNR524305 GXN524279:GXN524305 HHJ524279:HHJ524305 HRF524279:HRF524305 IBB524279:IBB524305 IKX524279:IKX524305 IUT524279:IUT524305 JEP524279:JEP524305 JOL524279:JOL524305 JYH524279:JYH524305 KID524279:KID524305 KRZ524279:KRZ524305 LBV524279:LBV524305 LLR524279:LLR524305 LVN524279:LVN524305 MFJ524279:MFJ524305 MPF524279:MPF524305 MZB524279:MZB524305 NIX524279:NIX524305 NST524279:NST524305 OCP524279:OCP524305 OML524279:OML524305 OWH524279:OWH524305 PGD524279:PGD524305 PPZ524279:PPZ524305 PZV524279:PZV524305 QJR524279:QJR524305 QTN524279:QTN524305 RDJ524279:RDJ524305 RNF524279:RNF524305 RXB524279:RXB524305 SGX524279:SGX524305 SQT524279:SQT524305 TAP524279:TAP524305 TKL524279:TKL524305 TUH524279:TUH524305 UED524279:UED524305 UNZ524279:UNZ524305 UXV524279:UXV524305 VHR524279:VHR524305 VRN524279:VRN524305 WBJ524279:WBJ524305 WLF524279:WLF524305 WVB524279:WVB524305 G589815:G589841 IP589815:IP589841 SL589815:SL589841 ACH589815:ACH589841 AMD589815:AMD589841 AVZ589815:AVZ589841 BFV589815:BFV589841 BPR589815:BPR589841 BZN589815:BZN589841 CJJ589815:CJJ589841 CTF589815:CTF589841 DDB589815:DDB589841 DMX589815:DMX589841 DWT589815:DWT589841 EGP589815:EGP589841 EQL589815:EQL589841 FAH589815:FAH589841 FKD589815:FKD589841 FTZ589815:FTZ589841 GDV589815:GDV589841 GNR589815:GNR589841 GXN589815:GXN589841 HHJ589815:HHJ589841 HRF589815:HRF589841 IBB589815:IBB589841 IKX589815:IKX589841 IUT589815:IUT589841 JEP589815:JEP589841 JOL589815:JOL589841 JYH589815:JYH589841 KID589815:KID589841 KRZ589815:KRZ589841 LBV589815:LBV589841 LLR589815:LLR589841 LVN589815:LVN589841 MFJ589815:MFJ589841 MPF589815:MPF589841 MZB589815:MZB589841 NIX589815:NIX589841 NST589815:NST589841 OCP589815:OCP589841 OML589815:OML589841 OWH589815:OWH589841 PGD589815:PGD589841 PPZ589815:PPZ589841 PZV589815:PZV589841 QJR589815:QJR589841 QTN589815:QTN589841 RDJ589815:RDJ589841 RNF589815:RNF589841 RXB589815:RXB589841 SGX589815:SGX589841 SQT589815:SQT589841 TAP589815:TAP589841 TKL589815:TKL589841 TUH589815:TUH589841 UED589815:UED589841 UNZ589815:UNZ589841 UXV589815:UXV589841 VHR589815:VHR589841 VRN589815:VRN589841 WBJ589815:WBJ589841 WLF589815:WLF589841 WVB589815:WVB589841 G655351:G655377 IP655351:IP655377 SL655351:SL655377 ACH655351:ACH655377 AMD655351:AMD655377 AVZ655351:AVZ655377 BFV655351:BFV655377 BPR655351:BPR655377 BZN655351:BZN655377 CJJ655351:CJJ655377 CTF655351:CTF655377 DDB655351:DDB655377 DMX655351:DMX655377 DWT655351:DWT655377 EGP655351:EGP655377 EQL655351:EQL655377 FAH655351:FAH655377 FKD655351:FKD655377 FTZ655351:FTZ655377 GDV655351:GDV655377 GNR655351:GNR655377 GXN655351:GXN655377 HHJ655351:HHJ655377 HRF655351:HRF655377 IBB655351:IBB655377 IKX655351:IKX655377 IUT655351:IUT655377 JEP655351:JEP655377 JOL655351:JOL655377 JYH655351:JYH655377 KID655351:KID655377 KRZ655351:KRZ655377 LBV655351:LBV655377 LLR655351:LLR655377 LVN655351:LVN655377 MFJ655351:MFJ655377 MPF655351:MPF655377 MZB655351:MZB655377 NIX655351:NIX655377 NST655351:NST655377 OCP655351:OCP655377 OML655351:OML655377 OWH655351:OWH655377 PGD655351:PGD655377 PPZ655351:PPZ655377 PZV655351:PZV655377 QJR655351:QJR655377 QTN655351:QTN655377 RDJ655351:RDJ655377 RNF655351:RNF655377 RXB655351:RXB655377 SGX655351:SGX655377 SQT655351:SQT655377 TAP655351:TAP655377 TKL655351:TKL655377 TUH655351:TUH655377 UED655351:UED655377 UNZ655351:UNZ655377 UXV655351:UXV655377 VHR655351:VHR655377 VRN655351:VRN655377 WBJ655351:WBJ655377 WLF655351:WLF655377 WVB655351:WVB655377 G720887:G720913 IP720887:IP720913 SL720887:SL720913 ACH720887:ACH720913 AMD720887:AMD720913 AVZ720887:AVZ720913 BFV720887:BFV720913 BPR720887:BPR720913 BZN720887:BZN720913 CJJ720887:CJJ720913 CTF720887:CTF720913 DDB720887:DDB720913 DMX720887:DMX720913 DWT720887:DWT720913 EGP720887:EGP720913 EQL720887:EQL720913 FAH720887:FAH720913 FKD720887:FKD720913 FTZ720887:FTZ720913 GDV720887:GDV720913 GNR720887:GNR720913 GXN720887:GXN720913 HHJ720887:HHJ720913 HRF720887:HRF720913 IBB720887:IBB720913 IKX720887:IKX720913 IUT720887:IUT720913 JEP720887:JEP720913 JOL720887:JOL720913 JYH720887:JYH720913 KID720887:KID720913 KRZ720887:KRZ720913 LBV720887:LBV720913 LLR720887:LLR720913 LVN720887:LVN720913 MFJ720887:MFJ720913 MPF720887:MPF720913 MZB720887:MZB720913 NIX720887:NIX720913 NST720887:NST720913 OCP720887:OCP720913 OML720887:OML720913 OWH720887:OWH720913 PGD720887:PGD720913 PPZ720887:PPZ720913 PZV720887:PZV720913 QJR720887:QJR720913 QTN720887:QTN720913 RDJ720887:RDJ720913 RNF720887:RNF720913 RXB720887:RXB720913 SGX720887:SGX720913 SQT720887:SQT720913 TAP720887:TAP720913 TKL720887:TKL720913 TUH720887:TUH720913 UED720887:UED720913 UNZ720887:UNZ720913 UXV720887:UXV720913 VHR720887:VHR720913 VRN720887:VRN720913 WBJ720887:WBJ720913 WLF720887:WLF720913 WVB720887:WVB720913 G786423:G786449 IP786423:IP786449 SL786423:SL786449 ACH786423:ACH786449 AMD786423:AMD786449 AVZ786423:AVZ786449 BFV786423:BFV786449 BPR786423:BPR786449 BZN786423:BZN786449 CJJ786423:CJJ786449 CTF786423:CTF786449 DDB786423:DDB786449 DMX786423:DMX786449 DWT786423:DWT786449 EGP786423:EGP786449 EQL786423:EQL786449 FAH786423:FAH786449 FKD786423:FKD786449 FTZ786423:FTZ786449 GDV786423:GDV786449 GNR786423:GNR786449 GXN786423:GXN786449 HHJ786423:HHJ786449 HRF786423:HRF786449 IBB786423:IBB786449 IKX786423:IKX786449 IUT786423:IUT786449 JEP786423:JEP786449 JOL786423:JOL786449 JYH786423:JYH786449 KID786423:KID786449 KRZ786423:KRZ786449 LBV786423:LBV786449 LLR786423:LLR786449 LVN786423:LVN786449 MFJ786423:MFJ786449 MPF786423:MPF786449 MZB786423:MZB786449 NIX786423:NIX786449 NST786423:NST786449 OCP786423:OCP786449 OML786423:OML786449 OWH786423:OWH786449 PGD786423:PGD786449 PPZ786423:PPZ786449 PZV786423:PZV786449 QJR786423:QJR786449 QTN786423:QTN786449 RDJ786423:RDJ786449 RNF786423:RNF786449 RXB786423:RXB786449 SGX786423:SGX786449 SQT786423:SQT786449 TAP786423:TAP786449 TKL786423:TKL786449 TUH786423:TUH786449 UED786423:UED786449 UNZ786423:UNZ786449 UXV786423:UXV786449 VHR786423:VHR786449 VRN786423:VRN786449 WBJ786423:WBJ786449 WLF786423:WLF786449 WVB786423:WVB786449 G851959:G851985 IP851959:IP851985 SL851959:SL851985 ACH851959:ACH851985 AMD851959:AMD851985 AVZ851959:AVZ851985 BFV851959:BFV851985 BPR851959:BPR851985 BZN851959:BZN851985 CJJ851959:CJJ851985 CTF851959:CTF851985 DDB851959:DDB851985 DMX851959:DMX851985 DWT851959:DWT851985 EGP851959:EGP851985 EQL851959:EQL851985 FAH851959:FAH851985 FKD851959:FKD851985 FTZ851959:FTZ851985 GDV851959:GDV851985 GNR851959:GNR851985 GXN851959:GXN851985 HHJ851959:HHJ851985 HRF851959:HRF851985 IBB851959:IBB851985 IKX851959:IKX851985 IUT851959:IUT851985 JEP851959:JEP851985 JOL851959:JOL851985 JYH851959:JYH851985 KID851959:KID851985 KRZ851959:KRZ851985 LBV851959:LBV851985 LLR851959:LLR851985 LVN851959:LVN851985 MFJ851959:MFJ851985 MPF851959:MPF851985 MZB851959:MZB851985 NIX851959:NIX851985 NST851959:NST851985 OCP851959:OCP851985 OML851959:OML851985 OWH851959:OWH851985 PGD851959:PGD851985 PPZ851959:PPZ851985 PZV851959:PZV851985 QJR851959:QJR851985 QTN851959:QTN851985 RDJ851959:RDJ851985 RNF851959:RNF851985 RXB851959:RXB851985 SGX851959:SGX851985 SQT851959:SQT851985 TAP851959:TAP851985 TKL851959:TKL851985 TUH851959:TUH851985 UED851959:UED851985 UNZ851959:UNZ851985 UXV851959:UXV851985 VHR851959:VHR851985 VRN851959:VRN851985 WBJ851959:WBJ851985 WLF851959:WLF851985 WVB851959:WVB851985 G917495:G917521 IP917495:IP917521 SL917495:SL917521 ACH917495:ACH917521 AMD917495:AMD917521 AVZ917495:AVZ917521 BFV917495:BFV917521 BPR917495:BPR917521 BZN917495:BZN917521 CJJ917495:CJJ917521 CTF917495:CTF917521 DDB917495:DDB917521 DMX917495:DMX917521 DWT917495:DWT917521 EGP917495:EGP917521 EQL917495:EQL917521 FAH917495:FAH917521 FKD917495:FKD917521 FTZ917495:FTZ917521 GDV917495:GDV917521 GNR917495:GNR917521 GXN917495:GXN917521 HHJ917495:HHJ917521 HRF917495:HRF917521 IBB917495:IBB917521 IKX917495:IKX917521 IUT917495:IUT917521 JEP917495:JEP917521 JOL917495:JOL917521 JYH917495:JYH917521 KID917495:KID917521 KRZ917495:KRZ917521 LBV917495:LBV917521 LLR917495:LLR917521 LVN917495:LVN917521 MFJ917495:MFJ917521 MPF917495:MPF917521 MZB917495:MZB917521 NIX917495:NIX917521 NST917495:NST917521 OCP917495:OCP917521 OML917495:OML917521 OWH917495:OWH917521 PGD917495:PGD917521 PPZ917495:PPZ917521 PZV917495:PZV917521 QJR917495:QJR917521 QTN917495:QTN917521 RDJ917495:RDJ917521 RNF917495:RNF917521 RXB917495:RXB917521 SGX917495:SGX917521 SQT917495:SQT917521 TAP917495:TAP917521 TKL917495:TKL917521 TUH917495:TUH917521 UED917495:UED917521 UNZ917495:UNZ917521 UXV917495:UXV917521 VHR917495:VHR917521 VRN917495:VRN917521 WBJ917495:WBJ917521 WLF917495:WLF917521 WVB917495:WVB917521 G983031:G983057 IP983031:IP983057 SL983031:SL983057 ACH983031:ACH983057 AMD983031:AMD983057 AVZ983031:AVZ983057 BFV983031:BFV983057 BPR983031:BPR983057 BZN983031:BZN983057 CJJ983031:CJJ983057 CTF983031:CTF983057 DDB983031:DDB983057 DMX983031:DMX983057 DWT983031:DWT983057 EGP983031:EGP983057 EQL983031:EQL983057 FAH983031:FAH983057 FKD983031:FKD983057 FTZ983031:FTZ983057 GDV983031:GDV983057 GNR983031:GNR983057 GXN983031:GXN983057 HHJ983031:HHJ983057 HRF983031:HRF983057 IBB983031:IBB983057 IKX983031:IKX983057 IUT983031:IUT983057 JEP983031:JEP983057 JOL983031:JOL983057 JYH983031:JYH983057 KID983031:KID983057 KRZ983031:KRZ983057 LBV983031:LBV983057 LLR983031:LLR983057 LVN983031:LVN983057 MFJ983031:MFJ983057 MPF983031:MPF983057 MZB983031:MZB983057 NIX983031:NIX983057 NST983031:NST983057 OCP983031:OCP983057 OML983031:OML983057 OWH983031:OWH983057 PGD983031:PGD983057 PPZ983031:PPZ983057 PZV983031:PZV983057 QJR983031:QJR983057 QTN983031:QTN983057 RDJ983031:RDJ983057 RNF983031:RNF983057 RXB983031:RXB983057 SGX983031:SGX983057 SQT983031:SQT983057 TAP983031:TAP983057 TKL983031:TKL983057 TUH983031:TUH983057 UED983031:UED983057 UNZ983031:UNZ983057 UXV983031:UXV983057 VHR983031:VHR983057 VRN983031:VRN983057 WBJ983031:WBJ983057 WLF983031:WLF983057 WVB983031:WVB983057 K65527:K65553 IT65527:IT65553 SP65527:SP65553 ACL65527:ACL65553 AMH65527:AMH65553 AWD65527:AWD65553 BFZ65527:BFZ65553 BPV65527:BPV65553 BZR65527:BZR65553 CJN65527:CJN65553 CTJ65527:CTJ65553 DDF65527:DDF65553 DNB65527:DNB65553 DWX65527:DWX65553 EGT65527:EGT65553 EQP65527:EQP65553 FAL65527:FAL65553 FKH65527:FKH65553 FUD65527:FUD65553 GDZ65527:GDZ65553 GNV65527:GNV65553 GXR65527:GXR65553 HHN65527:HHN65553 HRJ65527:HRJ65553 IBF65527:IBF65553 ILB65527:ILB65553 IUX65527:IUX65553 JET65527:JET65553 JOP65527:JOP65553 JYL65527:JYL65553 KIH65527:KIH65553 KSD65527:KSD65553 LBZ65527:LBZ65553 LLV65527:LLV65553 LVR65527:LVR65553 MFN65527:MFN65553 MPJ65527:MPJ65553 MZF65527:MZF65553 NJB65527:NJB65553 NSX65527:NSX65553 OCT65527:OCT65553 OMP65527:OMP65553 OWL65527:OWL65553 PGH65527:PGH65553 PQD65527:PQD65553 PZZ65527:PZZ65553 QJV65527:QJV65553 QTR65527:QTR65553 RDN65527:RDN65553 RNJ65527:RNJ65553 RXF65527:RXF65553 SHB65527:SHB65553 SQX65527:SQX65553 TAT65527:TAT65553 TKP65527:TKP65553 TUL65527:TUL65553 UEH65527:UEH65553 UOD65527:UOD65553 UXZ65527:UXZ65553 VHV65527:VHV65553 VRR65527:VRR65553 WBN65527:WBN65553 WLJ65527:WLJ65553 WVF65527:WVF65553 K131063:K131089 IT131063:IT131089 SP131063:SP131089 ACL131063:ACL131089 AMH131063:AMH131089 AWD131063:AWD131089 BFZ131063:BFZ131089 BPV131063:BPV131089 BZR131063:BZR131089 CJN131063:CJN131089 CTJ131063:CTJ131089 DDF131063:DDF131089 DNB131063:DNB131089 DWX131063:DWX131089 EGT131063:EGT131089 EQP131063:EQP131089 FAL131063:FAL131089 FKH131063:FKH131089 FUD131063:FUD131089 GDZ131063:GDZ131089 GNV131063:GNV131089 GXR131063:GXR131089 HHN131063:HHN131089 HRJ131063:HRJ131089 IBF131063:IBF131089 ILB131063:ILB131089 IUX131063:IUX131089 JET131063:JET131089 JOP131063:JOP131089 JYL131063:JYL131089 KIH131063:KIH131089 KSD131063:KSD131089 LBZ131063:LBZ131089 LLV131063:LLV131089 LVR131063:LVR131089 MFN131063:MFN131089 MPJ131063:MPJ131089 MZF131063:MZF131089 NJB131063:NJB131089 NSX131063:NSX131089 OCT131063:OCT131089 OMP131063:OMP131089 OWL131063:OWL131089 PGH131063:PGH131089 PQD131063:PQD131089 PZZ131063:PZZ131089 QJV131063:QJV131089 QTR131063:QTR131089 RDN131063:RDN131089 RNJ131063:RNJ131089 RXF131063:RXF131089 SHB131063:SHB131089 SQX131063:SQX131089 TAT131063:TAT131089 TKP131063:TKP131089 TUL131063:TUL131089 UEH131063:UEH131089 UOD131063:UOD131089 UXZ131063:UXZ131089 VHV131063:VHV131089 VRR131063:VRR131089 WBN131063:WBN131089 WLJ131063:WLJ131089 WVF131063:WVF131089 K196599:K196625 IT196599:IT196625 SP196599:SP196625 ACL196599:ACL196625 AMH196599:AMH196625 AWD196599:AWD196625 BFZ196599:BFZ196625 BPV196599:BPV196625 BZR196599:BZR196625 CJN196599:CJN196625 CTJ196599:CTJ196625 DDF196599:DDF196625 DNB196599:DNB196625 DWX196599:DWX196625 EGT196599:EGT196625 EQP196599:EQP196625 FAL196599:FAL196625 FKH196599:FKH196625 FUD196599:FUD196625 GDZ196599:GDZ196625 GNV196599:GNV196625 GXR196599:GXR196625 HHN196599:HHN196625 HRJ196599:HRJ196625 IBF196599:IBF196625 ILB196599:ILB196625 IUX196599:IUX196625 JET196599:JET196625 JOP196599:JOP196625 JYL196599:JYL196625 KIH196599:KIH196625 KSD196599:KSD196625 LBZ196599:LBZ196625 LLV196599:LLV196625 LVR196599:LVR196625 MFN196599:MFN196625 MPJ196599:MPJ196625 MZF196599:MZF196625 NJB196599:NJB196625 NSX196599:NSX196625 OCT196599:OCT196625 OMP196599:OMP196625 OWL196599:OWL196625 PGH196599:PGH196625 PQD196599:PQD196625 PZZ196599:PZZ196625 QJV196599:QJV196625 QTR196599:QTR196625 RDN196599:RDN196625 RNJ196599:RNJ196625 RXF196599:RXF196625 SHB196599:SHB196625 SQX196599:SQX196625 TAT196599:TAT196625 TKP196599:TKP196625 TUL196599:TUL196625 UEH196599:UEH196625 UOD196599:UOD196625 UXZ196599:UXZ196625 VHV196599:VHV196625 VRR196599:VRR196625 WBN196599:WBN196625 WLJ196599:WLJ196625 WVF196599:WVF196625 K262135:K262161 IT262135:IT262161 SP262135:SP262161 ACL262135:ACL262161 AMH262135:AMH262161 AWD262135:AWD262161 BFZ262135:BFZ262161 BPV262135:BPV262161 BZR262135:BZR262161 CJN262135:CJN262161 CTJ262135:CTJ262161 DDF262135:DDF262161 DNB262135:DNB262161 DWX262135:DWX262161 EGT262135:EGT262161 EQP262135:EQP262161 FAL262135:FAL262161 FKH262135:FKH262161 FUD262135:FUD262161 GDZ262135:GDZ262161 GNV262135:GNV262161 GXR262135:GXR262161 HHN262135:HHN262161 HRJ262135:HRJ262161 IBF262135:IBF262161 ILB262135:ILB262161 IUX262135:IUX262161 JET262135:JET262161 JOP262135:JOP262161 JYL262135:JYL262161 KIH262135:KIH262161 KSD262135:KSD262161 LBZ262135:LBZ262161 LLV262135:LLV262161 LVR262135:LVR262161 MFN262135:MFN262161 MPJ262135:MPJ262161 MZF262135:MZF262161 NJB262135:NJB262161 NSX262135:NSX262161 OCT262135:OCT262161 OMP262135:OMP262161 OWL262135:OWL262161 PGH262135:PGH262161 PQD262135:PQD262161 PZZ262135:PZZ262161 QJV262135:QJV262161 QTR262135:QTR262161 RDN262135:RDN262161 RNJ262135:RNJ262161 RXF262135:RXF262161 SHB262135:SHB262161 SQX262135:SQX262161 TAT262135:TAT262161 TKP262135:TKP262161 TUL262135:TUL262161 UEH262135:UEH262161 UOD262135:UOD262161 UXZ262135:UXZ262161 VHV262135:VHV262161 VRR262135:VRR262161 WBN262135:WBN262161 WLJ262135:WLJ262161 WVF262135:WVF262161 K327671:K327697 IT327671:IT327697 SP327671:SP327697 ACL327671:ACL327697 AMH327671:AMH327697 AWD327671:AWD327697 BFZ327671:BFZ327697 BPV327671:BPV327697 BZR327671:BZR327697 CJN327671:CJN327697 CTJ327671:CTJ327697 DDF327671:DDF327697 DNB327671:DNB327697 DWX327671:DWX327697 EGT327671:EGT327697 EQP327671:EQP327697 FAL327671:FAL327697 FKH327671:FKH327697 FUD327671:FUD327697 GDZ327671:GDZ327697 GNV327671:GNV327697 GXR327671:GXR327697 HHN327671:HHN327697 HRJ327671:HRJ327697 IBF327671:IBF327697 ILB327671:ILB327697 IUX327671:IUX327697 JET327671:JET327697 JOP327671:JOP327697 JYL327671:JYL327697 KIH327671:KIH327697 KSD327671:KSD327697 LBZ327671:LBZ327697 LLV327671:LLV327697 LVR327671:LVR327697 MFN327671:MFN327697 MPJ327671:MPJ327697 MZF327671:MZF327697 NJB327671:NJB327697 NSX327671:NSX327697 OCT327671:OCT327697 OMP327671:OMP327697 OWL327671:OWL327697 PGH327671:PGH327697 PQD327671:PQD327697 PZZ327671:PZZ327697 QJV327671:QJV327697 QTR327671:QTR327697 RDN327671:RDN327697 RNJ327671:RNJ327697 RXF327671:RXF327697 SHB327671:SHB327697 SQX327671:SQX327697 TAT327671:TAT327697 TKP327671:TKP327697 TUL327671:TUL327697 UEH327671:UEH327697 UOD327671:UOD327697 UXZ327671:UXZ327697 VHV327671:VHV327697 VRR327671:VRR327697 WBN327671:WBN327697 WLJ327671:WLJ327697 WVF327671:WVF327697 K393207:K393233 IT393207:IT393233 SP393207:SP393233 ACL393207:ACL393233 AMH393207:AMH393233 AWD393207:AWD393233 BFZ393207:BFZ393233 BPV393207:BPV393233 BZR393207:BZR393233 CJN393207:CJN393233 CTJ393207:CTJ393233 DDF393207:DDF393233 DNB393207:DNB393233 DWX393207:DWX393233 EGT393207:EGT393233 EQP393207:EQP393233 FAL393207:FAL393233 FKH393207:FKH393233 FUD393207:FUD393233 GDZ393207:GDZ393233 GNV393207:GNV393233 GXR393207:GXR393233 HHN393207:HHN393233 HRJ393207:HRJ393233 IBF393207:IBF393233 ILB393207:ILB393233 IUX393207:IUX393233 JET393207:JET393233 JOP393207:JOP393233 JYL393207:JYL393233 KIH393207:KIH393233 KSD393207:KSD393233 LBZ393207:LBZ393233 LLV393207:LLV393233 LVR393207:LVR393233 MFN393207:MFN393233 MPJ393207:MPJ393233 MZF393207:MZF393233 NJB393207:NJB393233 NSX393207:NSX393233 OCT393207:OCT393233 OMP393207:OMP393233 OWL393207:OWL393233 PGH393207:PGH393233 PQD393207:PQD393233 PZZ393207:PZZ393233 QJV393207:QJV393233 QTR393207:QTR393233 RDN393207:RDN393233 RNJ393207:RNJ393233 RXF393207:RXF393233 SHB393207:SHB393233 SQX393207:SQX393233 TAT393207:TAT393233 TKP393207:TKP393233 TUL393207:TUL393233 UEH393207:UEH393233 UOD393207:UOD393233 UXZ393207:UXZ393233 VHV393207:VHV393233 VRR393207:VRR393233 WBN393207:WBN393233 WLJ393207:WLJ393233 WVF393207:WVF393233 K458743:K458769 IT458743:IT458769 SP458743:SP458769 ACL458743:ACL458769 AMH458743:AMH458769 AWD458743:AWD458769 BFZ458743:BFZ458769 BPV458743:BPV458769 BZR458743:BZR458769 CJN458743:CJN458769 CTJ458743:CTJ458769 DDF458743:DDF458769 DNB458743:DNB458769 DWX458743:DWX458769 EGT458743:EGT458769 EQP458743:EQP458769 FAL458743:FAL458769 FKH458743:FKH458769 FUD458743:FUD458769 GDZ458743:GDZ458769 GNV458743:GNV458769 GXR458743:GXR458769 HHN458743:HHN458769 HRJ458743:HRJ458769 IBF458743:IBF458769 ILB458743:ILB458769 IUX458743:IUX458769 JET458743:JET458769 JOP458743:JOP458769 JYL458743:JYL458769 KIH458743:KIH458769 KSD458743:KSD458769 LBZ458743:LBZ458769 LLV458743:LLV458769 LVR458743:LVR458769 MFN458743:MFN458769 MPJ458743:MPJ458769 MZF458743:MZF458769 NJB458743:NJB458769 NSX458743:NSX458769 OCT458743:OCT458769 OMP458743:OMP458769 OWL458743:OWL458769 PGH458743:PGH458769 PQD458743:PQD458769 PZZ458743:PZZ458769 QJV458743:QJV458769 QTR458743:QTR458769 RDN458743:RDN458769 RNJ458743:RNJ458769 RXF458743:RXF458769 SHB458743:SHB458769 SQX458743:SQX458769 TAT458743:TAT458769 TKP458743:TKP458769 TUL458743:TUL458769 UEH458743:UEH458769 UOD458743:UOD458769 UXZ458743:UXZ458769 VHV458743:VHV458769 VRR458743:VRR458769 WBN458743:WBN458769 WLJ458743:WLJ458769 WVF458743:WVF458769 K524279:K524305 IT524279:IT524305 SP524279:SP524305 ACL524279:ACL524305 AMH524279:AMH524305 AWD524279:AWD524305 BFZ524279:BFZ524305 BPV524279:BPV524305 BZR524279:BZR524305 CJN524279:CJN524305 CTJ524279:CTJ524305 DDF524279:DDF524305 DNB524279:DNB524305 DWX524279:DWX524305 EGT524279:EGT524305 EQP524279:EQP524305 FAL524279:FAL524305 FKH524279:FKH524305 FUD524279:FUD524305 GDZ524279:GDZ524305 GNV524279:GNV524305 GXR524279:GXR524305 HHN524279:HHN524305 HRJ524279:HRJ524305 IBF524279:IBF524305 ILB524279:ILB524305 IUX524279:IUX524305 JET524279:JET524305 JOP524279:JOP524305 JYL524279:JYL524305 KIH524279:KIH524305 KSD524279:KSD524305 LBZ524279:LBZ524305 LLV524279:LLV524305 LVR524279:LVR524305 MFN524279:MFN524305 MPJ524279:MPJ524305 MZF524279:MZF524305 NJB524279:NJB524305 NSX524279:NSX524305 OCT524279:OCT524305 OMP524279:OMP524305 OWL524279:OWL524305 PGH524279:PGH524305 PQD524279:PQD524305 PZZ524279:PZZ524305 QJV524279:QJV524305 QTR524279:QTR524305 RDN524279:RDN524305 RNJ524279:RNJ524305 RXF524279:RXF524305 SHB524279:SHB524305 SQX524279:SQX524305 TAT524279:TAT524305 TKP524279:TKP524305 TUL524279:TUL524305 UEH524279:UEH524305 UOD524279:UOD524305 UXZ524279:UXZ524305 VHV524279:VHV524305 VRR524279:VRR524305 WBN524279:WBN524305 WLJ524279:WLJ524305 WVF524279:WVF524305 K589815:K589841 IT589815:IT589841 SP589815:SP589841 ACL589815:ACL589841 AMH589815:AMH589841 AWD589815:AWD589841 BFZ589815:BFZ589841 BPV589815:BPV589841 BZR589815:BZR589841 CJN589815:CJN589841 CTJ589815:CTJ589841 DDF589815:DDF589841 DNB589815:DNB589841 DWX589815:DWX589841 EGT589815:EGT589841 EQP589815:EQP589841 FAL589815:FAL589841 FKH589815:FKH589841 FUD589815:FUD589841 GDZ589815:GDZ589841 GNV589815:GNV589841 GXR589815:GXR589841 HHN589815:HHN589841 HRJ589815:HRJ589841 IBF589815:IBF589841 ILB589815:ILB589841 IUX589815:IUX589841 JET589815:JET589841 JOP589815:JOP589841 JYL589815:JYL589841 KIH589815:KIH589841 KSD589815:KSD589841 LBZ589815:LBZ589841 LLV589815:LLV589841 LVR589815:LVR589841 MFN589815:MFN589841 MPJ589815:MPJ589841 MZF589815:MZF589841 NJB589815:NJB589841 NSX589815:NSX589841 OCT589815:OCT589841 OMP589815:OMP589841 OWL589815:OWL589841 PGH589815:PGH589841 PQD589815:PQD589841 PZZ589815:PZZ589841 QJV589815:QJV589841 QTR589815:QTR589841 RDN589815:RDN589841 RNJ589815:RNJ589841 RXF589815:RXF589841 SHB589815:SHB589841 SQX589815:SQX589841 TAT589815:TAT589841 TKP589815:TKP589841 TUL589815:TUL589841 UEH589815:UEH589841 UOD589815:UOD589841 UXZ589815:UXZ589841 VHV589815:VHV589841 VRR589815:VRR589841 WBN589815:WBN589841 WLJ589815:WLJ589841 WVF589815:WVF589841 K655351:K655377 IT655351:IT655377 SP655351:SP655377 ACL655351:ACL655377 AMH655351:AMH655377 AWD655351:AWD655377 BFZ655351:BFZ655377 BPV655351:BPV655377 BZR655351:BZR655377 CJN655351:CJN655377 CTJ655351:CTJ655377 DDF655351:DDF655377 DNB655351:DNB655377 DWX655351:DWX655377 EGT655351:EGT655377 EQP655351:EQP655377 FAL655351:FAL655377 FKH655351:FKH655377 FUD655351:FUD655377 GDZ655351:GDZ655377 GNV655351:GNV655377 GXR655351:GXR655377 HHN655351:HHN655377 HRJ655351:HRJ655377 IBF655351:IBF655377 ILB655351:ILB655377 IUX655351:IUX655377 JET655351:JET655377 JOP655351:JOP655377 JYL655351:JYL655377 KIH655351:KIH655377 KSD655351:KSD655377 LBZ655351:LBZ655377 LLV655351:LLV655377 LVR655351:LVR655377 MFN655351:MFN655377 MPJ655351:MPJ655377 MZF655351:MZF655377 NJB655351:NJB655377 NSX655351:NSX655377 OCT655351:OCT655377 OMP655351:OMP655377 OWL655351:OWL655377 PGH655351:PGH655377 PQD655351:PQD655377 PZZ655351:PZZ655377 QJV655351:QJV655377 QTR655351:QTR655377 RDN655351:RDN655377 RNJ655351:RNJ655377 RXF655351:RXF655377 SHB655351:SHB655377 SQX655351:SQX655377 TAT655351:TAT655377 TKP655351:TKP655377 TUL655351:TUL655377 UEH655351:UEH655377 UOD655351:UOD655377 UXZ655351:UXZ655377 VHV655351:VHV655377 VRR655351:VRR655377 WBN655351:WBN655377 WLJ655351:WLJ655377 WVF655351:WVF655377 K720887:K720913 IT720887:IT720913 SP720887:SP720913 ACL720887:ACL720913 AMH720887:AMH720913 AWD720887:AWD720913 BFZ720887:BFZ720913 BPV720887:BPV720913 BZR720887:BZR720913 CJN720887:CJN720913 CTJ720887:CTJ720913 DDF720887:DDF720913 DNB720887:DNB720913 DWX720887:DWX720913 EGT720887:EGT720913 EQP720887:EQP720913 FAL720887:FAL720913 FKH720887:FKH720913 FUD720887:FUD720913 GDZ720887:GDZ720913 GNV720887:GNV720913 GXR720887:GXR720913 HHN720887:HHN720913 HRJ720887:HRJ720913 IBF720887:IBF720913 ILB720887:ILB720913 IUX720887:IUX720913 JET720887:JET720913 JOP720887:JOP720913 JYL720887:JYL720913 KIH720887:KIH720913 KSD720887:KSD720913 LBZ720887:LBZ720913 LLV720887:LLV720913 LVR720887:LVR720913 MFN720887:MFN720913 MPJ720887:MPJ720913 MZF720887:MZF720913 NJB720887:NJB720913 NSX720887:NSX720913 OCT720887:OCT720913 OMP720887:OMP720913 OWL720887:OWL720913 PGH720887:PGH720913 PQD720887:PQD720913 PZZ720887:PZZ720913 QJV720887:QJV720913 QTR720887:QTR720913 RDN720887:RDN720913 RNJ720887:RNJ720913 RXF720887:RXF720913 SHB720887:SHB720913 SQX720887:SQX720913 TAT720887:TAT720913 TKP720887:TKP720913 TUL720887:TUL720913 UEH720887:UEH720913 UOD720887:UOD720913 UXZ720887:UXZ720913 VHV720887:VHV720913 VRR720887:VRR720913 WBN720887:WBN720913 WLJ720887:WLJ720913 WVF720887:WVF720913 K786423:K786449 IT786423:IT786449 SP786423:SP786449 ACL786423:ACL786449 AMH786423:AMH786449 AWD786423:AWD786449 BFZ786423:BFZ786449 BPV786423:BPV786449 BZR786423:BZR786449 CJN786423:CJN786449 CTJ786423:CTJ786449 DDF786423:DDF786449 DNB786423:DNB786449 DWX786423:DWX786449 EGT786423:EGT786449 EQP786423:EQP786449 FAL786423:FAL786449 FKH786423:FKH786449 FUD786423:FUD786449 GDZ786423:GDZ786449 GNV786423:GNV786449 GXR786423:GXR786449 HHN786423:HHN786449 HRJ786423:HRJ786449 IBF786423:IBF786449 ILB786423:ILB786449 IUX786423:IUX786449 JET786423:JET786449 JOP786423:JOP786449 JYL786423:JYL786449 KIH786423:KIH786449 KSD786423:KSD786449 LBZ786423:LBZ786449 LLV786423:LLV786449 LVR786423:LVR786449 MFN786423:MFN786449 MPJ786423:MPJ786449 MZF786423:MZF786449 NJB786423:NJB786449 NSX786423:NSX786449 OCT786423:OCT786449 OMP786423:OMP786449 OWL786423:OWL786449 PGH786423:PGH786449 PQD786423:PQD786449 PZZ786423:PZZ786449 QJV786423:QJV786449 QTR786423:QTR786449 RDN786423:RDN786449 RNJ786423:RNJ786449 RXF786423:RXF786449 SHB786423:SHB786449 SQX786423:SQX786449 TAT786423:TAT786449 TKP786423:TKP786449 TUL786423:TUL786449 UEH786423:UEH786449 UOD786423:UOD786449 UXZ786423:UXZ786449 VHV786423:VHV786449 VRR786423:VRR786449 WBN786423:WBN786449 WLJ786423:WLJ786449 WVF786423:WVF786449 K851959:K851985 IT851959:IT851985 SP851959:SP851985 ACL851959:ACL851985 AMH851959:AMH851985 AWD851959:AWD851985 BFZ851959:BFZ851985 BPV851959:BPV851985 BZR851959:BZR851985 CJN851959:CJN851985 CTJ851959:CTJ851985 DDF851959:DDF851985 DNB851959:DNB851985 DWX851959:DWX851985 EGT851959:EGT851985 EQP851959:EQP851985 FAL851959:FAL851985 FKH851959:FKH851985 FUD851959:FUD851985 GDZ851959:GDZ851985 GNV851959:GNV851985 GXR851959:GXR851985 HHN851959:HHN851985 HRJ851959:HRJ851985 IBF851959:IBF851985 ILB851959:ILB851985 IUX851959:IUX851985 JET851959:JET851985 JOP851959:JOP851985 JYL851959:JYL851985 KIH851959:KIH851985 KSD851959:KSD851985 LBZ851959:LBZ851985 LLV851959:LLV851985 LVR851959:LVR851985 MFN851959:MFN851985 MPJ851959:MPJ851985 MZF851959:MZF851985 NJB851959:NJB851985 NSX851959:NSX851985 OCT851959:OCT851985 OMP851959:OMP851985 OWL851959:OWL851985 PGH851959:PGH851985 PQD851959:PQD851985 PZZ851959:PZZ851985 QJV851959:QJV851985 QTR851959:QTR851985 RDN851959:RDN851985 RNJ851959:RNJ851985 RXF851959:RXF851985 SHB851959:SHB851985 SQX851959:SQX851985 TAT851959:TAT851985 TKP851959:TKP851985 TUL851959:TUL851985 UEH851959:UEH851985 UOD851959:UOD851985 UXZ851959:UXZ851985 VHV851959:VHV851985 VRR851959:VRR851985 WBN851959:WBN851985 WLJ851959:WLJ851985 WVF851959:WVF851985 K917495:K917521 IT917495:IT917521 SP917495:SP917521 ACL917495:ACL917521 AMH917495:AMH917521 AWD917495:AWD917521 BFZ917495:BFZ917521 BPV917495:BPV917521 BZR917495:BZR917521 CJN917495:CJN917521 CTJ917495:CTJ917521 DDF917495:DDF917521 DNB917495:DNB917521 DWX917495:DWX917521 EGT917495:EGT917521 EQP917495:EQP917521 FAL917495:FAL917521 FKH917495:FKH917521 FUD917495:FUD917521 GDZ917495:GDZ917521 GNV917495:GNV917521 GXR917495:GXR917521 HHN917495:HHN917521 HRJ917495:HRJ917521 IBF917495:IBF917521 ILB917495:ILB917521 IUX917495:IUX917521 JET917495:JET917521 JOP917495:JOP917521 JYL917495:JYL917521 KIH917495:KIH917521 KSD917495:KSD917521 LBZ917495:LBZ917521 LLV917495:LLV917521 LVR917495:LVR917521 MFN917495:MFN917521 MPJ917495:MPJ917521 MZF917495:MZF917521 NJB917495:NJB917521 NSX917495:NSX917521 OCT917495:OCT917521 OMP917495:OMP917521 OWL917495:OWL917521 PGH917495:PGH917521 PQD917495:PQD917521 PZZ917495:PZZ917521 QJV917495:QJV917521 QTR917495:QTR917521 RDN917495:RDN917521 RNJ917495:RNJ917521 RXF917495:RXF917521 SHB917495:SHB917521 SQX917495:SQX917521 TAT917495:TAT917521 TKP917495:TKP917521 TUL917495:TUL917521 UEH917495:UEH917521 UOD917495:UOD917521 UXZ917495:UXZ917521 VHV917495:VHV917521 VRR917495:VRR917521 WBN917495:WBN917521 WLJ917495:WLJ917521 WVF917495:WVF917521 K983031:K983057 IT983031:IT983057 SP983031:SP983057 ACL983031:ACL983057 AMH983031:AMH983057 AWD983031:AWD983057 BFZ983031:BFZ983057 BPV983031:BPV983057 BZR983031:BZR983057 CJN983031:CJN983057 CTJ983031:CTJ983057 DDF983031:DDF983057 DNB983031:DNB983057 DWX983031:DWX983057 EGT983031:EGT983057 EQP983031:EQP983057 FAL983031:FAL983057 FKH983031:FKH983057 FUD983031:FUD983057 GDZ983031:GDZ983057 GNV983031:GNV983057 GXR983031:GXR983057 HHN983031:HHN983057 HRJ983031:HRJ983057 IBF983031:IBF983057 ILB983031:ILB983057 IUX983031:IUX983057 JET983031:JET983057 JOP983031:JOP983057 JYL983031:JYL983057 KIH983031:KIH983057 KSD983031:KSD983057 LBZ983031:LBZ983057 LLV983031:LLV983057 LVR983031:LVR983057 MFN983031:MFN983057 MPJ983031:MPJ983057 MZF983031:MZF983057 NJB983031:NJB983057 NSX983031:NSX983057 OCT983031:OCT983057 OMP983031:OMP983057 OWL983031:OWL983057 PGH983031:PGH983057 PQD983031:PQD983057 PZZ983031:PZZ983057 QJV983031:QJV983057 QTR983031:QTR983057 RDN983031:RDN983057 RNJ983031:RNJ983057 RXF983031:RXF983057 SHB983031:SHB983057 SQX983031:SQX983057 TAT983031:TAT983057 TKP983031:TKP983057 TUL983031:TUL983057 UEH983031:UEH983057 UOD983031:UOD983057 UXZ983031:UXZ983057 VHV983031:VHV983057 VRR983031:VRR983057 WBN983031:WBN983057 WLJ983031:WLJ983057 WVF983031:WVF983057 WVF7:WVF17 WLJ7:WLJ17 WBN7:WBN17 VRR7:VRR17 VHV7:VHV17 UXZ7:UXZ17 UOD7:UOD17 UEH7:UEH17 TUL7:TUL17 TKP7:TKP17 TAT7:TAT17 SQX7:SQX17 SHB7:SHB17 RXF7:RXF17 RNJ7:RNJ17 RDN7:RDN17 QTR7:QTR17 QJV7:QJV17 PZZ7:PZZ17 PQD7:PQD17 PGH7:PGH17 OWL7:OWL17 OMP7:OMP17 OCT7:OCT17 NSX7:NSX17 NJB7:NJB17 MZF7:MZF17 MPJ7:MPJ17 MFN7:MFN17 LVR7:LVR17 LLV7:LLV17 LBZ7:LBZ17 KSD7:KSD17 KIH7:KIH17 JYL7:JYL17 JOP7:JOP17 JET7:JET17 IUX7:IUX17 ILB7:ILB17 IBF7:IBF17 HRJ7:HRJ17 HHN7:HHN17 GXR7:GXR17 GNV7:GNV17 GDZ7:GDZ17 FUD7:FUD17 FKH7:FKH17 FAL7:FAL17 EQP7:EQP17 EGT7:EGT17 DWX7:DWX17 DNB7:DNB17 DDF7:DDF17 CTJ7:CTJ17 CJN7:CJN17 BZR7:BZR17 BPV7:BPV17 BFZ7:BFZ17 AWD7:AWD17 AMH7:AMH17 ACL7:ACL17 SP7:SP17 IT7:IT17 IP7:IP17 WVB7:WVB17 WLF7:WLF17 WBJ7:WBJ17 VRN7:VRN17 VHR7:VHR17 UXV7:UXV17 UNZ7:UNZ17 UED7:UED17 TUH7:TUH17 TKL7:TKL17 TAP7:TAP17 SQT7:SQT17 SGX7:SGX17 RXB7:RXB17 RNF7:RNF17 RDJ7:RDJ17 QTN7:QTN17 QJR7:QJR17 PZV7:PZV17 PPZ7:PPZ17 PGD7:PGD17 OWH7:OWH17 OML7:OML17 OCP7:OCP17 NST7:NST17 NIX7:NIX17 MZB7:MZB17 MPF7:MPF17 MFJ7:MFJ17 LVN7:LVN17 LLR7:LLR17 LBV7:LBV17 KRZ7:KRZ17 KID7:KID17 JYH7:JYH17 JOL7:JOL17 JEP7:JEP17 IUT7:IUT17 IKX7:IKX17 IBB7:IBB17 HRF7:HRF17 HHJ7:HHJ17 GXN7:GXN17 GNR7:GNR17 GDV7:GDV17 FTZ7:FTZ17 FKD7:FKD17 FAH7:FAH17 EQL7:EQL17 EGP7:EGP17 DWT7:DWT17 DMX7:DMX17 DDB7:DDB17 CTF7:CTF17 CJJ7:CJJ17 BZN7:BZN17 BPR7:BPR17 BFV7:BFV17 AVZ7:AVZ17 AMD7:AMD17 ACH7:ACH17 SL7:SL17" xr:uid="{C80617E7-8E91-418F-9A4D-0869BD470CC3}">
      <formula1>0</formula1>
    </dataValidation>
    <dataValidation type="list" allowBlank="1" showInputMessage="1" showErrorMessage="1" sqref="WUZ983031:WUZ983057 E65527:E65553 IN65527:IN65553 SJ65527:SJ65553 ACF65527:ACF65553 AMB65527:AMB65553 AVX65527:AVX65553 BFT65527:BFT65553 BPP65527:BPP65553 BZL65527:BZL65553 CJH65527:CJH65553 CTD65527:CTD65553 DCZ65527:DCZ65553 DMV65527:DMV65553 DWR65527:DWR65553 EGN65527:EGN65553 EQJ65527:EQJ65553 FAF65527:FAF65553 FKB65527:FKB65553 FTX65527:FTX65553 GDT65527:GDT65553 GNP65527:GNP65553 GXL65527:GXL65553 HHH65527:HHH65553 HRD65527:HRD65553 IAZ65527:IAZ65553 IKV65527:IKV65553 IUR65527:IUR65553 JEN65527:JEN65553 JOJ65527:JOJ65553 JYF65527:JYF65553 KIB65527:KIB65553 KRX65527:KRX65553 LBT65527:LBT65553 LLP65527:LLP65553 LVL65527:LVL65553 MFH65527:MFH65553 MPD65527:MPD65553 MYZ65527:MYZ65553 NIV65527:NIV65553 NSR65527:NSR65553 OCN65527:OCN65553 OMJ65527:OMJ65553 OWF65527:OWF65553 PGB65527:PGB65553 PPX65527:PPX65553 PZT65527:PZT65553 QJP65527:QJP65553 QTL65527:QTL65553 RDH65527:RDH65553 RND65527:RND65553 RWZ65527:RWZ65553 SGV65527:SGV65553 SQR65527:SQR65553 TAN65527:TAN65553 TKJ65527:TKJ65553 TUF65527:TUF65553 UEB65527:UEB65553 UNX65527:UNX65553 UXT65527:UXT65553 VHP65527:VHP65553 VRL65527:VRL65553 WBH65527:WBH65553 WLD65527:WLD65553 WUZ65527:WUZ65553 E131063:E131089 IN131063:IN131089 SJ131063:SJ131089 ACF131063:ACF131089 AMB131063:AMB131089 AVX131063:AVX131089 BFT131063:BFT131089 BPP131063:BPP131089 BZL131063:BZL131089 CJH131063:CJH131089 CTD131063:CTD131089 DCZ131063:DCZ131089 DMV131063:DMV131089 DWR131063:DWR131089 EGN131063:EGN131089 EQJ131063:EQJ131089 FAF131063:FAF131089 FKB131063:FKB131089 FTX131063:FTX131089 GDT131063:GDT131089 GNP131063:GNP131089 GXL131063:GXL131089 HHH131063:HHH131089 HRD131063:HRD131089 IAZ131063:IAZ131089 IKV131063:IKV131089 IUR131063:IUR131089 JEN131063:JEN131089 JOJ131063:JOJ131089 JYF131063:JYF131089 KIB131063:KIB131089 KRX131063:KRX131089 LBT131063:LBT131089 LLP131063:LLP131089 LVL131063:LVL131089 MFH131063:MFH131089 MPD131063:MPD131089 MYZ131063:MYZ131089 NIV131063:NIV131089 NSR131063:NSR131089 OCN131063:OCN131089 OMJ131063:OMJ131089 OWF131063:OWF131089 PGB131063:PGB131089 PPX131063:PPX131089 PZT131063:PZT131089 QJP131063:QJP131089 QTL131063:QTL131089 RDH131063:RDH131089 RND131063:RND131089 RWZ131063:RWZ131089 SGV131063:SGV131089 SQR131063:SQR131089 TAN131063:TAN131089 TKJ131063:TKJ131089 TUF131063:TUF131089 UEB131063:UEB131089 UNX131063:UNX131089 UXT131063:UXT131089 VHP131063:VHP131089 VRL131063:VRL131089 WBH131063:WBH131089 WLD131063:WLD131089 WUZ131063:WUZ131089 E196599:E196625 IN196599:IN196625 SJ196599:SJ196625 ACF196599:ACF196625 AMB196599:AMB196625 AVX196599:AVX196625 BFT196599:BFT196625 BPP196599:BPP196625 BZL196599:BZL196625 CJH196599:CJH196625 CTD196599:CTD196625 DCZ196599:DCZ196625 DMV196599:DMV196625 DWR196599:DWR196625 EGN196599:EGN196625 EQJ196599:EQJ196625 FAF196599:FAF196625 FKB196599:FKB196625 FTX196599:FTX196625 GDT196599:GDT196625 GNP196599:GNP196625 GXL196599:GXL196625 HHH196599:HHH196625 HRD196599:HRD196625 IAZ196599:IAZ196625 IKV196599:IKV196625 IUR196599:IUR196625 JEN196599:JEN196625 JOJ196599:JOJ196625 JYF196599:JYF196625 KIB196599:KIB196625 KRX196599:KRX196625 LBT196599:LBT196625 LLP196599:LLP196625 LVL196599:LVL196625 MFH196599:MFH196625 MPD196599:MPD196625 MYZ196599:MYZ196625 NIV196599:NIV196625 NSR196599:NSR196625 OCN196599:OCN196625 OMJ196599:OMJ196625 OWF196599:OWF196625 PGB196599:PGB196625 PPX196599:PPX196625 PZT196599:PZT196625 QJP196599:QJP196625 QTL196599:QTL196625 RDH196599:RDH196625 RND196599:RND196625 RWZ196599:RWZ196625 SGV196599:SGV196625 SQR196599:SQR196625 TAN196599:TAN196625 TKJ196599:TKJ196625 TUF196599:TUF196625 UEB196599:UEB196625 UNX196599:UNX196625 UXT196599:UXT196625 VHP196599:VHP196625 VRL196599:VRL196625 WBH196599:WBH196625 WLD196599:WLD196625 WUZ196599:WUZ196625 E262135:E262161 IN262135:IN262161 SJ262135:SJ262161 ACF262135:ACF262161 AMB262135:AMB262161 AVX262135:AVX262161 BFT262135:BFT262161 BPP262135:BPP262161 BZL262135:BZL262161 CJH262135:CJH262161 CTD262135:CTD262161 DCZ262135:DCZ262161 DMV262135:DMV262161 DWR262135:DWR262161 EGN262135:EGN262161 EQJ262135:EQJ262161 FAF262135:FAF262161 FKB262135:FKB262161 FTX262135:FTX262161 GDT262135:GDT262161 GNP262135:GNP262161 GXL262135:GXL262161 HHH262135:HHH262161 HRD262135:HRD262161 IAZ262135:IAZ262161 IKV262135:IKV262161 IUR262135:IUR262161 JEN262135:JEN262161 JOJ262135:JOJ262161 JYF262135:JYF262161 KIB262135:KIB262161 KRX262135:KRX262161 LBT262135:LBT262161 LLP262135:LLP262161 LVL262135:LVL262161 MFH262135:MFH262161 MPD262135:MPD262161 MYZ262135:MYZ262161 NIV262135:NIV262161 NSR262135:NSR262161 OCN262135:OCN262161 OMJ262135:OMJ262161 OWF262135:OWF262161 PGB262135:PGB262161 PPX262135:PPX262161 PZT262135:PZT262161 QJP262135:QJP262161 QTL262135:QTL262161 RDH262135:RDH262161 RND262135:RND262161 RWZ262135:RWZ262161 SGV262135:SGV262161 SQR262135:SQR262161 TAN262135:TAN262161 TKJ262135:TKJ262161 TUF262135:TUF262161 UEB262135:UEB262161 UNX262135:UNX262161 UXT262135:UXT262161 VHP262135:VHP262161 VRL262135:VRL262161 WBH262135:WBH262161 WLD262135:WLD262161 WUZ262135:WUZ262161 E327671:E327697 IN327671:IN327697 SJ327671:SJ327697 ACF327671:ACF327697 AMB327671:AMB327697 AVX327671:AVX327697 BFT327671:BFT327697 BPP327671:BPP327697 BZL327671:BZL327697 CJH327671:CJH327697 CTD327671:CTD327697 DCZ327671:DCZ327697 DMV327671:DMV327697 DWR327671:DWR327697 EGN327671:EGN327697 EQJ327671:EQJ327697 FAF327671:FAF327697 FKB327671:FKB327697 FTX327671:FTX327697 GDT327671:GDT327697 GNP327671:GNP327697 GXL327671:GXL327697 HHH327671:HHH327697 HRD327671:HRD327697 IAZ327671:IAZ327697 IKV327671:IKV327697 IUR327671:IUR327697 JEN327671:JEN327697 JOJ327671:JOJ327697 JYF327671:JYF327697 KIB327671:KIB327697 KRX327671:KRX327697 LBT327671:LBT327697 LLP327671:LLP327697 LVL327671:LVL327697 MFH327671:MFH327697 MPD327671:MPD327697 MYZ327671:MYZ327697 NIV327671:NIV327697 NSR327671:NSR327697 OCN327671:OCN327697 OMJ327671:OMJ327697 OWF327671:OWF327697 PGB327671:PGB327697 PPX327671:PPX327697 PZT327671:PZT327697 QJP327671:QJP327697 QTL327671:QTL327697 RDH327671:RDH327697 RND327671:RND327697 RWZ327671:RWZ327697 SGV327671:SGV327697 SQR327671:SQR327697 TAN327671:TAN327697 TKJ327671:TKJ327697 TUF327671:TUF327697 UEB327671:UEB327697 UNX327671:UNX327697 UXT327671:UXT327697 VHP327671:VHP327697 VRL327671:VRL327697 WBH327671:WBH327697 WLD327671:WLD327697 WUZ327671:WUZ327697 E393207:E393233 IN393207:IN393233 SJ393207:SJ393233 ACF393207:ACF393233 AMB393207:AMB393233 AVX393207:AVX393233 BFT393207:BFT393233 BPP393207:BPP393233 BZL393207:BZL393233 CJH393207:CJH393233 CTD393207:CTD393233 DCZ393207:DCZ393233 DMV393207:DMV393233 DWR393207:DWR393233 EGN393207:EGN393233 EQJ393207:EQJ393233 FAF393207:FAF393233 FKB393207:FKB393233 FTX393207:FTX393233 GDT393207:GDT393233 GNP393207:GNP393233 GXL393207:GXL393233 HHH393207:HHH393233 HRD393207:HRD393233 IAZ393207:IAZ393233 IKV393207:IKV393233 IUR393207:IUR393233 JEN393207:JEN393233 JOJ393207:JOJ393233 JYF393207:JYF393233 KIB393207:KIB393233 KRX393207:KRX393233 LBT393207:LBT393233 LLP393207:LLP393233 LVL393207:LVL393233 MFH393207:MFH393233 MPD393207:MPD393233 MYZ393207:MYZ393233 NIV393207:NIV393233 NSR393207:NSR393233 OCN393207:OCN393233 OMJ393207:OMJ393233 OWF393207:OWF393233 PGB393207:PGB393233 PPX393207:PPX393233 PZT393207:PZT393233 QJP393207:QJP393233 QTL393207:QTL393233 RDH393207:RDH393233 RND393207:RND393233 RWZ393207:RWZ393233 SGV393207:SGV393233 SQR393207:SQR393233 TAN393207:TAN393233 TKJ393207:TKJ393233 TUF393207:TUF393233 UEB393207:UEB393233 UNX393207:UNX393233 UXT393207:UXT393233 VHP393207:VHP393233 VRL393207:VRL393233 WBH393207:WBH393233 WLD393207:WLD393233 WUZ393207:WUZ393233 E458743:E458769 IN458743:IN458769 SJ458743:SJ458769 ACF458743:ACF458769 AMB458743:AMB458769 AVX458743:AVX458769 BFT458743:BFT458769 BPP458743:BPP458769 BZL458743:BZL458769 CJH458743:CJH458769 CTD458743:CTD458769 DCZ458743:DCZ458769 DMV458743:DMV458769 DWR458743:DWR458769 EGN458743:EGN458769 EQJ458743:EQJ458769 FAF458743:FAF458769 FKB458743:FKB458769 FTX458743:FTX458769 GDT458743:GDT458769 GNP458743:GNP458769 GXL458743:GXL458769 HHH458743:HHH458769 HRD458743:HRD458769 IAZ458743:IAZ458769 IKV458743:IKV458769 IUR458743:IUR458769 JEN458743:JEN458769 JOJ458743:JOJ458769 JYF458743:JYF458769 KIB458743:KIB458769 KRX458743:KRX458769 LBT458743:LBT458769 LLP458743:LLP458769 LVL458743:LVL458769 MFH458743:MFH458769 MPD458743:MPD458769 MYZ458743:MYZ458769 NIV458743:NIV458769 NSR458743:NSR458769 OCN458743:OCN458769 OMJ458743:OMJ458769 OWF458743:OWF458769 PGB458743:PGB458769 PPX458743:PPX458769 PZT458743:PZT458769 QJP458743:QJP458769 QTL458743:QTL458769 RDH458743:RDH458769 RND458743:RND458769 RWZ458743:RWZ458769 SGV458743:SGV458769 SQR458743:SQR458769 TAN458743:TAN458769 TKJ458743:TKJ458769 TUF458743:TUF458769 UEB458743:UEB458769 UNX458743:UNX458769 UXT458743:UXT458769 VHP458743:VHP458769 VRL458743:VRL458769 WBH458743:WBH458769 WLD458743:WLD458769 WUZ458743:WUZ458769 E524279:E524305 IN524279:IN524305 SJ524279:SJ524305 ACF524279:ACF524305 AMB524279:AMB524305 AVX524279:AVX524305 BFT524279:BFT524305 BPP524279:BPP524305 BZL524279:BZL524305 CJH524279:CJH524305 CTD524279:CTD524305 DCZ524279:DCZ524305 DMV524279:DMV524305 DWR524279:DWR524305 EGN524279:EGN524305 EQJ524279:EQJ524305 FAF524279:FAF524305 FKB524279:FKB524305 FTX524279:FTX524305 GDT524279:GDT524305 GNP524279:GNP524305 GXL524279:GXL524305 HHH524279:HHH524305 HRD524279:HRD524305 IAZ524279:IAZ524305 IKV524279:IKV524305 IUR524279:IUR524305 JEN524279:JEN524305 JOJ524279:JOJ524305 JYF524279:JYF524305 KIB524279:KIB524305 KRX524279:KRX524305 LBT524279:LBT524305 LLP524279:LLP524305 LVL524279:LVL524305 MFH524279:MFH524305 MPD524279:MPD524305 MYZ524279:MYZ524305 NIV524279:NIV524305 NSR524279:NSR524305 OCN524279:OCN524305 OMJ524279:OMJ524305 OWF524279:OWF524305 PGB524279:PGB524305 PPX524279:PPX524305 PZT524279:PZT524305 QJP524279:QJP524305 QTL524279:QTL524305 RDH524279:RDH524305 RND524279:RND524305 RWZ524279:RWZ524305 SGV524279:SGV524305 SQR524279:SQR524305 TAN524279:TAN524305 TKJ524279:TKJ524305 TUF524279:TUF524305 UEB524279:UEB524305 UNX524279:UNX524305 UXT524279:UXT524305 VHP524279:VHP524305 VRL524279:VRL524305 WBH524279:WBH524305 WLD524279:WLD524305 WUZ524279:WUZ524305 E589815:E589841 IN589815:IN589841 SJ589815:SJ589841 ACF589815:ACF589841 AMB589815:AMB589841 AVX589815:AVX589841 BFT589815:BFT589841 BPP589815:BPP589841 BZL589815:BZL589841 CJH589815:CJH589841 CTD589815:CTD589841 DCZ589815:DCZ589841 DMV589815:DMV589841 DWR589815:DWR589841 EGN589815:EGN589841 EQJ589815:EQJ589841 FAF589815:FAF589841 FKB589815:FKB589841 FTX589815:FTX589841 GDT589815:GDT589841 GNP589815:GNP589841 GXL589815:GXL589841 HHH589815:HHH589841 HRD589815:HRD589841 IAZ589815:IAZ589841 IKV589815:IKV589841 IUR589815:IUR589841 JEN589815:JEN589841 JOJ589815:JOJ589841 JYF589815:JYF589841 KIB589815:KIB589841 KRX589815:KRX589841 LBT589815:LBT589841 LLP589815:LLP589841 LVL589815:LVL589841 MFH589815:MFH589841 MPD589815:MPD589841 MYZ589815:MYZ589841 NIV589815:NIV589841 NSR589815:NSR589841 OCN589815:OCN589841 OMJ589815:OMJ589841 OWF589815:OWF589841 PGB589815:PGB589841 PPX589815:PPX589841 PZT589815:PZT589841 QJP589815:QJP589841 QTL589815:QTL589841 RDH589815:RDH589841 RND589815:RND589841 RWZ589815:RWZ589841 SGV589815:SGV589841 SQR589815:SQR589841 TAN589815:TAN589841 TKJ589815:TKJ589841 TUF589815:TUF589841 UEB589815:UEB589841 UNX589815:UNX589841 UXT589815:UXT589841 VHP589815:VHP589841 VRL589815:VRL589841 WBH589815:WBH589841 WLD589815:WLD589841 WUZ589815:WUZ589841 E655351:E655377 IN655351:IN655377 SJ655351:SJ655377 ACF655351:ACF655377 AMB655351:AMB655377 AVX655351:AVX655377 BFT655351:BFT655377 BPP655351:BPP655377 BZL655351:BZL655377 CJH655351:CJH655377 CTD655351:CTD655377 DCZ655351:DCZ655377 DMV655351:DMV655377 DWR655351:DWR655377 EGN655351:EGN655377 EQJ655351:EQJ655377 FAF655351:FAF655377 FKB655351:FKB655377 FTX655351:FTX655377 GDT655351:GDT655377 GNP655351:GNP655377 GXL655351:GXL655377 HHH655351:HHH655377 HRD655351:HRD655377 IAZ655351:IAZ655377 IKV655351:IKV655377 IUR655351:IUR655377 JEN655351:JEN655377 JOJ655351:JOJ655377 JYF655351:JYF655377 KIB655351:KIB655377 KRX655351:KRX655377 LBT655351:LBT655377 LLP655351:LLP655377 LVL655351:LVL655377 MFH655351:MFH655377 MPD655351:MPD655377 MYZ655351:MYZ655377 NIV655351:NIV655377 NSR655351:NSR655377 OCN655351:OCN655377 OMJ655351:OMJ655377 OWF655351:OWF655377 PGB655351:PGB655377 PPX655351:PPX655377 PZT655351:PZT655377 QJP655351:QJP655377 QTL655351:QTL655377 RDH655351:RDH655377 RND655351:RND655377 RWZ655351:RWZ655377 SGV655351:SGV655377 SQR655351:SQR655377 TAN655351:TAN655377 TKJ655351:TKJ655377 TUF655351:TUF655377 UEB655351:UEB655377 UNX655351:UNX655377 UXT655351:UXT655377 VHP655351:VHP655377 VRL655351:VRL655377 WBH655351:WBH655377 WLD655351:WLD655377 WUZ655351:WUZ655377 E720887:E720913 IN720887:IN720913 SJ720887:SJ720913 ACF720887:ACF720913 AMB720887:AMB720913 AVX720887:AVX720913 BFT720887:BFT720913 BPP720887:BPP720913 BZL720887:BZL720913 CJH720887:CJH720913 CTD720887:CTD720913 DCZ720887:DCZ720913 DMV720887:DMV720913 DWR720887:DWR720913 EGN720887:EGN720913 EQJ720887:EQJ720913 FAF720887:FAF720913 FKB720887:FKB720913 FTX720887:FTX720913 GDT720887:GDT720913 GNP720887:GNP720913 GXL720887:GXL720913 HHH720887:HHH720913 HRD720887:HRD720913 IAZ720887:IAZ720913 IKV720887:IKV720913 IUR720887:IUR720913 JEN720887:JEN720913 JOJ720887:JOJ720913 JYF720887:JYF720913 KIB720887:KIB720913 KRX720887:KRX720913 LBT720887:LBT720913 LLP720887:LLP720913 LVL720887:LVL720913 MFH720887:MFH720913 MPD720887:MPD720913 MYZ720887:MYZ720913 NIV720887:NIV720913 NSR720887:NSR720913 OCN720887:OCN720913 OMJ720887:OMJ720913 OWF720887:OWF720913 PGB720887:PGB720913 PPX720887:PPX720913 PZT720887:PZT720913 QJP720887:QJP720913 QTL720887:QTL720913 RDH720887:RDH720913 RND720887:RND720913 RWZ720887:RWZ720913 SGV720887:SGV720913 SQR720887:SQR720913 TAN720887:TAN720913 TKJ720887:TKJ720913 TUF720887:TUF720913 UEB720887:UEB720913 UNX720887:UNX720913 UXT720887:UXT720913 VHP720887:VHP720913 VRL720887:VRL720913 WBH720887:WBH720913 WLD720887:WLD720913 WUZ720887:WUZ720913 E786423:E786449 IN786423:IN786449 SJ786423:SJ786449 ACF786423:ACF786449 AMB786423:AMB786449 AVX786423:AVX786449 BFT786423:BFT786449 BPP786423:BPP786449 BZL786423:BZL786449 CJH786423:CJH786449 CTD786423:CTD786449 DCZ786423:DCZ786449 DMV786423:DMV786449 DWR786423:DWR786449 EGN786423:EGN786449 EQJ786423:EQJ786449 FAF786423:FAF786449 FKB786423:FKB786449 FTX786423:FTX786449 GDT786423:GDT786449 GNP786423:GNP786449 GXL786423:GXL786449 HHH786423:HHH786449 HRD786423:HRD786449 IAZ786423:IAZ786449 IKV786423:IKV786449 IUR786423:IUR786449 JEN786423:JEN786449 JOJ786423:JOJ786449 JYF786423:JYF786449 KIB786423:KIB786449 KRX786423:KRX786449 LBT786423:LBT786449 LLP786423:LLP786449 LVL786423:LVL786449 MFH786423:MFH786449 MPD786423:MPD786449 MYZ786423:MYZ786449 NIV786423:NIV786449 NSR786423:NSR786449 OCN786423:OCN786449 OMJ786423:OMJ786449 OWF786423:OWF786449 PGB786423:PGB786449 PPX786423:PPX786449 PZT786423:PZT786449 QJP786423:QJP786449 QTL786423:QTL786449 RDH786423:RDH786449 RND786423:RND786449 RWZ786423:RWZ786449 SGV786423:SGV786449 SQR786423:SQR786449 TAN786423:TAN786449 TKJ786423:TKJ786449 TUF786423:TUF786449 UEB786423:UEB786449 UNX786423:UNX786449 UXT786423:UXT786449 VHP786423:VHP786449 VRL786423:VRL786449 WBH786423:WBH786449 WLD786423:WLD786449 WUZ786423:WUZ786449 E851959:E851985 IN851959:IN851985 SJ851959:SJ851985 ACF851959:ACF851985 AMB851959:AMB851985 AVX851959:AVX851985 BFT851959:BFT851985 BPP851959:BPP851985 BZL851959:BZL851985 CJH851959:CJH851985 CTD851959:CTD851985 DCZ851959:DCZ851985 DMV851959:DMV851985 DWR851959:DWR851985 EGN851959:EGN851985 EQJ851959:EQJ851985 FAF851959:FAF851985 FKB851959:FKB851985 FTX851959:FTX851985 GDT851959:GDT851985 GNP851959:GNP851985 GXL851959:GXL851985 HHH851959:HHH851985 HRD851959:HRD851985 IAZ851959:IAZ851985 IKV851959:IKV851985 IUR851959:IUR851985 JEN851959:JEN851985 JOJ851959:JOJ851985 JYF851959:JYF851985 KIB851959:KIB851985 KRX851959:KRX851985 LBT851959:LBT851985 LLP851959:LLP851985 LVL851959:LVL851985 MFH851959:MFH851985 MPD851959:MPD851985 MYZ851959:MYZ851985 NIV851959:NIV851985 NSR851959:NSR851985 OCN851959:OCN851985 OMJ851959:OMJ851985 OWF851959:OWF851985 PGB851959:PGB851985 PPX851959:PPX851985 PZT851959:PZT851985 QJP851959:QJP851985 QTL851959:QTL851985 RDH851959:RDH851985 RND851959:RND851985 RWZ851959:RWZ851985 SGV851959:SGV851985 SQR851959:SQR851985 TAN851959:TAN851985 TKJ851959:TKJ851985 TUF851959:TUF851985 UEB851959:UEB851985 UNX851959:UNX851985 UXT851959:UXT851985 VHP851959:VHP851985 VRL851959:VRL851985 WBH851959:WBH851985 WLD851959:WLD851985 WUZ851959:WUZ851985 E917495:E917521 IN917495:IN917521 SJ917495:SJ917521 ACF917495:ACF917521 AMB917495:AMB917521 AVX917495:AVX917521 BFT917495:BFT917521 BPP917495:BPP917521 BZL917495:BZL917521 CJH917495:CJH917521 CTD917495:CTD917521 DCZ917495:DCZ917521 DMV917495:DMV917521 DWR917495:DWR917521 EGN917495:EGN917521 EQJ917495:EQJ917521 FAF917495:FAF917521 FKB917495:FKB917521 FTX917495:FTX917521 GDT917495:GDT917521 GNP917495:GNP917521 GXL917495:GXL917521 HHH917495:HHH917521 HRD917495:HRD917521 IAZ917495:IAZ917521 IKV917495:IKV917521 IUR917495:IUR917521 JEN917495:JEN917521 JOJ917495:JOJ917521 JYF917495:JYF917521 KIB917495:KIB917521 KRX917495:KRX917521 LBT917495:LBT917521 LLP917495:LLP917521 LVL917495:LVL917521 MFH917495:MFH917521 MPD917495:MPD917521 MYZ917495:MYZ917521 NIV917495:NIV917521 NSR917495:NSR917521 OCN917495:OCN917521 OMJ917495:OMJ917521 OWF917495:OWF917521 PGB917495:PGB917521 PPX917495:PPX917521 PZT917495:PZT917521 QJP917495:QJP917521 QTL917495:QTL917521 RDH917495:RDH917521 RND917495:RND917521 RWZ917495:RWZ917521 SGV917495:SGV917521 SQR917495:SQR917521 TAN917495:TAN917521 TKJ917495:TKJ917521 TUF917495:TUF917521 UEB917495:UEB917521 UNX917495:UNX917521 UXT917495:UXT917521 VHP917495:VHP917521 VRL917495:VRL917521 WBH917495:WBH917521 WLD917495:WLD917521 WUZ917495:WUZ917521 E983031:E983057 IN983031:IN983057 SJ983031:SJ983057 ACF983031:ACF983057 AMB983031:AMB983057 AVX983031:AVX983057 BFT983031:BFT983057 BPP983031:BPP983057 BZL983031:BZL983057 CJH983031:CJH983057 CTD983031:CTD983057 DCZ983031:DCZ983057 DMV983031:DMV983057 DWR983031:DWR983057 EGN983031:EGN983057 EQJ983031:EQJ983057 FAF983031:FAF983057 FKB983031:FKB983057 FTX983031:FTX983057 GDT983031:GDT983057 GNP983031:GNP983057 GXL983031:GXL983057 HHH983031:HHH983057 HRD983031:HRD983057 IAZ983031:IAZ983057 IKV983031:IKV983057 IUR983031:IUR983057 JEN983031:JEN983057 JOJ983031:JOJ983057 JYF983031:JYF983057 KIB983031:KIB983057 KRX983031:KRX983057 LBT983031:LBT983057 LLP983031:LLP983057 LVL983031:LVL983057 MFH983031:MFH983057 MPD983031:MPD983057 MYZ983031:MYZ983057 NIV983031:NIV983057 NSR983031:NSR983057 OCN983031:OCN983057 OMJ983031:OMJ983057 OWF983031:OWF983057 PGB983031:PGB983057 PPX983031:PPX983057 PZT983031:PZT983057 QJP983031:QJP983057 QTL983031:QTL983057 RDH983031:RDH983057 RND983031:RND983057 RWZ983031:RWZ983057 SGV983031:SGV983057 SQR983031:SQR983057 TAN983031:TAN983057 TKJ983031:TKJ983057 TUF983031:TUF983057 UEB983031:UEB983057 UNX983031:UNX983057 UXT983031:UXT983057 VHP983031:VHP983057 VRL983031:VRL983057 WBH983031:WBH983057 WLD983031:WLD983057 WUZ7:WUZ17 WLD7:WLD17 WBH7:WBH17 VRL7:VRL17 VHP7:VHP17 UXT7:UXT17 UNX7:UNX17 UEB7:UEB17 TUF7:TUF17 TKJ7:TKJ17 TAN7:TAN17 SQR7:SQR17 SGV7:SGV17 RWZ7:RWZ17 RND7:RND17 RDH7:RDH17 QTL7:QTL17 QJP7:QJP17 PZT7:PZT17 PPX7:PPX17 PGB7:PGB17 OWF7:OWF17 OMJ7:OMJ17 OCN7:OCN17 NSR7:NSR17 NIV7:NIV17 MYZ7:MYZ17 MPD7:MPD17 MFH7:MFH17 LVL7:LVL17 LLP7:LLP17 LBT7:LBT17 KRX7:KRX17 KIB7:KIB17 JYF7:JYF17 JOJ7:JOJ17 JEN7:JEN17 IUR7:IUR17 IKV7:IKV17 IAZ7:IAZ17 HRD7:HRD17 HHH7:HHH17 GXL7:GXL17 GNP7:GNP17 GDT7:GDT17 FTX7:FTX17 FKB7:FKB17 FAF7:FAF17 EQJ7:EQJ17 EGN7:EGN17 DWR7:DWR17 DMV7:DMV17 DCZ7:DCZ17 CTD7:CTD17 CJH7:CJH17 BZL7:BZL17 BPP7:BPP17 BFT7:BFT17 AVX7:AVX17 AMB7:AMB17 ACF7:ACF17 SJ7:SJ17 IN7:IN17" xr:uid="{1EBA541F-A398-467B-AC39-BFBF555AF0FE}">
      <formula1>"Desenvolvimento, Infra-estrutura"</formula1>
    </dataValidation>
    <dataValidation type="list" allowBlank="1" showInputMessage="1" showErrorMessage="1" sqref="WUY983031:WUY983057 D65527:D65553 IM65527:IM65553 SI65527:SI65553 ACE65527:ACE65553 AMA65527:AMA65553 AVW65527:AVW65553 BFS65527:BFS65553 BPO65527:BPO65553 BZK65527:BZK65553 CJG65527:CJG65553 CTC65527:CTC65553 DCY65527:DCY65553 DMU65527:DMU65553 DWQ65527:DWQ65553 EGM65527:EGM65553 EQI65527:EQI65553 FAE65527:FAE65553 FKA65527:FKA65553 FTW65527:FTW65553 GDS65527:GDS65553 GNO65527:GNO65553 GXK65527:GXK65553 HHG65527:HHG65553 HRC65527:HRC65553 IAY65527:IAY65553 IKU65527:IKU65553 IUQ65527:IUQ65553 JEM65527:JEM65553 JOI65527:JOI65553 JYE65527:JYE65553 KIA65527:KIA65553 KRW65527:KRW65553 LBS65527:LBS65553 LLO65527:LLO65553 LVK65527:LVK65553 MFG65527:MFG65553 MPC65527:MPC65553 MYY65527:MYY65553 NIU65527:NIU65553 NSQ65527:NSQ65553 OCM65527:OCM65553 OMI65527:OMI65553 OWE65527:OWE65553 PGA65527:PGA65553 PPW65527:PPW65553 PZS65527:PZS65553 QJO65527:QJO65553 QTK65527:QTK65553 RDG65527:RDG65553 RNC65527:RNC65553 RWY65527:RWY65553 SGU65527:SGU65553 SQQ65527:SQQ65553 TAM65527:TAM65553 TKI65527:TKI65553 TUE65527:TUE65553 UEA65527:UEA65553 UNW65527:UNW65553 UXS65527:UXS65553 VHO65527:VHO65553 VRK65527:VRK65553 WBG65527:WBG65553 WLC65527:WLC65553 WUY65527:WUY65553 D131063:D131089 IM131063:IM131089 SI131063:SI131089 ACE131063:ACE131089 AMA131063:AMA131089 AVW131063:AVW131089 BFS131063:BFS131089 BPO131063:BPO131089 BZK131063:BZK131089 CJG131063:CJG131089 CTC131063:CTC131089 DCY131063:DCY131089 DMU131063:DMU131089 DWQ131063:DWQ131089 EGM131063:EGM131089 EQI131063:EQI131089 FAE131063:FAE131089 FKA131063:FKA131089 FTW131063:FTW131089 GDS131063:GDS131089 GNO131063:GNO131089 GXK131063:GXK131089 HHG131063:HHG131089 HRC131063:HRC131089 IAY131063:IAY131089 IKU131063:IKU131089 IUQ131063:IUQ131089 JEM131063:JEM131089 JOI131063:JOI131089 JYE131063:JYE131089 KIA131063:KIA131089 KRW131063:KRW131089 LBS131063:LBS131089 LLO131063:LLO131089 LVK131063:LVK131089 MFG131063:MFG131089 MPC131063:MPC131089 MYY131063:MYY131089 NIU131063:NIU131089 NSQ131063:NSQ131089 OCM131063:OCM131089 OMI131063:OMI131089 OWE131063:OWE131089 PGA131063:PGA131089 PPW131063:PPW131089 PZS131063:PZS131089 QJO131063:QJO131089 QTK131063:QTK131089 RDG131063:RDG131089 RNC131063:RNC131089 RWY131063:RWY131089 SGU131063:SGU131089 SQQ131063:SQQ131089 TAM131063:TAM131089 TKI131063:TKI131089 TUE131063:TUE131089 UEA131063:UEA131089 UNW131063:UNW131089 UXS131063:UXS131089 VHO131063:VHO131089 VRK131063:VRK131089 WBG131063:WBG131089 WLC131063:WLC131089 WUY131063:WUY131089 D196599:D196625 IM196599:IM196625 SI196599:SI196625 ACE196599:ACE196625 AMA196599:AMA196625 AVW196599:AVW196625 BFS196599:BFS196625 BPO196599:BPO196625 BZK196599:BZK196625 CJG196599:CJG196625 CTC196599:CTC196625 DCY196599:DCY196625 DMU196599:DMU196625 DWQ196599:DWQ196625 EGM196599:EGM196625 EQI196599:EQI196625 FAE196599:FAE196625 FKA196599:FKA196625 FTW196599:FTW196625 GDS196599:GDS196625 GNO196599:GNO196625 GXK196599:GXK196625 HHG196599:HHG196625 HRC196599:HRC196625 IAY196599:IAY196625 IKU196599:IKU196625 IUQ196599:IUQ196625 JEM196599:JEM196625 JOI196599:JOI196625 JYE196599:JYE196625 KIA196599:KIA196625 KRW196599:KRW196625 LBS196599:LBS196625 LLO196599:LLO196625 LVK196599:LVK196625 MFG196599:MFG196625 MPC196599:MPC196625 MYY196599:MYY196625 NIU196599:NIU196625 NSQ196599:NSQ196625 OCM196599:OCM196625 OMI196599:OMI196625 OWE196599:OWE196625 PGA196599:PGA196625 PPW196599:PPW196625 PZS196599:PZS196625 QJO196599:QJO196625 QTK196599:QTK196625 RDG196599:RDG196625 RNC196599:RNC196625 RWY196599:RWY196625 SGU196599:SGU196625 SQQ196599:SQQ196625 TAM196599:TAM196625 TKI196599:TKI196625 TUE196599:TUE196625 UEA196599:UEA196625 UNW196599:UNW196625 UXS196599:UXS196625 VHO196599:VHO196625 VRK196599:VRK196625 WBG196599:WBG196625 WLC196599:WLC196625 WUY196599:WUY196625 D262135:D262161 IM262135:IM262161 SI262135:SI262161 ACE262135:ACE262161 AMA262135:AMA262161 AVW262135:AVW262161 BFS262135:BFS262161 BPO262135:BPO262161 BZK262135:BZK262161 CJG262135:CJG262161 CTC262135:CTC262161 DCY262135:DCY262161 DMU262135:DMU262161 DWQ262135:DWQ262161 EGM262135:EGM262161 EQI262135:EQI262161 FAE262135:FAE262161 FKA262135:FKA262161 FTW262135:FTW262161 GDS262135:GDS262161 GNO262135:GNO262161 GXK262135:GXK262161 HHG262135:HHG262161 HRC262135:HRC262161 IAY262135:IAY262161 IKU262135:IKU262161 IUQ262135:IUQ262161 JEM262135:JEM262161 JOI262135:JOI262161 JYE262135:JYE262161 KIA262135:KIA262161 KRW262135:KRW262161 LBS262135:LBS262161 LLO262135:LLO262161 LVK262135:LVK262161 MFG262135:MFG262161 MPC262135:MPC262161 MYY262135:MYY262161 NIU262135:NIU262161 NSQ262135:NSQ262161 OCM262135:OCM262161 OMI262135:OMI262161 OWE262135:OWE262161 PGA262135:PGA262161 PPW262135:PPW262161 PZS262135:PZS262161 QJO262135:QJO262161 QTK262135:QTK262161 RDG262135:RDG262161 RNC262135:RNC262161 RWY262135:RWY262161 SGU262135:SGU262161 SQQ262135:SQQ262161 TAM262135:TAM262161 TKI262135:TKI262161 TUE262135:TUE262161 UEA262135:UEA262161 UNW262135:UNW262161 UXS262135:UXS262161 VHO262135:VHO262161 VRK262135:VRK262161 WBG262135:WBG262161 WLC262135:WLC262161 WUY262135:WUY262161 D327671:D327697 IM327671:IM327697 SI327671:SI327697 ACE327671:ACE327697 AMA327671:AMA327697 AVW327671:AVW327697 BFS327671:BFS327697 BPO327671:BPO327697 BZK327671:BZK327697 CJG327671:CJG327697 CTC327671:CTC327697 DCY327671:DCY327697 DMU327671:DMU327697 DWQ327671:DWQ327697 EGM327671:EGM327697 EQI327671:EQI327697 FAE327671:FAE327697 FKA327671:FKA327697 FTW327671:FTW327697 GDS327671:GDS327697 GNO327671:GNO327697 GXK327671:GXK327697 HHG327671:HHG327697 HRC327671:HRC327697 IAY327671:IAY327697 IKU327671:IKU327697 IUQ327671:IUQ327697 JEM327671:JEM327697 JOI327671:JOI327697 JYE327671:JYE327697 KIA327671:KIA327697 KRW327671:KRW327697 LBS327671:LBS327697 LLO327671:LLO327697 LVK327671:LVK327697 MFG327671:MFG327697 MPC327671:MPC327697 MYY327671:MYY327697 NIU327671:NIU327697 NSQ327671:NSQ327697 OCM327671:OCM327697 OMI327671:OMI327697 OWE327671:OWE327697 PGA327671:PGA327697 PPW327671:PPW327697 PZS327671:PZS327697 QJO327671:QJO327697 QTK327671:QTK327697 RDG327671:RDG327697 RNC327671:RNC327697 RWY327671:RWY327697 SGU327671:SGU327697 SQQ327671:SQQ327697 TAM327671:TAM327697 TKI327671:TKI327697 TUE327671:TUE327697 UEA327671:UEA327697 UNW327671:UNW327697 UXS327671:UXS327697 VHO327671:VHO327697 VRK327671:VRK327697 WBG327671:WBG327697 WLC327671:WLC327697 WUY327671:WUY327697 D393207:D393233 IM393207:IM393233 SI393207:SI393233 ACE393207:ACE393233 AMA393207:AMA393233 AVW393207:AVW393233 BFS393207:BFS393233 BPO393207:BPO393233 BZK393207:BZK393233 CJG393207:CJG393233 CTC393207:CTC393233 DCY393207:DCY393233 DMU393207:DMU393233 DWQ393207:DWQ393233 EGM393207:EGM393233 EQI393207:EQI393233 FAE393207:FAE393233 FKA393207:FKA393233 FTW393207:FTW393233 GDS393207:GDS393233 GNO393207:GNO393233 GXK393207:GXK393233 HHG393207:HHG393233 HRC393207:HRC393233 IAY393207:IAY393233 IKU393207:IKU393233 IUQ393207:IUQ393233 JEM393207:JEM393233 JOI393207:JOI393233 JYE393207:JYE393233 KIA393207:KIA393233 KRW393207:KRW393233 LBS393207:LBS393233 LLO393207:LLO393233 LVK393207:LVK393233 MFG393207:MFG393233 MPC393207:MPC393233 MYY393207:MYY393233 NIU393207:NIU393233 NSQ393207:NSQ393233 OCM393207:OCM393233 OMI393207:OMI393233 OWE393207:OWE393233 PGA393207:PGA393233 PPW393207:PPW393233 PZS393207:PZS393233 QJO393207:QJO393233 QTK393207:QTK393233 RDG393207:RDG393233 RNC393207:RNC393233 RWY393207:RWY393233 SGU393207:SGU393233 SQQ393207:SQQ393233 TAM393207:TAM393233 TKI393207:TKI393233 TUE393207:TUE393233 UEA393207:UEA393233 UNW393207:UNW393233 UXS393207:UXS393233 VHO393207:VHO393233 VRK393207:VRK393233 WBG393207:WBG393233 WLC393207:WLC393233 WUY393207:WUY393233 D458743:D458769 IM458743:IM458769 SI458743:SI458769 ACE458743:ACE458769 AMA458743:AMA458769 AVW458743:AVW458769 BFS458743:BFS458769 BPO458743:BPO458769 BZK458743:BZK458769 CJG458743:CJG458769 CTC458743:CTC458769 DCY458743:DCY458769 DMU458743:DMU458769 DWQ458743:DWQ458769 EGM458743:EGM458769 EQI458743:EQI458769 FAE458743:FAE458769 FKA458743:FKA458769 FTW458743:FTW458769 GDS458743:GDS458769 GNO458743:GNO458769 GXK458743:GXK458769 HHG458743:HHG458769 HRC458743:HRC458769 IAY458743:IAY458769 IKU458743:IKU458769 IUQ458743:IUQ458769 JEM458743:JEM458769 JOI458743:JOI458769 JYE458743:JYE458769 KIA458743:KIA458769 KRW458743:KRW458769 LBS458743:LBS458769 LLO458743:LLO458769 LVK458743:LVK458769 MFG458743:MFG458769 MPC458743:MPC458769 MYY458743:MYY458769 NIU458743:NIU458769 NSQ458743:NSQ458769 OCM458743:OCM458769 OMI458743:OMI458769 OWE458743:OWE458769 PGA458743:PGA458769 PPW458743:PPW458769 PZS458743:PZS458769 QJO458743:QJO458769 QTK458743:QTK458769 RDG458743:RDG458769 RNC458743:RNC458769 RWY458743:RWY458769 SGU458743:SGU458769 SQQ458743:SQQ458769 TAM458743:TAM458769 TKI458743:TKI458769 TUE458743:TUE458769 UEA458743:UEA458769 UNW458743:UNW458769 UXS458743:UXS458769 VHO458743:VHO458769 VRK458743:VRK458769 WBG458743:WBG458769 WLC458743:WLC458769 WUY458743:WUY458769 D524279:D524305 IM524279:IM524305 SI524279:SI524305 ACE524279:ACE524305 AMA524279:AMA524305 AVW524279:AVW524305 BFS524279:BFS524305 BPO524279:BPO524305 BZK524279:BZK524305 CJG524279:CJG524305 CTC524279:CTC524305 DCY524279:DCY524305 DMU524279:DMU524305 DWQ524279:DWQ524305 EGM524279:EGM524305 EQI524279:EQI524305 FAE524279:FAE524305 FKA524279:FKA524305 FTW524279:FTW524305 GDS524279:GDS524305 GNO524279:GNO524305 GXK524279:GXK524305 HHG524279:HHG524305 HRC524279:HRC524305 IAY524279:IAY524305 IKU524279:IKU524305 IUQ524279:IUQ524305 JEM524279:JEM524305 JOI524279:JOI524305 JYE524279:JYE524305 KIA524279:KIA524305 KRW524279:KRW524305 LBS524279:LBS524305 LLO524279:LLO524305 LVK524279:LVK524305 MFG524279:MFG524305 MPC524279:MPC524305 MYY524279:MYY524305 NIU524279:NIU524305 NSQ524279:NSQ524305 OCM524279:OCM524305 OMI524279:OMI524305 OWE524279:OWE524305 PGA524279:PGA524305 PPW524279:PPW524305 PZS524279:PZS524305 QJO524279:QJO524305 QTK524279:QTK524305 RDG524279:RDG524305 RNC524279:RNC524305 RWY524279:RWY524305 SGU524279:SGU524305 SQQ524279:SQQ524305 TAM524279:TAM524305 TKI524279:TKI524305 TUE524279:TUE524305 UEA524279:UEA524305 UNW524279:UNW524305 UXS524279:UXS524305 VHO524279:VHO524305 VRK524279:VRK524305 WBG524279:WBG524305 WLC524279:WLC524305 WUY524279:WUY524305 D589815:D589841 IM589815:IM589841 SI589815:SI589841 ACE589815:ACE589841 AMA589815:AMA589841 AVW589815:AVW589841 BFS589815:BFS589841 BPO589815:BPO589841 BZK589815:BZK589841 CJG589815:CJG589841 CTC589815:CTC589841 DCY589815:DCY589841 DMU589815:DMU589841 DWQ589815:DWQ589841 EGM589815:EGM589841 EQI589815:EQI589841 FAE589815:FAE589841 FKA589815:FKA589841 FTW589815:FTW589841 GDS589815:GDS589841 GNO589815:GNO589841 GXK589815:GXK589841 HHG589815:HHG589841 HRC589815:HRC589841 IAY589815:IAY589841 IKU589815:IKU589841 IUQ589815:IUQ589841 JEM589815:JEM589841 JOI589815:JOI589841 JYE589815:JYE589841 KIA589815:KIA589841 KRW589815:KRW589841 LBS589815:LBS589841 LLO589815:LLO589841 LVK589815:LVK589841 MFG589815:MFG589841 MPC589815:MPC589841 MYY589815:MYY589841 NIU589815:NIU589841 NSQ589815:NSQ589841 OCM589815:OCM589841 OMI589815:OMI589841 OWE589815:OWE589841 PGA589815:PGA589841 PPW589815:PPW589841 PZS589815:PZS589841 QJO589815:QJO589841 QTK589815:QTK589841 RDG589815:RDG589841 RNC589815:RNC589841 RWY589815:RWY589841 SGU589815:SGU589841 SQQ589815:SQQ589841 TAM589815:TAM589841 TKI589815:TKI589841 TUE589815:TUE589841 UEA589815:UEA589841 UNW589815:UNW589841 UXS589815:UXS589841 VHO589815:VHO589841 VRK589815:VRK589841 WBG589815:WBG589841 WLC589815:WLC589841 WUY589815:WUY589841 D655351:D655377 IM655351:IM655377 SI655351:SI655377 ACE655351:ACE655377 AMA655351:AMA655377 AVW655351:AVW655377 BFS655351:BFS655377 BPO655351:BPO655377 BZK655351:BZK655377 CJG655351:CJG655377 CTC655351:CTC655377 DCY655351:DCY655377 DMU655351:DMU655377 DWQ655351:DWQ655377 EGM655351:EGM655377 EQI655351:EQI655377 FAE655351:FAE655377 FKA655351:FKA655377 FTW655351:FTW655377 GDS655351:GDS655377 GNO655351:GNO655377 GXK655351:GXK655377 HHG655351:HHG655377 HRC655351:HRC655377 IAY655351:IAY655377 IKU655351:IKU655377 IUQ655351:IUQ655377 JEM655351:JEM655377 JOI655351:JOI655377 JYE655351:JYE655377 KIA655351:KIA655377 KRW655351:KRW655377 LBS655351:LBS655377 LLO655351:LLO655377 LVK655351:LVK655377 MFG655351:MFG655377 MPC655351:MPC655377 MYY655351:MYY655377 NIU655351:NIU655377 NSQ655351:NSQ655377 OCM655351:OCM655377 OMI655351:OMI655377 OWE655351:OWE655377 PGA655351:PGA655377 PPW655351:PPW655377 PZS655351:PZS655377 QJO655351:QJO655377 QTK655351:QTK655377 RDG655351:RDG655377 RNC655351:RNC655377 RWY655351:RWY655377 SGU655351:SGU655377 SQQ655351:SQQ655377 TAM655351:TAM655377 TKI655351:TKI655377 TUE655351:TUE655377 UEA655351:UEA655377 UNW655351:UNW655377 UXS655351:UXS655377 VHO655351:VHO655377 VRK655351:VRK655377 WBG655351:WBG655377 WLC655351:WLC655377 WUY655351:WUY655377 D720887:D720913 IM720887:IM720913 SI720887:SI720913 ACE720887:ACE720913 AMA720887:AMA720913 AVW720887:AVW720913 BFS720887:BFS720913 BPO720887:BPO720913 BZK720887:BZK720913 CJG720887:CJG720913 CTC720887:CTC720913 DCY720887:DCY720913 DMU720887:DMU720913 DWQ720887:DWQ720913 EGM720887:EGM720913 EQI720887:EQI720913 FAE720887:FAE720913 FKA720887:FKA720913 FTW720887:FTW720913 GDS720887:GDS720913 GNO720887:GNO720913 GXK720887:GXK720913 HHG720887:HHG720913 HRC720887:HRC720913 IAY720887:IAY720913 IKU720887:IKU720913 IUQ720887:IUQ720913 JEM720887:JEM720913 JOI720887:JOI720913 JYE720887:JYE720913 KIA720887:KIA720913 KRW720887:KRW720913 LBS720887:LBS720913 LLO720887:LLO720913 LVK720887:LVK720913 MFG720887:MFG720913 MPC720887:MPC720913 MYY720887:MYY720913 NIU720887:NIU720913 NSQ720887:NSQ720913 OCM720887:OCM720913 OMI720887:OMI720913 OWE720887:OWE720913 PGA720887:PGA720913 PPW720887:PPW720913 PZS720887:PZS720913 QJO720887:QJO720913 QTK720887:QTK720913 RDG720887:RDG720913 RNC720887:RNC720913 RWY720887:RWY720913 SGU720887:SGU720913 SQQ720887:SQQ720913 TAM720887:TAM720913 TKI720887:TKI720913 TUE720887:TUE720913 UEA720887:UEA720913 UNW720887:UNW720913 UXS720887:UXS720913 VHO720887:VHO720913 VRK720887:VRK720913 WBG720887:WBG720913 WLC720887:WLC720913 WUY720887:WUY720913 D786423:D786449 IM786423:IM786449 SI786423:SI786449 ACE786423:ACE786449 AMA786423:AMA786449 AVW786423:AVW786449 BFS786423:BFS786449 BPO786423:BPO786449 BZK786423:BZK786449 CJG786423:CJG786449 CTC786423:CTC786449 DCY786423:DCY786449 DMU786423:DMU786449 DWQ786423:DWQ786449 EGM786423:EGM786449 EQI786423:EQI786449 FAE786423:FAE786449 FKA786423:FKA786449 FTW786423:FTW786449 GDS786423:GDS786449 GNO786423:GNO786449 GXK786423:GXK786449 HHG786423:HHG786449 HRC786423:HRC786449 IAY786423:IAY786449 IKU786423:IKU786449 IUQ786423:IUQ786449 JEM786423:JEM786449 JOI786423:JOI786449 JYE786423:JYE786449 KIA786423:KIA786449 KRW786423:KRW786449 LBS786423:LBS786449 LLO786423:LLO786449 LVK786423:LVK786449 MFG786423:MFG786449 MPC786423:MPC786449 MYY786423:MYY786449 NIU786423:NIU786449 NSQ786423:NSQ786449 OCM786423:OCM786449 OMI786423:OMI786449 OWE786423:OWE786449 PGA786423:PGA786449 PPW786423:PPW786449 PZS786423:PZS786449 QJO786423:QJO786449 QTK786423:QTK786449 RDG786423:RDG786449 RNC786423:RNC786449 RWY786423:RWY786449 SGU786423:SGU786449 SQQ786423:SQQ786449 TAM786423:TAM786449 TKI786423:TKI786449 TUE786423:TUE786449 UEA786423:UEA786449 UNW786423:UNW786449 UXS786423:UXS786449 VHO786423:VHO786449 VRK786423:VRK786449 WBG786423:WBG786449 WLC786423:WLC786449 WUY786423:WUY786449 D851959:D851985 IM851959:IM851985 SI851959:SI851985 ACE851959:ACE851985 AMA851959:AMA851985 AVW851959:AVW851985 BFS851959:BFS851985 BPO851959:BPO851985 BZK851959:BZK851985 CJG851959:CJG851985 CTC851959:CTC851985 DCY851959:DCY851985 DMU851959:DMU851985 DWQ851959:DWQ851985 EGM851959:EGM851985 EQI851959:EQI851985 FAE851959:FAE851985 FKA851959:FKA851985 FTW851959:FTW851985 GDS851959:GDS851985 GNO851959:GNO851985 GXK851959:GXK851985 HHG851959:HHG851985 HRC851959:HRC851985 IAY851959:IAY851985 IKU851959:IKU851985 IUQ851959:IUQ851985 JEM851959:JEM851985 JOI851959:JOI851985 JYE851959:JYE851985 KIA851959:KIA851985 KRW851959:KRW851985 LBS851959:LBS851985 LLO851959:LLO851985 LVK851959:LVK851985 MFG851959:MFG851985 MPC851959:MPC851985 MYY851959:MYY851985 NIU851959:NIU851985 NSQ851959:NSQ851985 OCM851959:OCM851985 OMI851959:OMI851985 OWE851959:OWE851985 PGA851959:PGA851985 PPW851959:PPW851985 PZS851959:PZS851985 QJO851959:QJO851985 QTK851959:QTK851985 RDG851959:RDG851985 RNC851959:RNC851985 RWY851959:RWY851985 SGU851959:SGU851985 SQQ851959:SQQ851985 TAM851959:TAM851985 TKI851959:TKI851985 TUE851959:TUE851985 UEA851959:UEA851985 UNW851959:UNW851985 UXS851959:UXS851985 VHO851959:VHO851985 VRK851959:VRK851985 WBG851959:WBG851985 WLC851959:WLC851985 WUY851959:WUY851985 D917495:D917521 IM917495:IM917521 SI917495:SI917521 ACE917495:ACE917521 AMA917495:AMA917521 AVW917495:AVW917521 BFS917495:BFS917521 BPO917495:BPO917521 BZK917495:BZK917521 CJG917495:CJG917521 CTC917495:CTC917521 DCY917495:DCY917521 DMU917495:DMU917521 DWQ917495:DWQ917521 EGM917495:EGM917521 EQI917495:EQI917521 FAE917495:FAE917521 FKA917495:FKA917521 FTW917495:FTW917521 GDS917495:GDS917521 GNO917495:GNO917521 GXK917495:GXK917521 HHG917495:HHG917521 HRC917495:HRC917521 IAY917495:IAY917521 IKU917495:IKU917521 IUQ917495:IUQ917521 JEM917495:JEM917521 JOI917495:JOI917521 JYE917495:JYE917521 KIA917495:KIA917521 KRW917495:KRW917521 LBS917495:LBS917521 LLO917495:LLO917521 LVK917495:LVK917521 MFG917495:MFG917521 MPC917495:MPC917521 MYY917495:MYY917521 NIU917495:NIU917521 NSQ917495:NSQ917521 OCM917495:OCM917521 OMI917495:OMI917521 OWE917495:OWE917521 PGA917495:PGA917521 PPW917495:PPW917521 PZS917495:PZS917521 QJO917495:QJO917521 QTK917495:QTK917521 RDG917495:RDG917521 RNC917495:RNC917521 RWY917495:RWY917521 SGU917495:SGU917521 SQQ917495:SQQ917521 TAM917495:TAM917521 TKI917495:TKI917521 TUE917495:TUE917521 UEA917495:UEA917521 UNW917495:UNW917521 UXS917495:UXS917521 VHO917495:VHO917521 VRK917495:VRK917521 WBG917495:WBG917521 WLC917495:WLC917521 WUY917495:WUY917521 D983031:D983057 IM983031:IM983057 SI983031:SI983057 ACE983031:ACE983057 AMA983031:AMA983057 AVW983031:AVW983057 BFS983031:BFS983057 BPO983031:BPO983057 BZK983031:BZK983057 CJG983031:CJG983057 CTC983031:CTC983057 DCY983031:DCY983057 DMU983031:DMU983057 DWQ983031:DWQ983057 EGM983031:EGM983057 EQI983031:EQI983057 FAE983031:FAE983057 FKA983031:FKA983057 FTW983031:FTW983057 GDS983031:GDS983057 GNO983031:GNO983057 GXK983031:GXK983057 HHG983031:HHG983057 HRC983031:HRC983057 IAY983031:IAY983057 IKU983031:IKU983057 IUQ983031:IUQ983057 JEM983031:JEM983057 JOI983031:JOI983057 JYE983031:JYE983057 KIA983031:KIA983057 KRW983031:KRW983057 LBS983031:LBS983057 LLO983031:LLO983057 LVK983031:LVK983057 MFG983031:MFG983057 MPC983031:MPC983057 MYY983031:MYY983057 NIU983031:NIU983057 NSQ983031:NSQ983057 OCM983031:OCM983057 OMI983031:OMI983057 OWE983031:OWE983057 PGA983031:PGA983057 PPW983031:PPW983057 PZS983031:PZS983057 QJO983031:QJO983057 QTK983031:QTK983057 RDG983031:RDG983057 RNC983031:RNC983057 RWY983031:RWY983057 SGU983031:SGU983057 SQQ983031:SQQ983057 TAM983031:TAM983057 TKI983031:TKI983057 TUE983031:TUE983057 UEA983031:UEA983057 UNW983031:UNW983057 UXS983031:UXS983057 VHO983031:VHO983057 VRK983031:VRK983057 WBG983031:WBG983057 WLC983031:WLC983057 IM7:IM17 WUY7:WUY17 WLC7:WLC17 WBG7:WBG17 VRK7:VRK17 VHO7:VHO17 UXS7:UXS17 UNW7:UNW17 UEA7:UEA17 TUE7:TUE17 TKI7:TKI17 TAM7:TAM17 SQQ7:SQQ17 SGU7:SGU17 RWY7:RWY17 RNC7:RNC17 RDG7:RDG17 QTK7:QTK17 QJO7:QJO17 PZS7:PZS17 PPW7:PPW17 PGA7:PGA17 OWE7:OWE17 OMI7:OMI17 OCM7:OCM17 NSQ7:NSQ17 NIU7:NIU17 MYY7:MYY17 MPC7:MPC17 MFG7:MFG17 LVK7:LVK17 LLO7:LLO17 LBS7:LBS17 KRW7:KRW17 KIA7:KIA17 JYE7:JYE17 JOI7:JOI17 JEM7:JEM17 IUQ7:IUQ17 IKU7:IKU17 IAY7:IAY17 HRC7:HRC17 HHG7:HHG17 GXK7:GXK17 GNO7:GNO17 GDS7:GDS17 FTW7:FTW17 FKA7:FKA17 FAE7:FAE17 EQI7:EQI17 EGM7:EGM17 DWQ7:DWQ17 DMU7:DMU17 DCY7:DCY17 CTC7:CTC17 CJG7:CJG17 BZK7:BZK17 BPO7:BPO17 BFS7:BFS17 AVW7:AVW17 AMA7:AMA17 ACE7:ACE17 SI7:SI17" xr:uid="{C2A90B55-5788-49B0-997E-AF2ED92984EF}">
      <formula1>"Investimento, Despesa"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3</vt:i4>
      </vt:variant>
    </vt:vector>
  </HeadingPairs>
  <TitlesOfParts>
    <vt:vector size="13" baseType="lpstr">
      <vt:lpstr>Capa</vt:lpstr>
      <vt:lpstr>Identificar</vt:lpstr>
      <vt:lpstr>Qualificar</vt:lpstr>
      <vt:lpstr>Quantificar</vt:lpstr>
      <vt:lpstr>Sensibilidade ao Risco</vt:lpstr>
      <vt:lpstr>Diagrama de rede-precendência 1</vt:lpstr>
      <vt:lpstr>Diagrama de rede-precedência 2</vt:lpstr>
      <vt:lpstr>Fluxo de Caixa Previsto</vt:lpstr>
      <vt:lpstr>Fluxo de Caixa Realizado</vt:lpstr>
      <vt:lpstr>Status</vt:lpstr>
      <vt:lpstr>Identificar!Area_de_impressao</vt:lpstr>
      <vt:lpstr>Qualificar!Area_de_impressao</vt:lpstr>
      <vt:lpstr>Quantificar!Area_de_impressao</vt:lpstr>
    </vt:vector>
  </TitlesOfParts>
  <Company>FECAP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Candido do Nascimento</dc:creator>
  <cp:lastModifiedBy>Vinícius Brandão Fortini</cp:lastModifiedBy>
  <dcterms:created xsi:type="dcterms:W3CDTF">2025-04-04T22:17:25Z</dcterms:created>
  <dcterms:modified xsi:type="dcterms:W3CDTF">2025-05-12T22:25:31Z</dcterms:modified>
</cp:coreProperties>
</file>