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24226"/>
  <mc:AlternateContent xmlns:mc="http://schemas.openxmlformats.org/markup-compatibility/2006">
    <mc:Choice Requires="x15">
      <x15ac:absPath xmlns:x15ac="http://schemas.microsoft.com/office/spreadsheetml/2010/11/ac" url="C:\Users\Vinicius\OneDrive\Área de Trabalho\Tabelas PI\"/>
    </mc:Choice>
  </mc:AlternateContent>
  <xr:revisionPtr revIDLastSave="0" documentId="8_{CB873EBB-8F46-4241-8D0B-F1AFA50ABC86}" xr6:coauthVersionLast="47" xr6:coauthVersionMax="47" xr10:uidLastSave="{00000000-0000-0000-0000-000000000000}"/>
  <bookViews>
    <workbookView xWindow="-20610" yWindow="-120" windowWidth="20730" windowHeight="11160" tabRatio="854" firstSheet="1" activeTab="1" xr2:uid="{00000000-000D-0000-FFFF-FFFF00000000}"/>
  </bookViews>
  <sheets>
    <sheet name="Gráfico de Gantt" sheetId="18" state="hidden" r:id="rId1"/>
    <sheet name="Plano de Comunicação" sheetId="32" r:id="rId2"/>
    <sheet name="PV_dependência" sheetId="17" state="hidden" r:id="rId3"/>
    <sheet name="Cronograma_de_Custos (2)" sheetId="6" state="hidden" r:id="rId4"/>
  </sheets>
  <externalReferences>
    <externalReference r:id="rId5"/>
    <externalReference r:id="rId6"/>
    <externalReference r:id="rId7"/>
    <externalReference r:id="rId8"/>
  </externalReferences>
  <definedNames>
    <definedName name="A" hidden="1">{"'TG'!$A$1:$L$37"}</definedName>
    <definedName name="_xlnm.Print_Area" localSheetId="3">'Cronograma_de_Custos (2)'!$B$2:$X$18</definedName>
    <definedName name="Comprar">[1]Param!#REF!</definedName>
    <definedName name="E"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início_da_tarefa" localSheetId="0">[2]CronogramaDeProjeto!$E1</definedName>
    <definedName name="Início_do_projeto" localSheetId="1">'[3]Gráfico de Gantt'!$G$5</definedName>
    <definedName name="Início_do_projeto">'Gráfico de Gantt'!$G$5</definedName>
    <definedName name="Periodicidade">[4]Param!$AB$5:$AB$9</definedName>
    <definedName name="progresso_da_tarefa" localSheetId="0">[2]CronogramaDeProjeto!$D1</definedName>
    <definedName name="Semana_de_exibição" localSheetId="1">'[3]Gráfico de Gantt'!$G$6</definedName>
    <definedName name="Semana_de_exibição">'Gráfico de Gantt'!$G$6</definedName>
    <definedName name="Status">[1]Param!#REF!</definedName>
    <definedName name="t" hidden="1">{"'TG'!$A$1:$L$37"}</definedName>
    <definedName name="término_da_tarefa" localSheetId="0">[2]CronogramaDeProjeto!$F1</definedName>
    <definedName name="VersaoExcel">[4]Param!$D$15:$E$15</definedName>
    <definedName name="VersaoSR">[4]Param!$C$24:$C$26</definedName>
  </definedNames>
  <calcPr calcId="181029"/>
  <pivotCaches>
    <pivotCache cacheId="0" r:id="rId9"/>
  </pivotCaches>
</workbook>
</file>

<file path=xl/calcChain.xml><?xml version="1.0" encoding="utf-8"?>
<calcChain xmlns="http://schemas.openxmlformats.org/spreadsheetml/2006/main">
  <c r="J35" i="18" l="1"/>
  <c r="J34" i="18"/>
  <c r="J33" i="18"/>
  <c r="J32" i="18"/>
  <c r="J31" i="18"/>
  <c r="J30" i="18"/>
  <c r="J29" i="18"/>
  <c r="J28" i="18"/>
  <c r="J22" i="18"/>
  <c r="J16" i="18"/>
  <c r="J10" i="18"/>
  <c r="J9" i="18"/>
  <c r="G11" i="18"/>
  <c r="H11" i="18" s="1"/>
  <c r="H18" i="6"/>
  <c r="L18" i="6"/>
  <c r="P18" i="6"/>
  <c r="T18" i="6"/>
  <c r="X18" i="6"/>
  <c r="K7" i="18"/>
  <c r="K8" i="18" s="1"/>
  <c r="J11" i="18"/>
  <c r="J23" i="18"/>
  <c r="J12" i="18"/>
  <c r="J24" i="18"/>
  <c r="J15" i="18"/>
  <c r="J13" i="18"/>
  <c r="J25" i="18"/>
  <c r="J17" i="18"/>
  <c r="J14" i="18"/>
  <c r="J18" i="18"/>
  <c r="J27" i="18"/>
  <c r="J26" i="18"/>
  <c r="J19" i="18"/>
  <c r="J20" i="18"/>
  <c r="J21" i="18"/>
  <c r="K6" i="18" l="1"/>
  <c r="L7" i="18"/>
  <c r="M7" i="18" l="1"/>
  <c r="L8" i="18"/>
  <c r="M8" i="18" l="1"/>
  <c r="N7" i="18"/>
  <c r="N8" i="18" l="1"/>
  <c r="O7" i="18"/>
  <c r="O8" i="18" l="1"/>
  <c r="P7" i="18"/>
  <c r="Q7" i="18" l="1"/>
  <c r="P8" i="18"/>
  <c r="Q8" i="18" l="1"/>
  <c r="R7" i="18"/>
  <c r="R6" i="18" l="1"/>
  <c r="S7" i="18"/>
  <c r="R8" i="18"/>
  <c r="S8" i="18" l="1"/>
  <c r="T7" i="18"/>
  <c r="U7" i="18" l="1"/>
  <c r="T8" i="18"/>
  <c r="U8" i="18" l="1"/>
  <c r="V7" i="18"/>
  <c r="W7" i="18" l="1"/>
  <c r="V8" i="18"/>
  <c r="W8" i="18" l="1"/>
  <c r="X7" i="18"/>
  <c r="X8" i="18" l="1"/>
  <c r="Y7" i="18"/>
  <c r="Z7" i="18" l="1"/>
  <c r="Y8" i="18"/>
  <c r="Y6" i="18"/>
  <c r="Z8" i="18" l="1"/>
  <c r="AA7" i="18"/>
  <c r="AB7" i="18" l="1"/>
  <c r="AA8" i="18"/>
  <c r="AC7" i="18" l="1"/>
  <c r="AB8" i="18"/>
  <c r="AC8" i="18" l="1"/>
  <c r="AD7" i="18"/>
  <c r="AE7" i="18" l="1"/>
  <c r="AD8" i="18"/>
  <c r="AE8" i="18" l="1"/>
  <c r="AF7" i="18"/>
  <c r="AF6" i="18" l="1"/>
  <c r="AG7" i="18"/>
  <c r="AF8" i="18"/>
  <c r="AH7" i="18" l="1"/>
  <c r="AG8" i="18"/>
  <c r="AI7" i="18" l="1"/>
  <c r="AH8" i="18"/>
  <c r="AI8" i="18" l="1"/>
  <c r="AJ7" i="18"/>
  <c r="AK7" i="18" l="1"/>
  <c r="AJ8" i="18"/>
  <c r="AK8" i="18" l="1"/>
  <c r="AL7" i="18"/>
  <c r="AL8" i="18" l="1"/>
  <c r="AM7" i="18"/>
  <c r="AM6" i="18" l="1"/>
  <c r="AM8" i="18"/>
  <c r="AN7" i="18"/>
  <c r="AN8" i="18" l="1"/>
  <c r="AO7" i="18"/>
  <c r="AP7" i="18" l="1"/>
  <c r="AO8" i="18"/>
  <c r="AP8" i="18" l="1"/>
  <c r="AQ7" i="18"/>
  <c r="AR7" i="18" l="1"/>
  <c r="AQ8" i="18"/>
  <c r="AR8" i="18" l="1"/>
  <c r="AS7" i="18"/>
  <c r="AT7" i="18" l="1"/>
  <c r="AS8" i="18"/>
  <c r="AT6" i="18" l="1"/>
  <c r="AT8" i="18"/>
  <c r="AU7" i="18"/>
  <c r="AU8" i="18" l="1"/>
  <c r="AV7" i="18"/>
  <c r="AV8" i="18" l="1"/>
  <c r="AW7" i="18"/>
  <c r="AW8" i="18" l="1"/>
  <c r="AX7" i="18"/>
  <c r="AX8" i="18" l="1"/>
  <c r="AY7" i="18"/>
  <c r="AZ7" i="18" l="1"/>
  <c r="AY8" i="18"/>
  <c r="BA7" i="18" l="1"/>
  <c r="AZ8" i="18"/>
  <c r="BA6" i="18" l="1"/>
  <c r="BA8" i="18"/>
  <c r="BB7" i="18"/>
  <c r="BB8" i="18" l="1"/>
  <c r="BC7" i="18"/>
  <c r="BC8" i="18" l="1"/>
  <c r="BD7" i="18"/>
  <c r="BE7" i="18" l="1"/>
  <c r="BD8" i="18"/>
  <c r="BE8" i="18" l="1"/>
  <c r="BF7" i="18"/>
  <c r="BG7" i="18" l="1"/>
  <c r="BF8" i="18"/>
  <c r="BH7" i="18" l="1"/>
  <c r="BG8" i="18"/>
  <c r="BH6" i="18" l="1"/>
  <c r="BH8" i="18"/>
  <c r="BI7" i="18"/>
  <c r="BI8" i="18" l="1"/>
  <c r="BJ7" i="18"/>
  <c r="BJ8" i="18" l="1"/>
  <c r="BK7" i="18"/>
  <c r="BK8" i="18" l="1"/>
  <c r="BL7" i="18"/>
  <c r="BM7" i="18" l="1"/>
  <c r="BL8" i="18"/>
  <c r="BN7" i="18" l="1"/>
  <c r="BN8" i="18" s="1"/>
  <c r="BM8" i="18"/>
</calcChain>
</file>

<file path=xl/sharedStrings.xml><?xml version="1.0" encoding="utf-8"?>
<sst xmlns="http://schemas.openxmlformats.org/spreadsheetml/2006/main" count="416" uniqueCount="293">
  <si>
    <t>Ref</t>
  </si>
  <si>
    <t>Etapas – Atividades - Marcos</t>
  </si>
  <si>
    <t>Dependência</t>
  </si>
  <si>
    <t>Responsável</t>
  </si>
  <si>
    <t>Obs</t>
  </si>
  <si>
    <t>2.1</t>
  </si>
  <si>
    <t>2.2</t>
  </si>
  <si>
    <t>2.3</t>
  </si>
  <si>
    <t>4.1</t>
  </si>
  <si>
    <t>1.1</t>
  </si>
  <si>
    <t>Plano do Projeto</t>
  </si>
  <si>
    <t>1.2</t>
  </si>
  <si>
    <t>1.3</t>
  </si>
  <si>
    <t>3.1</t>
  </si>
  <si>
    <t>3.2</t>
  </si>
  <si>
    <t>5.1</t>
  </si>
  <si>
    <t>5.2</t>
  </si>
  <si>
    <t>5.3</t>
  </si>
  <si>
    <t>Controle</t>
  </si>
  <si>
    <t>Fechamento</t>
  </si>
  <si>
    <t>Contratar empresa para informatização da academia</t>
  </si>
  <si>
    <t>Adquirir Sistemas de Segurança</t>
  </si>
  <si>
    <t>Fechar Convênio com Estacionamento próximo ao local</t>
  </si>
  <si>
    <t>Adequar o Espaço Físico</t>
  </si>
  <si>
    <t>Contratar Mão de Obra</t>
  </si>
  <si>
    <t>5.4</t>
  </si>
  <si>
    <t>Contratação de Designer de Interiores</t>
  </si>
  <si>
    <t>Equipamentos de Ginástica</t>
  </si>
  <si>
    <t>Equipamentos de Apoio e Administração</t>
  </si>
  <si>
    <t>4.2</t>
  </si>
  <si>
    <t>5.2. CRONOGRAMA DE CUSTOS</t>
  </si>
  <si>
    <t>Agosto</t>
  </si>
  <si>
    <t>Setembro</t>
  </si>
  <si>
    <t>Outubro</t>
  </si>
  <si>
    <t>Novembro</t>
  </si>
  <si>
    <t>Dezembro</t>
  </si>
  <si>
    <t>Janeiro</t>
  </si>
  <si>
    <t>2.2.1</t>
  </si>
  <si>
    <t>2.2.2</t>
  </si>
  <si>
    <t>4.2.1</t>
  </si>
  <si>
    <t xml:space="preserve">Etapas – Atividades - </t>
  </si>
  <si>
    <t>Formar uma equipe de desenvolvimento e design</t>
  </si>
  <si>
    <t>Definir os objetivos do aplicativo e sua proposta de valor</t>
  </si>
  <si>
    <t>Identificar as principais funcionalidades e recursos a serem incluídos</t>
  </si>
  <si>
    <t>Iniciação</t>
  </si>
  <si>
    <t>GERENTE DE PROJETO</t>
  </si>
  <si>
    <t>Planejamento</t>
  </si>
  <si>
    <t>Realizar uma análise de mercado para entender concorrentes e demandas</t>
  </si>
  <si>
    <t>Dicas de saúde e bem-estar</t>
  </si>
  <si>
    <t>Planos de exercícios físicos personalizados</t>
  </si>
  <si>
    <t>Mapas com locais de academias e parques</t>
  </si>
  <si>
    <t>Integração com sistemas de monitoramento de saúde</t>
  </si>
  <si>
    <t>Criar um cronograma detalhado com marcos e prazos</t>
  </si>
  <si>
    <t>Design e Prototipagem</t>
  </si>
  <si>
    <t>2.2.3</t>
  </si>
  <si>
    <t>2.2.4</t>
  </si>
  <si>
    <t>DESIGN</t>
  </si>
  <si>
    <t>Interface limpa e intuitiva</t>
  </si>
  <si>
    <t>Navegação simples entre as funcionalidades</t>
  </si>
  <si>
    <t>Criar protótipos interativos para validar o fluxo de usuário</t>
  </si>
  <si>
    <t>3.1.2</t>
  </si>
  <si>
    <t>Desenvolvimento</t>
  </si>
  <si>
    <t>Desenvolver a estrutura do aplicativo</t>
  </si>
  <si>
    <t>DESENVOLVIMENTO</t>
  </si>
  <si>
    <t>Front-end: Interface do usuário e interações</t>
  </si>
  <si>
    <t>4.1.2</t>
  </si>
  <si>
    <t>Implementar as funcionalidades principais</t>
  </si>
  <si>
    <t>4.2.2</t>
  </si>
  <si>
    <t>4.2.3</t>
  </si>
  <si>
    <t>Módulo de dicas de saúde</t>
  </si>
  <si>
    <t>Gerador de planos de exercícios</t>
  </si>
  <si>
    <t>Integração com APIs de mapas para localização de academias e parques</t>
  </si>
  <si>
    <t>Integrar o aplicativo com sistemas de monitoramento de saúde, como dispositivos wearable ou aplicativos de rastreamento</t>
  </si>
  <si>
    <t>Garantir a segurança e privacidade dos dados do usuário</t>
  </si>
  <si>
    <t>Testar a integração para assegurar que os dados são sincronizados corretamente</t>
  </si>
  <si>
    <t>Testes</t>
  </si>
  <si>
    <t>Realizar testes de qualidade e desempenho em diversas plataformas (iOS, Android)</t>
  </si>
  <si>
    <t>Testar a usabilidade do aplicativo com usuários reais</t>
  </si>
  <si>
    <t>Identificar e corrigir bugs e problemas de interface</t>
  </si>
  <si>
    <t>6.1</t>
  </si>
  <si>
    <t>6.1.2</t>
  </si>
  <si>
    <t>6.1.3</t>
  </si>
  <si>
    <t>Lançamento</t>
  </si>
  <si>
    <t>Preparar a infraestrutura para o lançamento nas lojas de aplicativos (App Store, Google Play)</t>
  </si>
  <si>
    <t>Criar materiais de marketing, como vídeos promocionais e descrições claras</t>
  </si>
  <si>
    <t>Submeter o aplicativo para revisão nas lojas de aplicativos</t>
  </si>
  <si>
    <t>7.1.1</t>
  </si>
  <si>
    <t>7.1.2</t>
  </si>
  <si>
    <t>7.1.3</t>
  </si>
  <si>
    <t>Pós-lançamento</t>
  </si>
  <si>
    <t>Monitorar o feedback dos usuários e analisar métricas de uso</t>
  </si>
  <si>
    <t>Realizar atualizações periódicas para adicionar novas funcionalidades e melhorias</t>
  </si>
  <si>
    <t>Oferecer suporte ao cliente para solucionar problemas e responder dúvidas</t>
  </si>
  <si>
    <t>8.1.1</t>
  </si>
  <si>
    <t>8.1.2</t>
  </si>
  <si>
    <t>8.1.3</t>
  </si>
  <si>
    <t>Marketing e Divulgação</t>
  </si>
  <si>
    <t>Criar estratégias de marketing digital para aumentar a visibilidade do aplicativo</t>
  </si>
  <si>
    <t>Colaborar com influenciadores de saúde e bem-estar para promoção</t>
  </si>
  <si>
    <t>Realizar campanhas de mídia social e anúncios online</t>
  </si>
  <si>
    <t>9.1.1</t>
  </si>
  <si>
    <t>9.1.2</t>
  </si>
  <si>
    <t>9.1.3</t>
  </si>
  <si>
    <t>Avaliação e Aperfeiçoamento</t>
  </si>
  <si>
    <t>Realizar análises regulares sobre o desempenho do aplicativo</t>
  </si>
  <si>
    <t>Explorar parcerias com empresas relacionadas à saúde e bem-estar</t>
  </si>
  <si>
    <t>10.1.1</t>
  </si>
  <si>
    <t>10.1.2</t>
  </si>
  <si>
    <t>10.1.3</t>
  </si>
  <si>
    <t>Avaliar a possibilidade de oferecer versões premium ou modelos de assinatura</t>
  </si>
  <si>
    <t>SEGURANÇA</t>
  </si>
  <si>
    <t>QUALIDADE</t>
  </si>
  <si>
    <t>UX</t>
  </si>
  <si>
    <t>REDES</t>
  </si>
  <si>
    <t>COMERCIAL</t>
  </si>
  <si>
    <t>DESEMPENHO</t>
  </si>
  <si>
    <t>EQUIPE TÉCNICA</t>
  </si>
  <si>
    <t>Definir os requisitos detalhados do aplicativo (escopo)</t>
  </si>
  <si>
    <t>3.1.1</t>
  </si>
  <si>
    <t>3.2.1</t>
  </si>
  <si>
    <t>Realizar o design da interface do usuário (UI)</t>
  </si>
  <si>
    <t xml:space="preserve"> Experiência do usuário (UX)</t>
  </si>
  <si>
    <t>Total</t>
  </si>
  <si>
    <t>(vazio)</t>
  </si>
  <si>
    <t>Total Geral</t>
  </si>
  <si>
    <t>Soma de Custos</t>
  </si>
  <si>
    <t>Teste de UI / UX</t>
  </si>
  <si>
    <t>3.2.2</t>
  </si>
  <si>
    <t>Insira o nome do Líder do projeto na célula B3. Insira a data de Início do projeto na célula E3. Início do projeto: o rótulo está na célula C3.</t>
  </si>
  <si>
    <t>Início do projeto:</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</si>
  <si>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</si>
  <si>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Semana de exibição:</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</si>
  <si>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</si>
  <si>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</si>
  <si>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TAREFA</t>
  </si>
  <si>
    <t>ATRIBUÍDO
PARA</t>
  </si>
  <si>
    <t>PROGRESSO</t>
  </si>
  <si>
    <t>INÍCIO</t>
  </si>
  <si>
    <t>TÉRMINO</t>
  </si>
  <si>
    <t>DIAS</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</si>
  <si>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</si>
  <si>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</si>
  <si>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</si>
  <si>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Tarefa 1</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</si>
  <si>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</si>
  <si>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Tarefa 2</t>
  </si>
  <si>
    <t>Tarefa 3</t>
  </si>
  <si>
    <t>Tarefa 4</t>
  </si>
  <si>
    <t>Tarefa 5</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</si>
  <si>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</si>
  <si>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Título Fase 2</t>
  </si>
  <si>
    <t>Bloco de título de fase de exemplo</t>
  </si>
  <si>
    <t>Título Fase 3</t>
  </si>
  <si>
    <t>Título Fase 4</t>
  </si>
  <si>
    <t>data</t>
  </si>
  <si>
    <t>Esta é uma linha vazia</t>
  </si>
  <si>
    <t>Esta linha marca o final do Cronograma do projeto. NÃO insira nada nessa linha. 
Insira novas linhas ACIMA desta linha para continuar a construção do cronograma de projeto.</t>
  </si>
  <si>
    <t>Insira novas linhas ACIMA desta</t>
  </si>
  <si>
    <t>Líder do projeto:
Gerente de Projeto</t>
  </si>
  <si>
    <t>Saúde e bem-estar na palma da sua mão</t>
  </si>
  <si>
    <t>Product Owner</t>
  </si>
  <si>
    <t>Cliente (Usuários Finais)</t>
  </si>
  <si>
    <t>Desenvolvedores</t>
  </si>
  <si>
    <t>Time Comercial</t>
  </si>
  <si>
    <t>Marketing</t>
  </si>
  <si>
    <t>UX (User Experience)</t>
  </si>
  <si>
    <t>Equipe de Suporte ao Cliente</t>
  </si>
  <si>
    <t>Gerência Executiva/Alta Administração</t>
  </si>
  <si>
    <t>Identificação Stakeholder</t>
  </si>
  <si>
    <t>Nível de Interesse no projeto</t>
  </si>
  <si>
    <t>Nível de poder no projeto</t>
  </si>
  <si>
    <t>Explicar a ação a ser tomada:</t>
  </si>
  <si>
    <t>Plano de Comunicação</t>
  </si>
  <si>
    <t>Atividade</t>
  </si>
  <si>
    <t>Assunto/Conteúdo</t>
  </si>
  <si>
    <t>Tipo</t>
  </si>
  <si>
    <t>Emissor –responsavel</t>
  </si>
  <si>
    <t>Local</t>
  </si>
  <si>
    <t>Receptor</t>
  </si>
  <si>
    <t>Data ou Freqüência</t>
  </si>
  <si>
    <t>Feedback</t>
  </si>
  <si>
    <t>Data Feedback</t>
  </si>
  <si>
    <t>STK-001</t>
  </si>
  <si>
    <t>Kick-off Meeting</t>
  </si>
  <si>
    <t>Reunião</t>
  </si>
  <si>
    <t>Gerente de Projeto</t>
  </si>
  <si>
    <t>Usuários Finais</t>
  </si>
  <si>
    <t>Uma vez no início do projeto</t>
  </si>
  <si>
    <t>STK-002</t>
  </si>
  <si>
    <t>Reunião de Planejamento</t>
  </si>
  <si>
    <t xml:space="preserve"> Priorização de funcionalidades, critérios de aceitação e revisão dos entregáveis em cada sprint.</t>
  </si>
  <si>
    <t>A cada 2 semanas</t>
  </si>
  <si>
    <t>STK-003</t>
  </si>
  <si>
    <t>Reuniões Diárias</t>
  </si>
  <si>
    <t>Atualização do progresso, discussão de desafios, coordenação de tarefas e planejamento de curto prazo.</t>
  </si>
  <si>
    <t>Diariamente</t>
  </si>
  <si>
    <t>STK-004</t>
  </si>
  <si>
    <t>Reunião de Acompanhamento Comercial</t>
  </si>
  <si>
    <t>Avaliação do impacto do projeto nas atividades comerciais, revisão das estratégias e alinhamento de vendas.</t>
  </si>
  <si>
    <t>Membros da equipe comercial</t>
  </si>
  <si>
    <t>Após cada reunião</t>
  </si>
  <si>
    <t>STK-005</t>
  </si>
  <si>
    <t>Reunião de Estratégia de Marketing</t>
  </si>
  <si>
    <t>Desenvolvimento de estratégias de marketing, criação de conteúdo e coordenação para promover o produto/serviço.</t>
  </si>
  <si>
    <t>Gerente de Marketing</t>
  </si>
  <si>
    <t>Membros da equipe de marketing</t>
  </si>
  <si>
    <t>A cada 15 dias</t>
  </si>
  <si>
    <t xml:space="preserve"> STK-006</t>
  </si>
  <si>
    <t>Sessões de Design e Usabilidade</t>
  </si>
  <si>
    <t>Discussão de protótipos, pesquisa de usuário, testes de usabilidade e refinamento da experiência do usuário.</t>
  </si>
  <si>
    <t>Membros da equipe de UX</t>
  </si>
  <si>
    <t>Semanalmente</t>
  </si>
  <si>
    <t xml:space="preserve"> Após cada sessão</t>
  </si>
  <si>
    <t>STK-007</t>
  </si>
  <si>
    <t>Discussão das necessidades e preocupações dos clientes, identificação de problemas e melhoria contínua do suporte.</t>
  </si>
  <si>
    <t>Membros da equipe de suporte ao cliente</t>
  </si>
  <si>
    <t xml:space="preserve"> A cada 2 semanas</t>
  </si>
  <si>
    <t>STK-008</t>
  </si>
  <si>
    <t>Reunião de Revisão Estratégica</t>
  </si>
  <si>
    <t xml:space="preserve"> Avaliação do alinhamento estratégico, alocação de recursos, tomada de decisões críticas e revisão dos principais indicadores de desempenho.</t>
  </si>
  <si>
    <t>Membros da alta administração, como Diretores e Gerentes.</t>
  </si>
  <si>
    <t>Mensalmente</t>
  </si>
  <si>
    <t>Página: 01/01</t>
  </si>
  <si>
    <r>
      <t>1.</t>
    </r>
    <r>
      <rPr>
        <b/>
        <sz val="7"/>
        <rFont val="Times New Roman"/>
        <family val="1"/>
      </rPr>
      <t xml:space="preserve">    </t>
    </r>
    <r>
      <rPr>
        <b/>
        <sz val="11"/>
        <rFont val="Calibri"/>
        <family val="2"/>
      </rPr>
      <t>Identificação das principais partes interessadas no projeto (stakeholders do projeto)</t>
    </r>
  </si>
  <si>
    <r>
      <t xml:space="preserve">Quadro 01. Matriz Interesse </t>
    </r>
    <r>
      <rPr>
        <b/>
        <i/>
        <sz val="11"/>
        <rFont val="Calibri"/>
        <family val="2"/>
      </rPr>
      <t>versus</t>
    </r>
    <r>
      <rPr>
        <b/>
        <sz val="11"/>
        <rFont val="Calibri"/>
        <family val="2"/>
      </rPr>
      <t xml:space="preserve"> Poder para o projeto</t>
    </r>
  </si>
  <si>
    <t>Apresentação do projeto, objetivos, impacto nos usuários finais e coleta de feedback inicial.</t>
  </si>
  <si>
    <t>Economia financeira e de tempo, facilidade de uso do site.</t>
  </si>
  <si>
    <t>Aprovado por: Fundação Escola de Comércio Álvares Penteado - FECAP/Khipo</t>
  </si>
  <si>
    <t>Gerente Comercial</t>
  </si>
  <si>
    <t>Designer</t>
  </si>
  <si>
    <t>Gerente de Suporte ao Cliente</t>
  </si>
  <si>
    <t>CEO/Gerente de Projeto</t>
  </si>
  <si>
    <t>Reunião de Feedback do Cliente</t>
  </si>
  <si>
    <t>STK-009</t>
  </si>
  <si>
    <t>Revisão dos Requisitos Técnicos do Projeto</t>
  </si>
  <si>
    <t xml:space="preserve"> Avaliação dos requisitos técnicos estabelecidos no início do projeto</t>
  </si>
  <si>
    <t>Toda Equipe</t>
  </si>
  <si>
    <t>Laboratórios/Auditório FECAP</t>
  </si>
  <si>
    <t>Professores/André (Khipo)</t>
  </si>
  <si>
    <t>FECAP/Khipo</t>
  </si>
  <si>
    <t>Trimestralmente</t>
  </si>
  <si>
    <t>Data: 05/05/2025      Projeto: Fast n cheap</t>
  </si>
  <si>
    <t>Gerente do projeto: Vinícius Brandão</t>
  </si>
  <si>
    <t>Elaborado por: Fast n Cheap</t>
  </si>
  <si>
    <t>Micrsoft Teams</t>
  </si>
  <si>
    <t>Influenciam o sucesso da plataforma por meio do uso e retorno dos usuários.</t>
  </si>
  <si>
    <t>Utilizar a plataforma, fornecer feedback, compartilhar experiências de economia.</t>
  </si>
  <si>
    <t>Sucesso do produto, inovação na gestão de corridas e finanças.</t>
  </si>
  <si>
    <t>Determina a direção e as prioridades do desenvolvimento da solução.</t>
  </si>
  <si>
    <t>Definir a visão do produto, priorizar funcionalidades, tomar decisões estratégicas baseadas em dados.</t>
  </si>
  <si>
    <t>Desenvolvimento de software, aprendizado contínuo com foco em dados financeiros e operacionais.</t>
  </si>
  <si>
    <t>Impactam diretamente na qualidade técnica da plataforma.</t>
  </si>
  <si>
    <t>Escrever código, implementar modelos preditivos, realizar testes, resolver problemas técnicos.</t>
  </si>
  <si>
    <t>Crescimento do negócio, penetração no mercado de mobilidade e gestão financeira.</t>
  </si>
  <si>
    <t>Impactam nas estratégias de vendas, parcerias e marketing.</t>
  </si>
  <si>
    <t>Negociar colaborações, fechar acordos, alcançar metas de crescimento.</t>
  </si>
  <si>
    <t>Eficiência das campanhas, aumento da base de motoristas e passageiros.</t>
  </si>
  <si>
    <t>Moldam a percepção da plataforma e fortalecem a marca.</t>
  </si>
  <si>
    <t>Planejar campanhas, criar conteúdo informativo, monitorar métricas de engajamento.</t>
  </si>
  <si>
    <t>Satisfação do usuário, com design diferenciado.</t>
  </si>
  <si>
    <t>Influenciam diretamente na usabilidade e fidelização dos usuários.</t>
  </si>
  <si>
    <t>Projetar interfaces intuitivas, realizar testes com usuários, iterar com base no feedback.</t>
  </si>
  <si>
    <t>Atendimento eficaz, melhoria contínua no suporte ao usuário.</t>
  </si>
  <si>
    <t>Podem elevar a confiança e retenção do cliente.</t>
  </si>
  <si>
    <t>Responder dúvidas, solucionar problemas, coletar insights para melhorias.</t>
  </si>
  <si>
    <t>Sustentabilidade do projeto, expansão escalável.</t>
  </si>
  <si>
    <t>Definem a estratégia e o uso eficiente de recursos.</t>
  </si>
  <si>
    <t>Estabelecer metas de longo prazo, alocar recursos com inteligência, tomar decisões de alto impacto.</t>
  </si>
  <si>
    <t>Precisão dos algoritmos de IA na previsão de fluxo de caixa e precificação dinâmica.</t>
  </si>
  <si>
    <t>Impactam diretamente no valor percebido pelos usuários e no desempenho da plataforma.</t>
  </si>
  <si>
    <t>Ajustar modelos, validar previsões, integrar inteligência de mercado.</t>
  </si>
  <si>
    <t>Feedback dos usuários e motoristas sobre expectativas e objetivos</t>
  </si>
  <si>
    <t>Feedback técnico dos desenvolvedores sobre funcionalidades e previsões</t>
  </si>
  <si>
    <t>Feedback da equipe comercial sobre estratégias e aceitação no mercado</t>
  </si>
  <si>
    <t>Feedback de UX sobre protótipos e testes</t>
  </si>
  <si>
    <t>Feedback dos clientes/motoristas sobre atendimento e suporte</t>
  </si>
  <si>
    <t>Feedback sobre aderência aos objetivos estratégicos do projeto</t>
  </si>
  <si>
    <t xml:space="preserve"> Feedback da equipe sobre tarefas técnicas e operacionais</t>
  </si>
  <si>
    <t xml:space="preserve"> Feedback sobre campanhas de marketing e alcance de novos usuários</t>
  </si>
  <si>
    <t xml:space="preserve"> Avaliação técnica sobre previsões e desempenho da solução</t>
  </si>
  <si>
    <t xml:space="preserve">Coleta inicial </t>
  </si>
  <si>
    <t>Após cada sprint</t>
  </si>
  <si>
    <t>Durante as dailies</t>
  </si>
  <si>
    <t>Imediatamente após a reunião</t>
  </si>
  <si>
    <t>Direcionar o foco da solução para as necessidades reais do público-alvo</t>
  </si>
  <si>
    <t>Ajustar entregas e evoluir modelos e ferramentas financeiras</t>
  </si>
  <si>
    <t>Manter sincronia e eficiência no desenvolvimento</t>
  </si>
  <si>
    <t>Ajustar o posicionamento do produto conforme retorno do mercado</t>
  </si>
  <si>
    <t>Otimizar ações promocionais e mensagens de valor</t>
  </si>
  <si>
    <t>Melhorar experiência e usabilidade com base em dados reais</t>
  </si>
  <si>
    <t>Resolver problemas e fortalecer relacionamento com os usuários</t>
  </si>
  <si>
    <t>Garantir alinhamento com metas maiores da empresa</t>
  </si>
  <si>
    <t>Validar e ajustar os requisitos técnicos do sistema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</si>
</sst>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d\,\ dd/mm/yyyy"/>
    <numFmt numFmtId="165" formatCode="d\-mmm\-yyyy"/>
    <numFmt numFmtId="166" formatCode="d"/>
    <numFmt numFmtId="167" formatCode="d/m/yy;@"/>
  </numFmts>
  <fonts count="40" x14ac:knownFonts="1">
    <font>
      <sz val="10"/>
      <name val="Arial"/>
    </font>
    <font>
      <sz val="11"/>
      <color theme="1"/>
      <name val="Calibri"/>
      <family val="2"/>
      <scheme val="minor"/>
    </font>
    <font>
      <sz val="10"/>
      <name val="Arial"/>
      <family val="2"/>
    </font>
    <font>
      <sz val="12"/>
      <name val="Times New Roman"/>
      <family val="1"/>
    </font>
    <font>
      <b/>
      <sz val="10"/>
      <name val="Arial"/>
      <family val="2"/>
    </font>
    <font>
      <sz val="10"/>
      <name val="Arial"/>
      <family val="2"/>
    </font>
    <font>
      <u/>
      <sz val="10"/>
      <color indexed="12"/>
      <name val="Arial"/>
      <family val="2"/>
    </font>
    <font>
      <b/>
      <sz val="13"/>
      <name val="Times New Roman"/>
      <family val="1"/>
    </font>
    <font>
      <sz val="10"/>
      <name val="Arial"/>
      <family val="2"/>
    </font>
    <font>
      <b/>
      <sz val="12"/>
      <color indexed="9"/>
      <name val="Times New Roman"/>
      <family val="1"/>
    </font>
    <font>
      <sz val="8"/>
      <name val="Arial"/>
      <family val="2"/>
    </font>
    <font>
      <sz val="11"/>
      <color theme="1"/>
      <name val="Calibri"/>
      <family val="2"/>
      <scheme val="minor"/>
    </font>
    <font>
      <sz val="11"/>
      <color theme="0"/>
      <name val="Calibri"/>
      <family val="2"/>
      <scheme val="minor"/>
    </font>
    <font>
      <b/>
      <sz val="18"/>
      <color theme="3"/>
      <name val="Cambria"/>
      <family val="2"/>
      <scheme val="major"/>
    </font>
    <font>
      <b/>
      <sz val="13"/>
      <color theme="3"/>
      <name val="Calibri"/>
      <family val="2"/>
      <scheme val="minor"/>
    </font>
    <font>
      <b/>
      <sz val="11"/>
      <color theme="3"/>
      <name val="Calibri"/>
      <family val="2"/>
      <scheme val="minor"/>
    </font>
    <font>
      <b/>
      <sz val="11"/>
      <color theme="1"/>
      <name val="Calibri"/>
      <family val="2"/>
      <scheme val="minor"/>
    </font>
    <font>
      <b/>
      <sz val="20"/>
      <color theme="4" tint="-0.249977111117893"/>
      <name val="Cambria"/>
      <family val="2"/>
      <scheme val="major"/>
    </font>
    <font>
      <sz val="10"/>
      <name val="Calibri"/>
      <family val="2"/>
      <scheme val="minor"/>
    </font>
    <font>
      <sz val="9"/>
      <name val="Calibri"/>
      <family val="2"/>
      <scheme val="minor"/>
    </font>
    <font>
      <b/>
      <sz val="9"/>
      <color theme="0"/>
      <name val="Calibri"/>
      <family val="2"/>
      <scheme val="minor"/>
    </font>
    <font>
      <sz val="8"/>
      <color theme="0"/>
      <name val="Calibri"/>
      <family val="2"/>
      <scheme val="minor"/>
    </font>
    <font>
      <sz val="11"/>
      <name val="Calibri"/>
      <family val="2"/>
      <scheme val="minor"/>
    </font>
    <font>
      <i/>
      <sz val="9"/>
      <color theme="1"/>
      <name val="Calibri"/>
      <family val="2"/>
      <scheme val="minor"/>
    </font>
    <font>
      <sz val="10"/>
      <color theme="1" tint="0.499984740745262"/>
      <name val="Calibri"/>
      <family val="2"/>
      <scheme val="minor"/>
    </font>
    <font>
      <b/>
      <sz val="11"/>
      <color theme="1" tint="0.499984740745262"/>
      <name val="Calibri"/>
      <family val="2"/>
      <scheme val="minor"/>
    </font>
    <font>
      <sz val="10"/>
      <color theme="1" tint="0.499984740745262"/>
      <name val="Arial"/>
      <family val="2"/>
    </font>
    <font>
      <b/>
      <sz val="14"/>
      <name val="Arial"/>
      <family val="2"/>
    </font>
    <font>
      <u/>
      <sz val="11"/>
      <color theme="10"/>
      <name val="Calibri"/>
      <family val="2"/>
      <scheme val="minor"/>
    </font>
    <font>
      <sz val="11"/>
      <name val="Calibri"/>
      <family val="2"/>
    </font>
    <font>
      <sz val="11"/>
      <color theme="1"/>
      <name val="Calibri"/>
      <family val="2"/>
    </font>
    <font>
      <sz val="10"/>
      <name val="Arial"/>
      <family val="2"/>
    </font>
    <font>
      <b/>
      <sz val="16"/>
      <name val="Arial"/>
      <family val="2"/>
    </font>
    <font>
      <b/>
      <i/>
      <sz val="11"/>
      <name val="Calibri"/>
      <family val="2"/>
    </font>
    <font>
      <sz val="3"/>
      <name val="Calibri"/>
      <family val="2"/>
    </font>
    <font>
      <sz val="10"/>
      <name val="Calibri"/>
      <family val="2"/>
    </font>
    <font>
      <b/>
      <sz val="10"/>
      <name val="Calibri"/>
      <family val="2"/>
    </font>
    <font>
      <sz val="12"/>
      <color rgb="FF374151"/>
      <name val="Segoe UI"/>
      <family val="2"/>
    </font>
    <font>
      <b/>
      <sz val="11"/>
      <name val="Calibri"/>
      <family val="2"/>
    </font>
    <font>
      <b/>
      <sz val="7"/>
      <name val="Times New Roman"/>
      <family val="1"/>
    </font>
  </fonts>
  <fills count="23">
    <fill>
      <patternFill patternType="none"/>
    </fill>
    <fill>
      <patternFill patternType="gray125"/>
    </fill>
    <fill>
      <patternFill patternType="solid">
        <fgColor indexed="62"/>
        <bgColor indexed="64"/>
      </patternFill>
    </fill>
    <fill>
      <patternFill patternType="solid">
        <fgColor indexed="56"/>
        <bgColor indexed="64"/>
      </patternFill>
    </fill>
    <fill>
      <patternFill patternType="solid">
        <fgColor indexed="9"/>
        <bgColor indexed="64"/>
      </patternFill>
    </fill>
    <fill>
      <patternFill patternType="solid">
        <fgColor theme="0" tint="-0.14999847407452621"/>
        <bgColor indexed="64"/>
      </patternFill>
    </fill>
    <fill>
      <patternFill patternType="solid">
        <fgColor theme="1" tint="0.34998626667073579"/>
        <bgColor theme="4"/>
      </patternFill>
    </fill>
    <fill>
      <patternFill patternType="solid">
        <fgColor theme="1" tint="0.34998626667073579"/>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6" tint="0.59999389629810485"/>
        <bgColor indexed="65"/>
      </patternFill>
    </fill>
    <fill>
      <patternFill patternType="solid">
        <fgColor theme="4"/>
        <bgColor theme="4"/>
      </patternFill>
    </fill>
    <fill>
      <patternFill patternType="solid">
        <fgColor theme="5"/>
        <bgColor theme="5"/>
      </patternFill>
    </fill>
    <fill>
      <patternFill patternType="solid">
        <fgColor rgb="FFFFFFFF"/>
        <bgColor indexed="64"/>
      </patternFill>
    </fill>
    <fill>
      <patternFill patternType="gray125">
        <bgColor rgb="FFDFDFDF"/>
      </patternFill>
    </fill>
    <fill>
      <patternFill patternType="solid">
        <fgColor rgb="FFC4C5C0"/>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thick">
        <color theme="4" tint="0.499984740745262"/>
      </bottom>
      <diagonal/>
    </border>
    <border>
      <left/>
      <right/>
      <top/>
      <bottom style="medium">
        <color theme="4" tint="0.39997558519241921"/>
      </bottom>
      <diagonal/>
    </border>
    <border>
      <left style="thin">
        <color rgb="FF999999"/>
      </left>
      <right/>
      <top style="thin">
        <color rgb="FF999999"/>
      </top>
      <bottom/>
      <diagonal/>
    </border>
    <border>
      <left style="thin">
        <color indexed="65"/>
      </left>
      <right/>
      <top style="thin">
        <color rgb="FF999999"/>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style="thin">
        <color indexed="9"/>
      </top>
      <bottom/>
      <diagonal/>
    </border>
    <border>
      <left style="thin">
        <color indexed="9"/>
      </left>
      <right/>
      <top style="thin">
        <color rgb="FF999999"/>
      </top>
      <bottom style="thin">
        <color rgb="FF999999"/>
      </bottom>
      <diagonal/>
    </border>
    <border>
      <left/>
      <right style="thin">
        <color theme="0" tint="-0.34998626667073579"/>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right/>
      <top/>
      <bottom style="thin">
        <color theme="0" tint="-0.34998626667073579"/>
      </bottom>
      <diagonal/>
    </border>
    <border>
      <left style="thin">
        <color theme="0" tint="-0.34998626667073579"/>
      </left>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style="medium">
        <color indexed="64"/>
      </left>
      <right/>
      <top style="medium">
        <color indexed="64"/>
      </top>
      <bottom style="medium">
        <color indexed="64"/>
      </bottom>
      <diagonal/>
    </border>
    <border>
      <left/>
      <right style="medium">
        <color rgb="FF000000"/>
      </right>
      <top style="medium">
        <color indexed="64"/>
      </top>
      <bottom style="medium">
        <color indexed="64"/>
      </bottom>
      <diagonal/>
    </border>
    <border>
      <left style="medium">
        <color rgb="FF000000"/>
      </left>
      <right/>
      <top/>
      <bottom/>
      <diagonal/>
    </border>
    <border>
      <left style="thick">
        <color indexed="64"/>
      </left>
      <right style="medium">
        <color indexed="64"/>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top style="thick">
        <color indexed="64"/>
      </top>
      <bottom style="medium">
        <color indexed="64"/>
      </bottom>
      <diagonal/>
    </border>
    <border>
      <left style="thick">
        <color indexed="64"/>
      </left>
      <right style="medium">
        <color indexed="64"/>
      </right>
      <top/>
      <bottom style="medium">
        <color indexed="64"/>
      </bottom>
      <diagonal/>
    </border>
    <border>
      <left style="medium">
        <color rgb="FF000000"/>
      </left>
      <right/>
      <top style="medium">
        <color indexed="64"/>
      </top>
      <bottom style="medium">
        <color indexed="64"/>
      </bottom>
      <diagonal/>
    </border>
    <border>
      <left style="medium">
        <color indexed="64"/>
      </left>
      <right/>
      <top style="thick">
        <color indexed="64"/>
      </top>
      <bottom/>
      <diagonal/>
    </border>
    <border>
      <left/>
      <right style="thick">
        <color indexed="64"/>
      </right>
      <top style="thick">
        <color indexed="64"/>
      </top>
      <bottom/>
      <diagonal/>
    </border>
    <border>
      <left style="thin">
        <color theme="1"/>
      </left>
      <right style="thin">
        <color theme="1"/>
      </right>
      <top style="thin">
        <color theme="1"/>
      </top>
      <bottom style="thin">
        <color theme="1"/>
      </bottom>
      <diagonal/>
    </border>
  </borders>
  <cellStyleXfs count="20">
    <xf numFmtId="0" fontId="0" fillId="0" borderId="0"/>
    <xf numFmtId="167" fontId="11" fillId="0" borderId="39" applyFill="0">
      <alignment horizontal="center" vertical="center"/>
    </xf>
    <xf numFmtId="0" fontId="6" fillId="0" borderId="0" applyNumberFormat="0" applyFill="0" applyBorder="0" applyAlignment="0" applyProtection="0">
      <alignment vertical="top"/>
      <protection locked="0"/>
    </xf>
    <xf numFmtId="164" fontId="11" fillId="0" borderId="31">
      <alignment horizontal="center" vertical="center"/>
    </xf>
    <xf numFmtId="0" fontId="11" fillId="0" borderId="39" applyFill="0">
      <alignment horizontal="center" vertical="center"/>
    </xf>
    <xf numFmtId="9" fontId="2" fillId="0" borderId="0" applyFont="0" applyFill="0" applyBorder="0" applyAlignment="0" applyProtection="0"/>
    <xf numFmtId="0" fontId="11" fillId="0" borderId="39" applyFill="0">
      <alignment horizontal="left" vertical="center" indent="2"/>
    </xf>
    <xf numFmtId="0" fontId="13" fillId="0" borderId="0" applyNumberFormat="0" applyFill="0" applyBorder="0" applyAlignment="0" applyProtection="0"/>
    <xf numFmtId="0" fontId="14" fillId="0" borderId="21" applyNumberFormat="0" applyFill="0" applyAlignment="0" applyProtection="0"/>
    <xf numFmtId="0" fontId="15" fillId="0" borderId="22" applyNumberFormat="0" applyFill="0" applyAlignment="0" applyProtection="0"/>
    <xf numFmtId="0" fontId="12" fillId="0" borderId="0"/>
    <xf numFmtId="0" fontId="2" fillId="0" borderId="0"/>
    <xf numFmtId="0" fontId="13" fillId="0" borderId="0" applyNumberFormat="0" applyFill="0" applyBorder="0" applyAlignment="0" applyProtection="0"/>
    <xf numFmtId="0" fontId="28" fillId="0" borderId="0" applyNumberFormat="0" applyFill="0" applyBorder="0" applyAlignment="0" applyProtection="0"/>
    <xf numFmtId="0" fontId="12" fillId="18" borderId="0" applyNumberFormat="0" applyBorder="0" applyAlignment="0" applyProtection="0"/>
    <xf numFmtId="0" fontId="22" fillId="0" borderId="0"/>
    <xf numFmtId="0" fontId="12" fillId="19" borderId="0" applyNumberFormat="0" applyBorder="0" applyAlignment="0" applyProtection="0"/>
    <xf numFmtId="0" fontId="30" fillId="17" borderId="0" applyNumberFormat="0" applyBorder="0" applyAlignment="0" applyProtection="0"/>
    <xf numFmtId="0" fontId="1" fillId="0" borderId="0"/>
    <xf numFmtId="9" fontId="31" fillId="0" borderId="0" applyFont="0" applyFill="0" applyBorder="0" applyAlignment="0" applyProtection="0"/>
  </cellStyleXfs>
  <cellXfs count="164">
    <xf numFmtId="0" fontId="0" fillId="0" borderId="0" xfId="0"/>
    <xf numFmtId="0" fontId="0" fillId="0" borderId="0" xfId="0" applyAlignment="1">
      <alignment horizontal="center"/>
    </xf>
    <xf numFmtId="0" fontId="5" fillId="0" borderId="0" xfId="0" applyFont="1"/>
    <xf numFmtId="0" fontId="0" fillId="0" borderId="0" xfId="0" applyAlignment="1">
      <alignment horizontal="left"/>
    </xf>
    <xf numFmtId="0" fontId="7" fillId="0" borderId="0" xfId="0" applyFont="1"/>
    <xf numFmtId="0" fontId="3" fillId="0" borderId="1" xfId="0" applyFont="1" applyBorder="1" applyAlignment="1">
      <alignment horizontal="left" vertical="top" wrapText="1"/>
    </xf>
    <xf numFmtId="0" fontId="3" fillId="0" borderId="2" xfId="0" applyFont="1" applyBorder="1" applyAlignment="1">
      <alignment horizontal="left" vertical="top" wrapText="1" indent="2"/>
    </xf>
    <xf numFmtId="0" fontId="8" fillId="0" borderId="0" xfId="0" applyFont="1"/>
    <xf numFmtId="0" fontId="4" fillId="0" borderId="0" xfId="0" applyFont="1" applyAlignment="1">
      <alignment vertical="center"/>
    </xf>
    <xf numFmtId="0" fontId="3" fillId="0" borderId="1" xfId="0" applyFont="1" applyBorder="1" applyAlignment="1">
      <alignment horizontal="left" vertical="center" wrapText="1"/>
    </xf>
    <xf numFmtId="0" fontId="8" fillId="0" borderId="0" xfId="0" applyFont="1" applyAlignment="1">
      <alignment vertical="center"/>
    </xf>
    <xf numFmtId="0" fontId="3" fillId="0" borderId="2" xfId="0" applyFont="1" applyBorder="1" applyAlignment="1">
      <alignment horizontal="left" vertical="center" wrapText="1" indent="2"/>
    </xf>
    <xf numFmtId="0" fontId="9" fillId="2" borderId="3" xfId="0" applyFont="1" applyFill="1" applyBorder="1" applyAlignment="1">
      <alignment horizontal="left" vertical="center" wrapText="1" indent="2"/>
    </xf>
    <xf numFmtId="0" fontId="9" fillId="2" borderId="4" xfId="0" applyFont="1" applyFill="1" applyBorder="1" applyAlignment="1">
      <alignment horizontal="left" vertical="center" wrapText="1"/>
    </xf>
    <xf numFmtId="0" fontId="0" fillId="0" borderId="0" xfId="0" applyAlignment="1">
      <alignment vertical="center"/>
    </xf>
    <xf numFmtId="0" fontId="5" fillId="0" borderId="5" xfId="0" applyFont="1" applyBorder="1"/>
    <xf numFmtId="0" fontId="5" fillId="0" borderId="6" xfId="0" applyFont="1" applyBorder="1"/>
    <xf numFmtId="0" fontId="9" fillId="3" borderId="7" xfId="0" applyFont="1" applyFill="1" applyBorder="1" applyAlignment="1">
      <alignment horizontal="center" vertical="center" wrapText="1"/>
    </xf>
    <xf numFmtId="0" fontId="9" fillId="3" borderId="8" xfId="0" applyFont="1" applyFill="1" applyBorder="1" applyAlignment="1">
      <alignment horizontal="center" vertical="center" wrapText="1"/>
    </xf>
    <xf numFmtId="0" fontId="9" fillId="3" borderId="9" xfId="0" applyFont="1" applyFill="1" applyBorder="1" applyAlignment="1">
      <alignment horizontal="center" vertical="center" wrapText="1"/>
    </xf>
    <xf numFmtId="0" fontId="9" fillId="3" borderId="10" xfId="0" applyFont="1" applyFill="1" applyBorder="1" applyAlignment="1">
      <alignment horizontal="center" vertical="center" wrapText="1"/>
    </xf>
    <xf numFmtId="0" fontId="0" fillId="0" borderId="5" xfId="0" applyBorder="1"/>
    <xf numFmtId="0" fontId="4" fillId="0" borderId="0" xfId="0" applyFont="1"/>
    <xf numFmtId="0" fontId="0" fillId="0" borderId="23" xfId="0" applyBorder="1"/>
    <xf numFmtId="0" fontId="0" fillId="0" borderId="24" xfId="0" applyBorder="1"/>
    <xf numFmtId="0" fontId="0" fillId="0" borderId="23" xfId="0" pivotButton="1" applyBorder="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0" fontId="12" fillId="0" borderId="0" xfId="10" applyAlignment="1">
      <alignment wrapText="1"/>
    </xf>
    <xf numFmtId="0" fontId="13" fillId="0" borderId="0" xfId="7" applyAlignment="1">
      <alignment horizontal="left"/>
    </xf>
    <xf numFmtId="0" fontId="17" fillId="0" borderId="0" xfId="0" applyFont="1" applyAlignment="1">
      <alignment horizontal="left"/>
    </xf>
    <xf numFmtId="0" fontId="18" fillId="0" borderId="0" xfId="0" applyFont="1"/>
    <xf numFmtId="0" fontId="18" fillId="0" borderId="0" xfId="0" applyFont="1" applyAlignment="1">
      <alignment horizontal="center"/>
    </xf>
    <xf numFmtId="0" fontId="12" fillId="0" borderId="0" xfId="10"/>
    <xf numFmtId="0" fontId="0" fillId="0" borderId="31" xfId="0" applyBorder="1" applyAlignment="1">
      <alignment horizontal="center" vertical="center"/>
    </xf>
    <xf numFmtId="0" fontId="0" fillId="0" borderId="35" xfId="0" applyBorder="1"/>
    <xf numFmtId="166" fontId="19" fillId="5" borderId="36" xfId="0" applyNumberFormat="1" applyFont="1" applyFill="1" applyBorder="1" applyAlignment="1">
      <alignment horizontal="center" vertical="center"/>
    </xf>
    <xf numFmtId="166" fontId="19" fillId="5" borderId="0" xfId="0" applyNumberFormat="1" applyFont="1" applyFill="1" applyAlignment="1">
      <alignment horizontal="center" vertical="center"/>
    </xf>
    <xf numFmtId="166" fontId="19" fillId="5" borderId="30" xfId="0" applyNumberFormat="1" applyFont="1" applyFill="1" applyBorder="1" applyAlignment="1">
      <alignment horizontal="center" vertical="center"/>
    </xf>
    <xf numFmtId="0" fontId="20" fillId="6" borderId="33" xfId="0" applyFont="1" applyFill="1" applyBorder="1" applyAlignment="1">
      <alignment horizontal="left" vertical="center" indent="1"/>
    </xf>
    <xf numFmtId="0" fontId="20" fillId="6" borderId="33" xfId="0" applyFont="1" applyFill="1" applyBorder="1" applyAlignment="1">
      <alignment horizontal="center" vertical="center" wrapText="1"/>
    </xf>
    <xf numFmtId="0" fontId="21" fillId="7" borderId="37" xfId="0" applyFont="1" applyFill="1" applyBorder="1" applyAlignment="1">
      <alignment horizontal="center" vertical="center" shrinkToFit="1"/>
    </xf>
    <xf numFmtId="0" fontId="0" fillId="0" borderId="0" xfId="0" applyAlignment="1">
      <alignment wrapText="1"/>
    </xf>
    <xf numFmtId="0" fontId="0" fillId="0" borderId="38" xfId="0" applyBorder="1" applyAlignment="1">
      <alignment vertical="center"/>
    </xf>
    <xf numFmtId="0" fontId="16" fillId="8" borderId="39" xfId="0" applyFont="1" applyFill="1" applyBorder="1" applyAlignment="1">
      <alignment horizontal="left" vertical="center" indent="1"/>
    </xf>
    <xf numFmtId="0" fontId="11" fillId="8" borderId="39" xfId="4" applyFill="1">
      <alignment horizontal="center" vertical="center"/>
    </xf>
    <xf numFmtId="9" fontId="22" fillId="8" borderId="39" xfId="5" applyFont="1" applyFill="1" applyBorder="1" applyAlignment="1">
      <alignment horizontal="center" vertical="center"/>
    </xf>
    <xf numFmtId="167" fontId="0" fillId="8" borderId="39" xfId="0" applyNumberFormat="1" applyFill="1" applyBorder="1" applyAlignment="1">
      <alignment horizontal="center" vertical="center"/>
    </xf>
    <xf numFmtId="167" fontId="22" fillId="8" borderId="39" xfId="0" applyNumberFormat="1" applyFont="1" applyFill="1" applyBorder="1" applyAlignment="1">
      <alignment horizontal="center" vertical="center"/>
    </xf>
    <xf numFmtId="0" fontId="22" fillId="0" borderId="39" xfId="0" applyFont="1" applyBorder="1" applyAlignment="1">
      <alignment horizontal="center" vertical="center"/>
    </xf>
    <xf numFmtId="0" fontId="11" fillId="9" borderId="39" xfId="6" applyFill="1">
      <alignment horizontal="left" vertical="center" indent="2"/>
    </xf>
    <xf numFmtId="0" fontId="11" fillId="9" borderId="39" xfId="4" applyFill="1">
      <alignment horizontal="center" vertical="center"/>
    </xf>
    <xf numFmtId="9" fontId="22" fillId="9" borderId="39" xfId="5" applyFont="1" applyFill="1" applyBorder="1" applyAlignment="1">
      <alignment horizontal="center" vertical="center"/>
    </xf>
    <xf numFmtId="167" fontId="11" fillId="9" borderId="39" xfId="1" applyFill="1">
      <alignment horizontal="center" vertical="center"/>
    </xf>
    <xf numFmtId="0" fontId="0" fillId="0" borderId="38" xfId="0" applyBorder="1" applyAlignment="1">
      <alignment horizontal="right" vertical="center"/>
    </xf>
    <xf numFmtId="0" fontId="16" fillId="10" borderId="39" xfId="0" applyFont="1" applyFill="1" applyBorder="1" applyAlignment="1">
      <alignment horizontal="left" vertical="center" indent="1"/>
    </xf>
    <xf numFmtId="0" fontId="11" fillId="10" borderId="39" xfId="4" applyFill="1">
      <alignment horizontal="center" vertical="center"/>
    </xf>
    <xf numFmtId="9" fontId="22" fillId="10" borderId="39" xfId="5" applyFont="1" applyFill="1" applyBorder="1" applyAlignment="1">
      <alignment horizontal="center" vertical="center"/>
    </xf>
    <xf numFmtId="167" fontId="0" fillId="10" borderId="39" xfId="0" applyNumberFormat="1" applyFill="1" applyBorder="1" applyAlignment="1">
      <alignment horizontal="center" vertical="center"/>
    </xf>
    <xf numFmtId="167" fontId="22" fillId="10" borderId="39" xfId="0" applyNumberFormat="1" applyFont="1" applyFill="1" applyBorder="1" applyAlignment="1">
      <alignment horizontal="center" vertical="center"/>
    </xf>
    <xf numFmtId="0" fontId="11" fillId="11" borderId="39" xfId="6" applyFill="1">
      <alignment horizontal="left" vertical="center" indent="2"/>
    </xf>
    <xf numFmtId="0" fontId="11" fillId="11" borderId="39" xfId="4" applyFill="1">
      <alignment horizontal="center" vertical="center"/>
    </xf>
    <xf numFmtId="9" fontId="22" fillId="11" borderId="39" xfId="5" applyFont="1" applyFill="1" applyBorder="1" applyAlignment="1">
      <alignment horizontal="center" vertical="center"/>
    </xf>
    <xf numFmtId="167" fontId="11" fillId="11" borderId="39" xfId="1" applyFill="1">
      <alignment horizontal="center" vertical="center"/>
    </xf>
    <xf numFmtId="0" fontId="16" fillId="12" borderId="39" xfId="0" applyFont="1" applyFill="1" applyBorder="1" applyAlignment="1">
      <alignment horizontal="left" vertical="center" indent="1"/>
    </xf>
    <xf numFmtId="0" fontId="11" fillId="12" borderId="39" xfId="4" applyFill="1">
      <alignment horizontal="center" vertical="center"/>
    </xf>
    <xf numFmtId="9" fontId="22" fillId="12" borderId="39" xfId="5" applyFont="1" applyFill="1" applyBorder="1" applyAlignment="1">
      <alignment horizontal="center" vertical="center"/>
    </xf>
    <xf numFmtId="167" fontId="0" fillId="12" borderId="39" xfId="0" applyNumberFormat="1" applyFill="1" applyBorder="1" applyAlignment="1">
      <alignment horizontal="center" vertical="center"/>
    </xf>
    <xf numFmtId="167" fontId="22" fillId="12" borderId="39" xfId="0" applyNumberFormat="1" applyFont="1" applyFill="1" applyBorder="1" applyAlignment="1">
      <alignment horizontal="center" vertical="center"/>
    </xf>
    <xf numFmtId="0" fontId="11" fillId="13" borderId="39" xfId="6" applyFill="1">
      <alignment horizontal="left" vertical="center" indent="2"/>
    </xf>
    <xf numFmtId="0" fontId="11" fillId="13" borderId="39" xfId="4" applyFill="1">
      <alignment horizontal="center" vertical="center"/>
    </xf>
    <xf numFmtId="9" fontId="22" fillId="13" borderId="39" xfId="5" applyFont="1" applyFill="1" applyBorder="1" applyAlignment="1">
      <alignment horizontal="center" vertical="center"/>
    </xf>
    <xf numFmtId="167" fontId="11" fillId="13" borderId="39" xfId="1" applyFill="1">
      <alignment horizontal="center" vertical="center"/>
    </xf>
    <xf numFmtId="0" fontId="16" fillId="14" borderId="39" xfId="0" applyFont="1" applyFill="1" applyBorder="1" applyAlignment="1">
      <alignment horizontal="left" vertical="center" indent="1"/>
    </xf>
    <xf numFmtId="0" fontId="11" fillId="14" borderId="39" xfId="4" applyFill="1">
      <alignment horizontal="center" vertical="center"/>
    </xf>
    <xf numFmtId="9" fontId="22" fillId="14" borderId="39" xfId="5" applyFont="1" applyFill="1" applyBorder="1" applyAlignment="1">
      <alignment horizontal="center" vertical="center"/>
    </xf>
    <xf numFmtId="167" fontId="0" fillId="14" borderId="39" xfId="0" applyNumberFormat="1" applyFill="1" applyBorder="1" applyAlignment="1">
      <alignment horizontal="center" vertical="center"/>
    </xf>
    <xf numFmtId="167" fontId="22" fillId="14" borderId="39" xfId="0" applyNumberFormat="1" applyFont="1" applyFill="1" applyBorder="1" applyAlignment="1">
      <alignment horizontal="center" vertical="center"/>
    </xf>
    <xf numFmtId="0" fontId="11" fillId="15" borderId="39" xfId="6" applyFill="1">
      <alignment horizontal="left" vertical="center" indent="2"/>
    </xf>
    <xf numFmtId="0" fontId="11" fillId="15" borderId="39" xfId="4" applyFill="1">
      <alignment horizontal="center" vertical="center"/>
    </xf>
    <xf numFmtId="9" fontId="22" fillId="15" borderId="39" xfId="5" applyFont="1" applyFill="1" applyBorder="1" applyAlignment="1">
      <alignment horizontal="center" vertical="center"/>
    </xf>
    <xf numFmtId="167" fontId="11" fillId="15" borderId="39" xfId="1" applyFill="1">
      <alignment horizontal="center" vertical="center"/>
    </xf>
    <xf numFmtId="0" fontId="11" fillId="0" borderId="39" xfId="6">
      <alignment horizontal="left" vertical="center" indent="2"/>
    </xf>
    <xf numFmtId="0" fontId="11" fillId="0" borderId="39" xfId="4">
      <alignment horizontal="center" vertical="center"/>
    </xf>
    <xf numFmtId="9" fontId="22" fillId="0" borderId="39" xfId="5" applyFont="1" applyBorder="1" applyAlignment="1">
      <alignment horizontal="center" vertical="center"/>
    </xf>
    <xf numFmtId="167" fontId="11" fillId="0" borderId="39" xfId="1">
      <alignment horizontal="center" vertical="center"/>
    </xf>
    <xf numFmtId="0" fontId="23" fillId="16" borderId="39" xfId="0" applyFont="1" applyFill="1" applyBorder="1" applyAlignment="1">
      <alignment horizontal="left" vertical="center" indent="1"/>
    </xf>
    <xf numFmtId="0" fontId="23" fillId="16" borderId="39" xfId="0" applyFont="1" applyFill="1" applyBorder="1" applyAlignment="1">
      <alignment horizontal="center" vertical="center"/>
    </xf>
    <xf numFmtId="9" fontId="22" fillId="16" borderId="39" xfId="5" applyFont="1" applyFill="1" applyBorder="1" applyAlignment="1">
      <alignment horizontal="center" vertical="center"/>
    </xf>
    <xf numFmtId="167" fontId="24" fillId="16" borderId="39" xfId="0" applyNumberFormat="1" applyFont="1" applyFill="1" applyBorder="1" applyAlignment="1">
      <alignment horizontal="left" vertical="center"/>
    </xf>
    <xf numFmtId="167" fontId="22" fillId="16" borderId="39" xfId="0" applyNumberFormat="1" applyFont="1" applyFill="1" applyBorder="1" applyAlignment="1">
      <alignment horizontal="center" vertical="center"/>
    </xf>
    <xf numFmtId="0" fontId="22" fillId="16" borderId="39" xfId="0" applyFont="1" applyFill="1" applyBorder="1" applyAlignment="1">
      <alignment horizontal="center" vertical="center"/>
    </xf>
    <xf numFmtId="0" fontId="0" fillId="16" borderId="38" xfId="0" applyFill="1" applyBorder="1" applyAlignment="1">
      <alignment vertical="center"/>
    </xf>
    <xf numFmtId="0" fontId="0" fillId="0" borderId="0" xfId="0" applyAlignment="1">
      <alignment horizontal="right" vertical="center"/>
    </xf>
    <xf numFmtId="0" fontId="25" fillId="0" borderId="0" xfId="0" applyFont="1"/>
    <xf numFmtId="0" fontId="12" fillId="0" borderId="0" xfId="0" applyFont="1" applyAlignment="1">
      <alignment horizontal="center"/>
    </xf>
    <xf numFmtId="0" fontId="26" fillId="0" borderId="0" xfId="2" applyFont="1" applyAlignment="1" applyProtection="1"/>
    <xf numFmtId="0" fontId="14" fillId="0" borderId="21" xfId="8" applyAlignment="1">
      <alignment vertical="top" wrapText="1"/>
    </xf>
    <xf numFmtId="0" fontId="29" fillId="0" borderId="0" xfId="0" applyFont="1" applyAlignment="1">
      <alignment vertical="center"/>
    </xf>
    <xf numFmtId="0" fontId="29" fillId="0" borderId="0" xfId="0" applyFont="1" applyAlignment="1">
      <alignment vertical="center" wrapText="1"/>
    </xf>
    <xf numFmtId="0" fontId="27" fillId="20" borderId="11" xfId="0" applyFont="1" applyFill="1" applyBorder="1" applyAlignment="1">
      <alignment horizontal="center" vertical="center"/>
    </xf>
    <xf numFmtId="0" fontId="34" fillId="20" borderId="0" xfId="0" applyFont="1" applyFill="1" applyAlignment="1">
      <alignment horizontal="center" vertical="center"/>
    </xf>
    <xf numFmtId="0" fontId="2" fillId="20" borderId="0" xfId="0" applyFont="1" applyFill="1" applyAlignment="1">
      <alignment horizontal="center" vertical="center"/>
    </xf>
    <xf numFmtId="0" fontId="4" fillId="21" borderId="43" xfId="0" applyFont="1" applyFill="1" applyBorder="1" applyAlignment="1">
      <alignment horizontal="center" vertical="center" wrapText="1"/>
    </xf>
    <xf numFmtId="0" fontId="4" fillId="21" borderId="44" xfId="0" applyFont="1" applyFill="1" applyBorder="1" applyAlignment="1">
      <alignment horizontal="center" vertical="center" wrapText="1"/>
    </xf>
    <xf numFmtId="0" fontId="35" fillId="20" borderId="46" xfId="0" applyFont="1" applyFill="1" applyBorder="1" applyAlignment="1">
      <alignment horizontal="center" vertical="center" wrapText="1"/>
    </xf>
    <xf numFmtId="0" fontId="35" fillId="20" borderId="12" xfId="0" applyFont="1" applyFill="1" applyBorder="1" applyAlignment="1">
      <alignment horizontal="center" vertical="center" wrapText="1"/>
    </xf>
    <xf numFmtId="0" fontId="2" fillId="20" borderId="0" xfId="0" applyFont="1" applyFill="1" applyAlignment="1">
      <alignment vertical="center"/>
    </xf>
    <xf numFmtId="0" fontId="37" fillId="0" borderId="0" xfId="0" applyFont="1" applyAlignment="1">
      <alignment vertical="center"/>
    </xf>
    <xf numFmtId="0" fontId="0" fillId="0" borderId="0" xfId="0" applyAlignment="1">
      <alignment horizontal="left" vertical="center" indent="1"/>
    </xf>
    <xf numFmtId="0" fontId="37" fillId="0" borderId="0" xfId="0" applyFont="1" applyAlignment="1">
      <alignment horizontal="left" vertical="center" indent="1"/>
    </xf>
    <xf numFmtId="0" fontId="29" fillId="0" borderId="12" xfId="0" applyFont="1" applyBorder="1" applyAlignment="1">
      <alignment horizontal="center" vertical="center" wrapText="1"/>
    </xf>
    <xf numFmtId="0" fontId="38" fillId="0" borderId="12" xfId="0" applyFont="1" applyBorder="1" applyAlignment="1">
      <alignment horizontal="center" vertical="center" wrapText="1"/>
    </xf>
    <xf numFmtId="0" fontId="38" fillId="0" borderId="0" xfId="0" applyFont="1" applyAlignment="1">
      <alignment vertical="center"/>
    </xf>
    <xf numFmtId="0" fontId="35" fillId="20" borderId="16" xfId="0" applyFont="1" applyFill="1" applyBorder="1" applyAlignment="1">
      <alignment horizontal="center" vertical="center" wrapText="1"/>
    </xf>
    <xf numFmtId="0" fontId="35" fillId="20" borderId="0" xfId="0" applyFont="1" applyFill="1" applyAlignment="1">
      <alignment horizontal="center" vertical="center" wrapText="1"/>
    </xf>
    <xf numFmtId="0" fontId="36" fillId="20" borderId="0" xfId="0" applyFont="1" applyFill="1" applyAlignment="1">
      <alignment horizontal="center" vertical="center" wrapText="1"/>
    </xf>
    <xf numFmtId="0" fontId="38" fillId="22" borderId="7" xfId="0" applyFont="1" applyFill="1" applyBorder="1" applyAlignment="1">
      <alignment horizontal="center" vertical="center" wrapText="1"/>
    </xf>
    <xf numFmtId="0" fontId="38" fillId="22" borderId="8" xfId="0" applyFont="1" applyFill="1" applyBorder="1" applyAlignment="1">
      <alignment horizontal="center" vertical="center" wrapText="1"/>
    </xf>
    <xf numFmtId="165" fontId="0" fillId="5" borderId="32" xfId="0" applyNumberFormat="1" applyFill="1" applyBorder="1" applyAlignment="1">
      <alignment horizontal="left" vertical="center" wrapText="1" indent="1"/>
    </xf>
    <xf numFmtId="165" fontId="0" fillId="5" borderId="33" xfId="0" applyNumberFormat="1" applyFill="1" applyBorder="1" applyAlignment="1">
      <alignment horizontal="left" vertical="center" wrapText="1" indent="1"/>
    </xf>
    <xf numFmtId="165" fontId="0" fillId="5" borderId="34" xfId="0" applyNumberFormat="1" applyFill="1" applyBorder="1" applyAlignment="1">
      <alignment horizontal="left" vertical="center" wrapText="1" indent="1"/>
    </xf>
    <xf numFmtId="0" fontId="15" fillId="0" borderId="22" xfId="9" applyAlignment="1">
      <alignment horizontal="right" indent="1"/>
    </xf>
    <xf numFmtId="0" fontId="15" fillId="0" borderId="30" xfId="9" applyBorder="1" applyAlignment="1">
      <alignment horizontal="right" indent="1"/>
    </xf>
    <xf numFmtId="164" fontId="11" fillId="0" borderId="31" xfId="3">
      <alignment horizontal="center" vertical="center"/>
    </xf>
    <xf numFmtId="0" fontId="35" fillId="20" borderId="40" xfId="0" applyFont="1" applyFill="1" applyBorder="1" applyAlignment="1">
      <alignment horizontal="center" vertical="center" wrapText="1"/>
    </xf>
    <xf numFmtId="0" fontId="35" fillId="20" borderId="8" xfId="0" applyFont="1" applyFill="1" applyBorder="1" applyAlignment="1">
      <alignment horizontal="center" vertical="center" wrapText="1"/>
    </xf>
    <xf numFmtId="0" fontId="35" fillId="20" borderId="16" xfId="0" applyFont="1" applyFill="1" applyBorder="1" applyAlignment="1">
      <alignment horizontal="center" vertical="center" wrapText="1"/>
    </xf>
    <xf numFmtId="0" fontId="2" fillId="20" borderId="9" xfId="0" applyFont="1" applyFill="1" applyBorder="1" applyAlignment="1">
      <alignment horizontal="center" vertical="center"/>
    </xf>
    <xf numFmtId="0" fontId="2" fillId="20" borderId="16" xfId="0" applyFont="1" applyFill="1" applyBorder="1" applyAlignment="1">
      <alignment horizontal="center" vertical="center"/>
    </xf>
    <xf numFmtId="0" fontId="2" fillId="20" borderId="0" xfId="0" applyFont="1" applyFill="1" applyAlignment="1">
      <alignment horizontal="center" vertical="center"/>
    </xf>
    <xf numFmtId="0" fontId="32" fillId="22" borderId="40" xfId="0" applyFont="1" applyFill="1" applyBorder="1" applyAlignment="1">
      <alignment horizontal="center" vertical="center"/>
    </xf>
    <xf numFmtId="0" fontId="32" fillId="22" borderId="16" xfId="0" applyFont="1" applyFill="1" applyBorder="1" applyAlignment="1">
      <alignment horizontal="center" vertical="center"/>
    </xf>
    <xf numFmtId="0" fontId="32" fillId="22" borderId="41" xfId="0" applyFont="1" applyFill="1" applyBorder="1" applyAlignment="1">
      <alignment horizontal="center" vertical="center"/>
    </xf>
    <xf numFmtId="0" fontId="29" fillId="0" borderId="42" xfId="0" applyFont="1" applyBorder="1" applyAlignment="1">
      <alignment vertical="center" wrapText="1"/>
    </xf>
    <xf numFmtId="0" fontId="29" fillId="0" borderId="0" xfId="0" applyFont="1" applyAlignment="1">
      <alignment vertical="center" wrapText="1"/>
    </xf>
    <xf numFmtId="0" fontId="27" fillId="20" borderId="40" xfId="0" applyFont="1" applyFill="1" applyBorder="1" applyAlignment="1">
      <alignment horizontal="center" vertical="center"/>
    </xf>
    <xf numFmtId="0" fontId="27" fillId="20" borderId="16" xfId="0" applyFont="1" applyFill="1" applyBorder="1" applyAlignment="1">
      <alignment horizontal="center" vertical="center"/>
    </xf>
    <xf numFmtId="0" fontId="27" fillId="20" borderId="41" xfId="0" applyFont="1" applyFill="1" applyBorder="1" applyAlignment="1">
      <alignment horizontal="center" vertical="center"/>
    </xf>
    <xf numFmtId="0" fontId="4" fillId="21" borderId="45" xfId="0" applyFont="1" applyFill="1" applyBorder="1" applyAlignment="1">
      <alignment horizontal="center" vertical="center" wrapText="1"/>
    </xf>
    <xf numFmtId="0" fontId="4" fillId="21" borderId="44" xfId="0" applyFont="1" applyFill="1" applyBorder="1" applyAlignment="1">
      <alignment horizontal="center" vertical="center" wrapText="1"/>
    </xf>
    <xf numFmtId="0" fontId="4" fillId="21" borderId="40" xfId="0" applyFont="1" applyFill="1" applyBorder="1" applyAlignment="1">
      <alignment horizontal="center" vertical="center" wrapText="1"/>
    </xf>
    <xf numFmtId="0" fontId="4" fillId="21" borderId="16" xfId="0" applyFont="1" applyFill="1" applyBorder="1" applyAlignment="1">
      <alignment horizontal="center" vertical="center" wrapText="1"/>
    </xf>
    <xf numFmtId="0" fontId="4" fillId="21" borderId="8" xfId="0" applyFont="1" applyFill="1" applyBorder="1" applyAlignment="1">
      <alignment horizontal="center" vertical="center" wrapText="1"/>
    </xf>
    <xf numFmtId="0" fontId="4" fillId="21" borderId="41" xfId="0" applyFont="1" applyFill="1" applyBorder="1" applyAlignment="1">
      <alignment horizontal="center" vertical="center" wrapText="1"/>
    </xf>
    <xf numFmtId="0" fontId="4" fillId="21" borderId="47" xfId="0" applyFont="1" applyFill="1" applyBorder="1" applyAlignment="1">
      <alignment horizontal="center" vertical="center" wrapText="1"/>
    </xf>
    <xf numFmtId="0" fontId="2" fillId="20" borderId="9" xfId="0" applyFont="1" applyFill="1" applyBorder="1" applyAlignment="1">
      <alignment vertical="center"/>
    </xf>
    <xf numFmtId="0" fontId="2" fillId="20" borderId="0" xfId="0" applyFont="1" applyFill="1" applyAlignment="1">
      <alignment vertical="center"/>
    </xf>
    <xf numFmtId="0" fontId="3" fillId="4" borderId="13" xfId="0" applyFont="1" applyFill="1" applyBorder="1" applyAlignment="1">
      <alignment horizontal="center" vertical="center" wrapText="1"/>
    </xf>
    <xf numFmtId="0" fontId="0" fillId="0" borderId="14" xfId="0" applyBorder="1"/>
    <xf numFmtId="0" fontId="0" fillId="0" borderId="15" xfId="0" applyBorder="1"/>
    <xf numFmtId="0" fontId="3" fillId="4" borderId="13" xfId="0" quotePrefix="1" applyFont="1" applyFill="1" applyBorder="1" applyAlignment="1">
      <alignment horizontal="center" vertical="center" wrapText="1"/>
    </xf>
    <xf numFmtId="0" fontId="9" fillId="3" borderId="16" xfId="0" applyFont="1" applyFill="1" applyBorder="1" applyAlignment="1">
      <alignment horizontal="center" vertical="center" wrapText="1"/>
    </xf>
    <xf numFmtId="0" fontId="9" fillId="3" borderId="17" xfId="0" applyFont="1" applyFill="1" applyBorder="1" applyAlignment="1">
      <alignment horizontal="center" vertical="center" wrapText="1"/>
    </xf>
    <xf numFmtId="0" fontId="5" fillId="0" borderId="18" xfId="0" applyFont="1" applyBorder="1" applyAlignment="1">
      <alignment horizontal="center" wrapText="1"/>
    </xf>
    <xf numFmtId="0" fontId="0" fillId="0" borderId="19" xfId="0" applyBorder="1"/>
    <xf numFmtId="0" fontId="0" fillId="0" borderId="20" xfId="0" applyBorder="1"/>
    <xf numFmtId="0" fontId="5" fillId="0" borderId="18" xfId="0" applyFont="1" applyBorder="1" applyAlignment="1">
      <alignment horizontal="center"/>
    </xf>
    <xf numFmtId="0" fontId="4" fillId="21" borderId="48" xfId="0" applyFont="1" applyFill="1" applyBorder="1" applyAlignment="1">
      <alignment horizontal="center" vertical="center" wrapText="1"/>
    </xf>
    <xf numFmtId="0" fontId="4" fillId="21" borderId="49" xfId="0" applyFont="1" applyFill="1" applyBorder="1" applyAlignment="1">
      <alignment horizontal="center" vertical="center" wrapText="1"/>
    </xf>
    <xf numFmtId="0" fontId="0" fillId="0" borderId="50" xfId="0" applyBorder="1" applyAlignment="1">
      <alignment horizontal="center" vertical="center" wrapText="1"/>
    </xf>
  </cellXfs>
  <cellStyles count="20">
    <cellStyle name="40% - Ênfase3 2" xfId="17" xr:uid="{2E1732D0-21A5-4FD5-A0FA-58950CD24079}"/>
    <cellStyle name="Data" xfId="1" xr:uid="{00000000-0005-0000-0000-000000000000}"/>
    <cellStyle name="Ênfase1 2" xfId="14" xr:uid="{BCDBC982-B276-447C-AA36-7BFFA994747A}"/>
    <cellStyle name="Ênfase2 2" xfId="16" xr:uid="{1F3BBD3C-EEE0-4C82-92A8-17D876527163}"/>
    <cellStyle name="Hiperlink" xfId="2" builtinId="8"/>
    <cellStyle name="Hiperlink 2" xfId="13" xr:uid="{0B5709AF-CB5E-4D1F-89FF-80FDEDCEA8EB}"/>
    <cellStyle name="Início do Projeto" xfId="3" xr:uid="{00000000-0005-0000-0000-000002000000}"/>
    <cellStyle name="Nome" xfId="4" xr:uid="{00000000-0005-0000-0000-000004000000}"/>
    <cellStyle name="Normal" xfId="0" builtinId="0"/>
    <cellStyle name="Normal 2" xfId="11" xr:uid="{4868D47C-44C3-4B12-8527-CC5A29EA757E}"/>
    <cellStyle name="Normal 3" xfId="15" xr:uid="{90DC9492-8557-4F8B-B218-614291E57F6F}"/>
    <cellStyle name="Normal 3 2 2" xfId="18" xr:uid="{76EDCE1B-A641-485D-ADEB-4C3E0F37A32E}"/>
    <cellStyle name="Porcentagem" xfId="5" builtinId="5"/>
    <cellStyle name="Porcentagem 2" xfId="19" xr:uid="{DD4485E6-46B2-4568-8B1E-DB364132CBAA}"/>
    <cellStyle name="Sheet Title" xfId="12" xr:uid="{389373B7-6F72-40BB-880D-F1BB75AD7E2F}"/>
    <cellStyle name="Tarefa" xfId="6" xr:uid="{00000000-0005-0000-0000-000007000000}"/>
    <cellStyle name="Título" xfId="7" builtinId="15"/>
    <cellStyle name="Título 2" xfId="8" builtinId="17"/>
    <cellStyle name="Título 3" xfId="9" builtinId="18"/>
    <cellStyle name="zTextoOculto" xfId="10" xr:uid="{00000000-0005-0000-0000-00000B000000}"/>
  </cellStyles>
  <dxfs count="3">
    <dxf>
      <fill>
        <patternFill>
          <bgColor theme="7"/>
        </patternFill>
      </fill>
      <border>
        <left/>
        <right/>
      </border>
    </dxf>
    <dxf>
      <fill>
        <patternFill>
          <bgColor theme="0" tint="-0.34998626667073579"/>
        </patternFill>
      </fill>
    </dxf>
    <dxf>
      <border>
        <left style="thin">
          <color rgb="FFC00000"/>
        </left>
        <right style="thin">
          <color rgb="FFC00000"/>
        </right>
      </border>
    </dxf>
  </dxfs>
  <tableStyles count="0" defaultTableStyle="TableStyleMedium9" defaultPivotStyle="PivotStyleLight16"/>
  <colors>
    <mruColors>
      <color rgb="FFC4C5C0"/>
      <color rgb="FFA679E7"/>
      <color rgb="FFDCCAF6"/>
      <color rgb="FF8961ED"/>
      <color rgb="FFD1D1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drawings/_rels/drawing1.xml.rels><?xml version="1.0" encoding="UTF-8" standalone="yes"?>
<Relationships xmlns="http://schemas.openxmlformats.org/package/2006/relationships"><Relationship Id="rId2" Type="http://schemas.openxmlformats.org/officeDocument/2006/relationships/image" Target="https://encrypted-tbn0.gstatic.com/images?q=tbn:ANd9GcSJ2ijpeoXGPRtz5cNwDfxA0_BvMmgkBeomZ2z0XgM&amp;s" TargetMode="External"/><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3</xdr:col>
      <xdr:colOff>257175</xdr:colOff>
      <xdr:row>0</xdr:row>
      <xdr:rowOff>95250</xdr:rowOff>
    </xdr:from>
    <xdr:to>
      <xdr:col>3</xdr:col>
      <xdr:colOff>1228725</xdr:colOff>
      <xdr:row>4</xdr:row>
      <xdr:rowOff>0</xdr:rowOff>
    </xdr:to>
    <xdr:pic>
      <xdr:nvPicPr>
        <xdr:cNvPr id="2" name="Imagem 1" descr="Logotipo De Saúde E Bem Estar Design De Logotipo De Centro ...">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800100" y="95250"/>
          <a:ext cx="971550" cy="1077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902017</xdr:colOff>
      <xdr:row>5</xdr:row>
      <xdr:rowOff>11206</xdr:rowOff>
    </xdr:from>
    <xdr:to>
      <xdr:col>7</xdr:col>
      <xdr:colOff>493059</xdr:colOff>
      <xdr:row>5</xdr:row>
      <xdr:rowOff>910082</xdr:rowOff>
    </xdr:to>
    <xdr:pic>
      <xdr:nvPicPr>
        <xdr:cNvPr id="3" name="Imagem 2">
          <a:extLst>
            <a:ext uri="{FF2B5EF4-FFF2-40B4-BE49-F238E27FC236}">
              <a16:creationId xmlns:a16="http://schemas.microsoft.com/office/drawing/2014/main" id="{30DDF553-991E-DF92-774B-D2358758556E}"/>
            </a:ext>
          </a:extLst>
        </xdr:cNvPr>
        <xdr:cNvPicPr>
          <a:picLocks noChangeAspect="1"/>
        </xdr:cNvPicPr>
      </xdr:nvPicPr>
      <xdr:blipFill>
        <a:blip xmlns:r="http://schemas.openxmlformats.org/officeDocument/2006/relationships" r:embed="rId1"/>
        <a:stretch>
          <a:fillRect/>
        </a:stretch>
      </xdr:blipFill>
      <xdr:spPr>
        <a:xfrm>
          <a:off x="9171958" y="1109382"/>
          <a:ext cx="913336" cy="89887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Eduardo\Google%20Drive\Escritorio%20de%20Projetos\Modelos\02-Planejamento\Estimativas%20de%20Custo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Resources\directory\32a430fa-0843-4045-aaf0-553c90496470.ExcelAutomationServiceFrontend.WorkingDir\NoAVScans\c3e9926f-4891-4bc7-9551-dd8e77df89b2\in\Gr&#225;fico%20de%20Gantt%20simpl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marya\Downloads\241023-WBS-PROJETO-NI(Recuperado%20Automaticament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Eduardo\Dropbox\BDS%20-%20Projeto%20B3\Portfolio%20de%20Projeto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pa"/>
      <sheetName val="Estimativas"/>
      <sheetName val="Param"/>
    </sheetNames>
    <sheetDataSet>
      <sheetData sheetId="0"/>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ronogramaDeProjeto"/>
      <sheetName val="Sobre"/>
    </sheetNames>
    <sheetDataSet>
      <sheetData sheetId="0">
        <row r="8">
          <cell r="H8" t="str">
            <v/>
          </cell>
        </row>
        <row r="9">
          <cell r="E9">
            <v>45174</v>
          </cell>
          <cell r="F9">
            <v>45177</v>
          </cell>
        </row>
        <row r="10">
          <cell r="E10">
            <v>45177</v>
          </cell>
          <cell r="F10">
            <v>45179</v>
          </cell>
          <cell r="H10">
            <v>3</v>
          </cell>
        </row>
        <row r="11">
          <cell r="E11">
            <v>45179</v>
          </cell>
          <cell r="F11">
            <v>45183</v>
          </cell>
          <cell r="H11">
            <v>5</v>
          </cell>
        </row>
        <row r="12">
          <cell r="E12">
            <v>45183</v>
          </cell>
          <cell r="F12">
            <v>45188</v>
          </cell>
          <cell r="H12">
            <v>6</v>
          </cell>
        </row>
        <row r="13">
          <cell r="E13">
            <v>45178</v>
          </cell>
          <cell r="F13">
            <v>45180</v>
          </cell>
          <cell r="H13">
            <v>3</v>
          </cell>
        </row>
        <row r="14">
          <cell r="H14" t="str">
            <v/>
          </cell>
        </row>
        <row r="15">
          <cell r="E15">
            <v>45179</v>
          </cell>
          <cell r="F15">
            <v>45183</v>
          </cell>
          <cell r="H15">
            <v>5</v>
          </cell>
        </row>
        <row r="16">
          <cell r="E16">
            <v>45181</v>
          </cell>
          <cell r="F16">
            <v>45186</v>
          </cell>
          <cell r="H16">
            <v>6</v>
          </cell>
        </row>
        <row r="17">
          <cell r="E17">
            <v>45186</v>
          </cell>
          <cell r="F17">
            <v>45189</v>
          </cell>
          <cell r="H17">
            <v>4</v>
          </cell>
        </row>
        <row r="18">
          <cell r="E18">
            <v>45186</v>
          </cell>
          <cell r="F18">
            <v>45188</v>
          </cell>
          <cell r="H18">
            <v>3</v>
          </cell>
        </row>
        <row r="19">
          <cell r="E19">
            <v>45186</v>
          </cell>
          <cell r="F19">
            <v>45189</v>
          </cell>
          <cell r="H19">
            <v>4</v>
          </cell>
        </row>
        <row r="20">
          <cell r="H20" t="str">
            <v/>
          </cell>
        </row>
        <row r="21">
          <cell r="E21">
            <v>45189</v>
          </cell>
          <cell r="F21">
            <v>45194</v>
          </cell>
          <cell r="H21">
            <v>6</v>
          </cell>
        </row>
        <row r="22">
          <cell r="E22">
            <v>45195</v>
          </cell>
          <cell r="F22">
            <v>45199</v>
          </cell>
          <cell r="H22">
            <v>5</v>
          </cell>
        </row>
        <row r="23">
          <cell r="E23">
            <v>45200</v>
          </cell>
          <cell r="F23">
            <v>45205</v>
          </cell>
          <cell r="H23">
            <v>6</v>
          </cell>
        </row>
        <row r="24">
          <cell r="E24">
            <v>45206</v>
          </cell>
          <cell r="F24">
            <v>45210</v>
          </cell>
          <cell r="H24">
            <v>5</v>
          </cell>
        </row>
        <row r="25">
          <cell r="E25">
            <v>45200</v>
          </cell>
          <cell r="F25">
            <v>45204</v>
          </cell>
          <cell r="H25">
            <v>5</v>
          </cell>
        </row>
        <row r="26">
          <cell r="H26" t="str">
            <v/>
          </cell>
        </row>
        <row r="27">
          <cell r="E27" t="str">
            <v>data</v>
          </cell>
          <cell r="F27" t="str">
            <v>data</v>
          </cell>
          <cell r="H27" t="e">
            <v>#VALUE!</v>
          </cell>
        </row>
        <row r="28">
          <cell r="E28" t="str">
            <v>data</v>
          </cell>
          <cell r="F28" t="str">
            <v>data</v>
          </cell>
          <cell r="H28" t="e">
            <v>#VALUE!</v>
          </cell>
        </row>
        <row r="29">
          <cell r="E29" t="str">
            <v>data</v>
          </cell>
          <cell r="F29" t="str">
            <v>data</v>
          </cell>
          <cell r="H29" t="e">
            <v>#VALUE!</v>
          </cell>
        </row>
        <row r="30">
          <cell r="E30" t="str">
            <v>data</v>
          </cell>
          <cell r="F30" t="str">
            <v>data</v>
          </cell>
          <cell r="H30" t="e">
            <v>#VALUE!</v>
          </cell>
        </row>
        <row r="31">
          <cell r="E31" t="str">
            <v>data</v>
          </cell>
          <cell r="F31" t="str">
            <v>data</v>
          </cell>
          <cell r="H31" t="e">
            <v>#VALUE!</v>
          </cell>
        </row>
        <row r="32">
          <cell r="H32" t="str">
            <v/>
          </cell>
        </row>
        <row r="33">
          <cell r="H33" t="str">
            <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ject Charter"/>
      <sheetName val="WBS-MACRO-ATIVIDADE"/>
      <sheetName val="WBS_Detalhado (ordem etapas)"/>
      <sheetName val="WBS_Detalhado (ordem depend)"/>
      <sheetName val="Gráfico de Gantt"/>
      <sheetName val="SAM SRM"/>
      <sheetName val="Comunicação"/>
      <sheetName val="PV_dependência"/>
      <sheetName val="Cronograma_de_Custos (2)"/>
    </sheetNames>
    <sheetDataSet>
      <sheetData sheetId="0" refreshError="1"/>
      <sheetData sheetId="1" refreshError="1"/>
      <sheetData sheetId="2" refreshError="1"/>
      <sheetData sheetId="3" refreshError="1"/>
      <sheetData sheetId="4">
        <row r="5">
          <cell r="G5">
            <v>45160</v>
          </cell>
        </row>
        <row r="6">
          <cell r="G6">
            <v>1</v>
          </cell>
        </row>
      </sheetData>
      <sheetData sheetId="5" refreshError="1"/>
      <sheetData sheetId="6" refreshError="1"/>
      <sheetData sheetId="7" refreshError="1"/>
      <sheetData sheetId="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pa"/>
      <sheetName val="Projetos"/>
      <sheetName val="Budget"/>
      <sheetName val="Config"/>
      <sheetName val="Issues"/>
      <sheetName val="Pendencias"/>
      <sheetName val="Pool"/>
      <sheetName val="Project"/>
      <sheetName val="Param"/>
      <sheetName val="Status"/>
      <sheetName val="SR"/>
      <sheetName val="SR.Modelo"/>
      <sheetName val="Prj-Venc"/>
      <sheetName val="Prj-Andam"/>
      <sheetName val="Prj-Prox"/>
      <sheetName val="Prj-Entr"/>
      <sheetName val="Prj-Concl"/>
      <sheetName val="Prj-FaseAtual"/>
      <sheetName val="Prj-NConc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5">
          <cell r="AB5" t="str">
            <v>Diária</v>
          </cell>
        </row>
        <row r="6">
          <cell r="AB6" t="str">
            <v>Semanal</v>
          </cell>
        </row>
        <row r="7">
          <cell r="AB7" t="str">
            <v>Bissemanal</v>
          </cell>
        </row>
        <row r="8">
          <cell r="AB8" t="str">
            <v>Mensal</v>
          </cell>
        </row>
        <row r="15">
          <cell r="D15" t="str">
            <v>Pt-br</v>
          </cell>
          <cell r="E15" t="str">
            <v>Inglês</v>
          </cell>
        </row>
        <row r="24">
          <cell r="C24" t="str">
            <v>Cliente</v>
          </cell>
        </row>
        <row r="25">
          <cell r="C25" t="str">
            <v>Interno</v>
          </cell>
        </row>
        <row r="26">
          <cell r="C26" t="str">
            <v>Teste</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Vinicius\Downloads\Plano%20de%20Comunica&#231;&#227;o.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y Alice Aparecida Guilherme" refreshedDate="45174.913077893521" createdVersion="1" refreshedVersion="4" recordCount="50" xr:uid="{00000000-000A-0000-FFFF-FFFF01000000}">
  <cacheSource type="worksheet">
    <worksheetSource ref="B9:I60" sheet="WBS_Detalhado (ordem etapas)" r:id="rId2"/>
  </cacheSource>
  <cacheFields count="8">
    <cacheField name="Ref" numFmtId="0">
      <sharedItems containsMixedTypes="1" containsNumber="1" containsInteger="1" minValue="1" maxValue="10" count="50">
        <n v="1"/>
        <s v="1.1"/>
        <s v="1.2"/>
        <s v="1.3"/>
        <n v="2"/>
        <s v="2.1"/>
        <s v="2.2"/>
        <s v="2.2.1"/>
        <s v="2.2.2"/>
        <s v="2.2.3"/>
        <s v="2.2.4"/>
        <s v="2.3"/>
        <n v="3"/>
        <s v="3.1"/>
        <s v="3.1.1"/>
        <s v="3.1.2"/>
        <s v="3.2"/>
        <s v="3.2.1"/>
        <s v="3.2.2"/>
        <n v="4"/>
        <s v="4.1"/>
        <s v="4.1.2"/>
        <s v="4.2"/>
        <s v="4.2.1"/>
        <s v="4.2.2"/>
        <s v="4.2.3"/>
        <n v="5"/>
        <s v="5.1"/>
        <s v="5.2"/>
        <s v="5.3"/>
        <n v="6"/>
        <s v="6.1"/>
        <s v="6.1.2"/>
        <s v="6.1.3"/>
        <n v="7"/>
        <s v="7.1.1"/>
        <s v="7.1.2"/>
        <s v="7.1.3"/>
        <n v="8"/>
        <s v="8.1.1"/>
        <s v="8.1.2"/>
        <s v="8.1.3"/>
        <n v="9"/>
        <s v="9.1.1"/>
        <s v="9.1.2"/>
        <s v="9.1.3"/>
        <n v="10"/>
        <s v="10.1.1"/>
        <s v="10.1.2"/>
        <s v="10.1.3"/>
      </sharedItems>
    </cacheField>
    <cacheField name="Etapas – Atividades - " numFmtId="0">
      <sharedItems count="49">
        <s v="Iniciação"/>
        <s v="Definir os objetivos do aplicativo e sua proposta de valor"/>
        <s v="Identificar as principais funcionalidades e recursos a serem incluídos"/>
        <s v="Formar uma equipe de desenvolvimento e design"/>
        <s v="Planejamento"/>
        <s v="Realizar uma análise de mercado para entender concorrentes e demandas"/>
        <s v="Definir os requisitos detalhados do aplicativo (escopo)"/>
        <s v="Dicas de saúde e bem-estar"/>
        <s v="Planos de exercícios físicos personalizados"/>
        <s v="Mapas com locais de academias e parques"/>
        <s v="Integração com sistemas de monitoramento de saúde"/>
        <s v="Criar um cronograma detalhado com marcos e prazos"/>
        <s v="Design e Prototipagem"/>
        <s v="Realizar o design da interface do usuário (UI)"/>
        <s v="Navegação simples entre as funcionalidades"/>
        <s v="Criar protótipos interativos para validar o fluxo de usuário"/>
        <s v=" Experiência do usuário (UX)"/>
        <s v="Interface limpa e intuitiva"/>
        <s v="Teste de UI / UX"/>
        <s v="Desenvolvimento"/>
        <s v="Desenvolver a estrutura do aplicativo"/>
        <s v="Front-end: Interface do usuário e interações"/>
        <s v="Implementar as funcionalidades principais"/>
        <s v="Módulo de dicas de saúde"/>
        <s v="Gerador de planos de exercícios"/>
        <s v="Integração com APIs de mapas para localização de academias e parques"/>
        <s v="Integrar o aplicativo com sistemas de monitoramento de saúde, como dispositivos wearable ou aplicativos de rastreamento"/>
        <s v="Garantir a segurança e privacidade dos dados do usuário"/>
        <s v="Testar a integração para assegurar que os dados são sincronizados corretamente"/>
        <s v="Testes"/>
        <s v="Realizar testes de qualidade e desempenho em diversas plataformas (iOS, Android)"/>
        <s v="Testar a usabilidade do aplicativo com usuários reais"/>
        <s v="Identificar e corrigir bugs e problemas de interface"/>
        <s v="Lançamento"/>
        <s v="Preparar a infraestrutura para o lançamento nas lojas de aplicativos (App Store, Google Play)"/>
        <s v="Criar materiais de marketing, como vídeos promocionais e descrições claras"/>
        <s v="Submeter o aplicativo para revisão nas lojas de aplicativos"/>
        <s v="Pós-lançamento"/>
        <s v="Monitorar o feedback dos usuários e analisar métricas de uso"/>
        <s v="Realizar atualizações periódicas para adicionar novas funcionalidades e melhorias"/>
        <s v="Oferecer suporte ao cliente para solucionar problemas e responder dúvidas"/>
        <s v="Marketing e Divulgação"/>
        <s v="Criar estratégias de marketing digital para aumentar a visibilidade do aplicativo"/>
        <s v="Colaborar com influenciadores de saúde e bem-estar para promoção"/>
        <s v="Realizar campanhas de mídia social e anúncios online"/>
        <s v="Avaliação e Aperfeiçoamento"/>
        <s v="Realizar análises regulares sobre o desempenho do aplicativo"/>
        <s v="Explorar parcerias com empresas relacionadas à saúde e bem-estar"/>
        <s v="Avaliar a possibilidade de oferecer versões premium ou modelos de assinatura"/>
      </sharedItems>
    </cacheField>
    <cacheField name="Dependência" numFmtId="0">
      <sharedItems containsBlank="1" count="36">
        <m/>
        <s v="1.1"/>
        <s v="1.3"/>
        <s v="2.1"/>
        <s v="2.2"/>
        <s v="2.3"/>
        <s v="3.1"/>
        <s v="3.1.1"/>
        <s v="3.1.2"/>
        <s v="3.2"/>
        <s v="3.2.2"/>
        <s v="3.2.1"/>
        <s v="4.1"/>
        <s v="4.1.2"/>
        <s v="4.2"/>
        <s v="4.2.1"/>
        <s v="4.2.2"/>
        <s v="4.2.3"/>
        <s v="5.1"/>
        <s v="5.2"/>
        <s v="5.3"/>
        <s v="6.1"/>
        <s v="6.1.2"/>
        <s v="6.1.3"/>
        <s v="7.1.1"/>
        <s v="7.1.2"/>
        <s v="7.1.3"/>
        <s v="8.1.1"/>
        <s v="8.1.2"/>
        <s v="8.1.3"/>
        <s v="9.1.1"/>
        <s v="9.1.2"/>
        <s v="9.1.3"/>
        <s v="10.1.1"/>
        <s v="10.1.2"/>
        <s v="10.1.3"/>
      </sharedItems>
    </cacheField>
    <cacheField name="Duração em semanas" numFmtId="0">
      <sharedItems containsString="0" containsBlank="1" containsNumber="1" containsInteger="1" minValue="1" maxValue="2"/>
    </cacheField>
    <cacheField name="Conclusão" numFmtId="0">
      <sharedItems containsBlank="1"/>
    </cacheField>
    <cacheField name="Responsável" numFmtId="0">
      <sharedItems containsBlank="1" count="11">
        <m/>
        <s v="GERENTE DE PROJETO"/>
        <s v="DESIGN"/>
        <s v="DESENVOLVIMENTO"/>
        <s v="SEGURANÇA"/>
        <s v="QUALIDADE"/>
        <s v="UX"/>
        <s v="REDES"/>
        <s v="COMERCIAL"/>
        <s v="EQUIPE TÉCNICA"/>
        <s v="DESEMPENHO"/>
      </sharedItems>
    </cacheField>
    <cacheField name="Recursos                                    " numFmtId="0">
      <sharedItems containsBlank="1"/>
    </cacheField>
    <cacheField name="Custos" numFmtId="0">
      <sharedItems containsString="0" containsBlank="1" containsNumber="1" containsInteger="1" minValue="200" maxValue="3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
  <r>
    <x v="0"/>
    <x v="0"/>
    <x v="0"/>
    <m/>
    <m/>
    <x v="0"/>
    <m/>
    <m/>
  </r>
  <r>
    <x v="1"/>
    <x v="1"/>
    <x v="1"/>
    <n v="1"/>
    <s v="1ª"/>
    <x v="1"/>
    <s v="Pessoas"/>
    <n v="1000"/>
  </r>
  <r>
    <x v="2"/>
    <x v="2"/>
    <x v="1"/>
    <n v="1"/>
    <s v="1ª"/>
    <x v="1"/>
    <s v="Pessoas"/>
    <n v="2000"/>
  </r>
  <r>
    <x v="3"/>
    <x v="3"/>
    <x v="1"/>
    <n v="1"/>
    <s v="1ª"/>
    <x v="1"/>
    <s v="Pessoas"/>
    <n v="1000"/>
  </r>
  <r>
    <x v="4"/>
    <x v="4"/>
    <x v="2"/>
    <m/>
    <m/>
    <x v="0"/>
    <m/>
    <m/>
  </r>
  <r>
    <x v="5"/>
    <x v="5"/>
    <x v="3"/>
    <n v="1"/>
    <s v="3ª"/>
    <x v="1"/>
    <s v="Pessoas"/>
    <n v="2000"/>
  </r>
  <r>
    <x v="6"/>
    <x v="6"/>
    <x v="2"/>
    <n v="1"/>
    <s v="3ª"/>
    <x v="1"/>
    <s v="Pessoas"/>
    <n v="700"/>
  </r>
  <r>
    <x v="7"/>
    <x v="7"/>
    <x v="4"/>
    <n v="1"/>
    <s v="4ª"/>
    <x v="1"/>
    <s v="Pessoas"/>
    <n v="500"/>
  </r>
  <r>
    <x v="8"/>
    <x v="8"/>
    <x v="4"/>
    <n v="1"/>
    <s v="4ª"/>
    <x v="1"/>
    <s v="Pessoas"/>
    <n v="1000"/>
  </r>
  <r>
    <x v="9"/>
    <x v="9"/>
    <x v="4"/>
    <n v="1"/>
    <s v="4ª"/>
    <x v="1"/>
    <s v="Pessoas"/>
    <n v="800"/>
  </r>
  <r>
    <x v="10"/>
    <x v="10"/>
    <x v="4"/>
    <n v="1"/>
    <s v="4ª"/>
    <x v="1"/>
    <s v="Pessoas"/>
    <n v="200"/>
  </r>
  <r>
    <x v="11"/>
    <x v="11"/>
    <x v="4"/>
    <n v="2"/>
    <s v="5ª"/>
    <x v="1"/>
    <s v="Pessoas"/>
    <n v="400"/>
  </r>
  <r>
    <x v="12"/>
    <x v="12"/>
    <x v="5"/>
    <m/>
    <m/>
    <x v="0"/>
    <m/>
    <m/>
  </r>
  <r>
    <x v="13"/>
    <x v="13"/>
    <x v="2"/>
    <n v="1"/>
    <s v="4ª"/>
    <x v="2"/>
    <s v="Pessoas"/>
    <n v="2000"/>
  </r>
  <r>
    <x v="14"/>
    <x v="14"/>
    <x v="6"/>
    <n v="1"/>
    <s v="6ª"/>
    <x v="2"/>
    <s v="Pessoas"/>
    <n v="500"/>
  </r>
  <r>
    <x v="15"/>
    <x v="15"/>
    <x v="7"/>
    <n v="1"/>
    <s v="7ª"/>
    <x v="2"/>
    <s v="Pessoas"/>
    <n v="500"/>
  </r>
  <r>
    <x v="16"/>
    <x v="16"/>
    <x v="8"/>
    <n v="1"/>
    <s v="4ª"/>
    <x v="2"/>
    <s v="Pessoas"/>
    <n v="1000"/>
  </r>
  <r>
    <x v="17"/>
    <x v="17"/>
    <x v="9"/>
    <n v="2"/>
    <s v="6ª"/>
    <x v="2"/>
    <s v="Pessoas"/>
    <n v="500"/>
  </r>
  <r>
    <x v="18"/>
    <x v="18"/>
    <x v="10"/>
    <n v="2"/>
    <s v="6ª"/>
    <x v="2"/>
    <s v="Pessoas"/>
    <n v="700"/>
  </r>
  <r>
    <x v="19"/>
    <x v="19"/>
    <x v="11"/>
    <m/>
    <m/>
    <x v="0"/>
    <m/>
    <m/>
  </r>
  <r>
    <x v="20"/>
    <x v="20"/>
    <x v="12"/>
    <n v="2"/>
    <s v="5ª"/>
    <x v="3"/>
    <s v="Pessoas"/>
    <n v="500"/>
  </r>
  <r>
    <x v="21"/>
    <x v="21"/>
    <x v="13"/>
    <n v="1"/>
    <s v="6ª"/>
    <x v="3"/>
    <s v="Pessoas"/>
    <n v="5000"/>
  </r>
  <r>
    <x v="22"/>
    <x v="22"/>
    <x v="14"/>
    <n v="1"/>
    <s v="5ª"/>
    <x v="3"/>
    <s v="Pessoas"/>
    <n v="700"/>
  </r>
  <r>
    <x v="23"/>
    <x v="23"/>
    <x v="15"/>
    <n v="2"/>
    <s v="7ª"/>
    <x v="3"/>
    <s v="Pessoas"/>
    <n v="500"/>
  </r>
  <r>
    <x v="24"/>
    <x v="24"/>
    <x v="16"/>
    <n v="1"/>
    <s v="8ª"/>
    <x v="3"/>
    <s v="Pessoas"/>
    <n v="300"/>
  </r>
  <r>
    <x v="25"/>
    <x v="25"/>
    <x v="17"/>
    <n v="2"/>
    <s v="9ª"/>
    <x v="3"/>
    <s v="Pessoas"/>
    <n v="1000"/>
  </r>
  <r>
    <x v="26"/>
    <x v="10"/>
    <x v="0"/>
    <m/>
    <m/>
    <x v="0"/>
    <m/>
    <m/>
  </r>
  <r>
    <x v="27"/>
    <x v="26"/>
    <x v="18"/>
    <n v="2"/>
    <s v="12ª"/>
    <x v="4"/>
    <s v="Pessoas"/>
    <n v="3000"/>
  </r>
  <r>
    <x v="28"/>
    <x v="27"/>
    <x v="19"/>
    <n v="2"/>
    <s v="12ª"/>
    <x v="4"/>
    <s v="Pessoas"/>
    <n v="1000"/>
  </r>
  <r>
    <x v="29"/>
    <x v="28"/>
    <x v="20"/>
    <m/>
    <s v="12ª"/>
    <x v="4"/>
    <s v="Pessoas"/>
    <n v="1000"/>
  </r>
  <r>
    <x v="30"/>
    <x v="29"/>
    <x v="0"/>
    <m/>
    <m/>
    <x v="0"/>
    <m/>
    <m/>
  </r>
  <r>
    <x v="31"/>
    <x v="30"/>
    <x v="21"/>
    <n v="1"/>
    <s v="13ª"/>
    <x v="5"/>
    <s v="Pessoas"/>
    <n v="30000"/>
  </r>
  <r>
    <x v="32"/>
    <x v="31"/>
    <x v="22"/>
    <n v="1"/>
    <s v="13ª"/>
    <x v="6"/>
    <s v="Pessoas"/>
    <n v="700"/>
  </r>
  <r>
    <x v="33"/>
    <x v="32"/>
    <x v="23"/>
    <n v="1"/>
    <s v="13ª"/>
    <x v="4"/>
    <s v="Pessoas"/>
    <n v="500"/>
  </r>
  <r>
    <x v="34"/>
    <x v="33"/>
    <x v="0"/>
    <m/>
    <m/>
    <x v="0"/>
    <m/>
    <m/>
  </r>
  <r>
    <x v="35"/>
    <x v="34"/>
    <x v="24"/>
    <n v="2"/>
    <s v="14ª"/>
    <x v="7"/>
    <s v="Pessoas"/>
    <n v="15000"/>
  </r>
  <r>
    <x v="36"/>
    <x v="35"/>
    <x v="25"/>
    <n v="2"/>
    <s v="14ª"/>
    <x v="8"/>
    <s v="Pessoas"/>
    <n v="10000"/>
  </r>
  <r>
    <x v="37"/>
    <x v="36"/>
    <x v="26"/>
    <n v="2"/>
    <s v="14ª"/>
    <x v="8"/>
    <s v="Pessoas"/>
    <n v="10000"/>
  </r>
  <r>
    <x v="38"/>
    <x v="37"/>
    <x v="0"/>
    <m/>
    <m/>
    <x v="0"/>
    <m/>
    <m/>
  </r>
  <r>
    <x v="39"/>
    <x v="38"/>
    <x v="27"/>
    <n v="2"/>
    <s v="15ª"/>
    <x v="9"/>
    <s v="Pessoas"/>
    <n v="5000"/>
  </r>
  <r>
    <x v="40"/>
    <x v="39"/>
    <x v="28"/>
    <n v="2"/>
    <s v="15ª"/>
    <x v="9"/>
    <s v="Pessoas"/>
    <n v="4000"/>
  </r>
  <r>
    <x v="41"/>
    <x v="40"/>
    <x v="29"/>
    <n v="2"/>
    <s v="15ª"/>
    <x v="9"/>
    <s v="Pessoas"/>
    <n v="1000"/>
  </r>
  <r>
    <x v="42"/>
    <x v="41"/>
    <x v="0"/>
    <m/>
    <m/>
    <x v="0"/>
    <m/>
    <m/>
  </r>
  <r>
    <x v="43"/>
    <x v="42"/>
    <x v="30"/>
    <n v="2"/>
    <s v="16ª"/>
    <x v="9"/>
    <s v="Pessoas"/>
    <n v="10000"/>
  </r>
  <r>
    <x v="44"/>
    <x v="43"/>
    <x v="31"/>
    <n v="2"/>
    <s v="16ª"/>
    <x v="9"/>
    <s v="Pessoas"/>
    <n v="20000"/>
  </r>
  <r>
    <x v="45"/>
    <x v="44"/>
    <x v="32"/>
    <n v="2"/>
    <s v="16ª"/>
    <x v="9"/>
    <s v="Pessoas"/>
    <n v="10000"/>
  </r>
  <r>
    <x v="46"/>
    <x v="45"/>
    <x v="0"/>
    <m/>
    <m/>
    <x v="0"/>
    <m/>
    <m/>
  </r>
  <r>
    <x v="47"/>
    <x v="46"/>
    <x v="33"/>
    <n v="2"/>
    <s v="17ª"/>
    <x v="10"/>
    <s v="Pessoas"/>
    <n v="4000"/>
  </r>
  <r>
    <x v="48"/>
    <x v="47"/>
    <x v="34"/>
    <n v="2"/>
    <s v="17ª"/>
    <x v="8"/>
    <s v="Pessoas"/>
    <n v="1000"/>
  </r>
  <r>
    <x v="49"/>
    <x v="48"/>
    <x v="35"/>
    <n v="2"/>
    <s v="17ª"/>
    <x v="8"/>
    <s v="Pessoas"/>
    <n v="1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Tabela dinâmica2" cacheId="0" dataOnRows="1" applyNumberFormats="0" applyBorderFormats="0" applyFontFormats="0" applyPatternFormats="0" applyAlignmentFormats="0" applyWidthHeightFormats="1" dataCaption="Dados" updatedVersion="6" showMemberPropertyTips="0" useAutoFormatting="1" itemPrintTitles="1" createdVersion="1" indent="0" compact="0" compactData="0" gridDropZones="1" fieldListSortAscending="1">
  <location ref="A3:E55" firstHeaderRow="2" firstDataRow="2" firstDataCol="4"/>
  <pivotFields count="8">
    <pivotField axis="axisRow" compact="0" outline="0" showAll="0" includeNewItemsInFilter="1" defaultSubtotal="0">
      <items count="50">
        <item x="0"/>
        <item x="4"/>
        <item x="12"/>
        <item x="19"/>
        <item x="26"/>
        <item x="30"/>
        <item x="34"/>
        <item x="38"/>
        <item x="42"/>
        <item x="46"/>
        <item x="1"/>
        <item x="2"/>
        <item x="3"/>
        <item x="47"/>
        <item x="48"/>
        <item x="49"/>
        <item x="5"/>
        <item x="6"/>
        <item x="7"/>
        <item x="8"/>
        <item x="9"/>
        <item x="10"/>
        <item x="11"/>
        <item x="13"/>
        <item x="14"/>
        <item x="15"/>
        <item x="16"/>
        <item x="17"/>
        <item x="20"/>
        <item x="21"/>
        <item x="22"/>
        <item x="23"/>
        <item x="24"/>
        <item x="25"/>
        <item x="27"/>
        <item x="28"/>
        <item x="29"/>
        <item x="31"/>
        <item x="32"/>
        <item x="33"/>
        <item x="35"/>
        <item x="36"/>
        <item x="37"/>
        <item x="39"/>
        <item x="40"/>
        <item x="41"/>
        <item x="43"/>
        <item x="44"/>
        <item x="45"/>
        <item x="18"/>
      </items>
    </pivotField>
    <pivotField axis="axisRow" compact="0" outline="0" showAll="0" includeNewItemsInFilter="1" defaultSubtotal="0">
      <items count="49">
        <item x="16"/>
        <item x="45"/>
        <item x="48"/>
        <item x="43"/>
        <item x="42"/>
        <item x="35"/>
        <item x="15"/>
        <item x="11"/>
        <item x="1"/>
        <item x="6"/>
        <item x="20"/>
        <item x="19"/>
        <item x="12"/>
        <item x="7"/>
        <item x="47"/>
        <item x="3"/>
        <item x="21"/>
        <item x="27"/>
        <item x="24"/>
        <item x="2"/>
        <item x="32"/>
        <item x="22"/>
        <item x="0"/>
        <item x="25"/>
        <item x="10"/>
        <item x="26"/>
        <item x="17"/>
        <item x="33"/>
        <item x="9"/>
        <item x="41"/>
        <item x="23"/>
        <item x="38"/>
        <item x="14"/>
        <item x="40"/>
        <item x="4"/>
        <item x="8"/>
        <item x="37"/>
        <item x="34"/>
        <item x="46"/>
        <item x="39"/>
        <item x="44"/>
        <item x="13"/>
        <item x="30"/>
        <item x="5"/>
        <item x="36"/>
        <item x="28"/>
        <item x="31"/>
        <item x="29"/>
        <item x="18"/>
      </items>
    </pivotField>
    <pivotField axis="axisRow" compact="0" outline="0" showAll="0" includeNewItemsInFilter="1" sortType="ascending" defaultSubtotal="0">
      <items count="36">
        <item x="1"/>
        <item x="2"/>
        <item x="33"/>
        <item x="34"/>
        <item x="35"/>
        <item x="3"/>
        <item x="4"/>
        <item x="5"/>
        <item x="6"/>
        <item x="7"/>
        <item x="8"/>
        <item x="9"/>
        <item x="11"/>
        <item x="10"/>
        <item x="12"/>
        <item x="13"/>
        <item x="14"/>
        <item x="15"/>
        <item x="16"/>
        <item x="17"/>
        <item x="18"/>
        <item x="19"/>
        <item x="20"/>
        <item x="21"/>
        <item x="22"/>
        <item x="23"/>
        <item x="24"/>
        <item x="25"/>
        <item x="26"/>
        <item x="27"/>
        <item x="28"/>
        <item x="29"/>
        <item x="30"/>
        <item x="31"/>
        <item x="32"/>
        <item x="0"/>
      </items>
    </pivotField>
    <pivotField compact="0" outline="0" showAll="0" includeNewItemsInFilter="1"/>
    <pivotField compact="0" outline="0" showAll="0" includeNewItemsInFilter="1"/>
    <pivotField axis="axisRow" compact="0" outline="0" showAll="0" includeNewItemsInFilter="1" defaultSubtotal="0">
      <items count="11">
        <item x="8"/>
        <item x="10"/>
        <item x="3"/>
        <item x="2"/>
        <item x="9"/>
        <item x="1"/>
        <item x="5"/>
        <item x="7"/>
        <item x="4"/>
        <item x="6"/>
        <item x="0"/>
      </items>
    </pivotField>
    <pivotField compact="0" outline="0" showAll="0" includeNewItemsInFilter="1"/>
    <pivotField dataField="1" compact="0" outline="0" showAll="0" includeNewItemsInFilter="1"/>
  </pivotFields>
  <rowFields count="4">
    <field x="2"/>
    <field x="5"/>
    <field x="1"/>
    <field x="0"/>
  </rowFields>
  <rowItems count="51">
    <i>
      <x/>
      <x v="5"/>
      <x v="8"/>
      <x v="10"/>
    </i>
    <i r="2">
      <x v="15"/>
      <x v="12"/>
    </i>
    <i r="2">
      <x v="19"/>
      <x v="11"/>
    </i>
    <i>
      <x v="1"/>
      <x v="3"/>
      <x v="41"/>
      <x v="23"/>
    </i>
    <i r="1">
      <x v="5"/>
      <x v="9"/>
      <x v="17"/>
    </i>
    <i r="1">
      <x v="10"/>
      <x v="34"/>
      <x v="1"/>
    </i>
    <i>
      <x v="2"/>
      <x v="1"/>
      <x v="38"/>
      <x v="13"/>
    </i>
    <i>
      <x v="3"/>
      <x/>
      <x v="14"/>
      <x v="14"/>
    </i>
    <i>
      <x v="4"/>
      <x/>
      <x v="2"/>
      <x v="15"/>
    </i>
    <i>
      <x v="5"/>
      <x v="5"/>
      <x v="43"/>
      <x v="16"/>
    </i>
    <i>
      <x v="6"/>
      <x v="5"/>
      <x v="7"/>
      <x v="22"/>
    </i>
    <i r="2">
      <x v="13"/>
      <x v="18"/>
    </i>
    <i r="2">
      <x v="24"/>
      <x v="21"/>
    </i>
    <i r="2">
      <x v="28"/>
      <x v="20"/>
    </i>
    <i r="2">
      <x v="35"/>
      <x v="19"/>
    </i>
    <i>
      <x v="7"/>
      <x v="10"/>
      <x v="12"/>
      <x v="2"/>
    </i>
    <i>
      <x v="8"/>
      <x v="3"/>
      <x v="32"/>
      <x v="24"/>
    </i>
    <i>
      <x v="9"/>
      <x v="3"/>
      <x v="6"/>
      <x v="25"/>
    </i>
    <i>
      <x v="10"/>
      <x v="3"/>
      <x/>
      <x v="26"/>
    </i>
    <i>
      <x v="11"/>
      <x v="3"/>
      <x v="26"/>
      <x v="27"/>
    </i>
    <i>
      <x v="12"/>
      <x v="10"/>
      <x v="11"/>
      <x v="3"/>
    </i>
    <i>
      <x v="13"/>
      <x v="3"/>
      <x v="48"/>
      <x v="49"/>
    </i>
    <i>
      <x v="14"/>
      <x v="2"/>
      <x v="10"/>
      <x v="28"/>
    </i>
    <i>
      <x v="15"/>
      <x v="2"/>
      <x v="16"/>
      <x v="29"/>
    </i>
    <i>
      <x v="16"/>
      <x v="2"/>
      <x v="21"/>
      <x v="30"/>
    </i>
    <i>
      <x v="17"/>
      <x v="2"/>
      <x v="30"/>
      <x v="31"/>
    </i>
    <i>
      <x v="18"/>
      <x v="2"/>
      <x v="18"/>
      <x v="32"/>
    </i>
    <i>
      <x v="19"/>
      <x v="2"/>
      <x v="23"/>
      <x v="33"/>
    </i>
    <i>
      <x v="20"/>
      <x v="8"/>
      <x v="25"/>
      <x v="34"/>
    </i>
    <i>
      <x v="21"/>
      <x v="8"/>
      <x v="17"/>
      <x v="35"/>
    </i>
    <i>
      <x v="22"/>
      <x v="8"/>
      <x v="45"/>
      <x v="36"/>
    </i>
    <i>
      <x v="23"/>
      <x v="6"/>
      <x v="42"/>
      <x v="37"/>
    </i>
    <i>
      <x v="24"/>
      <x v="9"/>
      <x v="46"/>
      <x v="38"/>
    </i>
    <i>
      <x v="25"/>
      <x v="8"/>
      <x v="20"/>
      <x v="39"/>
    </i>
    <i>
      <x v="26"/>
      <x v="7"/>
      <x v="37"/>
      <x v="40"/>
    </i>
    <i>
      <x v="27"/>
      <x/>
      <x v="5"/>
      <x v="41"/>
    </i>
    <i>
      <x v="28"/>
      <x/>
      <x v="44"/>
      <x v="42"/>
    </i>
    <i>
      <x v="29"/>
      <x v="4"/>
      <x v="31"/>
      <x v="43"/>
    </i>
    <i>
      <x v="30"/>
      <x v="4"/>
      <x v="39"/>
      <x v="44"/>
    </i>
    <i>
      <x v="31"/>
      <x v="4"/>
      <x v="33"/>
      <x v="45"/>
    </i>
    <i>
      <x v="32"/>
      <x v="4"/>
      <x v="4"/>
      <x v="46"/>
    </i>
    <i>
      <x v="33"/>
      <x v="4"/>
      <x v="3"/>
      <x v="47"/>
    </i>
    <i>
      <x v="34"/>
      <x v="4"/>
      <x v="40"/>
      <x v="48"/>
    </i>
    <i>
      <x v="35"/>
      <x v="10"/>
      <x v="1"/>
      <x v="9"/>
    </i>
    <i r="2">
      <x v="22"/>
      <x/>
    </i>
    <i r="2">
      <x v="24"/>
      <x v="4"/>
    </i>
    <i r="2">
      <x v="27"/>
      <x v="6"/>
    </i>
    <i r="2">
      <x v="29"/>
      <x v="8"/>
    </i>
    <i r="2">
      <x v="36"/>
      <x v="7"/>
    </i>
    <i r="2">
      <x v="47"/>
      <x v="5"/>
    </i>
    <i t="grand">
      <x/>
    </i>
  </rowItems>
  <colItems count="1">
    <i/>
  </colItems>
  <dataFields count="1">
    <dataField name="Soma de Custos" fld="7" baseField="0" baseItem="23"/>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sheetPr>
  <dimension ref="A3:BN38"/>
  <sheetViews>
    <sheetView showGridLines="0" workbookViewId="0">
      <selection activeCell="G11" sqref="G11"/>
    </sheetView>
  </sheetViews>
  <sheetFormatPr defaultRowHeight="14.5" x14ac:dyDescent="0.35"/>
  <cols>
    <col min="1" max="3" width="2.7265625" style="36" customWidth="1"/>
    <col min="4" max="4" width="55.81640625" bestFit="1" customWidth="1"/>
    <col min="5" max="5" width="30.7265625" customWidth="1"/>
    <col min="6" max="6" width="10.7265625" customWidth="1"/>
    <col min="7" max="7" width="10.453125" style="1" customWidth="1"/>
    <col min="8" max="8" width="10.453125" customWidth="1"/>
    <col min="9" max="9" width="2.7265625" customWidth="1"/>
    <col min="10" max="10" width="6.1796875" hidden="1" customWidth="1"/>
    <col min="11" max="66" width="2.54296875" customWidth="1"/>
  </cols>
  <sheetData>
    <row r="3" spans="1:66" ht="25.5" customHeight="1" x14ac:dyDescent="0.5">
      <c r="E3" s="32" t="s">
        <v>159</v>
      </c>
      <c r="F3" s="33"/>
      <c r="G3" s="34"/>
      <c r="H3" s="35"/>
    </row>
    <row r="5" spans="1:66" ht="34.5" customHeight="1" thickBot="1" x14ac:dyDescent="0.4">
      <c r="A5" s="36" t="s">
        <v>128</v>
      </c>
      <c r="D5" s="100" t="s">
        <v>158</v>
      </c>
      <c r="E5" s="125" t="s">
        <v>129</v>
      </c>
      <c r="F5" s="126"/>
      <c r="G5" s="127">
        <v>45160</v>
      </c>
      <c r="H5" s="127"/>
    </row>
    <row r="6" spans="1:66" ht="30" customHeight="1" thickTop="1" thickBot="1" x14ac:dyDescent="0.4">
      <c r="A6" s="31" t="s">
        <v>130</v>
      </c>
      <c r="B6" s="31"/>
      <c r="C6" s="31"/>
      <c r="E6" s="125" t="s">
        <v>131</v>
      </c>
      <c r="F6" s="126"/>
      <c r="G6" s="37">
        <v>1</v>
      </c>
      <c r="K6" s="122">
        <f>K7</f>
        <v>45159</v>
      </c>
      <c r="L6" s="123"/>
      <c r="M6" s="123"/>
      <c r="N6" s="123"/>
      <c r="O6" s="123"/>
      <c r="P6" s="123"/>
      <c r="Q6" s="124"/>
      <c r="R6" s="122">
        <f>R7</f>
        <v>45166</v>
      </c>
      <c r="S6" s="123"/>
      <c r="T6" s="123"/>
      <c r="U6" s="123"/>
      <c r="V6" s="123"/>
      <c r="W6" s="123"/>
      <c r="X6" s="124"/>
      <c r="Y6" s="122">
        <f>Y7</f>
        <v>45173</v>
      </c>
      <c r="Z6" s="123"/>
      <c r="AA6" s="123"/>
      <c r="AB6" s="123"/>
      <c r="AC6" s="123"/>
      <c r="AD6" s="123"/>
      <c r="AE6" s="124"/>
      <c r="AF6" s="122">
        <f>AF7</f>
        <v>45180</v>
      </c>
      <c r="AG6" s="123"/>
      <c r="AH6" s="123"/>
      <c r="AI6" s="123"/>
      <c r="AJ6" s="123"/>
      <c r="AK6" s="123"/>
      <c r="AL6" s="124"/>
      <c r="AM6" s="122">
        <f>AM7</f>
        <v>45187</v>
      </c>
      <c r="AN6" s="123"/>
      <c r="AO6" s="123"/>
      <c r="AP6" s="123"/>
      <c r="AQ6" s="123"/>
      <c r="AR6" s="123"/>
      <c r="AS6" s="124"/>
      <c r="AT6" s="122">
        <f>AT7</f>
        <v>45194</v>
      </c>
      <c r="AU6" s="123"/>
      <c r="AV6" s="123"/>
      <c r="AW6" s="123"/>
      <c r="AX6" s="123"/>
      <c r="AY6" s="123"/>
      <c r="AZ6" s="124"/>
      <c r="BA6" s="122">
        <f>BA7</f>
        <v>45201</v>
      </c>
      <c r="BB6" s="123"/>
      <c r="BC6" s="123"/>
      <c r="BD6" s="123"/>
      <c r="BE6" s="123"/>
      <c r="BF6" s="123"/>
      <c r="BG6" s="124"/>
      <c r="BH6" s="122">
        <f>BH7</f>
        <v>45208</v>
      </c>
      <c r="BI6" s="123"/>
      <c r="BJ6" s="123"/>
      <c r="BK6" s="123"/>
      <c r="BL6" s="123"/>
      <c r="BM6" s="123"/>
      <c r="BN6" s="124"/>
    </row>
    <row r="7" spans="1:66" ht="15" customHeight="1" x14ac:dyDescent="0.35">
      <c r="A7" s="31" t="s">
        <v>132</v>
      </c>
      <c r="B7" s="31"/>
      <c r="C7" s="31"/>
      <c r="D7" s="38"/>
      <c r="E7" s="38"/>
      <c r="F7" s="38"/>
      <c r="G7" s="38"/>
      <c r="H7" s="38"/>
      <c r="I7" s="38"/>
      <c r="K7" s="39">
        <f>Início_do_projeto-WEEKDAY(Início_do_projeto,1)+2+7*(Semana_de_exibição-1)</f>
        <v>45159</v>
      </c>
      <c r="L7" s="40">
        <f>K7+1</f>
        <v>45160</v>
      </c>
      <c r="M7" s="40">
        <f t="shared" ref="M7:AZ7" si="0">L7+1</f>
        <v>45161</v>
      </c>
      <c r="N7" s="40">
        <f t="shared" si="0"/>
        <v>45162</v>
      </c>
      <c r="O7" s="40">
        <f t="shared" si="0"/>
        <v>45163</v>
      </c>
      <c r="P7" s="40">
        <f t="shared" si="0"/>
        <v>45164</v>
      </c>
      <c r="Q7" s="41">
        <f t="shared" si="0"/>
        <v>45165</v>
      </c>
      <c r="R7" s="39">
        <f>Q7+1</f>
        <v>45166</v>
      </c>
      <c r="S7" s="40">
        <f>R7+1</f>
        <v>45167</v>
      </c>
      <c r="T7" s="40">
        <f t="shared" si="0"/>
        <v>45168</v>
      </c>
      <c r="U7" s="40">
        <f t="shared" si="0"/>
        <v>45169</v>
      </c>
      <c r="V7" s="40">
        <f t="shared" si="0"/>
        <v>45170</v>
      </c>
      <c r="W7" s="40">
        <f t="shared" si="0"/>
        <v>45171</v>
      </c>
      <c r="X7" s="41">
        <f t="shared" si="0"/>
        <v>45172</v>
      </c>
      <c r="Y7" s="39">
        <f>X7+1</f>
        <v>45173</v>
      </c>
      <c r="Z7" s="40">
        <f>Y7+1</f>
        <v>45174</v>
      </c>
      <c r="AA7" s="40">
        <f t="shared" si="0"/>
        <v>45175</v>
      </c>
      <c r="AB7" s="40">
        <f t="shared" si="0"/>
        <v>45176</v>
      </c>
      <c r="AC7" s="40">
        <f t="shared" si="0"/>
        <v>45177</v>
      </c>
      <c r="AD7" s="40">
        <f t="shared" si="0"/>
        <v>45178</v>
      </c>
      <c r="AE7" s="41">
        <f t="shared" si="0"/>
        <v>45179</v>
      </c>
      <c r="AF7" s="39">
        <f>AE7+1</f>
        <v>45180</v>
      </c>
      <c r="AG7" s="40">
        <f>AF7+1</f>
        <v>45181</v>
      </c>
      <c r="AH7" s="40">
        <f t="shared" si="0"/>
        <v>45182</v>
      </c>
      <c r="AI7" s="40">
        <f t="shared" si="0"/>
        <v>45183</v>
      </c>
      <c r="AJ7" s="40">
        <f t="shared" si="0"/>
        <v>45184</v>
      </c>
      <c r="AK7" s="40">
        <f t="shared" si="0"/>
        <v>45185</v>
      </c>
      <c r="AL7" s="41">
        <f t="shared" si="0"/>
        <v>45186</v>
      </c>
      <c r="AM7" s="39">
        <f>AL7+1</f>
        <v>45187</v>
      </c>
      <c r="AN7" s="40">
        <f>AM7+1</f>
        <v>45188</v>
      </c>
      <c r="AO7" s="40">
        <f t="shared" si="0"/>
        <v>45189</v>
      </c>
      <c r="AP7" s="40">
        <f t="shared" si="0"/>
        <v>45190</v>
      </c>
      <c r="AQ7" s="40">
        <f t="shared" si="0"/>
        <v>45191</v>
      </c>
      <c r="AR7" s="40">
        <f t="shared" si="0"/>
        <v>45192</v>
      </c>
      <c r="AS7" s="41">
        <f t="shared" si="0"/>
        <v>45193</v>
      </c>
      <c r="AT7" s="39">
        <f>AS7+1</f>
        <v>45194</v>
      </c>
      <c r="AU7" s="40">
        <f>AT7+1</f>
        <v>45195</v>
      </c>
      <c r="AV7" s="40">
        <f t="shared" si="0"/>
        <v>45196</v>
      </c>
      <c r="AW7" s="40">
        <f t="shared" si="0"/>
        <v>45197</v>
      </c>
      <c r="AX7" s="40">
        <f t="shared" si="0"/>
        <v>45198</v>
      </c>
      <c r="AY7" s="40">
        <f t="shared" si="0"/>
        <v>45199</v>
      </c>
      <c r="AZ7" s="41">
        <f t="shared" si="0"/>
        <v>45200</v>
      </c>
      <c r="BA7" s="39">
        <f t="shared" ref="BA7:BN7" si="1">AZ7+1</f>
        <v>45201</v>
      </c>
      <c r="BB7" s="40">
        <f t="shared" si="1"/>
        <v>45202</v>
      </c>
      <c r="BC7" s="40">
        <f t="shared" si="1"/>
        <v>45203</v>
      </c>
      <c r="BD7" s="40">
        <f t="shared" si="1"/>
        <v>45204</v>
      </c>
      <c r="BE7" s="40">
        <f t="shared" si="1"/>
        <v>45205</v>
      </c>
      <c r="BF7" s="40">
        <f t="shared" si="1"/>
        <v>45206</v>
      </c>
      <c r="BG7" s="41">
        <f t="shared" si="1"/>
        <v>45207</v>
      </c>
      <c r="BH7" s="39">
        <f t="shared" si="1"/>
        <v>45208</v>
      </c>
      <c r="BI7" s="40">
        <f t="shared" si="1"/>
        <v>45209</v>
      </c>
      <c r="BJ7" s="40">
        <f t="shared" si="1"/>
        <v>45210</v>
      </c>
      <c r="BK7" s="40">
        <f t="shared" si="1"/>
        <v>45211</v>
      </c>
      <c r="BL7" s="40">
        <f t="shared" si="1"/>
        <v>45212</v>
      </c>
      <c r="BM7" s="40">
        <f t="shared" si="1"/>
        <v>45213</v>
      </c>
      <c r="BN7" s="41">
        <f t="shared" si="1"/>
        <v>45214</v>
      </c>
    </row>
    <row r="8" spans="1:66" ht="30" customHeight="1" thickBot="1" x14ac:dyDescent="0.4">
      <c r="A8" s="31" t="s">
        <v>133</v>
      </c>
      <c r="B8" s="31"/>
      <c r="C8" s="31"/>
      <c r="D8" s="42" t="s">
        <v>134</v>
      </c>
      <c r="E8" s="43" t="s">
        <v>135</v>
      </c>
      <c r="F8" s="43" t="s">
        <v>136</v>
      </c>
      <c r="G8" s="43" t="s">
        <v>137</v>
      </c>
      <c r="H8" s="43" t="s">
        <v>138</v>
      </c>
      <c r="I8" s="43"/>
      <c r="J8" s="43" t="s">
        <v>139</v>
      </c>
      <c r="K8" s="44" t="str">
        <f t="shared" ref="K8:BN8" si="2">LEFT(TEXT(K7,"ddd"),1)</f>
        <v>s</v>
      </c>
      <c r="L8" s="44" t="str">
        <f t="shared" si="2"/>
        <v>t</v>
      </c>
      <c r="M8" s="44" t="str">
        <f t="shared" si="2"/>
        <v>q</v>
      </c>
      <c r="N8" s="44" t="str">
        <f t="shared" si="2"/>
        <v>q</v>
      </c>
      <c r="O8" s="44" t="str">
        <f t="shared" si="2"/>
        <v>s</v>
      </c>
      <c r="P8" s="44" t="str">
        <f t="shared" si="2"/>
        <v>s</v>
      </c>
      <c r="Q8" s="44" t="str">
        <f t="shared" si="2"/>
        <v>d</v>
      </c>
      <c r="R8" s="44" t="str">
        <f t="shared" si="2"/>
        <v>s</v>
      </c>
      <c r="S8" s="44" t="str">
        <f t="shared" si="2"/>
        <v>t</v>
      </c>
      <c r="T8" s="44" t="str">
        <f t="shared" si="2"/>
        <v>q</v>
      </c>
      <c r="U8" s="44" t="str">
        <f t="shared" si="2"/>
        <v>q</v>
      </c>
      <c r="V8" s="44" t="str">
        <f t="shared" si="2"/>
        <v>s</v>
      </c>
      <c r="W8" s="44" t="str">
        <f t="shared" si="2"/>
        <v>s</v>
      </c>
      <c r="X8" s="44" t="str">
        <f t="shared" si="2"/>
        <v>d</v>
      </c>
      <c r="Y8" s="44" t="str">
        <f t="shared" si="2"/>
        <v>s</v>
      </c>
      <c r="Z8" s="44" t="str">
        <f t="shared" si="2"/>
        <v>t</v>
      </c>
      <c r="AA8" s="44" t="str">
        <f t="shared" si="2"/>
        <v>q</v>
      </c>
      <c r="AB8" s="44" t="str">
        <f t="shared" si="2"/>
        <v>q</v>
      </c>
      <c r="AC8" s="44" t="str">
        <f t="shared" si="2"/>
        <v>s</v>
      </c>
      <c r="AD8" s="44" t="str">
        <f t="shared" si="2"/>
        <v>s</v>
      </c>
      <c r="AE8" s="44" t="str">
        <f t="shared" si="2"/>
        <v>d</v>
      </c>
      <c r="AF8" s="44" t="str">
        <f t="shared" si="2"/>
        <v>s</v>
      </c>
      <c r="AG8" s="44" t="str">
        <f t="shared" si="2"/>
        <v>t</v>
      </c>
      <c r="AH8" s="44" t="str">
        <f t="shared" si="2"/>
        <v>q</v>
      </c>
      <c r="AI8" s="44" t="str">
        <f t="shared" si="2"/>
        <v>q</v>
      </c>
      <c r="AJ8" s="44" t="str">
        <f t="shared" si="2"/>
        <v>s</v>
      </c>
      <c r="AK8" s="44" t="str">
        <f t="shared" si="2"/>
        <v>s</v>
      </c>
      <c r="AL8" s="44" t="str">
        <f t="shared" si="2"/>
        <v>d</v>
      </c>
      <c r="AM8" s="44" t="str">
        <f t="shared" si="2"/>
        <v>s</v>
      </c>
      <c r="AN8" s="44" t="str">
        <f t="shared" si="2"/>
        <v>t</v>
      </c>
      <c r="AO8" s="44" t="str">
        <f t="shared" si="2"/>
        <v>q</v>
      </c>
      <c r="AP8" s="44" t="str">
        <f t="shared" si="2"/>
        <v>q</v>
      </c>
      <c r="AQ8" s="44" t="str">
        <f t="shared" si="2"/>
        <v>s</v>
      </c>
      <c r="AR8" s="44" t="str">
        <f t="shared" si="2"/>
        <v>s</v>
      </c>
      <c r="AS8" s="44" t="str">
        <f t="shared" si="2"/>
        <v>d</v>
      </c>
      <c r="AT8" s="44" t="str">
        <f t="shared" si="2"/>
        <v>s</v>
      </c>
      <c r="AU8" s="44" t="str">
        <f t="shared" si="2"/>
        <v>t</v>
      </c>
      <c r="AV8" s="44" t="str">
        <f t="shared" si="2"/>
        <v>q</v>
      </c>
      <c r="AW8" s="44" t="str">
        <f t="shared" si="2"/>
        <v>q</v>
      </c>
      <c r="AX8" s="44" t="str">
        <f t="shared" si="2"/>
        <v>s</v>
      </c>
      <c r="AY8" s="44" t="str">
        <f t="shared" si="2"/>
        <v>s</v>
      </c>
      <c r="AZ8" s="44" t="str">
        <f t="shared" si="2"/>
        <v>d</v>
      </c>
      <c r="BA8" s="44" t="str">
        <f t="shared" si="2"/>
        <v>s</v>
      </c>
      <c r="BB8" s="44" t="str">
        <f t="shared" si="2"/>
        <v>t</v>
      </c>
      <c r="BC8" s="44" t="str">
        <f t="shared" si="2"/>
        <v>q</v>
      </c>
      <c r="BD8" s="44" t="str">
        <f t="shared" si="2"/>
        <v>q</v>
      </c>
      <c r="BE8" s="44" t="str">
        <f t="shared" si="2"/>
        <v>s</v>
      </c>
      <c r="BF8" s="44" t="str">
        <f t="shared" si="2"/>
        <v>s</v>
      </c>
      <c r="BG8" s="44" t="str">
        <f t="shared" si="2"/>
        <v>d</v>
      </c>
      <c r="BH8" s="44" t="str">
        <f t="shared" si="2"/>
        <v>s</v>
      </c>
      <c r="BI8" s="44" t="str">
        <f t="shared" si="2"/>
        <v>t</v>
      </c>
      <c r="BJ8" s="44" t="str">
        <f t="shared" si="2"/>
        <v>q</v>
      </c>
      <c r="BK8" s="44" t="str">
        <f t="shared" si="2"/>
        <v>q</v>
      </c>
      <c r="BL8" s="44" t="str">
        <f t="shared" si="2"/>
        <v>s</v>
      </c>
      <c r="BM8" s="44" t="str">
        <f t="shared" si="2"/>
        <v>s</v>
      </c>
      <c r="BN8" s="44" t="str">
        <f t="shared" si="2"/>
        <v>d</v>
      </c>
    </row>
    <row r="9" spans="1:66" ht="30" hidden="1" customHeight="1" x14ac:dyDescent="0.35">
      <c r="A9" s="36" t="s">
        <v>140</v>
      </c>
      <c r="E9" s="45"/>
      <c r="G9"/>
      <c r="J9">
        <f>IF(OR(ISBLANK(início_da_tarefa),ISBLANK(término_da_tarefa)),"",término_da_tarefa-início_da_tarefa+1)</f>
        <v>4</v>
      </c>
      <c r="K9" s="46"/>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row>
    <row r="10" spans="1:66" s="14" customFormat="1" ht="30" customHeight="1" thickBot="1" x14ac:dyDescent="0.4">
      <c r="A10" s="31" t="s">
        <v>141</v>
      </c>
      <c r="B10" s="31"/>
      <c r="C10" s="31"/>
      <c r="D10" s="47" t="s">
        <v>44</v>
      </c>
      <c r="E10" s="48"/>
      <c r="F10" s="49"/>
      <c r="G10" s="50"/>
      <c r="H10" s="51"/>
      <c r="I10" s="52"/>
      <c r="J10" s="52">
        <f t="shared" ref="J10:J35" si="3">IF(OR(ISBLANK(início_da_tarefa),ISBLANK(término_da_tarefa)),"",término_da_tarefa-início_da_tarefa+1)</f>
        <v>3</v>
      </c>
      <c r="K10" s="46"/>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row>
    <row r="11" spans="1:66" s="14" customFormat="1" ht="30" customHeight="1" thickBot="1" x14ac:dyDescent="0.4">
      <c r="A11" s="31" t="s">
        <v>142</v>
      </c>
      <c r="B11" s="31"/>
      <c r="C11" s="31"/>
      <c r="D11" s="53" t="s">
        <v>42</v>
      </c>
      <c r="E11" s="54"/>
      <c r="F11" s="55"/>
      <c r="G11" s="56">
        <f>Início_do_projeto</f>
        <v>45160</v>
      </c>
      <c r="H11" s="56">
        <f>G11+3</f>
        <v>45163</v>
      </c>
      <c r="I11" s="52"/>
      <c r="J11" s="52">
        <f t="shared" si="3"/>
        <v>5</v>
      </c>
      <c r="K11" s="46"/>
      <c r="L11" s="46"/>
      <c r="M11" s="46"/>
      <c r="N11" s="46"/>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row>
    <row r="12" spans="1:66" s="14" customFormat="1" ht="30" customHeight="1" thickBot="1" x14ac:dyDescent="0.4">
      <c r="A12" s="31" t="s">
        <v>144</v>
      </c>
      <c r="B12" s="31"/>
      <c r="C12" s="31"/>
      <c r="D12" s="53" t="s">
        <v>145</v>
      </c>
      <c r="E12" s="54"/>
      <c r="F12" s="55"/>
      <c r="G12" s="56"/>
      <c r="H12" s="56"/>
      <c r="I12" s="52"/>
      <c r="J12" s="52">
        <f t="shared" si="3"/>
        <v>6</v>
      </c>
      <c r="K12" s="46"/>
      <c r="L12" s="46"/>
      <c r="M12" s="46"/>
      <c r="N12" s="46"/>
      <c r="O12" s="46"/>
      <c r="P12" s="46"/>
      <c r="Q12" s="46"/>
      <c r="R12" s="46"/>
      <c r="S12" s="46"/>
      <c r="T12" s="46"/>
      <c r="U12" s="46"/>
      <c r="V12" s="46"/>
      <c r="W12" s="57"/>
      <c r="X12" s="57"/>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c r="BM12" s="46"/>
      <c r="BN12" s="46"/>
    </row>
    <row r="13" spans="1:66" s="14" customFormat="1" ht="30" customHeight="1" thickBot="1" x14ac:dyDescent="0.4">
      <c r="A13" s="36"/>
      <c r="B13" s="36"/>
      <c r="C13" s="36"/>
      <c r="D13" s="53" t="s">
        <v>146</v>
      </c>
      <c r="E13" s="54"/>
      <c r="F13" s="55"/>
      <c r="G13" s="56"/>
      <c r="H13" s="56"/>
      <c r="I13" s="52"/>
      <c r="J13" s="52">
        <f t="shared" si="3"/>
        <v>3</v>
      </c>
      <c r="K13" s="46"/>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row>
    <row r="14" spans="1:66" s="14" customFormat="1" ht="30" customHeight="1" thickBot="1" x14ac:dyDescent="0.4">
      <c r="A14" s="36"/>
      <c r="B14" s="36"/>
      <c r="C14" s="36"/>
      <c r="D14" s="53" t="s">
        <v>147</v>
      </c>
      <c r="E14" s="54"/>
      <c r="F14" s="55"/>
      <c r="G14" s="56"/>
      <c r="H14" s="56"/>
      <c r="I14" s="52"/>
      <c r="J14" s="52" t="str">
        <f t="shared" si="3"/>
        <v/>
      </c>
      <c r="K14" s="46"/>
      <c r="L14" s="46"/>
      <c r="M14" s="46"/>
      <c r="N14" s="46"/>
      <c r="O14" s="46"/>
      <c r="P14" s="46"/>
      <c r="Q14" s="46"/>
      <c r="R14" s="46"/>
      <c r="S14" s="46"/>
      <c r="T14" s="46"/>
      <c r="U14" s="46"/>
      <c r="V14" s="46"/>
      <c r="W14" s="46"/>
      <c r="X14" s="46"/>
      <c r="Y14" s="46"/>
      <c r="Z14" s="46"/>
      <c r="AA14" s="57"/>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c r="BN14" s="46"/>
    </row>
    <row r="15" spans="1:66" s="14" customFormat="1" ht="30" customHeight="1" thickBot="1" x14ac:dyDescent="0.4">
      <c r="A15" s="36"/>
      <c r="B15" s="36"/>
      <c r="C15" s="36"/>
      <c r="D15" s="53" t="s">
        <v>148</v>
      </c>
      <c r="E15" s="54"/>
      <c r="F15" s="55"/>
      <c r="G15" s="56"/>
      <c r="H15" s="56"/>
      <c r="I15" s="52"/>
      <c r="J15" s="52">
        <f t="shared" si="3"/>
        <v>5</v>
      </c>
      <c r="K15" s="46"/>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row>
    <row r="16" spans="1:66" s="14" customFormat="1" ht="30" customHeight="1" thickBot="1" x14ac:dyDescent="0.4">
      <c r="A16" s="31" t="s">
        <v>149</v>
      </c>
      <c r="B16" s="31"/>
      <c r="C16" s="31"/>
      <c r="D16" s="58" t="s">
        <v>150</v>
      </c>
      <c r="E16" s="59"/>
      <c r="F16" s="60"/>
      <c r="G16" s="61"/>
      <c r="H16" s="62"/>
      <c r="I16" s="52"/>
      <c r="J16" s="52">
        <f t="shared" si="3"/>
        <v>6</v>
      </c>
      <c r="K16" s="4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row>
    <row r="17" spans="1:66" s="14" customFormat="1" ht="30" customHeight="1" thickBot="1" x14ac:dyDescent="0.4">
      <c r="A17" s="31"/>
      <c r="B17" s="31"/>
      <c r="C17" s="31"/>
      <c r="D17" s="63" t="s">
        <v>143</v>
      </c>
      <c r="E17" s="64"/>
      <c r="F17" s="65"/>
      <c r="G17" s="66"/>
      <c r="H17" s="66"/>
      <c r="I17" s="52"/>
      <c r="J17" s="52">
        <f t="shared" si="3"/>
        <v>4</v>
      </c>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6"/>
      <c r="AS17" s="46"/>
      <c r="AT17" s="46"/>
      <c r="AU17" s="46"/>
      <c r="AV17" s="46"/>
      <c r="AW17" s="46"/>
      <c r="AX17" s="46"/>
      <c r="AY17" s="46"/>
      <c r="AZ17" s="46"/>
      <c r="BA17" s="46"/>
      <c r="BB17" s="46"/>
      <c r="BC17" s="46"/>
      <c r="BD17" s="46"/>
      <c r="BE17" s="46"/>
      <c r="BF17" s="46"/>
      <c r="BG17" s="46"/>
      <c r="BH17" s="46"/>
      <c r="BI17" s="46"/>
      <c r="BJ17" s="46"/>
      <c r="BK17" s="46"/>
      <c r="BL17" s="46"/>
      <c r="BM17" s="46"/>
      <c r="BN17" s="46"/>
    </row>
    <row r="18" spans="1:66" s="14" customFormat="1" ht="30" customHeight="1" thickBot="1" x14ac:dyDescent="0.4">
      <c r="A18" s="36"/>
      <c r="B18" s="36"/>
      <c r="C18" s="36"/>
      <c r="D18" s="63" t="s">
        <v>145</v>
      </c>
      <c r="E18" s="64"/>
      <c r="F18" s="65"/>
      <c r="G18" s="66"/>
      <c r="H18" s="66"/>
      <c r="I18" s="52"/>
      <c r="J18" s="52">
        <f t="shared" si="3"/>
        <v>3</v>
      </c>
      <c r="K18" s="46"/>
      <c r="L18" s="46"/>
      <c r="M18" s="46"/>
      <c r="N18" s="46"/>
      <c r="O18" s="46"/>
      <c r="P18" s="46"/>
      <c r="Q18" s="46"/>
      <c r="R18" s="46"/>
      <c r="S18" s="46"/>
      <c r="T18" s="46"/>
      <c r="U18" s="46"/>
      <c r="V18" s="46"/>
      <c r="W18" s="57"/>
      <c r="X18" s="57"/>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c r="BM18" s="46"/>
      <c r="BN18" s="46"/>
    </row>
    <row r="19" spans="1:66" s="14" customFormat="1" ht="30" customHeight="1" thickBot="1" x14ac:dyDescent="0.4">
      <c r="A19" s="36"/>
      <c r="B19" s="36"/>
      <c r="C19" s="36"/>
      <c r="D19" s="63" t="s">
        <v>146</v>
      </c>
      <c r="E19" s="64"/>
      <c r="F19" s="65"/>
      <c r="G19" s="66"/>
      <c r="H19" s="66"/>
      <c r="I19" s="52"/>
      <c r="J19" s="52">
        <f t="shared" si="3"/>
        <v>4</v>
      </c>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46"/>
      <c r="BN19" s="46"/>
    </row>
    <row r="20" spans="1:66" s="14" customFormat="1" ht="30" customHeight="1" thickBot="1" x14ac:dyDescent="0.4">
      <c r="A20" s="36"/>
      <c r="B20" s="36"/>
      <c r="C20" s="36"/>
      <c r="D20" s="63" t="s">
        <v>147</v>
      </c>
      <c r="E20" s="64"/>
      <c r="F20" s="65"/>
      <c r="G20" s="66"/>
      <c r="H20" s="66"/>
      <c r="I20" s="52"/>
      <c r="J20" s="52" t="str">
        <f t="shared" si="3"/>
        <v/>
      </c>
      <c r="K20" s="46"/>
      <c r="L20" s="46"/>
      <c r="M20" s="46"/>
      <c r="N20" s="46"/>
      <c r="O20" s="46"/>
      <c r="P20" s="46"/>
      <c r="Q20" s="46"/>
      <c r="R20" s="46"/>
      <c r="S20" s="46"/>
      <c r="T20" s="46"/>
      <c r="U20" s="46"/>
      <c r="V20" s="46"/>
      <c r="W20" s="46"/>
      <c r="X20" s="46"/>
      <c r="Y20" s="46"/>
      <c r="Z20" s="46"/>
      <c r="AA20" s="57"/>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c r="BM20" s="46"/>
      <c r="BN20" s="46"/>
    </row>
    <row r="21" spans="1:66" s="14" customFormat="1" ht="30" customHeight="1" thickBot="1" x14ac:dyDescent="0.4">
      <c r="A21" s="36"/>
      <c r="B21" s="36"/>
      <c r="C21" s="36"/>
      <c r="D21" s="63" t="s">
        <v>148</v>
      </c>
      <c r="E21" s="64"/>
      <c r="F21" s="65"/>
      <c r="G21" s="66"/>
      <c r="H21" s="66"/>
      <c r="I21" s="52"/>
      <c r="J21" s="52">
        <f t="shared" si="3"/>
        <v>6</v>
      </c>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c r="BM21" s="46"/>
      <c r="BN21" s="46"/>
    </row>
    <row r="22" spans="1:66" s="14" customFormat="1" ht="30" customHeight="1" thickBot="1" x14ac:dyDescent="0.4">
      <c r="A22" s="36" t="s">
        <v>151</v>
      </c>
      <c r="B22" s="36"/>
      <c r="C22" s="36"/>
      <c r="D22" s="67" t="s">
        <v>152</v>
      </c>
      <c r="E22" s="68"/>
      <c r="F22" s="69"/>
      <c r="G22" s="70"/>
      <c r="H22" s="71"/>
      <c r="I22" s="52"/>
      <c r="J22" s="52">
        <f t="shared" si="3"/>
        <v>5</v>
      </c>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c r="BM22" s="46"/>
      <c r="BN22" s="46"/>
    </row>
    <row r="23" spans="1:66" s="14" customFormat="1" ht="30" customHeight="1" thickBot="1" x14ac:dyDescent="0.4">
      <c r="A23" s="36"/>
      <c r="B23" s="36"/>
      <c r="C23" s="36"/>
      <c r="D23" s="72" t="s">
        <v>143</v>
      </c>
      <c r="E23" s="73"/>
      <c r="F23" s="74"/>
      <c r="G23" s="75"/>
      <c r="H23" s="75"/>
      <c r="I23" s="52"/>
      <c r="J23" s="52">
        <f t="shared" si="3"/>
        <v>6</v>
      </c>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c r="BB23" s="46"/>
      <c r="BC23" s="46"/>
      <c r="BD23" s="46"/>
      <c r="BE23" s="46"/>
      <c r="BF23" s="46"/>
      <c r="BG23" s="46"/>
      <c r="BH23" s="46"/>
      <c r="BI23" s="46"/>
      <c r="BJ23" s="46"/>
      <c r="BK23" s="46"/>
      <c r="BL23" s="46"/>
      <c r="BM23" s="46"/>
      <c r="BN23" s="46"/>
    </row>
    <row r="24" spans="1:66" s="14" customFormat="1" ht="30" customHeight="1" thickBot="1" x14ac:dyDescent="0.4">
      <c r="A24" s="36"/>
      <c r="B24" s="36"/>
      <c r="C24" s="36"/>
      <c r="D24" s="72" t="s">
        <v>145</v>
      </c>
      <c r="E24" s="73"/>
      <c r="F24" s="74"/>
      <c r="G24" s="75"/>
      <c r="H24" s="75"/>
      <c r="I24" s="52"/>
      <c r="J24" s="52">
        <f t="shared" si="3"/>
        <v>5</v>
      </c>
      <c r="K24" s="46"/>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c r="BM24" s="46"/>
      <c r="BN24" s="46"/>
    </row>
    <row r="25" spans="1:66" s="14" customFormat="1" ht="30" customHeight="1" thickBot="1" x14ac:dyDescent="0.4">
      <c r="A25" s="36"/>
      <c r="B25" s="36"/>
      <c r="C25" s="36"/>
      <c r="D25" s="72" t="s">
        <v>146</v>
      </c>
      <c r="E25" s="73"/>
      <c r="F25" s="74"/>
      <c r="G25" s="75"/>
      <c r="H25" s="75"/>
      <c r="I25" s="52"/>
      <c r="J25" s="52">
        <f t="shared" si="3"/>
        <v>5</v>
      </c>
      <c r="K25" s="46"/>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c r="BM25" s="46"/>
      <c r="BN25" s="46"/>
    </row>
    <row r="26" spans="1:66" s="14" customFormat="1" ht="30" customHeight="1" thickBot="1" x14ac:dyDescent="0.4">
      <c r="A26" s="36"/>
      <c r="B26" s="36"/>
      <c r="C26" s="36"/>
      <c r="D26" s="72" t="s">
        <v>147</v>
      </c>
      <c r="E26" s="73"/>
      <c r="F26" s="74"/>
      <c r="G26" s="75"/>
      <c r="H26" s="75"/>
      <c r="I26" s="52"/>
      <c r="J26" s="52" t="str">
        <f t="shared" si="3"/>
        <v/>
      </c>
      <c r="K26" s="46"/>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c r="BN26" s="46"/>
    </row>
    <row r="27" spans="1:66" s="14" customFormat="1" ht="30" customHeight="1" thickBot="1" x14ac:dyDescent="0.4">
      <c r="A27" s="36"/>
      <c r="B27" s="36"/>
      <c r="C27" s="36"/>
      <c r="D27" s="72" t="s">
        <v>148</v>
      </c>
      <c r="E27" s="73"/>
      <c r="F27" s="74"/>
      <c r="G27" s="75"/>
      <c r="H27" s="75"/>
      <c r="I27" s="52"/>
      <c r="J27" s="52" t="e">
        <f t="shared" si="3"/>
        <v>#VALUE!</v>
      </c>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c r="BN27" s="46"/>
    </row>
    <row r="28" spans="1:66" s="14" customFormat="1" ht="30" customHeight="1" thickBot="1" x14ac:dyDescent="0.4">
      <c r="A28" s="36" t="s">
        <v>151</v>
      </c>
      <c r="B28" s="36"/>
      <c r="C28" s="36"/>
      <c r="D28" s="76" t="s">
        <v>153</v>
      </c>
      <c r="E28" s="77"/>
      <c r="F28" s="78"/>
      <c r="G28" s="79"/>
      <c r="H28" s="80"/>
      <c r="I28" s="52"/>
      <c r="J28" s="52" t="e">
        <f t="shared" si="3"/>
        <v>#VALUE!</v>
      </c>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row>
    <row r="29" spans="1:66" s="14" customFormat="1" ht="30" customHeight="1" thickBot="1" x14ac:dyDescent="0.4">
      <c r="A29" s="36"/>
      <c r="B29" s="36"/>
      <c r="C29" s="36"/>
      <c r="D29" s="81" t="s">
        <v>143</v>
      </c>
      <c r="E29" s="82"/>
      <c r="F29" s="83"/>
      <c r="G29" s="84" t="s">
        <v>154</v>
      </c>
      <c r="H29" s="84" t="s">
        <v>154</v>
      </c>
      <c r="I29" s="52"/>
      <c r="J29" s="52" t="e">
        <f t="shared" si="3"/>
        <v>#VALUE!</v>
      </c>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row>
    <row r="30" spans="1:66" s="14" customFormat="1" ht="30" customHeight="1" thickBot="1" x14ac:dyDescent="0.4">
      <c r="A30" s="36"/>
      <c r="B30" s="36"/>
      <c r="C30" s="36"/>
      <c r="D30" s="81" t="s">
        <v>145</v>
      </c>
      <c r="E30" s="82"/>
      <c r="F30" s="83"/>
      <c r="G30" s="84" t="s">
        <v>154</v>
      </c>
      <c r="H30" s="84" t="s">
        <v>154</v>
      </c>
      <c r="I30" s="52"/>
      <c r="J30" s="52" t="e">
        <f t="shared" si="3"/>
        <v>#VALUE!</v>
      </c>
      <c r="K30" s="4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row>
    <row r="31" spans="1:66" s="14" customFormat="1" ht="30" customHeight="1" thickBot="1" x14ac:dyDescent="0.4">
      <c r="A31" s="36"/>
      <c r="B31" s="36"/>
      <c r="C31" s="36"/>
      <c r="D31" s="81" t="s">
        <v>146</v>
      </c>
      <c r="E31" s="82"/>
      <c r="F31" s="83"/>
      <c r="G31" s="84" t="s">
        <v>154</v>
      </c>
      <c r="H31" s="84" t="s">
        <v>154</v>
      </c>
      <c r="I31" s="52"/>
      <c r="J31" s="52" t="e">
        <f t="shared" si="3"/>
        <v>#VALUE!</v>
      </c>
      <c r="K31" s="4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c r="BM31" s="46"/>
      <c r="BN31" s="46"/>
    </row>
    <row r="32" spans="1:66" s="14" customFormat="1" ht="30" customHeight="1" thickBot="1" x14ac:dyDescent="0.4">
      <c r="A32" s="36"/>
      <c r="B32" s="36"/>
      <c r="C32" s="36"/>
      <c r="D32" s="81" t="s">
        <v>147</v>
      </c>
      <c r="E32" s="82"/>
      <c r="F32" s="83"/>
      <c r="G32" s="84" t="s">
        <v>154</v>
      </c>
      <c r="H32" s="84" t="s">
        <v>154</v>
      </c>
      <c r="I32" s="52"/>
      <c r="J32" s="52" t="str">
        <f t="shared" si="3"/>
        <v/>
      </c>
      <c r="K32" s="4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c r="BM32" s="46"/>
      <c r="BN32" s="46"/>
    </row>
    <row r="33" spans="1:66" s="14" customFormat="1" ht="30" customHeight="1" thickBot="1" x14ac:dyDescent="0.4">
      <c r="A33" s="36"/>
      <c r="B33" s="36"/>
      <c r="C33" s="36"/>
      <c r="D33" s="81" t="s">
        <v>148</v>
      </c>
      <c r="E33" s="82"/>
      <c r="F33" s="83"/>
      <c r="G33" s="84" t="s">
        <v>154</v>
      </c>
      <c r="H33" s="84" t="s">
        <v>154</v>
      </c>
      <c r="I33" s="52"/>
      <c r="J33" s="52" t="str">
        <f t="shared" si="3"/>
        <v/>
      </c>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row>
    <row r="34" spans="1:66" s="14" customFormat="1" ht="30" customHeight="1" thickBot="1" x14ac:dyDescent="0.4">
      <c r="A34" s="36" t="s">
        <v>155</v>
      </c>
      <c r="B34" s="36"/>
      <c r="C34" s="36"/>
      <c r="D34" s="85"/>
      <c r="E34" s="86"/>
      <c r="F34" s="87"/>
      <c r="G34" s="88"/>
      <c r="H34" s="88"/>
      <c r="I34" s="52"/>
      <c r="J34" s="52" t="str">
        <f t="shared" si="3"/>
        <v/>
      </c>
      <c r="K34" s="4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6"/>
    </row>
    <row r="35" spans="1:66" s="14" customFormat="1" ht="30" customHeight="1" thickBot="1" x14ac:dyDescent="0.4">
      <c r="A35" s="31" t="s">
        <v>156</v>
      </c>
      <c r="B35" s="31"/>
      <c r="C35" s="31"/>
      <c r="D35" s="89" t="s">
        <v>157</v>
      </c>
      <c r="E35" s="90"/>
      <c r="F35" s="91"/>
      <c r="G35" s="92"/>
      <c r="H35" s="93"/>
      <c r="I35" s="94"/>
      <c r="J35" s="94" t="str">
        <f t="shared" si="3"/>
        <v/>
      </c>
      <c r="K35" s="95"/>
      <c r="L35" s="95"/>
      <c r="M35" s="95"/>
      <c r="N35" s="95"/>
      <c r="O35" s="95"/>
      <c r="P35" s="95"/>
      <c r="Q35" s="95"/>
      <c r="R35" s="95"/>
      <c r="S35" s="95"/>
      <c r="T35" s="95"/>
      <c r="U35" s="95"/>
      <c r="V35" s="95"/>
      <c r="W35" s="95"/>
      <c r="X35" s="95"/>
      <c r="Y35" s="95"/>
      <c r="Z35" s="95"/>
      <c r="AA35" s="95"/>
      <c r="AB35" s="95"/>
      <c r="AC35" s="95"/>
      <c r="AD35" s="95"/>
      <c r="AE35" s="95"/>
      <c r="AF35" s="95"/>
      <c r="AG35" s="95"/>
      <c r="AH35" s="95"/>
      <c r="AI35" s="95"/>
      <c r="AJ35" s="95"/>
      <c r="AK35" s="95"/>
      <c r="AL35" s="95"/>
      <c r="AM35" s="95"/>
      <c r="AN35" s="95"/>
      <c r="AO35" s="95"/>
      <c r="AP35" s="95"/>
      <c r="AQ35" s="95"/>
      <c r="AR35" s="95"/>
      <c r="AS35" s="95"/>
      <c r="AT35" s="95"/>
      <c r="AU35" s="95"/>
      <c r="AV35" s="95"/>
      <c r="AW35" s="95"/>
      <c r="AX35" s="95"/>
      <c r="AY35" s="95"/>
      <c r="AZ35" s="95"/>
      <c r="BA35" s="95"/>
      <c r="BB35" s="95"/>
      <c r="BC35" s="95"/>
      <c r="BD35" s="95"/>
      <c r="BE35" s="95"/>
      <c r="BF35" s="95"/>
      <c r="BG35" s="95"/>
      <c r="BH35" s="95"/>
      <c r="BI35" s="95"/>
      <c r="BJ35" s="95"/>
      <c r="BK35" s="95"/>
      <c r="BL35" s="95"/>
      <c r="BM35" s="95"/>
      <c r="BN35" s="95"/>
    </row>
    <row r="36" spans="1:66" ht="30" customHeight="1" x14ac:dyDescent="0.35">
      <c r="I36" s="96"/>
    </row>
    <row r="37" spans="1:66" ht="30" customHeight="1" x14ac:dyDescent="0.35">
      <c r="E37" s="97"/>
      <c r="H37" s="98"/>
    </row>
    <row r="38" spans="1:66" ht="30" customHeight="1" x14ac:dyDescent="0.35">
      <c r="E38" s="99"/>
    </row>
  </sheetData>
  <mergeCells count="11">
    <mergeCell ref="BH6:BN6"/>
    <mergeCell ref="E5:F5"/>
    <mergeCell ref="G5:H5"/>
    <mergeCell ref="E6:F6"/>
    <mergeCell ref="K6:Q6"/>
    <mergeCell ref="R6:X6"/>
    <mergeCell ref="Y6:AE6"/>
    <mergeCell ref="AF6:AL6"/>
    <mergeCell ref="AM6:AS6"/>
    <mergeCell ref="AT6:AZ6"/>
    <mergeCell ref="BA6:BG6"/>
  </mergeCells>
  <conditionalFormatting sqref="F9:F35">
    <cfRule type="dataBar" priority="1">
      <dataBar>
        <cfvo type="num" val="0"/>
        <cfvo type="num" val="1"/>
        <color theme="0" tint="-0.249977111117893"/>
      </dataBar>
      <extLst>
        <ext xmlns:x14="http://schemas.microsoft.com/office/spreadsheetml/2009/9/main" uri="{B025F937-C7B1-47D3-B67F-A62EFF666E3E}">
          <x14:id>{4003E10C-E673-4E41-B882-DC6B3C1EA88B}</x14:id>
        </ext>
      </extLst>
    </cfRule>
  </conditionalFormatting>
  <conditionalFormatting sqref="K7:BN35">
    <cfRule type="expression" dxfId="2" priority="4">
      <formula>AND(TODAY()&gt;=K$7,TODAY()&lt;L$7)</formula>
    </cfRule>
  </conditionalFormatting>
  <conditionalFormatting sqref="K9:BN35">
    <cfRule type="expression" dxfId="1" priority="2">
      <formula>AND(início_da_tarefa&lt;=K$7,ROUNDDOWN((término_da_tarefa-início_da_tarefa+1)*progresso_da_tarefa,0)+início_da_tarefa-1&gt;=K$7)</formula>
    </cfRule>
    <cfRule type="expression" dxfId="0" priority="3" stopIfTrue="1">
      <formula>AND(término_da_tarefa&gt;=K$7,início_da_tarefa&lt;L$7)</formula>
    </cfRule>
  </conditionalFormatting>
  <dataValidations count="1">
    <dataValidation type="whole" operator="greaterThanOrEqual" allowBlank="1" showInputMessage="1" promptTitle="Semana de exibição" prompt="Alterar esse número rola a exibição do Gráfico de Gantt." sqref="G6" xr:uid="{00000000-0002-0000-0500-000000000000}">
      <formula1>1</formula1>
    </dataValidation>
  </dataValidations>
  <pageMargins left="0.511811024" right="0.511811024" top="0.78740157499999996" bottom="0.78740157499999996" header="0.31496062000000002" footer="0.31496062000000002"/>
  <drawing r:id="rId1"/>
  <extLst>
    <ext xmlns:x14="http://schemas.microsoft.com/office/spreadsheetml/2009/9/main" uri="{78C0D931-6437-407d-A8EE-F0AAD7539E65}">
      <x14:conditionalFormattings>
        <x14:conditionalFormatting xmlns:xm="http://schemas.microsoft.com/office/excel/2006/main">
          <x14:cfRule type="dataBar" id="{4003E10C-E673-4E41-B882-DC6B3C1EA88B}">
            <x14:dataBar minLength="0" maxLength="100" negativeBarColorSameAsPositive="1" axisPosition="none">
              <x14:cfvo type="num">
                <xm:f>0</xm:f>
              </x14:cfvo>
              <x14:cfvo type="num">
                <xm:f>1</xm:f>
              </x14:cfvo>
            </x14:dataBar>
          </x14:cfRule>
          <xm:sqref>F9:F35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E7289-D3D1-46A6-AE11-49C496C7A5D6}">
  <dimension ref="A1:Z79"/>
  <sheetViews>
    <sheetView showGridLines="0" tabSelected="1" zoomScale="85" zoomScaleNormal="85" workbookViewId="0">
      <selection activeCell="H7" sqref="H7"/>
    </sheetView>
  </sheetViews>
  <sheetFormatPr defaultRowHeight="12.5" x14ac:dyDescent="0.25"/>
  <cols>
    <col min="1" max="1" width="37.453125" customWidth="1"/>
    <col min="2" max="2" width="22.6328125" bestFit="1" customWidth="1"/>
    <col min="3" max="3" width="19.453125" bestFit="1" customWidth="1"/>
    <col min="4" max="4" width="21.26953125" bestFit="1" customWidth="1"/>
    <col min="7" max="7" width="19" customWidth="1"/>
    <col min="8" max="8" width="16.1796875" customWidth="1"/>
    <col min="9" max="9" width="28.453125" customWidth="1"/>
    <col min="10" max="10" width="12.453125" customWidth="1"/>
    <col min="11" max="11" width="19.26953125" customWidth="1"/>
    <col min="12" max="12" width="20.81640625" customWidth="1"/>
    <col min="13" max="13" width="21.1796875" customWidth="1"/>
    <col min="21" max="21" width="4.26953125" customWidth="1"/>
    <col min="22" max="22" width="5.453125" customWidth="1"/>
    <col min="23" max="23" width="2.26953125" customWidth="1"/>
  </cols>
  <sheetData>
    <row r="1" spans="1:26" ht="14.5" x14ac:dyDescent="0.3">
      <c r="A1" s="116" t="s">
        <v>223</v>
      </c>
      <c r="B1" s="22"/>
      <c r="C1" s="22"/>
    </row>
    <row r="2" spans="1:26" ht="14.5" x14ac:dyDescent="0.25">
      <c r="A2" s="101"/>
    </row>
    <row r="3" spans="1:26" ht="14.5" x14ac:dyDescent="0.3">
      <c r="A3" s="116" t="s">
        <v>224</v>
      </c>
      <c r="B3" s="22"/>
    </row>
    <row r="4" spans="1:26" ht="15" thickBot="1" x14ac:dyDescent="0.35">
      <c r="A4" s="116"/>
      <c r="B4" s="22"/>
    </row>
    <row r="5" spans="1:26" ht="29.5" thickBot="1" x14ac:dyDescent="0.3">
      <c r="A5" s="120" t="s">
        <v>168</v>
      </c>
      <c r="B5" s="121" t="s">
        <v>169</v>
      </c>
      <c r="C5" s="121" t="s">
        <v>170</v>
      </c>
      <c r="D5" s="121" t="s">
        <v>171</v>
      </c>
      <c r="G5" s="134" t="s">
        <v>172</v>
      </c>
      <c r="H5" s="135"/>
      <c r="I5" s="135"/>
      <c r="J5" s="135"/>
      <c r="K5" s="135"/>
      <c r="L5" s="135"/>
      <c r="M5" s="135"/>
      <c r="N5" s="135"/>
      <c r="O5" s="135"/>
      <c r="P5" s="135"/>
      <c r="Q5" s="135"/>
      <c r="R5" s="135"/>
      <c r="S5" s="135"/>
      <c r="T5" s="135"/>
      <c r="U5" s="135"/>
      <c r="V5" s="135"/>
      <c r="W5" s="135"/>
      <c r="X5" s="136"/>
      <c r="Y5" s="137"/>
      <c r="Z5" s="138"/>
    </row>
    <row r="6" spans="1:26" ht="73" thickBot="1" x14ac:dyDescent="0.3">
      <c r="A6" s="115" t="s">
        <v>161</v>
      </c>
      <c r="B6" s="114" t="s">
        <v>226</v>
      </c>
      <c r="C6" s="114" t="s">
        <v>245</v>
      </c>
      <c r="D6" s="114" t="s">
        <v>246</v>
      </c>
      <c r="G6" s="139" t="s">
        <v>241</v>
      </c>
      <c r="H6" s="140"/>
      <c r="I6" s="140"/>
      <c r="J6" s="140"/>
      <c r="K6" s="140"/>
      <c r="L6" s="140"/>
      <c r="M6" s="103"/>
      <c r="N6" s="103"/>
      <c r="O6" s="140" t="s">
        <v>222</v>
      </c>
      <c r="P6" s="140"/>
      <c r="Q6" s="140"/>
      <c r="R6" s="140"/>
      <c r="S6" s="140"/>
      <c r="T6" s="140"/>
      <c r="U6" s="140"/>
      <c r="V6" s="140"/>
      <c r="W6" s="140"/>
      <c r="X6" s="141"/>
      <c r="Y6" s="137"/>
      <c r="Z6" s="138"/>
    </row>
    <row r="7" spans="1:26" ht="73" thickBot="1" x14ac:dyDescent="0.3">
      <c r="A7" s="115" t="s">
        <v>160</v>
      </c>
      <c r="B7" s="114" t="s">
        <v>247</v>
      </c>
      <c r="C7" s="114" t="s">
        <v>248</v>
      </c>
      <c r="D7" s="114" t="s">
        <v>249</v>
      </c>
      <c r="G7" s="104"/>
      <c r="H7" s="104"/>
      <c r="I7" s="105"/>
      <c r="J7" s="105"/>
      <c r="K7" s="105"/>
      <c r="L7" s="105"/>
      <c r="M7" s="105"/>
      <c r="N7" s="131"/>
      <c r="O7" s="131"/>
      <c r="P7" s="131"/>
      <c r="Q7" s="132"/>
      <c r="R7" s="132"/>
      <c r="S7" s="132"/>
      <c r="T7" s="132"/>
      <c r="U7" s="132"/>
      <c r="V7" s="132"/>
      <c r="W7" s="133"/>
      <c r="X7" s="133"/>
      <c r="Y7" s="133"/>
      <c r="Z7" s="133"/>
    </row>
    <row r="8" spans="1:26" ht="73.5" thickTop="1" thickBot="1" x14ac:dyDescent="0.3">
      <c r="A8" s="115" t="s">
        <v>162</v>
      </c>
      <c r="B8" s="114" t="s">
        <v>250</v>
      </c>
      <c r="C8" s="114" t="s">
        <v>251</v>
      </c>
      <c r="D8" s="114" t="s">
        <v>252</v>
      </c>
      <c r="G8" s="106" t="s">
        <v>0</v>
      </c>
      <c r="H8" s="107" t="s">
        <v>173</v>
      </c>
      <c r="I8" s="107" t="s">
        <v>174</v>
      </c>
      <c r="J8" s="107" t="s">
        <v>175</v>
      </c>
      <c r="K8" s="107" t="s">
        <v>176</v>
      </c>
      <c r="L8" s="107" t="s">
        <v>177</v>
      </c>
      <c r="M8" s="107" t="s">
        <v>178</v>
      </c>
      <c r="N8" s="142" t="s">
        <v>179</v>
      </c>
      <c r="O8" s="143"/>
      <c r="P8" s="144" t="s">
        <v>180</v>
      </c>
      <c r="Q8" s="145"/>
      <c r="R8" s="146"/>
      <c r="S8" s="144" t="s">
        <v>181</v>
      </c>
      <c r="T8" s="145"/>
      <c r="U8" s="145"/>
      <c r="V8" s="145"/>
      <c r="W8" s="146"/>
      <c r="X8" s="161" t="s">
        <v>4</v>
      </c>
      <c r="Y8" s="162"/>
      <c r="Z8" s="102"/>
    </row>
    <row r="9" spans="1:26" ht="73" customHeight="1" thickBot="1" x14ac:dyDescent="0.3">
      <c r="A9" s="115" t="s">
        <v>163</v>
      </c>
      <c r="B9" s="114" t="s">
        <v>253</v>
      </c>
      <c r="C9" s="114" t="s">
        <v>254</v>
      </c>
      <c r="D9" s="114" t="s">
        <v>255</v>
      </c>
      <c r="G9" s="108" t="s">
        <v>182</v>
      </c>
      <c r="H9" s="109" t="s">
        <v>183</v>
      </c>
      <c r="I9" s="109" t="s">
        <v>225</v>
      </c>
      <c r="J9" s="109" t="s">
        <v>184</v>
      </c>
      <c r="K9" s="109" t="s">
        <v>185</v>
      </c>
      <c r="L9" s="109" t="s">
        <v>244</v>
      </c>
      <c r="M9" s="109" t="s">
        <v>186</v>
      </c>
      <c r="N9" s="128" t="s">
        <v>187</v>
      </c>
      <c r="O9" s="129"/>
      <c r="P9" s="128" t="s">
        <v>271</v>
      </c>
      <c r="Q9" s="130"/>
      <c r="R9" s="129"/>
      <c r="S9" s="128" t="s">
        <v>280</v>
      </c>
      <c r="T9" s="130"/>
      <c r="U9" s="130"/>
      <c r="V9" s="130"/>
      <c r="W9" s="130"/>
      <c r="X9" s="163" t="s">
        <v>284</v>
      </c>
      <c r="Y9" s="163"/>
      <c r="Z9" s="102"/>
    </row>
    <row r="10" spans="1:26" ht="73" customHeight="1" thickBot="1" x14ac:dyDescent="0.3">
      <c r="A10" s="115" t="s">
        <v>164</v>
      </c>
      <c r="B10" s="114" t="s">
        <v>256</v>
      </c>
      <c r="C10" s="114" t="s">
        <v>257</v>
      </c>
      <c r="D10" s="114" t="s">
        <v>258</v>
      </c>
      <c r="G10" s="108" t="s">
        <v>188</v>
      </c>
      <c r="H10" s="109" t="s">
        <v>189</v>
      </c>
      <c r="I10" s="109" t="s">
        <v>190</v>
      </c>
      <c r="J10" s="109" t="s">
        <v>184</v>
      </c>
      <c r="K10" s="109" t="s">
        <v>185</v>
      </c>
      <c r="L10" s="109" t="s">
        <v>244</v>
      </c>
      <c r="M10" s="109" t="s">
        <v>162</v>
      </c>
      <c r="N10" s="128" t="s">
        <v>191</v>
      </c>
      <c r="O10" s="129"/>
      <c r="P10" s="128" t="s">
        <v>272</v>
      </c>
      <c r="Q10" s="130"/>
      <c r="R10" s="129"/>
      <c r="S10" s="128" t="s">
        <v>281</v>
      </c>
      <c r="T10" s="130"/>
      <c r="U10" s="130"/>
      <c r="V10" s="130"/>
      <c r="W10" s="130"/>
      <c r="X10" s="163" t="s">
        <v>285</v>
      </c>
      <c r="Y10" s="163"/>
      <c r="Z10" s="102"/>
    </row>
    <row r="11" spans="1:26" ht="73" customHeight="1" thickBot="1" x14ac:dyDescent="0.3">
      <c r="A11" s="115" t="s">
        <v>165</v>
      </c>
      <c r="B11" s="114" t="s">
        <v>259</v>
      </c>
      <c r="C11" s="114" t="s">
        <v>260</v>
      </c>
      <c r="D11" s="114" t="s">
        <v>261</v>
      </c>
      <c r="G11" s="108" t="s">
        <v>192</v>
      </c>
      <c r="H11" s="109" t="s">
        <v>193</v>
      </c>
      <c r="I11" s="109" t="s">
        <v>194</v>
      </c>
      <c r="J11" s="109" t="s">
        <v>184</v>
      </c>
      <c r="K11" s="109" t="s">
        <v>185</v>
      </c>
      <c r="L11" s="109" t="s">
        <v>244</v>
      </c>
      <c r="M11" s="109" t="s">
        <v>162</v>
      </c>
      <c r="N11" s="128" t="s">
        <v>195</v>
      </c>
      <c r="O11" s="129"/>
      <c r="P11" s="128" t="s">
        <v>277</v>
      </c>
      <c r="Q11" s="130"/>
      <c r="R11" s="129"/>
      <c r="S11" s="128" t="s">
        <v>282</v>
      </c>
      <c r="T11" s="130"/>
      <c r="U11" s="130"/>
      <c r="V11" s="130"/>
      <c r="W11" s="130"/>
      <c r="X11" s="163" t="s">
        <v>286</v>
      </c>
      <c r="Y11" s="163"/>
      <c r="Z11" s="102"/>
    </row>
    <row r="12" spans="1:26" ht="58.5" customHeight="1" thickBot="1" x14ac:dyDescent="0.3">
      <c r="A12" s="115" t="s">
        <v>166</v>
      </c>
      <c r="B12" s="114" t="s">
        <v>262</v>
      </c>
      <c r="C12" s="114" t="s">
        <v>263</v>
      </c>
      <c r="D12" s="114" t="s">
        <v>264</v>
      </c>
      <c r="G12" s="108" t="s">
        <v>196</v>
      </c>
      <c r="H12" s="109" t="s">
        <v>197</v>
      </c>
      <c r="I12" s="109" t="s">
        <v>198</v>
      </c>
      <c r="J12" s="109" t="s">
        <v>184</v>
      </c>
      <c r="K12" s="109" t="s">
        <v>228</v>
      </c>
      <c r="L12" s="109" t="s">
        <v>244</v>
      </c>
      <c r="M12" s="109" t="s">
        <v>199</v>
      </c>
      <c r="N12" s="128" t="s">
        <v>200</v>
      </c>
      <c r="O12" s="129"/>
      <c r="P12" s="128" t="s">
        <v>273</v>
      </c>
      <c r="Q12" s="130"/>
      <c r="R12" s="129"/>
      <c r="S12" s="128" t="s">
        <v>283</v>
      </c>
      <c r="T12" s="130"/>
      <c r="U12" s="130"/>
      <c r="V12" s="130"/>
      <c r="W12" s="130"/>
      <c r="X12" s="163" t="s">
        <v>287</v>
      </c>
      <c r="Y12" s="163"/>
      <c r="Z12" s="102"/>
    </row>
    <row r="13" spans="1:26" ht="87.5" customHeight="1" thickBot="1" x14ac:dyDescent="0.3">
      <c r="A13" s="115" t="s">
        <v>167</v>
      </c>
      <c r="B13" s="114" t="s">
        <v>265</v>
      </c>
      <c r="C13" s="114" t="s">
        <v>266</v>
      </c>
      <c r="D13" s="114" t="s">
        <v>267</v>
      </c>
      <c r="G13" s="108" t="s">
        <v>201</v>
      </c>
      <c r="H13" s="109" t="s">
        <v>202</v>
      </c>
      <c r="I13" s="109" t="s">
        <v>203</v>
      </c>
      <c r="J13" s="109" t="s">
        <v>184</v>
      </c>
      <c r="K13" s="109" t="s">
        <v>204</v>
      </c>
      <c r="L13" s="109" t="s">
        <v>244</v>
      </c>
      <c r="M13" s="109" t="s">
        <v>205</v>
      </c>
      <c r="N13" s="128" t="s">
        <v>206</v>
      </c>
      <c r="O13" s="129"/>
      <c r="P13" s="128" t="s">
        <v>278</v>
      </c>
      <c r="Q13" s="130"/>
      <c r="R13" s="129"/>
      <c r="S13" s="128" t="s">
        <v>200</v>
      </c>
      <c r="T13" s="130"/>
      <c r="U13" s="130"/>
      <c r="V13" s="130"/>
      <c r="W13" s="130"/>
      <c r="X13" s="163" t="s">
        <v>288</v>
      </c>
      <c r="Y13" s="163"/>
      <c r="Z13" s="102"/>
    </row>
    <row r="14" spans="1:26" ht="87.5" customHeight="1" thickBot="1" x14ac:dyDescent="0.3">
      <c r="A14" s="115" t="s">
        <v>239</v>
      </c>
      <c r="B14" s="114" t="s">
        <v>268</v>
      </c>
      <c r="C14" s="114" t="s">
        <v>269</v>
      </c>
      <c r="D14" s="114" t="s">
        <v>270</v>
      </c>
      <c r="G14" s="108" t="s">
        <v>207</v>
      </c>
      <c r="H14" s="109" t="s">
        <v>208</v>
      </c>
      <c r="I14" s="109" t="s">
        <v>209</v>
      </c>
      <c r="J14" s="109" t="s">
        <v>184</v>
      </c>
      <c r="K14" s="109" t="s">
        <v>229</v>
      </c>
      <c r="L14" s="109" t="s">
        <v>244</v>
      </c>
      <c r="M14" s="109" t="s">
        <v>210</v>
      </c>
      <c r="N14" s="128" t="s">
        <v>211</v>
      </c>
      <c r="O14" s="129"/>
      <c r="P14" s="128" t="s">
        <v>274</v>
      </c>
      <c r="Q14" s="130"/>
      <c r="R14" s="129"/>
      <c r="S14" s="128" t="s">
        <v>212</v>
      </c>
      <c r="T14" s="130"/>
      <c r="U14" s="130"/>
      <c r="V14" s="130"/>
      <c r="W14" s="130"/>
      <c r="X14" s="163" t="s">
        <v>289</v>
      </c>
      <c r="Y14" s="163"/>
      <c r="Z14" s="102"/>
    </row>
    <row r="15" spans="1:26" ht="52.5" customHeight="1" thickBot="1" x14ac:dyDescent="0.3">
      <c r="G15" s="108" t="s">
        <v>213</v>
      </c>
      <c r="H15" s="109" t="s">
        <v>232</v>
      </c>
      <c r="I15" s="109" t="s">
        <v>214</v>
      </c>
      <c r="J15" s="109" t="s">
        <v>184</v>
      </c>
      <c r="K15" s="109" t="s">
        <v>230</v>
      </c>
      <c r="L15" s="109" t="s">
        <v>244</v>
      </c>
      <c r="M15" s="109" t="s">
        <v>215</v>
      </c>
      <c r="N15" s="128" t="s">
        <v>216</v>
      </c>
      <c r="O15" s="129"/>
      <c r="P15" s="128" t="s">
        <v>275</v>
      </c>
      <c r="Q15" s="130"/>
      <c r="R15" s="129"/>
      <c r="S15" s="128" t="s">
        <v>200</v>
      </c>
      <c r="T15" s="130"/>
      <c r="U15" s="130"/>
      <c r="V15" s="130"/>
      <c r="W15" s="130"/>
      <c r="X15" s="163" t="s">
        <v>290</v>
      </c>
      <c r="Y15" s="163"/>
      <c r="Z15" s="102"/>
    </row>
    <row r="16" spans="1:26" ht="65.5" customHeight="1" thickBot="1" x14ac:dyDescent="0.3">
      <c r="G16" s="108" t="s">
        <v>217</v>
      </c>
      <c r="H16" s="109" t="s">
        <v>218</v>
      </c>
      <c r="I16" s="109" t="s">
        <v>219</v>
      </c>
      <c r="J16" s="109" t="s">
        <v>184</v>
      </c>
      <c r="K16" s="109" t="s">
        <v>231</v>
      </c>
      <c r="L16" s="109" t="s">
        <v>244</v>
      </c>
      <c r="M16" s="109" t="s">
        <v>220</v>
      </c>
      <c r="N16" s="128" t="s">
        <v>221</v>
      </c>
      <c r="O16" s="129"/>
      <c r="P16" s="128" t="s">
        <v>276</v>
      </c>
      <c r="Q16" s="130"/>
      <c r="R16" s="129"/>
      <c r="S16" s="128" t="s">
        <v>200</v>
      </c>
      <c r="T16" s="130"/>
      <c r="U16" s="130"/>
      <c r="V16" s="130"/>
      <c r="W16" s="130"/>
      <c r="X16" s="163" t="s">
        <v>291</v>
      </c>
      <c r="Y16" s="163"/>
      <c r="Z16" s="102"/>
    </row>
    <row r="17" spans="7:26" ht="39.5" customHeight="1" thickBot="1" x14ac:dyDescent="0.3">
      <c r="G17" s="108" t="s">
        <v>233</v>
      </c>
      <c r="H17" s="109" t="s">
        <v>234</v>
      </c>
      <c r="I17" s="109" t="s">
        <v>235</v>
      </c>
      <c r="J17" s="109" t="s">
        <v>184</v>
      </c>
      <c r="K17" s="109" t="s">
        <v>236</v>
      </c>
      <c r="L17" s="109" t="s">
        <v>237</v>
      </c>
      <c r="M17" s="109" t="s">
        <v>238</v>
      </c>
      <c r="N17" s="128" t="s">
        <v>240</v>
      </c>
      <c r="O17" s="129"/>
      <c r="P17" s="128" t="s">
        <v>279</v>
      </c>
      <c r="Q17" s="130"/>
      <c r="R17" s="129"/>
      <c r="S17" s="128" t="s">
        <v>200</v>
      </c>
      <c r="T17" s="130"/>
      <c r="U17" s="130"/>
      <c r="V17" s="130"/>
      <c r="W17" s="130"/>
      <c r="X17" s="163" t="s">
        <v>292</v>
      </c>
      <c r="Y17" s="163"/>
      <c r="Z17" s="102"/>
    </row>
    <row r="18" spans="7:26" ht="15" thickBot="1" x14ac:dyDescent="0.3">
      <c r="G18" s="118"/>
      <c r="H18" s="118"/>
      <c r="I18" s="118"/>
      <c r="J18" s="118"/>
      <c r="K18" s="119"/>
      <c r="L18" s="118"/>
      <c r="M18" s="118"/>
      <c r="N18" s="117"/>
      <c r="O18" s="117"/>
      <c r="P18" s="117"/>
      <c r="Q18" s="117"/>
      <c r="R18" s="117"/>
      <c r="S18" s="117"/>
      <c r="T18" s="117"/>
      <c r="U18" s="117"/>
      <c r="V18" s="117"/>
      <c r="W18" s="118"/>
      <c r="X18" s="118"/>
      <c r="Y18" s="118"/>
      <c r="Z18" s="102"/>
    </row>
    <row r="19" spans="7:26" ht="13" thickBot="1" x14ac:dyDescent="0.3">
      <c r="G19" s="104"/>
      <c r="H19" s="104"/>
      <c r="I19" s="105"/>
      <c r="J19" s="105"/>
      <c r="K19" s="105"/>
      <c r="L19" s="105"/>
      <c r="M19" s="105"/>
      <c r="N19" s="132"/>
      <c r="O19" s="132"/>
      <c r="P19" s="132"/>
      <c r="Q19" s="132"/>
      <c r="R19" s="132"/>
      <c r="S19" s="132"/>
      <c r="T19" s="132"/>
      <c r="U19" s="132"/>
      <c r="V19" s="132"/>
      <c r="W19" s="133"/>
      <c r="X19" s="133"/>
      <c r="Y19" s="133"/>
      <c r="Z19" s="133"/>
    </row>
    <row r="20" spans="7:26" ht="15" thickBot="1" x14ac:dyDescent="0.3">
      <c r="G20" s="105"/>
      <c r="H20" s="144" t="s">
        <v>242</v>
      </c>
      <c r="I20" s="146"/>
      <c r="J20" s="144" t="s">
        <v>243</v>
      </c>
      <c r="K20" s="145"/>
      <c r="L20" s="145"/>
      <c r="M20" s="147"/>
      <c r="N20" s="148" t="s">
        <v>227</v>
      </c>
      <c r="O20" s="145"/>
      <c r="P20" s="145"/>
      <c r="Q20" s="145"/>
      <c r="R20" s="145"/>
      <c r="S20" s="145"/>
      <c r="T20" s="145"/>
      <c r="U20" s="145"/>
      <c r="V20" s="145"/>
      <c r="W20" s="145"/>
      <c r="X20" s="145"/>
      <c r="Y20" s="147"/>
      <c r="Z20" s="102"/>
    </row>
    <row r="21" spans="7:26" x14ac:dyDescent="0.25">
      <c r="R21" s="149"/>
      <c r="S21" s="149"/>
      <c r="T21" s="149"/>
      <c r="U21" s="110"/>
      <c r="V21" s="150"/>
      <c r="W21" s="150"/>
      <c r="X21" s="150"/>
      <c r="Y21" s="150"/>
      <c r="Z21" s="150"/>
    </row>
    <row r="25" spans="7:26" ht="17.5" x14ac:dyDescent="0.25">
      <c r="G25" s="111"/>
    </row>
    <row r="26" spans="7:26" x14ac:dyDescent="0.25">
      <c r="G26" s="112"/>
    </row>
    <row r="27" spans="7:26" ht="17.5" x14ac:dyDescent="0.25">
      <c r="G27" s="113"/>
    </row>
    <row r="28" spans="7:26" ht="17.5" x14ac:dyDescent="0.25">
      <c r="G28" s="113"/>
    </row>
    <row r="29" spans="7:26" ht="17.5" x14ac:dyDescent="0.25">
      <c r="G29" s="113"/>
    </row>
    <row r="30" spans="7:26" ht="17.5" x14ac:dyDescent="0.25">
      <c r="G30" s="113"/>
    </row>
    <row r="31" spans="7:26" ht="17.5" x14ac:dyDescent="0.25">
      <c r="G31" s="113"/>
    </row>
    <row r="32" spans="7:26" ht="17.5" x14ac:dyDescent="0.25">
      <c r="G32" s="113"/>
    </row>
    <row r="33" spans="7:7" ht="17.5" x14ac:dyDescent="0.25">
      <c r="G33" s="113"/>
    </row>
    <row r="34" spans="7:7" ht="17.5" x14ac:dyDescent="0.25">
      <c r="G34" s="113"/>
    </row>
    <row r="35" spans="7:7" ht="17.5" x14ac:dyDescent="0.25">
      <c r="G35" s="113"/>
    </row>
    <row r="36" spans="7:7" ht="17.5" x14ac:dyDescent="0.25">
      <c r="G36" s="113"/>
    </row>
    <row r="37" spans="7:7" ht="17.5" x14ac:dyDescent="0.25">
      <c r="G37" s="113"/>
    </row>
    <row r="39" spans="7:7" ht="17.5" x14ac:dyDescent="0.25">
      <c r="G39" s="111"/>
    </row>
    <row r="40" spans="7:7" x14ac:dyDescent="0.25">
      <c r="G40" s="112"/>
    </row>
    <row r="41" spans="7:7" ht="17.5" x14ac:dyDescent="0.25">
      <c r="G41" s="113"/>
    </row>
    <row r="42" spans="7:7" ht="17.5" x14ac:dyDescent="0.25">
      <c r="G42" s="113"/>
    </row>
    <row r="43" spans="7:7" ht="17.5" x14ac:dyDescent="0.25">
      <c r="G43" s="113"/>
    </row>
    <row r="44" spans="7:7" ht="17.5" x14ac:dyDescent="0.25">
      <c r="G44" s="113"/>
    </row>
    <row r="45" spans="7:7" ht="17.5" x14ac:dyDescent="0.25">
      <c r="G45" s="113"/>
    </row>
    <row r="46" spans="7:7" ht="17.5" x14ac:dyDescent="0.25">
      <c r="G46" s="113"/>
    </row>
    <row r="47" spans="7:7" ht="17.5" x14ac:dyDescent="0.25">
      <c r="G47" s="113"/>
    </row>
    <row r="48" spans="7:7" ht="17.5" x14ac:dyDescent="0.25">
      <c r="G48" s="113"/>
    </row>
    <row r="49" spans="7:7" ht="17.5" x14ac:dyDescent="0.25">
      <c r="G49" s="113"/>
    </row>
    <row r="50" spans="7:7" ht="17.5" x14ac:dyDescent="0.25">
      <c r="G50" s="113"/>
    </row>
    <row r="51" spans="7:7" ht="17.5" x14ac:dyDescent="0.25">
      <c r="G51" s="113"/>
    </row>
    <row r="53" spans="7:7" ht="17.5" x14ac:dyDescent="0.25">
      <c r="G53" s="111"/>
    </row>
    <row r="54" spans="7:7" x14ac:dyDescent="0.25">
      <c r="G54" s="112"/>
    </row>
    <row r="55" spans="7:7" ht="17.5" x14ac:dyDescent="0.25">
      <c r="G55" s="113"/>
    </row>
    <row r="56" spans="7:7" ht="17.5" x14ac:dyDescent="0.25">
      <c r="G56" s="113"/>
    </row>
    <row r="57" spans="7:7" ht="17.5" x14ac:dyDescent="0.25">
      <c r="G57" s="113"/>
    </row>
    <row r="58" spans="7:7" ht="17.5" x14ac:dyDescent="0.25">
      <c r="G58" s="113"/>
    </row>
    <row r="59" spans="7:7" ht="17.5" x14ac:dyDescent="0.25">
      <c r="G59" s="113"/>
    </row>
    <row r="60" spans="7:7" ht="17.5" x14ac:dyDescent="0.25">
      <c r="G60" s="113"/>
    </row>
    <row r="61" spans="7:7" ht="17.5" x14ac:dyDescent="0.25">
      <c r="G61" s="113"/>
    </row>
    <row r="62" spans="7:7" ht="17.5" x14ac:dyDescent="0.25">
      <c r="G62" s="113"/>
    </row>
    <row r="63" spans="7:7" ht="17.5" x14ac:dyDescent="0.25">
      <c r="G63" s="113"/>
    </row>
    <row r="64" spans="7:7" ht="17.5" x14ac:dyDescent="0.25">
      <c r="G64" s="113"/>
    </row>
    <row r="65" spans="7:7" ht="17.5" x14ac:dyDescent="0.25">
      <c r="G65" s="113"/>
    </row>
    <row r="67" spans="7:7" ht="17.5" x14ac:dyDescent="0.25">
      <c r="G67" s="111"/>
    </row>
    <row r="68" spans="7:7" x14ac:dyDescent="0.25">
      <c r="G68" s="112"/>
    </row>
    <row r="69" spans="7:7" ht="17.5" x14ac:dyDescent="0.25">
      <c r="G69" s="113"/>
    </row>
    <row r="70" spans="7:7" ht="17.5" x14ac:dyDescent="0.25">
      <c r="G70" s="113"/>
    </row>
    <row r="71" spans="7:7" ht="17.5" x14ac:dyDescent="0.25">
      <c r="G71" s="113"/>
    </row>
    <row r="72" spans="7:7" ht="17.5" x14ac:dyDescent="0.25">
      <c r="G72" s="113"/>
    </row>
    <row r="73" spans="7:7" ht="17.5" x14ac:dyDescent="0.25">
      <c r="G73" s="113"/>
    </row>
    <row r="74" spans="7:7" ht="17.5" x14ac:dyDescent="0.25">
      <c r="G74" s="113"/>
    </row>
    <row r="75" spans="7:7" ht="17.5" x14ac:dyDescent="0.25">
      <c r="G75" s="113"/>
    </row>
    <row r="76" spans="7:7" ht="17.5" x14ac:dyDescent="0.25">
      <c r="G76" s="113"/>
    </row>
    <row r="77" spans="7:7" ht="17.5" x14ac:dyDescent="0.25">
      <c r="G77" s="113"/>
    </row>
    <row r="78" spans="7:7" ht="17.5" x14ac:dyDescent="0.25">
      <c r="G78" s="113"/>
    </row>
    <row r="79" spans="7:7" ht="17.5" x14ac:dyDescent="0.25">
      <c r="G79" s="113"/>
    </row>
  </sheetData>
  <mergeCells count="58">
    <mergeCell ref="H20:I20"/>
    <mergeCell ref="J20:M20"/>
    <mergeCell ref="N20:Y20"/>
    <mergeCell ref="R21:T21"/>
    <mergeCell ref="V21:Z21"/>
    <mergeCell ref="N17:O17"/>
    <mergeCell ref="P17:R17"/>
    <mergeCell ref="S17:W17"/>
    <mergeCell ref="X17:Y17"/>
    <mergeCell ref="N19:P19"/>
    <mergeCell ref="Q19:S19"/>
    <mergeCell ref="T19:V19"/>
    <mergeCell ref="W19:Z19"/>
    <mergeCell ref="N14:O14"/>
    <mergeCell ref="P14:R14"/>
    <mergeCell ref="S14:W14"/>
    <mergeCell ref="X14:Y14"/>
    <mergeCell ref="N15:O15"/>
    <mergeCell ref="P15:R15"/>
    <mergeCell ref="S15:W15"/>
    <mergeCell ref="X15:Y15"/>
    <mergeCell ref="N12:O12"/>
    <mergeCell ref="P12:R12"/>
    <mergeCell ref="S12:W12"/>
    <mergeCell ref="X12:Y12"/>
    <mergeCell ref="N13:O13"/>
    <mergeCell ref="P13:R13"/>
    <mergeCell ref="S13:W13"/>
    <mergeCell ref="X13:Y13"/>
    <mergeCell ref="N10:O10"/>
    <mergeCell ref="P10:R10"/>
    <mergeCell ref="S10:W10"/>
    <mergeCell ref="X10:Y10"/>
    <mergeCell ref="N11:O11"/>
    <mergeCell ref="P11:R11"/>
    <mergeCell ref="S11:W11"/>
    <mergeCell ref="X11:Y11"/>
    <mergeCell ref="G5:X5"/>
    <mergeCell ref="Y5:Z5"/>
    <mergeCell ref="G6:L6"/>
    <mergeCell ref="O6:X6"/>
    <mergeCell ref="Y6:Z6"/>
    <mergeCell ref="N16:O16"/>
    <mergeCell ref="P16:R16"/>
    <mergeCell ref="S16:W16"/>
    <mergeCell ref="X16:Y16"/>
    <mergeCell ref="N7:P7"/>
    <mergeCell ref="Q7:S7"/>
    <mergeCell ref="T7:V7"/>
    <mergeCell ref="W7:Z7"/>
    <mergeCell ref="N8:O8"/>
    <mergeCell ref="P8:R8"/>
    <mergeCell ref="S8:W8"/>
    <mergeCell ref="X8:Y8"/>
    <mergeCell ref="N9:O9"/>
    <mergeCell ref="P9:R9"/>
    <mergeCell ref="S9:W9"/>
    <mergeCell ref="X9:Y9"/>
  </mergeCells>
  <pageMargins left="0.511811024" right="0.511811024" top="0.78740157499999996" bottom="0.78740157499999996" header="0.31496062000000002" footer="0.31496062000000002"/>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E55"/>
  <sheetViews>
    <sheetView workbookViewId="0">
      <selection activeCell="A3" sqref="A3:E55"/>
      <pivotSelection pane="bottomRight" showHeader="1" activeRow="2" previousRow="2" click="1" r:id="rId1">
        <pivotArea type="all" dataOnly="0" outline="0" fieldPosition="0"/>
      </pivotSelection>
    </sheetView>
  </sheetViews>
  <sheetFormatPr defaultRowHeight="12.5" x14ac:dyDescent="0.25"/>
  <cols>
    <col min="1" max="1" width="14" bestFit="1" customWidth="1"/>
    <col min="2" max="2" width="25.54296875" customWidth="1"/>
    <col min="3" max="3" width="55" customWidth="1"/>
    <col min="4" max="4" width="6.1796875" bestFit="1" customWidth="1"/>
    <col min="5" max="5" width="7" bestFit="1" customWidth="1"/>
    <col min="6" max="49" width="105.453125" bestFit="1" customWidth="1"/>
    <col min="50" max="50" width="10" bestFit="1" customWidth="1"/>
  </cols>
  <sheetData>
    <row r="3" spans="1:5" x14ac:dyDescent="0.25">
      <c r="A3" s="25" t="s">
        <v>125</v>
      </c>
      <c r="B3" s="24"/>
      <c r="C3" s="24"/>
      <c r="D3" s="24"/>
      <c r="E3" s="27"/>
    </row>
    <row r="4" spans="1:5" x14ac:dyDescent="0.25">
      <c r="A4" s="25" t="s">
        <v>2</v>
      </c>
      <c r="B4" s="25" t="s">
        <v>3</v>
      </c>
      <c r="C4" s="25" t="s">
        <v>40</v>
      </c>
      <c r="D4" s="25" t="s">
        <v>0</v>
      </c>
      <c r="E4" s="27" t="s">
        <v>122</v>
      </c>
    </row>
    <row r="5" spans="1:5" x14ac:dyDescent="0.25">
      <c r="A5" s="23" t="s">
        <v>9</v>
      </c>
      <c r="B5" s="23" t="s">
        <v>45</v>
      </c>
      <c r="C5" s="23" t="s">
        <v>42</v>
      </c>
      <c r="D5" s="23" t="s">
        <v>9</v>
      </c>
      <c r="E5" s="27">
        <v>1000</v>
      </c>
    </row>
    <row r="6" spans="1:5" x14ac:dyDescent="0.25">
      <c r="A6" s="29"/>
      <c r="B6" s="29"/>
      <c r="C6" s="23" t="s">
        <v>41</v>
      </c>
      <c r="D6" s="23" t="s">
        <v>12</v>
      </c>
      <c r="E6" s="27">
        <v>1000</v>
      </c>
    </row>
    <row r="7" spans="1:5" x14ac:dyDescent="0.25">
      <c r="A7" s="29"/>
      <c r="B7" s="29"/>
      <c r="C7" s="23" t="s">
        <v>43</v>
      </c>
      <c r="D7" s="23" t="s">
        <v>11</v>
      </c>
      <c r="E7" s="27">
        <v>2000</v>
      </c>
    </row>
    <row r="8" spans="1:5" x14ac:dyDescent="0.25">
      <c r="A8" s="23" t="s">
        <v>12</v>
      </c>
      <c r="B8" s="23" t="s">
        <v>56</v>
      </c>
      <c r="C8" s="23" t="s">
        <v>120</v>
      </c>
      <c r="D8" s="23" t="s">
        <v>13</v>
      </c>
      <c r="E8" s="27">
        <v>2000</v>
      </c>
    </row>
    <row r="9" spans="1:5" x14ac:dyDescent="0.25">
      <c r="A9" s="29"/>
      <c r="B9" s="23" t="s">
        <v>45</v>
      </c>
      <c r="C9" s="23" t="s">
        <v>117</v>
      </c>
      <c r="D9" s="23" t="s">
        <v>6</v>
      </c>
      <c r="E9" s="27">
        <v>700</v>
      </c>
    </row>
    <row r="10" spans="1:5" x14ac:dyDescent="0.25">
      <c r="A10" s="29"/>
      <c r="B10" s="23" t="s">
        <v>123</v>
      </c>
      <c r="C10" s="23" t="s">
        <v>46</v>
      </c>
      <c r="D10" s="23">
        <v>2</v>
      </c>
      <c r="E10" s="27"/>
    </row>
    <row r="11" spans="1:5" x14ac:dyDescent="0.25">
      <c r="A11" s="23" t="s">
        <v>106</v>
      </c>
      <c r="B11" s="23" t="s">
        <v>115</v>
      </c>
      <c r="C11" s="23" t="s">
        <v>104</v>
      </c>
      <c r="D11" s="23" t="s">
        <v>106</v>
      </c>
      <c r="E11" s="27">
        <v>4000</v>
      </c>
    </row>
    <row r="12" spans="1:5" x14ac:dyDescent="0.25">
      <c r="A12" s="23" t="s">
        <v>107</v>
      </c>
      <c r="B12" s="23" t="s">
        <v>114</v>
      </c>
      <c r="C12" s="23" t="s">
        <v>105</v>
      </c>
      <c r="D12" s="23" t="s">
        <v>107</v>
      </c>
      <c r="E12" s="27">
        <v>1000</v>
      </c>
    </row>
    <row r="13" spans="1:5" x14ac:dyDescent="0.25">
      <c r="A13" s="23" t="s">
        <v>108</v>
      </c>
      <c r="B13" s="23" t="s">
        <v>114</v>
      </c>
      <c r="C13" s="23" t="s">
        <v>109</v>
      </c>
      <c r="D13" s="23" t="s">
        <v>108</v>
      </c>
      <c r="E13" s="27">
        <v>1000</v>
      </c>
    </row>
    <row r="14" spans="1:5" x14ac:dyDescent="0.25">
      <c r="A14" s="23" t="s">
        <v>5</v>
      </c>
      <c r="B14" s="23" t="s">
        <v>45</v>
      </c>
      <c r="C14" s="23" t="s">
        <v>47</v>
      </c>
      <c r="D14" s="23" t="s">
        <v>5</v>
      </c>
      <c r="E14" s="27">
        <v>2000</v>
      </c>
    </row>
    <row r="15" spans="1:5" x14ac:dyDescent="0.25">
      <c r="A15" s="23" t="s">
        <v>6</v>
      </c>
      <c r="B15" s="23" t="s">
        <v>45</v>
      </c>
      <c r="C15" s="23" t="s">
        <v>52</v>
      </c>
      <c r="D15" s="23" t="s">
        <v>7</v>
      </c>
      <c r="E15" s="27">
        <v>400</v>
      </c>
    </row>
    <row r="16" spans="1:5" x14ac:dyDescent="0.25">
      <c r="A16" s="29"/>
      <c r="B16" s="29"/>
      <c r="C16" s="23" t="s">
        <v>48</v>
      </c>
      <c r="D16" s="23" t="s">
        <v>37</v>
      </c>
      <c r="E16" s="27">
        <v>500</v>
      </c>
    </row>
    <row r="17" spans="1:5" x14ac:dyDescent="0.25">
      <c r="A17" s="29"/>
      <c r="B17" s="29"/>
      <c r="C17" s="23" t="s">
        <v>51</v>
      </c>
      <c r="D17" s="23" t="s">
        <v>55</v>
      </c>
      <c r="E17" s="27">
        <v>200</v>
      </c>
    </row>
    <row r="18" spans="1:5" x14ac:dyDescent="0.25">
      <c r="A18" s="29"/>
      <c r="B18" s="29"/>
      <c r="C18" s="23" t="s">
        <v>50</v>
      </c>
      <c r="D18" s="23" t="s">
        <v>54</v>
      </c>
      <c r="E18" s="27">
        <v>800</v>
      </c>
    </row>
    <row r="19" spans="1:5" x14ac:dyDescent="0.25">
      <c r="A19" s="29"/>
      <c r="B19" s="29"/>
      <c r="C19" s="23" t="s">
        <v>49</v>
      </c>
      <c r="D19" s="23" t="s">
        <v>38</v>
      </c>
      <c r="E19" s="27">
        <v>1000</v>
      </c>
    </row>
    <row r="20" spans="1:5" x14ac:dyDescent="0.25">
      <c r="A20" s="23" t="s">
        <v>7</v>
      </c>
      <c r="B20" s="23" t="s">
        <v>123</v>
      </c>
      <c r="C20" s="23" t="s">
        <v>53</v>
      </c>
      <c r="D20" s="23">
        <v>3</v>
      </c>
      <c r="E20" s="27"/>
    </row>
    <row r="21" spans="1:5" x14ac:dyDescent="0.25">
      <c r="A21" s="23" t="s">
        <v>13</v>
      </c>
      <c r="B21" s="23" t="s">
        <v>56</v>
      </c>
      <c r="C21" s="23" t="s">
        <v>58</v>
      </c>
      <c r="D21" s="23" t="s">
        <v>118</v>
      </c>
      <c r="E21" s="27">
        <v>500</v>
      </c>
    </row>
    <row r="22" spans="1:5" x14ac:dyDescent="0.25">
      <c r="A22" s="23" t="s">
        <v>118</v>
      </c>
      <c r="B22" s="23" t="s">
        <v>56</v>
      </c>
      <c r="C22" s="23" t="s">
        <v>59</v>
      </c>
      <c r="D22" s="23" t="s">
        <v>60</v>
      </c>
      <c r="E22" s="27">
        <v>500</v>
      </c>
    </row>
    <row r="23" spans="1:5" x14ac:dyDescent="0.25">
      <c r="A23" s="23" t="s">
        <v>60</v>
      </c>
      <c r="B23" s="23" t="s">
        <v>56</v>
      </c>
      <c r="C23" s="23" t="s">
        <v>121</v>
      </c>
      <c r="D23" s="23" t="s">
        <v>14</v>
      </c>
      <c r="E23" s="27">
        <v>1000</v>
      </c>
    </row>
    <row r="24" spans="1:5" x14ac:dyDescent="0.25">
      <c r="A24" s="23" t="s">
        <v>14</v>
      </c>
      <c r="B24" s="23" t="s">
        <v>56</v>
      </c>
      <c r="C24" s="23" t="s">
        <v>57</v>
      </c>
      <c r="D24" s="23" t="s">
        <v>119</v>
      </c>
      <c r="E24" s="27">
        <v>500</v>
      </c>
    </row>
    <row r="25" spans="1:5" x14ac:dyDescent="0.25">
      <c r="A25" s="23" t="s">
        <v>119</v>
      </c>
      <c r="B25" s="23" t="s">
        <v>123</v>
      </c>
      <c r="C25" s="23" t="s">
        <v>61</v>
      </c>
      <c r="D25" s="23">
        <v>4</v>
      </c>
      <c r="E25" s="27"/>
    </row>
    <row r="26" spans="1:5" x14ac:dyDescent="0.25">
      <c r="A26" s="23" t="s">
        <v>127</v>
      </c>
      <c r="B26" s="23" t="s">
        <v>56</v>
      </c>
      <c r="C26" s="23" t="s">
        <v>126</v>
      </c>
      <c r="D26" s="23" t="s">
        <v>127</v>
      </c>
      <c r="E26" s="27">
        <v>700</v>
      </c>
    </row>
    <row r="27" spans="1:5" x14ac:dyDescent="0.25">
      <c r="A27" s="23" t="s">
        <v>8</v>
      </c>
      <c r="B27" s="23" t="s">
        <v>63</v>
      </c>
      <c r="C27" s="23" t="s">
        <v>62</v>
      </c>
      <c r="D27" s="23" t="s">
        <v>8</v>
      </c>
      <c r="E27" s="27">
        <v>500</v>
      </c>
    </row>
    <row r="28" spans="1:5" x14ac:dyDescent="0.25">
      <c r="A28" s="23" t="s">
        <v>65</v>
      </c>
      <c r="B28" s="23" t="s">
        <v>63</v>
      </c>
      <c r="C28" s="23" t="s">
        <v>64</v>
      </c>
      <c r="D28" s="23" t="s">
        <v>65</v>
      </c>
      <c r="E28" s="27">
        <v>5000</v>
      </c>
    </row>
    <row r="29" spans="1:5" x14ac:dyDescent="0.25">
      <c r="A29" s="23" t="s">
        <v>29</v>
      </c>
      <c r="B29" s="23" t="s">
        <v>63</v>
      </c>
      <c r="C29" s="23" t="s">
        <v>66</v>
      </c>
      <c r="D29" s="23" t="s">
        <v>29</v>
      </c>
      <c r="E29" s="27">
        <v>700</v>
      </c>
    </row>
    <row r="30" spans="1:5" x14ac:dyDescent="0.25">
      <c r="A30" s="23" t="s">
        <v>39</v>
      </c>
      <c r="B30" s="23" t="s">
        <v>63</v>
      </c>
      <c r="C30" s="23" t="s">
        <v>69</v>
      </c>
      <c r="D30" s="23" t="s">
        <v>39</v>
      </c>
      <c r="E30" s="27">
        <v>500</v>
      </c>
    </row>
    <row r="31" spans="1:5" x14ac:dyDescent="0.25">
      <c r="A31" s="23" t="s">
        <v>67</v>
      </c>
      <c r="B31" s="23" t="s">
        <v>63</v>
      </c>
      <c r="C31" s="23" t="s">
        <v>70</v>
      </c>
      <c r="D31" s="23" t="s">
        <v>67</v>
      </c>
      <c r="E31" s="27">
        <v>300</v>
      </c>
    </row>
    <row r="32" spans="1:5" x14ac:dyDescent="0.25">
      <c r="A32" s="23" t="s">
        <v>68</v>
      </c>
      <c r="B32" s="23" t="s">
        <v>63</v>
      </c>
      <c r="C32" s="23" t="s">
        <v>71</v>
      </c>
      <c r="D32" s="23" t="s">
        <v>68</v>
      </c>
      <c r="E32" s="27">
        <v>1000</v>
      </c>
    </row>
    <row r="33" spans="1:5" x14ac:dyDescent="0.25">
      <c r="A33" s="23" t="s">
        <v>15</v>
      </c>
      <c r="B33" s="23" t="s">
        <v>110</v>
      </c>
      <c r="C33" s="23" t="s">
        <v>72</v>
      </c>
      <c r="D33" s="23" t="s">
        <v>15</v>
      </c>
      <c r="E33" s="27">
        <v>3000</v>
      </c>
    </row>
    <row r="34" spans="1:5" x14ac:dyDescent="0.25">
      <c r="A34" s="23" t="s">
        <v>16</v>
      </c>
      <c r="B34" s="23" t="s">
        <v>110</v>
      </c>
      <c r="C34" s="23" t="s">
        <v>73</v>
      </c>
      <c r="D34" s="23" t="s">
        <v>16</v>
      </c>
      <c r="E34" s="27">
        <v>1000</v>
      </c>
    </row>
    <row r="35" spans="1:5" x14ac:dyDescent="0.25">
      <c r="A35" s="23" t="s">
        <v>17</v>
      </c>
      <c r="B35" s="23" t="s">
        <v>110</v>
      </c>
      <c r="C35" s="23" t="s">
        <v>74</v>
      </c>
      <c r="D35" s="23" t="s">
        <v>17</v>
      </c>
      <c r="E35" s="27">
        <v>1000</v>
      </c>
    </row>
    <row r="36" spans="1:5" x14ac:dyDescent="0.25">
      <c r="A36" s="23" t="s">
        <v>79</v>
      </c>
      <c r="B36" s="23" t="s">
        <v>111</v>
      </c>
      <c r="C36" s="23" t="s">
        <v>76</v>
      </c>
      <c r="D36" s="23" t="s">
        <v>79</v>
      </c>
      <c r="E36" s="27">
        <v>30000</v>
      </c>
    </row>
    <row r="37" spans="1:5" x14ac:dyDescent="0.25">
      <c r="A37" s="23" t="s">
        <v>80</v>
      </c>
      <c r="B37" s="23" t="s">
        <v>112</v>
      </c>
      <c r="C37" s="23" t="s">
        <v>77</v>
      </c>
      <c r="D37" s="23" t="s">
        <v>80</v>
      </c>
      <c r="E37" s="27">
        <v>700</v>
      </c>
    </row>
    <row r="38" spans="1:5" x14ac:dyDescent="0.25">
      <c r="A38" s="23" t="s">
        <v>81</v>
      </c>
      <c r="B38" s="23" t="s">
        <v>110</v>
      </c>
      <c r="C38" s="23" t="s">
        <v>78</v>
      </c>
      <c r="D38" s="23" t="s">
        <v>81</v>
      </c>
      <c r="E38" s="27">
        <v>500</v>
      </c>
    </row>
    <row r="39" spans="1:5" x14ac:dyDescent="0.25">
      <c r="A39" s="23" t="s">
        <v>86</v>
      </c>
      <c r="B39" s="23" t="s">
        <v>113</v>
      </c>
      <c r="C39" s="23" t="s">
        <v>83</v>
      </c>
      <c r="D39" s="23" t="s">
        <v>86</v>
      </c>
      <c r="E39" s="27">
        <v>15000</v>
      </c>
    </row>
    <row r="40" spans="1:5" x14ac:dyDescent="0.25">
      <c r="A40" s="23" t="s">
        <v>87</v>
      </c>
      <c r="B40" s="23" t="s">
        <v>114</v>
      </c>
      <c r="C40" s="23" t="s">
        <v>84</v>
      </c>
      <c r="D40" s="23" t="s">
        <v>87</v>
      </c>
      <c r="E40" s="27">
        <v>10000</v>
      </c>
    </row>
    <row r="41" spans="1:5" x14ac:dyDescent="0.25">
      <c r="A41" s="23" t="s">
        <v>88</v>
      </c>
      <c r="B41" s="23" t="s">
        <v>114</v>
      </c>
      <c r="C41" s="23" t="s">
        <v>85</v>
      </c>
      <c r="D41" s="23" t="s">
        <v>88</v>
      </c>
      <c r="E41" s="27">
        <v>10000</v>
      </c>
    </row>
    <row r="42" spans="1:5" x14ac:dyDescent="0.25">
      <c r="A42" s="23" t="s">
        <v>93</v>
      </c>
      <c r="B42" s="23" t="s">
        <v>116</v>
      </c>
      <c r="C42" s="23" t="s">
        <v>90</v>
      </c>
      <c r="D42" s="23" t="s">
        <v>93</v>
      </c>
      <c r="E42" s="27">
        <v>5000</v>
      </c>
    </row>
    <row r="43" spans="1:5" x14ac:dyDescent="0.25">
      <c r="A43" s="23" t="s">
        <v>94</v>
      </c>
      <c r="B43" s="23" t="s">
        <v>116</v>
      </c>
      <c r="C43" s="23" t="s">
        <v>91</v>
      </c>
      <c r="D43" s="23" t="s">
        <v>94</v>
      </c>
      <c r="E43" s="27">
        <v>4000</v>
      </c>
    </row>
    <row r="44" spans="1:5" x14ac:dyDescent="0.25">
      <c r="A44" s="23" t="s">
        <v>95</v>
      </c>
      <c r="B44" s="23" t="s">
        <v>116</v>
      </c>
      <c r="C44" s="23" t="s">
        <v>92</v>
      </c>
      <c r="D44" s="23" t="s">
        <v>95</v>
      </c>
      <c r="E44" s="27">
        <v>1000</v>
      </c>
    </row>
    <row r="45" spans="1:5" x14ac:dyDescent="0.25">
      <c r="A45" s="23" t="s">
        <v>100</v>
      </c>
      <c r="B45" s="23" t="s">
        <v>116</v>
      </c>
      <c r="C45" s="23" t="s">
        <v>97</v>
      </c>
      <c r="D45" s="23" t="s">
        <v>100</v>
      </c>
      <c r="E45" s="27">
        <v>10000</v>
      </c>
    </row>
    <row r="46" spans="1:5" x14ac:dyDescent="0.25">
      <c r="A46" s="23" t="s">
        <v>101</v>
      </c>
      <c r="B46" s="23" t="s">
        <v>116</v>
      </c>
      <c r="C46" s="23" t="s">
        <v>98</v>
      </c>
      <c r="D46" s="23" t="s">
        <v>101</v>
      </c>
      <c r="E46" s="27">
        <v>20000</v>
      </c>
    </row>
    <row r="47" spans="1:5" x14ac:dyDescent="0.25">
      <c r="A47" s="23" t="s">
        <v>102</v>
      </c>
      <c r="B47" s="23" t="s">
        <v>116</v>
      </c>
      <c r="C47" s="23" t="s">
        <v>99</v>
      </c>
      <c r="D47" s="23" t="s">
        <v>102</v>
      </c>
      <c r="E47" s="27">
        <v>10000</v>
      </c>
    </row>
    <row r="48" spans="1:5" x14ac:dyDescent="0.25">
      <c r="A48" s="23" t="s">
        <v>123</v>
      </c>
      <c r="B48" s="23" t="s">
        <v>123</v>
      </c>
      <c r="C48" s="23" t="s">
        <v>103</v>
      </c>
      <c r="D48" s="23">
        <v>10</v>
      </c>
      <c r="E48" s="27"/>
    </row>
    <row r="49" spans="1:5" x14ac:dyDescent="0.25">
      <c r="A49" s="29"/>
      <c r="B49" s="29"/>
      <c r="C49" s="23" t="s">
        <v>44</v>
      </c>
      <c r="D49" s="23">
        <v>1</v>
      </c>
      <c r="E49" s="27"/>
    </row>
    <row r="50" spans="1:5" x14ac:dyDescent="0.25">
      <c r="A50" s="29"/>
      <c r="B50" s="29"/>
      <c r="C50" s="23" t="s">
        <v>51</v>
      </c>
      <c r="D50" s="23">
        <v>5</v>
      </c>
      <c r="E50" s="27"/>
    </row>
    <row r="51" spans="1:5" x14ac:dyDescent="0.25">
      <c r="A51" s="29"/>
      <c r="B51" s="29"/>
      <c r="C51" s="23" t="s">
        <v>82</v>
      </c>
      <c r="D51" s="23">
        <v>7</v>
      </c>
      <c r="E51" s="27"/>
    </row>
    <row r="52" spans="1:5" x14ac:dyDescent="0.25">
      <c r="A52" s="29"/>
      <c r="B52" s="29"/>
      <c r="C52" s="23" t="s">
        <v>96</v>
      </c>
      <c r="D52" s="23">
        <v>9</v>
      </c>
      <c r="E52" s="27"/>
    </row>
    <row r="53" spans="1:5" x14ac:dyDescent="0.25">
      <c r="A53" s="29"/>
      <c r="B53" s="29"/>
      <c r="C53" s="23" t="s">
        <v>89</v>
      </c>
      <c r="D53" s="23">
        <v>8</v>
      </c>
      <c r="E53" s="27"/>
    </row>
    <row r="54" spans="1:5" x14ac:dyDescent="0.25">
      <c r="A54" s="29"/>
      <c r="B54" s="29"/>
      <c r="C54" s="23" t="s">
        <v>75</v>
      </c>
      <c r="D54" s="23">
        <v>6</v>
      </c>
      <c r="E54" s="27"/>
    </row>
    <row r="55" spans="1:5" x14ac:dyDescent="0.25">
      <c r="A55" s="26" t="s">
        <v>124</v>
      </c>
      <c r="B55" s="30"/>
      <c r="C55" s="30"/>
      <c r="D55" s="30"/>
      <c r="E55" s="28">
        <v>150000</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pageSetUpPr fitToPage="1"/>
  </sheetPr>
  <dimension ref="B2:AA18"/>
  <sheetViews>
    <sheetView showGridLines="0" topLeftCell="B1" zoomScale="70" zoomScaleNormal="70" workbookViewId="0">
      <pane ySplit="5" topLeftCell="A6" activePane="bottomLeft" state="frozenSplit"/>
      <selection activeCell="B1" sqref="B1"/>
      <selection pane="bottomLeft" activeCell="H21" sqref="H21"/>
    </sheetView>
  </sheetViews>
  <sheetFormatPr defaultRowHeight="12.5" x14ac:dyDescent="0.25"/>
  <cols>
    <col min="1" max="1" width="3.453125" customWidth="1"/>
    <col min="2" max="2" width="13" style="1" customWidth="1"/>
    <col min="3" max="3" width="78.453125" style="3" customWidth="1"/>
    <col min="4" max="4" width="7.81640625" style="1" bestFit="1" customWidth="1"/>
    <col min="5" max="5" width="9.7265625" style="1" bestFit="1" customWidth="1"/>
    <col min="6" max="6" width="8.26953125" style="1" bestFit="1" customWidth="1"/>
    <col min="7" max="7" width="10.54296875" style="1" bestFit="1" customWidth="1"/>
    <col min="8" max="8" width="10.1796875" style="1" bestFit="1" customWidth="1"/>
    <col min="9" max="9" width="7.7265625" style="1" bestFit="1" customWidth="1"/>
    <col min="10" max="11" width="3.7265625" style="1" customWidth="1"/>
    <col min="12" max="27" width="3.7265625" customWidth="1"/>
  </cols>
  <sheetData>
    <row r="2" spans="2:27" ht="16.5" x14ac:dyDescent="0.35">
      <c r="B2" s="4" t="s">
        <v>30</v>
      </c>
    </row>
    <row r="4" spans="2:27" ht="13" thickBot="1" x14ac:dyDescent="0.3"/>
    <row r="5" spans="2:27" s="14" customFormat="1" ht="15.5" thickBot="1" x14ac:dyDescent="0.3">
      <c r="B5" s="17" t="s">
        <v>0</v>
      </c>
      <c r="C5" s="18" t="s">
        <v>1</v>
      </c>
      <c r="D5" s="155"/>
      <c r="E5" s="155"/>
      <c r="F5" s="155"/>
      <c r="G5" s="155"/>
      <c r="H5" s="155"/>
      <c r="I5" s="155"/>
      <c r="J5" s="155"/>
      <c r="K5" s="155"/>
      <c r="L5" s="155"/>
      <c r="M5" s="155"/>
      <c r="N5" s="155"/>
      <c r="O5" s="155"/>
      <c r="P5" s="155"/>
      <c r="Q5" s="155"/>
      <c r="R5" s="155"/>
      <c r="S5" s="155"/>
      <c r="T5" s="155"/>
      <c r="U5" s="155"/>
      <c r="V5" s="155"/>
      <c r="W5" s="155"/>
      <c r="X5" s="156"/>
      <c r="Y5" s="19"/>
      <c r="Z5" s="19"/>
      <c r="AA5" s="20"/>
    </row>
    <row r="6" spans="2:27" ht="13" thickBot="1" x14ac:dyDescent="0.3">
      <c r="B6" s="21"/>
      <c r="C6"/>
      <c r="D6" s="15">
        <v>1</v>
      </c>
      <c r="E6" s="2">
        <v>2</v>
      </c>
      <c r="F6" s="2">
        <v>3</v>
      </c>
      <c r="G6" s="16">
        <v>4</v>
      </c>
      <c r="H6" s="15">
        <v>5</v>
      </c>
      <c r="I6" s="2">
        <v>6</v>
      </c>
      <c r="J6" s="2">
        <v>7</v>
      </c>
      <c r="K6" s="16">
        <v>8</v>
      </c>
      <c r="L6" s="15">
        <v>9</v>
      </c>
      <c r="M6" s="2">
        <v>10</v>
      </c>
      <c r="N6" s="2">
        <v>11</v>
      </c>
      <c r="O6" s="16">
        <v>12</v>
      </c>
      <c r="P6" s="15">
        <v>13</v>
      </c>
      <c r="Q6" s="2">
        <v>14</v>
      </c>
      <c r="R6" s="2">
        <v>15</v>
      </c>
      <c r="S6" s="16">
        <v>16</v>
      </c>
      <c r="T6" s="15">
        <v>17</v>
      </c>
      <c r="U6" s="2">
        <v>18</v>
      </c>
      <c r="V6" s="2">
        <v>19</v>
      </c>
      <c r="W6" s="16">
        <v>20</v>
      </c>
      <c r="X6" s="15">
        <v>21</v>
      </c>
      <c r="Y6" s="2">
        <v>22</v>
      </c>
      <c r="Z6" s="2">
        <v>23</v>
      </c>
      <c r="AA6" s="16">
        <v>24</v>
      </c>
    </row>
    <row r="7" spans="2:27" ht="12.75" customHeight="1" x14ac:dyDescent="0.25">
      <c r="B7" s="21"/>
      <c r="C7"/>
      <c r="D7" s="157" t="s">
        <v>31</v>
      </c>
      <c r="E7" s="158"/>
      <c r="F7" s="158"/>
      <c r="G7" s="159"/>
      <c r="H7" s="160" t="s">
        <v>32</v>
      </c>
      <c r="I7" s="158"/>
      <c r="J7" s="158"/>
      <c r="K7" s="159"/>
      <c r="L7" s="160" t="s">
        <v>33</v>
      </c>
      <c r="M7" s="158"/>
      <c r="N7" s="158"/>
      <c r="O7" s="159"/>
      <c r="P7" s="160" t="s">
        <v>34</v>
      </c>
      <c r="Q7" s="158"/>
      <c r="R7" s="158"/>
      <c r="S7" s="159"/>
      <c r="T7" s="160" t="s">
        <v>35</v>
      </c>
      <c r="U7" s="158"/>
      <c r="V7" s="158"/>
      <c r="W7" s="159"/>
      <c r="X7" s="160" t="s">
        <v>36</v>
      </c>
      <c r="Y7" s="158"/>
      <c r="Z7" s="158"/>
      <c r="AA7" s="159"/>
    </row>
    <row r="8" spans="2:27" s="10" customFormat="1" ht="15.5" x14ac:dyDescent="0.25">
      <c r="B8" s="11" t="s">
        <v>9</v>
      </c>
      <c r="C8" s="9" t="s">
        <v>10</v>
      </c>
      <c r="D8" s="151">
        <v>30000</v>
      </c>
      <c r="E8" s="152"/>
      <c r="F8" s="152"/>
      <c r="G8" s="153"/>
      <c r="H8" s="151"/>
      <c r="I8" s="152"/>
      <c r="J8" s="152"/>
      <c r="K8" s="153"/>
      <c r="L8" s="151"/>
      <c r="M8" s="152"/>
      <c r="N8" s="152"/>
      <c r="O8" s="153"/>
      <c r="P8" s="151"/>
      <c r="Q8" s="152"/>
      <c r="R8" s="152"/>
      <c r="S8" s="153"/>
      <c r="T8" s="151"/>
      <c r="U8" s="152"/>
      <c r="V8" s="152"/>
      <c r="W8" s="153"/>
      <c r="X8" s="151"/>
      <c r="Y8" s="152"/>
      <c r="Z8" s="152"/>
      <c r="AA8" s="153"/>
    </row>
    <row r="9" spans="2:27" s="10" customFormat="1" ht="15.5" x14ac:dyDescent="0.25">
      <c r="B9" s="11" t="s">
        <v>11</v>
      </c>
      <c r="C9" s="9" t="s">
        <v>18</v>
      </c>
      <c r="D9" s="151"/>
      <c r="E9" s="152"/>
      <c r="F9" s="152"/>
      <c r="G9" s="153"/>
      <c r="H9" s="151">
        <v>5000</v>
      </c>
      <c r="I9" s="152"/>
      <c r="J9" s="152"/>
      <c r="K9" s="153"/>
      <c r="L9" s="151">
        <v>5000</v>
      </c>
      <c r="M9" s="152"/>
      <c r="N9" s="152"/>
      <c r="O9" s="153"/>
      <c r="P9" s="151">
        <v>5000</v>
      </c>
      <c r="Q9" s="152"/>
      <c r="R9" s="152"/>
      <c r="S9" s="153"/>
      <c r="T9" s="151">
        <v>5000</v>
      </c>
      <c r="U9" s="152"/>
      <c r="V9" s="152"/>
      <c r="W9" s="153"/>
      <c r="X9" s="151"/>
      <c r="Y9" s="152"/>
      <c r="Z9" s="152"/>
      <c r="AA9" s="153"/>
    </row>
    <row r="10" spans="2:27" s="10" customFormat="1" ht="16" thickBot="1" x14ac:dyDescent="0.3">
      <c r="B10" s="11" t="s">
        <v>12</v>
      </c>
      <c r="C10" s="9" t="s">
        <v>19</v>
      </c>
      <c r="D10" s="151"/>
      <c r="E10" s="152"/>
      <c r="F10" s="152"/>
      <c r="G10" s="153"/>
      <c r="H10" s="151"/>
      <c r="I10" s="152"/>
      <c r="J10" s="152"/>
      <c r="K10" s="153"/>
      <c r="L10" s="151"/>
      <c r="M10" s="152"/>
      <c r="N10" s="152"/>
      <c r="O10" s="153"/>
      <c r="P10" s="151"/>
      <c r="Q10" s="152"/>
      <c r="R10" s="152"/>
      <c r="S10" s="153"/>
      <c r="T10" s="151"/>
      <c r="U10" s="152"/>
      <c r="V10" s="152"/>
      <c r="W10" s="153"/>
      <c r="X10" s="151">
        <v>10000</v>
      </c>
      <c r="Y10" s="152"/>
      <c r="Z10" s="152"/>
      <c r="AA10" s="153"/>
    </row>
    <row r="11" spans="2:27" ht="15.5" x14ac:dyDescent="0.25">
      <c r="B11" s="12">
        <v>2</v>
      </c>
      <c r="C11" s="13" t="s">
        <v>23</v>
      </c>
      <c r="D11" s="151"/>
      <c r="E11" s="152"/>
      <c r="F11" s="152"/>
      <c r="G11" s="153"/>
      <c r="H11" s="151"/>
      <c r="I11" s="152"/>
      <c r="J11" s="152"/>
      <c r="K11" s="153"/>
      <c r="L11" s="151">
        <v>20000</v>
      </c>
      <c r="M11" s="152"/>
      <c r="N11" s="152"/>
      <c r="O11" s="153"/>
      <c r="P11" s="151">
        <v>40000</v>
      </c>
      <c r="Q11" s="152"/>
      <c r="R11" s="152"/>
      <c r="S11" s="153"/>
      <c r="T11" s="151">
        <v>10000</v>
      </c>
      <c r="U11" s="152"/>
      <c r="V11" s="152"/>
      <c r="W11" s="153"/>
      <c r="X11" s="151">
        <v>10000</v>
      </c>
      <c r="Y11" s="152"/>
      <c r="Z11" s="152"/>
      <c r="AA11" s="153"/>
    </row>
    <row r="12" spans="2:27" ht="15.5" x14ac:dyDescent="0.25">
      <c r="B12" s="6" t="s">
        <v>13</v>
      </c>
      <c r="C12" s="5" t="s">
        <v>27</v>
      </c>
      <c r="D12" s="151"/>
      <c r="E12" s="152"/>
      <c r="F12" s="152"/>
      <c r="G12" s="153"/>
      <c r="H12" s="154">
        <v>10000</v>
      </c>
      <c r="I12" s="152"/>
      <c r="J12" s="152"/>
      <c r="K12" s="153"/>
      <c r="L12" s="151">
        <v>25000</v>
      </c>
      <c r="M12" s="152"/>
      <c r="N12" s="152"/>
      <c r="O12" s="153"/>
      <c r="P12" s="151">
        <v>25000</v>
      </c>
      <c r="Q12" s="152"/>
      <c r="R12" s="152"/>
      <c r="S12" s="153"/>
      <c r="T12" s="151">
        <v>25000</v>
      </c>
      <c r="U12" s="152"/>
      <c r="V12" s="152"/>
      <c r="W12" s="153"/>
      <c r="X12" s="151">
        <v>5000</v>
      </c>
      <c r="Y12" s="152"/>
      <c r="Z12" s="152"/>
      <c r="AA12" s="153"/>
    </row>
    <row r="13" spans="2:27" s="8" customFormat="1" ht="16" thickBot="1" x14ac:dyDescent="0.3">
      <c r="B13" s="6" t="s">
        <v>14</v>
      </c>
      <c r="C13" s="5" t="s">
        <v>28</v>
      </c>
      <c r="D13" s="151"/>
      <c r="E13" s="152"/>
      <c r="F13" s="152"/>
      <c r="G13" s="153"/>
      <c r="H13" s="151"/>
      <c r="I13" s="152"/>
      <c r="J13" s="152"/>
      <c r="K13" s="153"/>
      <c r="L13" s="151">
        <v>15000</v>
      </c>
      <c r="M13" s="152"/>
      <c r="N13" s="152"/>
      <c r="O13" s="153"/>
      <c r="P13" s="151">
        <v>15000</v>
      </c>
      <c r="Q13" s="152"/>
      <c r="R13" s="152"/>
      <c r="S13" s="153"/>
      <c r="T13" s="151">
        <v>20000</v>
      </c>
      <c r="U13" s="152"/>
      <c r="V13" s="152"/>
      <c r="W13" s="153"/>
      <c r="X13" s="151">
        <v>10000</v>
      </c>
      <c r="Y13" s="152"/>
      <c r="Z13" s="152"/>
      <c r="AA13" s="153"/>
    </row>
    <row r="14" spans="2:27" s="7" customFormat="1" ht="15.5" x14ac:dyDescent="0.25">
      <c r="B14" s="12">
        <v>4</v>
      </c>
      <c r="C14" s="13" t="s">
        <v>24</v>
      </c>
      <c r="D14" s="151"/>
      <c r="E14" s="152"/>
      <c r="F14" s="152"/>
      <c r="G14" s="153"/>
      <c r="H14" s="151"/>
      <c r="I14" s="152"/>
      <c r="J14" s="152"/>
      <c r="K14" s="153"/>
      <c r="L14" s="151"/>
      <c r="M14" s="152"/>
      <c r="N14" s="152"/>
      <c r="O14" s="153"/>
      <c r="P14" s="151"/>
      <c r="Q14" s="152"/>
      <c r="R14" s="152"/>
      <c r="S14" s="153"/>
      <c r="T14" s="151"/>
      <c r="U14" s="152"/>
      <c r="V14" s="152"/>
      <c r="W14" s="153"/>
      <c r="X14" s="151">
        <v>7000</v>
      </c>
      <c r="Y14" s="152"/>
      <c r="Z14" s="152"/>
      <c r="AA14" s="153"/>
    </row>
    <row r="15" spans="2:27" s="7" customFormat="1" ht="15.5" x14ac:dyDescent="0.25">
      <c r="B15" s="6" t="s">
        <v>15</v>
      </c>
      <c r="C15" s="5" t="s">
        <v>20</v>
      </c>
      <c r="D15" s="151"/>
      <c r="E15" s="152"/>
      <c r="F15" s="152"/>
      <c r="G15" s="153"/>
      <c r="H15" s="151"/>
      <c r="I15" s="152"/>
      <c r="J15" s="152"/>
      <c r="K15" s="153"/>
      <c r="L15" s="151"/>
      <c r="M15" s="152"/>
      <c r="N15" s="152"/>
      <c r="O15" s="153"/>
      <c r="P15" s="151"/>
      <c r="Q15" s="152"/>
      <c r="R15" s="152"/>
      <c r="S15" s="153"/>
      <c r="T15" s="151">
        <v>4000</v>
      </c>
      <c r="U15" s="152"/>
      <c r="V15" s="152"/>
      <c r="W15" s="153"/>
      <c r="X15" s="151">
        <v>4000</v>
      </c>
      <c r="Y15" s="152"/>
      <c r="Z15" s="152"/>
      <c r="AA15" s="153"/>
    </row>
    <row r="16" spans="2:27" ht="15.5" x14ac:dyDescent="0.25">
      <c r="B16" s="6" t="s">
        <v>16</v>
      </c>
      <c r="C16" s="5" t="s">
        <v>21</v>
      </c>
      <c r="D16" s="151"/>
      <c r="E16" s="152"/>
      <c r="F16" s="152"/>
      <c r="G16" s="153"/>
      <c r="H16" s="151"/>
      <c r="I16" s="152"/>
      <c r="J16" s="152"/>
      <c r="K16" s="153"/>
      <c r="L16" s="151"/>
      <c r="M16" s="152"/>
      <c r="N16" s="152"/>
      <c r="O16" s="153"/>
      <c r="P16" s="151"/>
      <c r="Q16" s="152"/>
      <c r="R16" s="152"/>
      <c r="S16" s="153"/>
      <c r="T16" s="151">
        <v>2500</v>
      </c>
      <c r="U16" s="152"/>
      <c r="V16" s="152"/>
      <c r="W16" s="153"/>
      <c r="X16" s="151">
        <v>2500</v>
      </c>
      <c r="Y16" s="152"/>
      <c r="Z16" s="152"/>
      <c r="AA16" s="153"/>
    </row>
    <row r="17" spans="2:27" s="8" customFormat="1" ht="15.5" x14ac:dyDescent="0.25">
      <c r="B17" s="6" t="s">
        <v>17</v>
      </c>
      <c r="C17" s="5" t="s">
        <v>22</v>
      </c>
      <c r="D17" s="151"/>
      <c r="E17" s="152"/>
      <c r="F17" s="152"/>
      <c r="G17" s="153"/>
      <c r="H17" s="151"/>
      <c r="I17" s="152"/>
      <c r="J17" s="152"/>
      <c r="K17" s="153"/>
      <c r="L17" s="151"/>
      <c r="M17" s="152"/>
      <c r="N17" s="152"/>
      <c r="O17" s="153"/>
      <c r="P17" s="151"/>
      <c r="Q17" s="152"/>
      <c r="R17" s="152"/>
      <c r="S17" s="153"/>
      <c r="T17" s="151"/>
      <c r="U17" s="152"/>
      <c r="V17" s="152"/>
      <c r="W17" s="153"/>
      <c r="X17" s="151">
        <v>0</v>
      </c>
      <c r="Y17" s="152"/>
      <c r="Z17" s="152"/>
      <c r="AA17" s="153"/>
    </row>
    <row r="18" spans="2:27" s="7" customFormat="1" ht="15.5" x14ac:dyDescent="0.25">
      <c r="B18" s="6" t="s">
        <v>25</v>
      </c>
      <c r="C18" s="5" t="s">
        <v>26</v>
      </c>
      <c r="D18" s="151"/>
      <c r="E18" s="152"/>
      <c r="F18" s="152"/>
      <c r="G18" s="153"/>
      <c r="H18" s="151">
        <f>20000*35%</f>
        <v>7000</v>
      </c>
      <c r="I18" s="152"/>
      <c r="J18" s="152"/>
      <c r="K18" s="153"/>
      <c r="L18" s="151">
        <f>13000/4</f>
        <v>3250</v>
      </c>
      <c r="M18" s="152"/>
      <c r="N18" s="152"/>
      <c r="O18" s="153"/>
      <c r="P18" s="151">
        <f>13000/4</f>
        <v>3250</v>
      </c>
      <c r="Q18" s="152"/>
      <c r="R18" s="152"/>
      <c r="S18" s="153"/>
      <c r="T18" s="151">
        <f>13000/4</f>
        <v>3250</v>
      </c>
      <c r="U18" s="152"/>
      <c r="V18" s="152"/>
      <c r="W18" s="153"/>
      <c r="X18" s="151">
        <f>13000/4</f>
        <v>3250</v>
      </c>
      <c r="Y18" s="152"/>
      <c r="Z18" s="152"/>
      <c r="AA18" s="153"/>
    </row>
  </sheetData>
  <mergeCells count="73">
    <mergeCell ref="D10:G10"/>
    <mergeCell ref="H10:K10"/>
    <mergeCell ref="P9:S9"/>
    <mergeCell ref="T9:W9"/>
    <mergeCell ref="D5:X5"/>
    <mergeCell ref="D7:G7"/>
    <mergeCell ref="H7:K7"/>
    <mergeCell ref="L7:O7"/>
    <mergeCell ref="P7:S7"/>
    <mergeCell ref="T7:W7"/>
    <mergeCell ref="X7:AA7"/>
    <mergeCell ref="D9:G9"/>
    <mergeCell ref="H9:K9"/>
    <mergeCell ref="D8:G8"/>
    <mergeCell ref="H8:K8"/>
    <mergeCell ref="P8:S8"/>
    <mergeCell ref="L10:O10"/>
    <mergeCell ref="L9:O9"/>
    <mergeCell ref="T8:W8"/>
    <mergeCell ref="X8:AA8"/>
    <mergeCell ref="L8:O8"/>
    <mergeCell ref="P11:S11"/>
    <mergeCell ref="P10:S10"/>
    <mergeCell ref="X9:AA9"/>
    <mergeCell ref="D12:G12"/>
    <mergeCell ref="H12:K12"/>
    <mergeCell ref="L12:O12"/>
    <mergeCell ref="P12:S12"/>
    <mergeCell ref="T12:W12"/>
    <mergeCell ref="T10:W10"/>
    <mergeCell ref="X10:AA10"/>
    <mergeCell ref="X12:AA12"/>
    <mergeCell ref="T11:W11"/>
    <mergeCell ref="X11:AA11"/>
    <mergeCell ref="D11:G11"/>
    <mergeCell ref="H11:K11"/>
    <mergeCell ref="L11:O11"/>
    <mergeCell ref="D13:G13"/>
    <mergeCell ref="H13:K13"/>
    <mergeCell ref="L13:O13"/>
    <mergeCell ref="P13:S13"/>
    <mergeCell ref="X14:AA14"/>
    <mergeCell ref="T13:W13"/>
    <mergeCell ref="X13:AA13"/>
    <mergeCell ref="X15:AA15"/>
    <mergeCell ref="D14:G14"/>
    <mergeCell ref="H14:K14"/>
    <mergeCell ref="L14:O14"/>
    <mergeCell ref="P14:S14"/>
    <mergeCell ref="T14:W14"/>
    <mergeCell ref="D15:G15"/>
    <mergeCell ref="H15:K15"/>
    <mergeCell ref="L15:O15"/>
    <mergeCell ref="P15:S15"/>
    <mergeCell ref="T15:W15"/>
    <mergeCell ref="X16:AA16"/>
    <mergeCell ref="D17:G17"/>
    <mergeCell ref="H17:K17"/>
    <mergeCell ref="L17:O17"/>
    <mergeCell ref="P17:S17"/>
    <mergeCell ref="T17:W17"/>
    <mergeCell ref="X17:AA17"/>
    <mergeCell ref="D16:G16"/>
    <mergeCell ref="H16:K16"/>
    <mergeCell ref="L16:O16"/>
    <mergeCell ref="P16:S16"/>
    <mergeCell ref="T16:W16"/>
    <mergeCell ref="T18:W18"/>
    <mergeCell ref="X18:AA18"/>
    <mergeCell ref="D18:G18"/>
    <mergeCell ref="H18:K18"/>
    <mergeCell ref="L18:O18"/>
    <mergeCell ref="P18:S18"/>
  </mergeCells>
  <phoneticPr fontId="10" type="noConversion"/>
  <printOptions horizontalCentered="1"/>
  <pageMargins left="0.39370078740157483" right="0.19685039370078741" top="0.39370078740157483" bottom="0.19685039370078741" header="0.51181102362204722" footer="0.51181102362204722"/>
  <pageSetup paperSize="9" scale="61"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4</vt:i4>
      </vt:variant>
      <vt:variant>
        <vt:lpstr>Intervalos Nomeados</vt:lpstr>
      </vt:variant>
      <vt:variant>
        <vt:i4>3</vt:i4>
      </vt:variant>
    </vt:vector>
  </HeadingPairs>
  <TitlesOfParts>
    <vt:vector size="7" baseType="lpstr">
      <vt:lpstr>Gráfico de Gantt</vt:lpstr>
      <vt:lpstr>Plano de Comunicação</vt:lpstr>
      <vt:lpstr>PV_dependência</vt:lpstr>
      <vt:lpstr>Cronograma_de_Custos (2)</vt:lpstr>
      <vt:lpstr>'Cronograma_de_Custos (2)'!Area_de_impressao</vt:lpstr>
      <vt:lpstr>Início_do_projeto</vt:lpstr>
      <vt:lpstr>Semana_de_exibição</vt:lpstr>
    </vt:vector>
  </TitlesOfParts>
  <Company>FECAP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dmello</dc:creator>
  <cp:lastModifiedBy>Vinícius Brandão</cp:lastModifiedBy>
  <cp:lastPrinted>2023-11-01T00:41:33Z</cp:lastPrinted>
  <dcterms:created xsi:type="dcterms:W3CDTF">2009-09-10T00:53:44Z</dcterms:created>
  <dcterms:modified xsi:type="dcterms:W3CDTF">2025-05-06T00:03:26Z</dcterms:modified>
</cp:coreProperties>
</file>