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2E1D79F-C56B-48B9-93E2-E82E186747FB}" xr6:coauthVersionLast="47" xr6:coauthVersionMax="47" xr10:uidLastSave="{00000000-0000-0000-0000-000000000000}"/>
  <bookViews>
    <workbookView xWindow="-110" yWindow="-110" windowWidth="19420" windowHeight="10300" activeTab="2" xr2:uid="{F75E2A8E-0B9D-4653-8073-BC352AF255C3}"/>
  </bookViews>
  <sheets>
    <sheet name="Entrega 1 " sheetId="1" r:id="rId1"/>
    <sheet name="Entrega 2" sheetId="2" r:id="rId2"/>
    <sheet name="Entrega 3" sheetId="3" r:id="rId3"/>
  </sheets>
  <definedNames>
    <definedName name="_xlchart.v1.0" hidden="1">'Entrega 3'!$N$9:$N$14</definedName>
    <definedName name="_xlchart.v1.1" hidden="1">'Entrega 3'!$O$9:$O$14</definedName>
    <definedName name="_xlchart.v1.10" hidden="1">'Entrega 3'!$B$5:$M$5</definedName>
    <definedName name="_xlchart.v1.11" hidden="1">'Entrega 3'!$N$9:$N$14</definedName>
    <definedName name="_xlchart.v1.12" hidden="1">'Entrega 3'!$O$9:$O$14</definedName>
    <definedName name="_xlchart.v1.13" hidden="1">'Entrega 3'!$P$9:$P$14</definedName>
    <definedName name="_xlchart.v1.14" hidden="1">'Entrega 3'!$Q$9:$Q$14</definedName>
    <definedName name="_xlchart.v1.2" hidden="1">'Entrega 3'!$P$9:$P$14</definedName>
    <definedName name="_xlchart.v1.3" hidden="1">'Entrega 3'!$Q$9:$Q$14</definedName>
    <definedName name="_xlchart.v1.4" hidden="1">'Entrega 3'!$A$8:$A$11</definedName>
    <definedName name="_xlchart.v1.5" hidden="1">'Entrega 3'!$B$7</definedName>
    <definedName name="_xlchart.v1.6" hidden="1">'Entrega 3'!$B$8:$B$11</definedName>
    <definedName name="_xlchart.v1.7" hidden="1">'Entrega 3'!$B$2:$M$2</definedName>
    <definedName name="_xlchart.v1.8" hidden="1">'Entrega 3'!$B$3:$M$3</definedName>
    <definedName name="_xlchart.v1.9" hidden="1">'Entrega 3'!$B$4:$M$4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3" l="1"/>
  <c r="P14" i="3"/>
  <c r="O14" i="3"/>
  <c r="N14" i="3"/>
  <c r="Q13" i="3"/>
  <c r="P13" i="3"/>
  <c r="O13" i="3"/>
  <c r="N13" i="3"/>
  <c r="Q12" i="3"/>
  <c r="P12" i="3"/>
  <c r="O12" i="3"/>
  <c r="N12" i="3"/>
  <c r="Q11" i="3"/>
  <c r="Q9" i="3"/>
  <c r="P11" i="3"/>
  <c r="P9" i="3"/>
  <c r="O11" i="3"/>
  <c r="O9" i="3"/>
  <c r="N11" i="3"/>
  <c r="N9" i="3"/>
  <c r="Q10" i="3"/>
  <c r="P10" i="3"/>
  <c r="O10" i="3"/>
  <c r="N10" i="3"/>
  <c r="B11" i="3"/>
  <c r="B10" i="3"/>
  <c r="B9" i="3"/>
  <c r="B8" i="3"/>
  <c r="D46" i="2"/>
  <c r="D32" i="2"/>
  <c r="D18" i="2"/>
  <c r="D4" i="2"/>
  <c r="L22" i="1"/>
  <c r="L21" i="1"/>
  <c r="L20" i="1"/>
  <c r="L19" i="1"/>
  <c r="B13" i="1"/>
  <c r="B12" i="1"/>
  <c r="B11" i="1"/>
  <c r="B10" i="1"/>
</calcChain>
</file>

<file path=xl/sharedStrings.xml><?xml version="1.0" encoding="utf-8"?>
<sst xmlns="http://schemas.openxmlformats.org/spreadsheetml/2006/main" count="123" uniqueCount="31">
  <si>
    <t>UF</t>
  </si>
  <si>
    <t>Qtd de infrações - 2023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</si>
  <si>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</si>
  <si>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</si>
  <si>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</si>
  <si>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</si>
  <si>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</si>
  <si>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</si>
  <si>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</si>
  <si>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</si>
  <si>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</si>
  <si>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</si>
  <si>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</si>
  <si>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</si>
  <si>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</t>
  </si>
  <si>
    <t>MG</t>
  </si>
  <si>
    <t>ES</t>
  </si>
  <si>
    <t>RJ</t>
  </si>
  <si>
    <t>Média</t>
  </si>
  <si>
    <t>Mês</t>
  </si>
  <si>
    <t>Qtd de infrações SP - 2023</t>
  </si>
  <si>
    <t>Qtd de infrações MG - 2023</t>
  </si>
  <si>
    <t>Qtd de infrações RJ - 2023</t>
  </si>
  <si>
    <t>Qtd de infrações ES - 2023</t>
  </si>
  <si>
    <t>Coefiente de Variação</t>
  </si>
  <si>
    <t>Q1</t>
  </si>
  <si>
    <t>Mediana</t>
  </si>
  <si>
    <t>Q3</t>
  </si>
  <si>
    <t>IQR</t>
  </si>
  <si>
    <t>Lim. Sup</t>
  </si>
  <si>
    <t>Lim.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</si>
</sst>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Infrações Região</a:t>
            </a:r>
            <a:r>
              <a:rPr lang="pt-BR" baseline="0"/>
              <a:t> Sudeste - 2023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'Entrega 1 '!$A$3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'Entrega 1 '!$B$2:$M$2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'Entrega 1 '!$B$3:$M$3</c:f>
              <c:numCache>
                <c:formatCode>General</c:formatCode>
                <c:ptCount val="12"/>
                <c:pt idx="0">
                  <c:v>5320048</c:v>
                </c:pt>
                <c:pt idx="1">
                  <c:v>5538099</c:v>
                </c:pt>
                <c:pt idx="2">
                  <c:v>5366253</c:v>
                </c:pt>
                <c:pt idx="3">
                  <c:v>6066756</c:v>
                </c:pt>
                <c:pt idx="4">
                  <c:v>6318213</c:v>
                </c:pt>
                <c:pt idx="5">
                  <c:v>6713425</c:v>
                </c:pt>
                <c:pt idx="6">
                  <c:v>8035581</c:v>
                </c:pt>
                <c:pt idx="7">
                  <c:v>6402804</c:v>
                </c:pt>
                <c:pt idx="8">
                  <c:v>2236280</c:v>
                </c:pt>
                <c:pt idx="9">
                  <c:v>2240929</c:v>
                </c:pt>
                <c:pt idx="10">
                  <c:v>1670947</c:v>
                </c:pt>
                <c:pt idx="11">
                  <c:v>5779868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70C-A294-93826072EF8D}"/>
            </c:ext>
          </c:extLst>
        </c:ser>
        <c:ser>
          <c:idx val="1"/>
          <c:order val="1"/>
          <c:tx>
            <c:strRef>
              <c:f>'Entrega 1 '!$A$4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'Entrega 1 '!$B$2:$M$2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'Entrega 1 '!$B$4:$M$4</c:f>
              <c:numCache>
                <c:formatCode>General</c:formatCode>
                <c:ptCount val="12"/>
                <c:pt idx="0">
                  <c:v>5361447</c:v>
                </c:pt>
                <c:pt idx="1">
                  <c:v>5592172</c:v>
                </c:pt>
                <c:pt idx="2">
                  <c:v>5422927</c:v>
                </c:pt>
                <c:pt idx="3">
                  <c:v>6116731</c:v>
                </c:pt>
                <c:pt idx="4">
                  <c:v>6386127</c:v>
                </c:pt>
                <c:pt idx="5">
                  <c:v>6780827</c:v>
                </c:pt>
                <c:pt idx="6">
                  <c:v>8123288</c:v>
                </c:pt>
                <c:pt idx="7">
                  <c:v>6493356</c:v>
                </c:pt>
                <c:pt idx="8">
                  <c:v>104880</c:v>
                </c:pt>
                <c:pt idx="9">
                  <c:v>99798</c:v>
                </c:pt>
                <c:pt idx="10">
                  <c:v>68407</c:v>
                </c:pt>
                <c:pt idx="11">
                  <c:v>5932304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70C-A294-93826072EF8D}"/>
            </c:ext>
          </c:extLst>
        </c:ser>
        <c:ser>
          <c:idx val="2"/>
          <c:order val="2"/>
          <c:tx>
            <c:strRef>
              <c:f>'Entrega 1 '!$A$5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'Entrega 1 '!$B$2:$M$2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'Entrega 1 '!$B$5:$M$5</c:f>
              <c:numCache>
                <c:formatCode>General</c:formatCode>
                <c:ptCount val="12"/>
                <c:pt idx="0">
                  <c:v>5329085</c:v>
                </c:pt>
                <c:pt idx="1">
                  <c:v>5552872</c:v>
                </c:pt>
                <c:pt idx="2">
                  <c:v>5376483</c:v>
                </c:pt>
                <c:pt idx="3">
                  <c:v>6076709</c:v>
                </c:pt>
                <c:pt idx="4">
                  <c:v>6324334</c:v>
                </c:pt>
                <c:pt idx="5">
                  <c:v>6723776</c:v>
                </c:pt>
                <c:pt idx="6">
                  <c:v>8057244</c:v>
                </c:pt>
                <c:pt idx="7">
                  <c:v>6422517</c:v>
                </c:pt>
                <c:pt idx="8">
                  <c:v>319765</c:v>
                </c:pt>
                <c:pt idx="9">
                  <c:v>305270</c:v>
                </c:pt>
                <c:pt idx="10">
                  <c:v>264218</c:v>
                </c:pt>
                <c:pt idx="11">
                  <c:v>5818584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70C-A294-93826072EF8D}"/>
            </c:ext>
          </c:extLst>
        </c:ser>
        <c:ser>
          <c:idx val="3"/>
          <c:order val="3"/>
          <c:tx>
            <c:strRef>
              <c:f>'Entrega 1 '!$A$6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'Entrega 1 '!$B$2:$M$2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'Entrega 1 '!$B$6:$M$6</c:f>
              <c:numCache>
                <c:formatCode>General</c:formatCode>
                <c:ptCount val="12"/>
                <c:pt idx="0">
                  <c:v>5370283</c:v>
                </c:pt>
                <c:pt idx="1">
                  <c:v>5591481</c:v>
                </c:pt>
                <c:pt idx="2">
                  <c:v>5422916</c:v>
                </c:pt>
                <c:pt idx="3">
                  <c:v>6122957</c:v>
                </c:pt>
                <c:pt idx="4">
                  <c:v>6383882</c:v>
                </c:pt>
                <c:pt idx="5">
                  <c:v>6784802</c:v>
                </c:pt>
                <c:pt idx="6">
                  <c:v>8118361</c:v>
                </c:pt>
                <c:pt idx="7">
                  <c:v>6488915</c:v>
                </c:pt>
                <c:pt idx="8">
                  <c:v>725605</c:v>
                </c:pt>
                <c:pt idx="9">
                  <c:v>689575</c:v>
                </c:pt>
                <c:pt idx="10">
                  <c:v>737541</c:v>
                </c:pt>
                <c:pt idx="11">
                  <c:v>5911655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0-470C-A294-93826072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195343"/>
        <c:axId val="63196303"/>
        <c:axId val="0"/>
      </c:bar3DChart>
      <c:catAx>
        <c:axId val="6319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96303"/>
        <c:crosses val="autoZero"/>
        <c:auto val="1"/>
        <c:lblAlgn val="ctr"/>
        <c:lblOffset val="100"/>
        <c:noMultiLvlLbl val="0"/>
      </c:catAx>
      <c:valAx>
        <c:axId val="631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</a:t>
                </a:r>
                <a:r>
                  <a:rPr lang="pt-BR" baseline="0"/>
                  <a:t> de Infrações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Infrações Região Sudeste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1 '!$B$9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'!$A$10:$A$13</c:f>
              <c:strCache>
                <c:ptCount val="4"/>
                <c:pt idx="0">
                  <c:v>SP</c:v>
                </c:pt>
                <c:pt idx="1">
                  <c:v>ES</c:v>
                </c:pt>
                <c:pt idx="2">
                  <c:v>RJ</c:v>
                </c:pt>
                <c:pt idx="3">
                  <c:v>MG</c:v>
                </c:pt>
              </c:strCache>
            </c:strRef>
          </c:cat>
          <c:val>
            <c:numRef>
              <c:f>'Entrega 1 '!$B$10:$B$13</c:f>
              <c:numCache>
                <c:formatCode>General</c:formatCode>
                <c:ptCount val="4"/>
                <c:pt idx="0">
                  <c:v>5140766.916666667</c:v>
                </c:pt>
                <c:pt idx="1">
                  <c:v>4706855.333333333</c:v>
                </c:pt>
                <c:pt idx="2">
                  <c:v>4714238.083333333</c:v>
                </c:pt>
                <c:pt idx="3">
                  <c:v>4862331.083333333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B-45D6-BFF5-30B28811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093727"/>
        <c:axId val="318086527"/>
      </c:barChart>
      <c:catAx>
        <c:axId val="3180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86527"/>
        <c:crosses val="autoZero"/>
        <c:auto val="1"/>
        <c:lblAlgn val="ctr"/>
        <c:lblOffset val="100"/>
        <c:noMultiLvlLbl val="0"/>
      </c:catAx>
      <c:valAx>
        <c:axId val="3180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de</a:t>
                </a:r>
                <a:r>
                  <a:rPr lang="pt-BR" baseline="0"/>
                  <a:t> Infrações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_xlchart.v1.14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0434B1FF-FDEA-4F31-A303-735D0D15DE2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7D2ECF-1A91-442B-9063-CA6D5F66B89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5C67D9E-EEDC-4B6F-A5C2-2AB39F12830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01ADC9-576F-4B47-B08D-9FE528D874A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</xdr:colOff>
      <xdr:row>0</xdr:row>
      <xdr:rowOff>22225</xdr:rowOff>
    </xdr:from>
    <xdr:to>
      <xdr:col>20</xdr:col>
      <xdr:colOff>327025</xdr:colOff>
      <xdr:row>15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DC47F-4459-8129-AA64-00BDA0CA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6</xdr:row>
      <xdr:rowOff>53975</xdr:rowOff>
    </xdr:from>
    <xdr:to>
      <xdr:col>9</xdr:col>
      <xdr:colOff>390525</xdr:colOff>
      <xdr:row>21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B20E43-F16E-03A2-A7EA-09595B0D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5</xdr:row>
      <xdr:rowOff>130175</xdr:rowOff>
    </xdr:from>
    <xdr:to>
      <xdr:col>11</xdr:col>
      <xdr:colOff>168275</xdr:colOff>
      <xdr:row>20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A0A9D7E-6F6E-989E-F3C6-DBA12216B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875" y="1050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4877-A02B-41DE-AD0B-1EE36B08B152}">
  <dimension ref="A1:M22"/>
  <sheetViews>
    <sheetView zoomScale="79" workbookViewId="0">
      <selection activeCell="A9" sqref="A9:B13"/>
    </sheetView>
  </sheetViews>
  <sheetFormatPr defaultRowHeight="14.5" x14ac:dyDescent="0.35"/>
  <sheetData>
    <row r="1" spans="1:13" x14ac:dyDescent="0.35">
      <c r="A1" s="1"/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35">
      <c r="A3" s="2" t="s">
        <v>14</v>
      </c>
      <c r="B3">
        <v>5320048</v>
      </c>
      <c r="C3" s="1">
        <v>5538099</v>
      </c>
      <c r="D3" s="1">
        <v>5366253</v>
      </c>
      <c r="E3" s="1">
        <v>6066756</v>
      </c>
      <c r="F3" s="1">
        <v>6318213</v>
      </c>
      <c r="G3" s="1">
        <v>6713425</v>
      </c>
      <c r="H3" s="1">
        <v>8035581</v>
      </c>
      <c r="I3" s="1">
        <v>6402804</v>
      </c>
      <c r="J3" s="1">
        <v>2236280</v>
      </c>
      <c r="K3" s="1">
        <v>2240929</v>
      </c>
      <c r="L3" s="1">
        <v>1670947</v>
      </c>
      <c r="M3" s="1">
        <v>5779868</v>
      </c>
    </row>
    <row r="4" spans="1:13" x14ac:dyDescent="0.35">
      <c r="A4" s="2" t="s">
        <v>16</v>
      </c>
      <c r="B4" s="1">
        <v>5361447</v>
      </c>
      <c r="C4" s="1">
        <v>5592172</v>
      </c>
      <c r="D4" s="1">
        <v>5422927</v>
      </c>
      <c r="E4" s="1">
        <v>6116731</v>
      </c>
      <c r="F4" s="1">
        <v>6386127</v>
      </c>
      <c r="G4" s="1">
        <v>6780827</v>
      </c>
      <c r="H4" s="1">
        <v>8123288</v>
      </c>
      <c r="I4" s="1">
        <v>6493356</v>
      </c>
      <c r="J4" s="1">
        <v>104880</v>
      </c>
      <c r="K4">
        <v>99798</v>
      </c>
      <c r="L4" s="1">
        <v>68407</v>
      </c>
      <c r="M4" s="1">
        <v>5932304</v>
      </c>
    </row>
    <row r="5" spans="1:13" x14ac:dyDescent="0.35">
      <c r="A5" s="2" t="s">
        <v>17</v>
      </c>
      <c r="B5" s="1">
        <v>5329085</v>
      </c>
      <c r="C5" s="1">
        <v>5552872</v>
      </c>
      <c r="D5" s="1">
        <v>5376483</v>
      </c>
      <c r="E5" s="1">
        <v>6076709</v>
      </c>
      <c r="F5" s="1">
        <v>6324334</v>
      </c>
      <c r="G5" s="1">
        <v>6723776</v>
      </c>
      <c r="H5" s="1">
        <v>8057244</v>
      </c>
      <c r="I5" s="1">
        <v>6422517</v>
      </c>
      <c r="J5" s="1">
        <v>319765</v>
      </c>
      <c r="K5" s="1">
        <v>305270</v>
      </c>
      <c r="L5" s="1">
        <v>264218</v>
      </c>
      <c r="M5" s="1">
        <v>5818584</v>
      </c>
    </row>
    <row r="6" spans="1:13" x14ac:dyDescent="0.35">
      <c r="A6" s="2" t="s">
        <v>15</v>
      </c>
      <c r="B6" s="1">
        <v>5370283</v>
      </c>
      <c r="C6" s="1">
        <v>5591481</v>
      </c>
      <c r="D6" s="1">
        <v>5422916</v>
      </c>
      <c r="E6" s="1">
        <v>6122957</v>
      </c>
      <c r="F6" s="1">
        <v>6383882</v>
      </c>
      <c r="G6" s="1">
        <v>6784802</v>
      </c>
      <c r="H6" s="1">
        <v>8118361</v>
      </c>
      <c r="I6" s="1">
        <v>6488915</v>
      </c>
      <c r="J6" s="1">
        <v>725605</v>
      </c>
      <c r="K6" s="1">
        <v>689575</v>
      </c>
      <c r="L6" s="1">
        <v>737541</v>
      </c>
      <c r="M6" s="1">
        <v>5911655</v>
      </c>
    </row>
    <row r="9" spans="1:13" x14ac:dyDescent="0.35">
      <c r="A9" s="2" t="s">
        <v>0</v>
      </c>
      <c r="B9" s="2" t="s">
        <v>18</v>
      </c>
    </row>
    <row r="10" spans="1:13" x14ac:dyDescent="0.35">
      <c r="A10" s="2" t="s">
        <v>14</v>
      </c>
      <c r="B10" s="1">
        <f>AVERAGE(B3:M3)</f>
        <v>5140766.916666667</v>
      </c>
      <c r="E10" s="3"/>
    </row>
    <row r="11" spans="1:13" x14ac:dyDescent="0.35">
      <c r="A11" s="2" t="s">
        <v>16</v>
      </c>
      <c r="B11" s="1">
        <f>AVERAGE(B4:M4)</f>
        <v>4706855.333333333</v>
      </c>
    </row>
    <row r="12" spans="1:13" x14ac:dyDescent="0.35">
      <c r="A12" s="2" t="s">
        <v>17</v>
      </c>
      <c r="B12" s="1">
        <f>AVERAGE(B5:M5)</f>
        <v>4714238.083333333</v>
      </c>
    </row>
    <row r="13" spans="1:13" x14ac:dyDescent="0.35">
      <c r="A13" s="2" t="s">
        <v>15</v>
      </c>
      <c r="B13" s="1">
        <f>AVERAGE(B6:M6)</f>
        <v>4862331.083333333</v>
      </c>
    </row>
    <row r="18" spans="11:12" x14ac:dyDescent="0.35">
      <c r="K18" s="2" t="s">
        <v>0</v>
      </c>
      <c r="L18" s="2" t="s">
        <v>18</v>
      </c>
    </row>
    <row r="19" spans="11:12" x14ac:dyDescent="0.35">
      <c r="K19" s="2" t="s">
        <v>14</v>
      </c>
      <c r="L19" s="1" t="e">
        <f>AVERAGE(L12:W12)</f>
        <v>#DIV/0!</v>
      </c>
    </row>
    <row r="20" spans="11:12" x14ac:dyDescent="0.35">
      <c r="K20" s="2" t="s">
        <v>16</v>
      </c>
      <c r="L20" s="1" t="e">
        <f>AVERAGE(L13:W13)</f>
        <v>#DIV/0!</v>
      </c>
    </row>
    <row r="21" spans="11:12" x14ac:dyDescent="0.35">
      <c r="K21" s="2" t="s">
        <v>17</v>
      </c>
      <c r="L21" s="1" t="e">
        <f>AVERAGE(L14:W14)</f>
        <v>#DIV/0!</v>
      </c>
    </row>
    <row r="22" spans="11:12" x14ac:dyDescent="0.35">
      <c r="K22" s="2" t="s">
        <v>15</v>
      </c>
      <c r="L22" s="1" t="e">
        <f>AVERAGE(L15:W15)</f>
        <v>#DIV/0!</v>
      </c>
    </row>
  </sheetData>
  <mergeCells count="1">
    <mergeCell ref="B1:M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D43C-010A-43D8-9F23-8A87D4E32770}">
  <dimension ref="A1:D55"/>
  <sheetViews>
    <sheetView workbookViewId="0">
      <selection sqref="A1:B13"/>
    </sheetView>
  </sheetViews>
  <sheetFormatPr defaultRowHeight="14.5" x14ac:dyDescent="0.35"/>
  <cols>
    <col min="2" max="2" width="23.81640625" bestFit="1" customWidth="1"/>
    <col min="4" max="4" width="19.1796875" bestFit="1" customWidth="1"/>
  </cols>
  <sheetData>
    <row r="1" spans="1:4" x14ac:dyDescent="0.35">
      <c r="A1" s="6" t="s">
        <v>19</v>
      </c>
      <c r="B1" s="6" t="s">
        <v>20</v>
      </c>
    </row>
    <row r="2" spans="1:4" x14ac:dyDescent="0.35">
      <c r="A2" s="6" t="s">
        <v>2</v>
      </c>
      <c r="B2" s="5">
        <v>5320048</v>
      </c>
    </row>
    <row r="3" spans="1:4" x14ac:dyDescent="0.35">
      <c r="A3" s="6" t="s">
        <v>3</v>
      </c>
      <c r="B3" s="5">
        <v>5538099</v>
      </c>
      <c r="D3" s="4" t="s">
        <v>24</v>
      </c>
    </row>
    <row r="4" spans="1:4" x14ac:dyDescent="0.35">
      <c r="A4" s="6" t="s">
        <v>4</v>
      </c>
      <c r="B4" s="5">
        <v>5366253</v>
      </c>
      <c r="D4" s="7">
        <f>_xlfn.STDEV.S(B2:B13)/AVERAGE(B2:B13)*100</f>
        <v>39.003533937261196</v>
      </c>
    </row>
    <row r="5" spans="1:4" x14ac:dyDescent="0.35">
      <c r="A5" s="6" t="s">
        <v>5</v>
      </c>
      <c r="B5" s="5">
        <v>6066756</v>
      </c>
    </row>
    <row r="6" spans="1:4" x14ac:dyDescent="0.35">
      <c r="A6" s="6" t="s">
        <v>6</v>
      </c>
      <c r="B6" s="5">
        <v>6318213</v>
      </c>
    </row>
    <row r="7" spans="1:4" x14ac:dyDescent="0.35">
      <c r="A7" s="6" t="s">
        <v>7</v>
      </c>
      <c r="B7" s="5">
        <v>6713425</v>
      </c>
    </row>
    <row r="8" spans="1:4" x14ac:dyDescent="0.35">
      <c r="A8" s="6" t="s">
        <v>8</v>
      </c>
      <c r="B8" s="5">
        <v>8035581</v>
      </c>
    </row>
    <row r="9" spans="1:4" x14ac:dyDescent="0.35">
      <c r="A9" s="6" t="s">
        <v>9</v>
      </c>
      <c r="B9" s="5">
        <v>6402804</v>
      </c>
    </row>
    <row r="10" spans="1:4" x14ac:dyDescent="0.35">
      <c r="A10" s="6" t="s">
        <v>10</v>
      </c>
      <c r="B10" s="5">
        <v>2236280</v>
      </c>
    </row>
    <row r="11" spans="1:4" x14ac:dyDescent="0.35">
      <c r="A11" s="6" t="s">
        <v>11</v>
      </c>
      <c r="B11" s="5">
        <v>2240929</v>
      </c>
    </row>
    <row r="12" spans="1:4" x14ac:dyDescent="0.35">
      <c r="A12" s="6" t="s">
        <v>12</v>
      </c>
      <c r="B12" s="5">
        <v>1670947</v>
      </c>
    </row>
    <row r="13" spans="1:4" x14ac:dyDescent="0.35">
      <c r="A13" s="6" t="s">
        <v>13</v>
      </c>
      <c r="B13" s="5">
        <v>5779868</v>
      </c>
    </row>
    <row r="15" spans="1:4" x14ac:dyDescent="0.35">
      <c r="A15" s="6" t="s">
        <v>19</v>
      </c>
      <c r="B15" s="6" t="s">
        <v>23</v>
      </c>
    </row>
    <row r="16" spans="1:4" x14ac:dyDescent="0.35">
      <c r="A16" s="6" t="s">
        <v>2</v>
      </c>
      <c r="B16" s="5">
        <v>5361447</v>
      </c>
    </row>
    <row r="17" spans="1:4" x14ac:dyDescent="0.35">
      <c r="A17" s="6" t="s">
        <v>3</v>
      </c>
      <c r="B17" s="5">
        <v>5592172</v>
      </c>
      <c r="D17" s="4" t="s">
        <v>24</v>
      </c>
    </row>
    <row r="18" spans="1:4" x14ac:dyDescent="0.35">
      <c r="A18" s="6" t="s">
        <v>4</v>
      </c>
      <c r="B18" s="5">
        <v>5422927</v>
      </c>
      <c r="D18" s="7">
        <f>_xlfn.STDEV.S(B16:B27)/AVERAGE(B16:B27)*100</f>
        <v>61.146887860131713</v>
      </c>
    </row>
    <row r="19" spans="1:4" x14ac:dyDescent="0.35">
      <c r="A19" s="6" t="s">
        <v>5</v>
      </c>
      <c r="B19" s="5">
        <v>6116731</v>
      </c>
    </row>
    <row r="20" spans="1:4" x14ac:dyDescent="0.35">
      <c r="A20" s="6" t="s">
        <v>6</v>
      </c>
      <c r="B20" s="5">
        <v>6386127</v>
      </c>
    </row>
    <row r="21" spans="1:4" x14ac:dyDescent="0.35">
      <c r="A21" s="6" t="s">
        <v>7</v>
      </c>
      <c r="B21" s="5">
        <v>6780827</v>
      </c>
    </row>
    <row r="22" spans="1:4" x14ac:dyDescent="0.35">
      <c r="A22" s="6" t="s">
        <v>8</v>
      </c>
      <c r="B22" s="5">
        <v>8123288</v>
      </c>
    </row>
    <row r="23" spans="1:4" x14ac:dyDescent="0.35">
      <c r="A23" s="6" t="s">
        <v>9</v>
      </c>
      <c r="B23" s="5">
        <v>6493356</v>
      </c>
    </row>
    <row r="24" spans="1:4" x14ac:dyDescent="0.35">
      <c r="A24" s="6" t="s">
        <v>10</v>
      </c>
      <c r="B24" s="5">
        <v>104880</v>
      </c>
    </row>
    <row r="25" spans="1:4" x14ac:dyDescent="0.35">
      <c r="A25" s="6" t="s">
        <v>11</v>
      </c>
      <c r="B25" s="5">
        <v>99798</v>
      </c>
    </row>
    <row r="26" spans="1:4" x14ac:dyDescent="0.35">
      <c r="A26" s="6" t="s">
        <v>12</v>
      </c>
      <c r="B26" s="5">
        <v>68407</v>
      </c>
    </row>
    <row r="27" spans="1:4" x14ac:dyDescent="0.35">
      <c r="A27" s="6" t="s">
        <v>13</v>
      </c>
      <c r="B27" s="5">
        <v>5932304</v>
      </c>
    </row>
    <row r="29" spans="1:4" x14ac:dyDescent="0.35">
      <c r="A29" s="6" t="s">
        <v>19</v>
      </c>
      <c r="B29" s="6" t="s">
        <v>22</v>
      </c>
    </row>
    <row r="30" spans="1:4" x14ac:dyDescent="0.35">
      <c r="A30" s="6" t="s">
        <v>2</v>
      </c>
      <c r="B30" s="5">
        <v>5329085</v>
      </c>
    </row>
    <row r="31" spans="1:4" x14ac:dyDescent="0.35">
      <c r="A31" s="6" t="s">
        <v>3</v>
      </c>
      <c r="B31" s="5">
        <v>5552872</v>
      </c>
      <c r="D31" s="4" t="s">
        <v>24</v>
      </c>
    </row>
    <row r="32" spans="1:4" x14ac:dyDescent="0.35">
      <c r="A32" s="6" t="s">
        <v>4</v>
      </c>
      <c r="B32" s="5">
        <v>5376483</v>
      </c>
      <c r="D32" s="7">
        <f>_xlfn.STDEV.S(B30:B41)/AVERAGE(B30:B41)*100</f>
        <v>58.573933963378281</v>
      </c>
    </row>
    <row r="33" spans="1:4" x14ac:dyDescent="0.35">
      <c r="A33" s="6" t="s">
        <v>5</v>
      </c>
      <c r="B33" s="5">
        <v>6076709</v>
      </c>
    </row>
    <row r="34" spans="1:4" x14ac:dyDescent="0.35">
      <c r="A34" s="6" t="s">
        <v>6</v>
      </c>
      <c r="B34" s="5">
        <v>6324334</v>
      </c>
    </row>
    <row r="35" spans="1:4" x14ac:dyDescent="0.35">
      <c r="A35" s="6" t="s">
        <v>7</v>
      </c>
      <c r="B35" s="5">
        <v>6723776</v>
      </c>
    </row>
    <row r="36" spans="1:4" x14ac:dyDescent="0.35">
      <c r="A36" s="6" t="s">
        <v>8</v>
      </c>
      <c r="B36" s="5">
        <v>8057244</v>
      </c>
    </row>
    <row r="37" spans="1:4" x14ac:dyDescent="0.35">
      <c r="A37" s="6" t="s">
        <v>9</v>
      </c>
      <c r="B37" s="5">
        <v>6422517</v>
      </c>
    </row>
    <row r="38" spans="1:4" x14ac:dyDescent="0.35">
      <c r="A38" s="6" t="s">
        <v>10</v>
      </c>
      <c r="B38" s="5">
        <v>319765</v>
      </c>
    </row>
    <row r="39" spans="1:4" x14ac:dyDescent="0.35">
      <c r="A39" s="6" t="s">
        <v>11</v>
      </c>
      <c r="B39" s="5">
        <v>305270</v>
      </c>
    </row>
    <row r="40" spans="1:4" x14ac:dyDescent="0.35">
      <c r="A40" s="6" t="s">
        <v>12</v>
      </c>
      <c r="B40" s="5">
        <v>264218</v>
      </c>
    </row>
    <row r="41" spans="1:4" x14ac:dyDescent="0.35">
      <c r="A41" s="6" t="s">
        <v>13</v>
      </c>
      <c r="B41" s="5">
        <v>5818584</v>
      </c>
    </row>
    <row r="43" spans="1:4" x14ac:dyDescent="0.35">
      <c r="A43" s="6" t="s">
        <v>19</v>
      </c>
      <c r="B43" s="6" t="s">
        <v>21</v>
      </c>
    </row>
    <row r="44" spans="1:4" x14ac:dyDescent="0.35">
      <c r="A44" s="6" t="s">
        <v>2</v>
      </c>
      <c r="B44" s="5">
        <v>5370283</v>
      </c>
    </row>
    <row r="45" spans="1:4" x14ac:dyDescent="0.35">
      <c r="A45" s="6" t="s">
        <v>3</v>
      </c>
      <c r="B45" s="5">
        <v>5591481</v>
      </c>
      <c r="D45" s="4" t="s">
        <v>24</v>
      </c>
    </row>
    <row r="46" spans="1:4" x14ac:dyDescent="0.35">
      <c r="A46" s="6" t="s">
        <v>4</v>
      </c>
      <c r="B46" s="5">
        <v>5422916</v>
      </c>
      <c r="D46" s="7">
        <f>_xlfn.STDEV.S(B44:B55)/AVERAGE(B44:B55)*100</f>
        <v>53.555284635746304</v>
      </c>
    </row>
    <row r="47" spans="1:4" x14ac:dyDescent="0.35">
      <c r="A47" s="6" t="s">
        <v>5</v>
      </c>
      <c r="B47" s="5">
        <v>6122957</v>
      </c>
    </row>
    <row r="48" spans="1:4" x14ac:dyDescent="0.35">
      <c r="A48" s="6" t="s">
        <v>6</v>
      </c>
      <c r="B48" s="5">
        <v>6383882</v>
      </c>
    </row>
    <row r="49" spans="1:2" x14ac:dyDescent="0.35">
      <c r="A49" s="6" t="s">
        <v>7</v>
      </c>
      <c r="B49" s="5">
        <v>6784802</v>
      </c>
    </row>
    <row r="50" spans="1:2" x14ac:dyDescent="0.35">
      <c r="A50" s="6" t="s">
        <v>8</v>
      </c>
      <c r="B50" s="5">
        <v>8118361</v>
      </c>
    </row>
    <row r="51" spans="1:2" x14ac:dyDescent="0.35">
      <c r="A51" s="6" t="s">
        <v>9</v>
      </c>
      <c r="B51" s="5">
        <v>6488915</v>
      </c>
    </row>
    <row r="52" spans="1:2" x14ac:dyDescent="0.35">
      <c r="A52" s="6" t="s">
        <v>10</v>
      </c>
      <c r="B52" s="5">
        <v>725605</v>
      </c>
    </row>
    <row r="53" spans="1:2" x14ac:dyDescent="0.35">
      <c r="A53" s="6" t="s">
        <v>11</v>
      </c>
      <c r="B53" s="5">
        <v>689575</v>
      </c>
    </row>
    <row r="54" spans="1:2" x14ac:dyDescent="0.35">
      <c r="A54" s="6" t="s">
        <v>12</v>
      </c>
      <c r="B54" s="5">
        <v>737541</v>
      </c>
    </row>
    <row r="55" spans="1:2" x14ac:dyDescent="0.35">
      <c r="A55" s="6" t="s">
        <v>13</v>
      </c>
      <c r="B55" s="5">
        <v>5911655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496E-F065-4BE5-9F7A-65D924E24934}">
  <dimension ref="A1:Q23"/>
  <sheetViews>
    <sheetView tabSelected="1" zoomScale="88" workbookViewId="0">
      <selection activeCell="H23" sqref="H23"/>
    </sheetView>
  </sheetViews>
  <sheetFormatPr defaultRowHeight="14.5" x14ac:dyDescent="0.35"/>
  <cols>
    <col min="13" max="18" width="9.6328125" customWidth="1"/>
  </cols>
  <sheetData>
    <row r="1" spans="1:17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7" x14ac:dyDescent="0.35">
      <c r="A2" s="2" t="s">
        <v>14</v>
      </c>
      <c r="B2">
        <v>5320048</v>
      </c>
      <c r="C2" s="1">
        <v>5538099</v>
      </c>
      <c r="D2" s="1">
        <v>5366253</v>
      </c>
      <c r="E2" s="1">
        <v>6066756</v>
      </c>
      <c r="F2" s="1">
        <v>6318213</v>
      </c>
      <c r="G2" s="1">
        <v>6713425</v>
      </c>
      <c r="H2" s="1">
        <v>8035581</v>
      </c>
      <c r="I2" s="1">
        <v>6402804</v>
      </c>
      <c r="J2" s="1">
        <v>2236280</v>
      </c>
      <c r="K2" s="1">
        <v>2240929</v>
      </c>
      <c r="L2" s="1">
        <v>1670947</v>
      </c>
      <c r="M2" s="1">
        <v>5779868</v>
      </c>
    </row>
    <row r="3" spans="1:17" x14ac:dyDescent="0.35">
      <c r="A3" s="2" t="s">
        <v>16</v>
      </c>
      <c r="B3" s="1">
        <v>5361447</v>
      </c>
      <c r="C3" s="1">
        <v>5592172</v>
      </c>
      <c r="D3" s="1">
        <v>5422927</v>
      </c>
      <c r="E3" s="1">
        <v>6116731</v>
      </c>
      <c r="F3" s="1">
        <v>6386127</v>
      </c>
      <c r="G3" s="1">
        <v>6780827</v>
      </c>
      <c r="H3" s="1">
        <v>8123288</v>
      </c>
      <c r="I3" s="1">
        <v>6493356</v>
      </c>
      <c r="J3" s="1">
        <v>104880</v>
      </c>
      <c r="K3">
        <v>99798</v>
      </c>
      <c r="L3" s="1">
        <v>68407</v>
      </c>
      <c r="M3" s="1">
        <v>5932304</v>
      </c>
    </row>
    <row r="4" spans="1:17" x14ac:dyDescent="0.35">
      <c r="A4" s="2" t="s">
        <v>17</v>
      </c>
      <c r="B4" s="1">
        <v>5329085</v>
      </c>
      <c r="C4" s="1">
        <v>5552872</v>
      </c>
      <c r="D4" s="1">
        <v>5376483</v>
      </c>
      <c r="E4" s="1">
        <v>6076709</v>
      </c>
      <c r="F4" s="1">
        <v>6324334</v>
      </c>
      <c r="G4" s="1">
        <v>6723776</v>
      </c>
      <c r="H4" s="1">
        <v>8057244</v>
      </c>
      <c r="I4" s="1">
        <v>6422517</v>
      </c>
      <c r="J4" s="1">
        <v>319765</v>
      </c>
      <c r="K4" s="1">
        <v>305270</v>
      </c>
      <c r="L4" s="1">
        <v>264218</v>
      </c>
      <c r="M4" s="1">
        <v>5818584</v>
      </c>
    </row>
    <row r="5" spans="1:17" x14ac:dyDescent="0.35">
      <c r="A5" s="2" t="s">
        <v>15</v>
      </c>
      <c r="B5" s="1">
        <v>5370283</v>
      </c>
      <c r="C5" s="1">
        <v>5591481</v>
      </c>
      <c r="D5" s="1">
        <v>5422916</v>
      </c>
      <c r="E5" s="1">
        <v>6122957</v>
      </c>
      <c r="F5" s="1">
        <v>6383882</v>
      </c>
      <c r="G5" s="1">
        <v>6784802</v>
      </c>
      <c r="H5" s="1">
        <v>8118361</v>
      </c>
      <c r="I5" s="1">
        <v>6488915</v>
      </c>
      <c r="J5" s="1">
        <v>725605</v>
      </c>
      <c r="K5" s="1">
        <v>689575</v>
      </c>
      <c r="L5" s="1">
        <v>737541</v>
      </c>
      <c r="M5" s="1">
        <v>5911655</v>
      </c>
    </row>
    <row r="7" spans="1:17" x14ac:dyDescent="0.35">
      <c r="A7" s="2" t="s">
        <v>0</v>
      </c>
      <c r="B7" s="2" t="s">
        <v>18</v>
      </c>
    </row>
    <row r="8" spans="1:17" x14ac:dyDescent="0.35">
      <c r="A8" s="2" t="s">
        <v>14</v>
      </c>
      <c r="B8" s="1">
        <f>AVERAGE(B2:M2)</f>
        <v>5140766.916666667</v>
      </c>
      <c r="M8" s="9"/>
      <c r="N8" s="9" t="s">
        <v>14</v>
      </c>
      <c r="O8" s="9" t="s">
        <v>16</v>
      </c>
      <c r="P8" s="9" t="s">
        <v>17</v>
      </c>
      <c r="Q8" s="9" t="s">
        <v>15</v>
      </c>
    </row>
    <row r="9" spans="1:17" x14ac:dyDescent="0.35">
      <c r="A9" s="2" t="s">
        <v>16</v>
      </c>
      <c r="B9" s="1">
        <f>AVERAGE(B3:M3)</f>
        <v>4706855.333333333</v>
      </c>
      <c r="M9" s="9" t="s">
        <v>25</v>
      </c>
      <c r="N9" s="1">
        <f>_xlfn.QUARTILE.INC(B2:M2,1)</f>
        <v>4550268.25</v>
      </c>
      <c r="O9" s="1">
        <f>_xlfn.QUARTILE.INC(B3:M3,1)</f>
        <v>4047305.25</v>
      </c>
      <c r="P9" s="1">
        <f>_xlfn.QUARTILE.INC(B4:M4,1)</f>
        <v>4076755</v>
      </c>
      <c r="Q9" s="1">
        <f>_xlfn.QUARTILE.INC(B5:M5,1)</f>
        <v>4212097.5</v>
      </c>
    </row>
    <row r="10" spans="1:17" x14ac:dyDescent="0.35">
      <c r="A10" s="2" t="s">
        <v>17</v>
      </c>
      <c r="B10" s="1">
        <f>AVERAGE(B4:M4)</f>
        <v>4714238.083333333</v>
      </c>
      <c r="M10" s="9" t="s">
        <v>26</v>
      </c>
      <c r="N10" s="1">
        <f>MEDIAN(B2:M2)</f>
        <v>5658983.5</v>
      </c>
      <c r="O10" s="1">
        <f>MEDIAN(B3:M3)</f>
        <v>5762238</v>
      </c>
      <c r="P10" s="1">
        <f>MEDIAN(B4:M4)</f>
        <v>5685728</v>
      </c>
      <c r="Q10" s="1">
        <f>MEDIAN(B5:M5)</f>
        <v>5751568</v>
      </c>
    </row>
    <row r="11" spans="1:17" x14ac:dyDescent="0.35">
      <c r="A11" s="2" t="s">
        <v>15</v>
      </c>
      <c r="B11" s="1">
        <f>AVERAGE(B5:M5)</f>
        <v>4862331.083333333</v>
      </c>
      <c r="M11" s="9" t="s">
        <v>27</v>
      </c>
      <c r="N11" s="1">
        <f>_xlfn.QUARTILE.INC(B2:M2,3)</f>
        <v>6339360.75</v>
      </c>
      <c r="O11" s="1">
        <f>_xlfn.QUARTILE.INC(B3:M3,3)</f>
        <v>6412934.25</v>
      </c>
      <c r="P11" s="1">
        <f>_xlfn.QUARTILE.INC(B4:M4,3)</f>
        <v>6348879.75</v>
      </c>
      <c r="Q11" s="1">
        <f>_xlfn.QUARTILE.INC(B5:M5,3)</f>
        <v>6410140.25</v>
      </c>
    </row>
    <row r="12" spans="1:17" x14ac:dyDescent="0.35">
      <c r="M12" s="9" t="s">
        <v>28</v>
      </c>
      <c r="N12" s="1">
        <f>N11-N9</f>
        <v>1789092.5</v>
      </c>
      <c r="O12" s="1">
        <f>O11-O9</f>
        <v>2365629</v>
      </c>
      <c r="P12" s="1">
        <f>P11-P9</f>
        <v>2272124.75</v>
      </c>
      <c r="Q12" s="1">
        <f>Q11-Q9</f>
        <v>2198042.75</v>
      </c>
    </row>
    <row r="13" spans="1:17" x14ac:dyDescent="0.35">
      <c r="M13" s="9" t="s">
        <v>30</v>
      </c>
      <c r="N13" s="1">
        <f>N9-1.5*N12</f>
        <v>1866629.5</v>
      </c>
      <c r="O13" s="1">
        <f>O9-1.5*O12</f>
        <v>498861.75</v>
      </c>
      <c r="P13" s="1">
        <f>P9-1.5*P12</f>
        <v>668567.875</v>
      </c>
      <c r="Q13" s="1">
        <f>Q9-1.5*Q12</f>
        <v>915033.375</v>
      </c>
    </row>
    <row r="14" spans="1:17" x14ac:dyDescent="0.35">
      <c r="M14" s="9" t="s">
        <v>29</v>
      </c>
      <c r="N14" s="1">
        <f>N11+1.5*N12</f>
        <v>9022999.5</v>
      </c>
      <c r="O14" s="1">
        <f>O11+1.5*O12</f>
        <v>9961377.75</v>
      </c>
      <c r="P14" s="1">
        <f>P11+1.5*P12</f>
        <v>9757066.875</v>
      </c>
      <c r="Q14" s="1">
        <f>Q11+1.5*Q12</f>
        <v>9707204.375</v>
      </c>
    </row>
    <row r="17" spans="13:13" x14ac:dyDescent="0.35">
      <c r="M17" s="10"/>
    </row>
    <row r="18" spans="13:13" x14ac:dyDescent="0.35">
      <c r="M18" s="10"/>
    </row>
    <row r="19" spans="13:13" x14ac:dyDescent="0.35">
      <c r="M19" s="10"/>
    </row>
    <row r="20" spans="13:13" x14ac:dyDescent="0.35">
      <c r="M20" s="10"/>
    </row>
    <row r="21" spans="13:13" x14ac:dyDescent="0.35">
      <c r="M21" s="10"/>
    </row>
    <row r="22" spans="13:13" x14ac:dyDescent="0.35">
      <c r="M22" s="10"/>
    </row>
    <row r="23" spans="13:13" x14ac:dyDescent="0.35">
      <c r="M23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Entrega 1 </vt:lpstr>
      <vt:lpstr>Entrega 2</vt:lpstr>
      <vt:lpstr>Entrega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2025-03-09T21:31:57Z</dcterms:created>
  <dcterms:modified xsi:type="dcterms:W3CDTF">2025-05-13T01:33:49Z</dcterms:modified>
</cp:coreProperties>
</file>