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cuments\"/>
    </mc:Choice>
  </mc:AlternateContent>
  <xr:revisionPtr revIDLastSave="0" documentId="8_{6625F072-6B17-49EC-972F-6F8DAC39DCEB}" xr6:coauthVersionLast="47" xr6:coauthVersionMax="47" xr10:uidLastSave="{00000000-0000-0000-0000-000000000000}"/>
  <bookViews>
    <workbookView xWindow="-28920" yWindow="-120" windowWidth="29040" windowHeight="15840" firstSheet="1" activeTab="1" xr2:uid="{9527D382-3C33-4B31-9275-B2B37E2382D0}"/>
  </bookViews>
  <sheets>
    <sheet name="Planilha1" sheetId="1" state="hidden" r:id="rId1"/>
    <sheet name="Issues" sheetId="3" r:id="rId2"/>
    <sheet name="Planilha2" sheetId="2" state="hidden" r:id="rId3"/>
  </sheets>
  <definedNames>
    <definedName name="_xlnm._FilterDatabase" localSheetId="1" hidden="1">Issues!$A$1:$E$105</definedName>
    <definedName name="_xlnm._FilterDatabase" localSheetId="0" hidden="1">Planilha1!$A$1:$C$123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3" l="1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59" i="3" a="1"/>
  <c r="E59" i="3" s="1"/>
  <c r="E60" i="3" a="1"/>
  <c r="E60" i="3" s="1"/>
  <c r="E44" i="3" a="1"/>
  <c r="E44" i="3" s="1"/>
  <c r="E77" i="3" a="1"/>
  <c r="E77" i="3" s="1"/>
  <c r="E78" i="3" a="1"/>
  <c r="E78" i="3" s="1"/>
  <c r="E47" i="3" a="1"/>
  <c r="E47" i="3" s="1"/>
  <c r="E61" i="3" a="1"/>
  <c r="E61" i="3" s="1"/>
  <c r="E62" i="3" a="1"/>
  <c r="E62" i="3" s="1"/>
  <c r="E45" i="3" a="1"/>
  <c r="E45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63" i="3" a="1"/>
  <c r="E63" i="3" s="1"/>
  <c r="E64" i="3" a="1"/>
  <c r="E64" i="3" s="1"/>
  <c r="E30" i="3" a="1"/>
  <c r="E30" i="3" s="1"/>
  <c r="E79" i="3" a="1"/>
  <c r="E79" i="3" s="1"/>
  <c r="E80" i="3" a="1"/>
  <c r="E80" i="3" s="1"/>
  <c r="E81" i="3" a="1"/>
  <c r="E81" i="3" s="1"/>
  <c r="E82" i="3" a="1"/>
  <c r="E82" i="3" s="1"/>
  <c r="E46" i="3" a="1"/>
  <c r="E46" i="3" s="1"/>
  <c r="E31" i="3" a="1"/>
  <c r="E31" i="3" s="1"/>
  <c r="E32" i="3" a="1"/>
  <c r="E32" i="3" s="1"/>
  <c r="E33" i="3" a="1"/>
  <c r="E33" i="3" s="1"/>
  <c r="E34" i="3" a="1"/>
  <c r="E34" i="3" s="1"/>
  <c r="E65" i="3" a="1"/>
  <c r="E65" i="3" s="1"/>
  <c r="E74" i="3" a="1"/>
  <c r="E74" i="3" s="1"/>
  <c r="E75" i="3" a="1"/>
  <c r="E75" i="3" s="1"/>
  <c r="E76" i="3" a="1"/>
  <c r="E76" i="3" s="1"/>
  <c r="E66" i="3" a="1"/>
  <c r="E66" i="3" s="1"/>
  <c r="E67" i="3" a="1"/>
  <c r="E67" i="3" s="1"/>
  <c r="E68" i="3" a="1"/>
  <c r="E68" i="3" s="1"/>
  <c r="E35" i="3" a="1"/>
  <c r="E35" i="3" s="1"/>
  <c r="E7" i="3" a="1"/>
  <c r="E7" i="3" s="1"/>
  <c r="E36" i="3" a="1"/>
  <c r="E36" i="3" s="1"/>
  <c r="E37" i="3" a="1"/>
  <c r="E37" i="3" s="1"/>
  <c r="E38" i="3" a="1"/>
  <c r="E38" i="3" s="1"/>
  <c r="E39" i="3" a="1"/>
  <c r="E39" i="3" s="1"/>
  <c r="E83" i="3" a="1"/>
  <c r="E83" i="3" s="1"/>
  <c r="E8" i="3" a="1"/>
  <c r="E8" i="3" s="1"/>
  <c r="E9" i="3" a="1"/>
  <c r="E9" i="3" s="1"/>
  <c r="E84" i="3" a="1"/>
  <c r="E84" i="3" s="1"/>
  <c r="E85" i="3" a="1"/>
  <c r="E85" i="3" s="1"/>
  <c r="E86" i="3" a="1"/>
  <c r="E86" i="3" s="1"/>
  <c r="E10" i="3" a="1"/>
  <c r="E10" i="3" s="1"/>
  <c r="E87" i="3" a="1"/>
  <c r="E87" i="3" s="1"/>
  <c r="E11" i="3" a="1"/>
  <c r="E11" i="3" s="1"/>
  <c r="E3" i="3" a="1"/>
  <c r="E3" i="3" s="1"/>
  <c r="E88" i="3" a="1"/>
  <c r="E88" i="3" s="1"/>
  <c r="E4" i="3" a="1"/>
  <c r="E4" i="3" s="1"/>
  <c r="E89" i="3" a="1"/>
  <c r="E89" i="3" s="1"/>
  <c r="E90" i="3" a="1"/>
  <c r="E90" i="3" s="1"/>
  <c r="E91" i="3" a="1"/>
  <c r="E91" i="3" s="1"/>
  <c r="E12" i="3" a="1"/>
  <c r="E12" i="3" s="1"/>
  <c r="E92" i="3" a="1"/>
  <c r="E92" i="3" s="1"/>
  <c r="E93" i="3" a="1"/>
  <c r="E93" i="3" s="1"/>
  <c r="E94" i="3" a="1"/>
  <c r="E94" i="3" s="1"/>
  <c r="E95" i="3" a="1"/>
  <c r="E95" i="3" s="1"/>
  <c r="E13" i="3" a="1"/>
  <c r="E13" i="3" s="1"/>
  <c r="E5" i="3" a="1"/>
  <c r="E5" i="3" s="1"/>
  <c r="E14" i="3" a="1"/>
  <c r="E14" i="3" s="1"/>
  <c r="E96" i="3" a="1"/>
  <c r="E96" i="3" s="1"/>
  <c r="E97" i="3" a="1"/>
  <c r="E97" i="3" s="1"/>
  <c r="E15" i="3" a="1"/>
  <c r="E15" i="3" s="1"/>
  <c r="E6" i="3" a="1"/>
  <c r="E6" i="3" s="1"/>
  <c r="E98" i="3" a="1"/>
  <c r="E98" i="3" s="1"/>
  <c r="E40" i="3" a="1"/>
  <c r="E40" i="3" s="1"/>
  <c r="E41" i="3" a="1"/>
  <c r="E41" i="3" s="1"/>
  <c r="E2" i="3" a="1"/>
  <c r="E2" i="3" s="1"/>
  <c r="E16" i="3" a="1"/>
  <c r="E16" i="3" s="1"/>
  <c r="E17" i="3" a="1"/>
  <c r="E17" i="3" s="1"/>
  <c r="E18" i="3" a="1"/>
  <c r="E18" i="3" s="1"/>
  <c r="E42" i="3" a="1"/>
  <c r="E42" i="3" s="1"/>
  <c r="E43" i="3" a="1"/>
  <c r="E43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48" i="3" a="1"/>
  <c r="E48" i="3" s="1"/>
  <c r="E2" i="2"/>
  <c r="B16" i="2"/>
  <c r="B15" i="2"/>
  <c r="C15" i="2" s="1"/>
  <c r="B7" i="2"/>
  <c r="C7" i="2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C6" i="2"/>
  <c r="B6" i="2"/>
  <c r="C5" i="2"/>
  <c r="B5" i="2"/>
  <c r="A2" i="2"/>
  <c r="D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2" i="1"/>
  <c r="D7" i="2" l="1"/>
  <c r="D17" i="2"/>
  <c r="D16" i="2"/>
  <c r="D15" i="2"/>
  <c r="D14" i="2"/>
  <c r="D13" i="2"/>
  <c r="D12" i="2"/>
  <c r="D11" i="2"/>
  <c r="D10" i="2"/>
  <c r="D9" i="2"/>
  <c r="D8" i="2"/>
  <c r="D6" i="2"/>
  <c r="D5" i="2"/>
  <c r="E5" i="2" s="1"/>
  <c r="G5" i="2" s="1"/>
  <c r="F2" i="2"/>
  <c r="F14" i="2" s="1"/>
  <c r="F11" i="2" l="1"/>
  <c r="F15" i="2"/>
  <c r="F12" i="2"/>
  <c r="F16" i="2"/>
  <c r="F8" i="2"/>
  <c r="F5" i="2"/>
  <c r="E6" i="2"/>
  <c r="F9" i="2"/>
  <c r="F13" i="2"/>
  <c r="F6" i="2"/>
  <c r="F17" i="2"/>
  <c r="F7" i="2"/>
  <c r="F10" i="2"/>
  <c r="E7" i="2" l="1"/>
  <c r="G6" i="2"/>
  <c r="E8" i="2" l="1"/>
  <c r="G7" i="2"/>
  <c r="E9" i="2" l="1"/>
  <c r="G8" i="2"/>
  <c r="E10" i="2" l="1"/>
  <c r="G9" i="2"/>
  <c r="E11" i="2" l="1"/>
  <c r="G10" i="2"/>
  <c r="E12" i="2" l="1"/>
  <c r="G11" i="2"/>
  <c r="G12" i="2" l="1"/>
  <c r="E13" i="2"/>
  <c r="E14" i="2" s="1"/>
  <c r="E15" i="2" s="1"/>
  <c r="E16" i="2" s="1"/>
  <c r="E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<sst xmlns="http://schemas.openxmlformats.org/spreadsheetml/2006/main" count="351" uniqueCount="141">
  <si>
    <t>U - Arrumar serviço de banco de dados - 7</t>
  </si>
  <si>
    <t>U - Conexão do endpoints de Login - 5</t>
  </si>
  <si>
    <t>U - Botão para ir para Configurações - 1</t>
  </si>
  <si>
    <t>U - Botão de pesquisa - 3</t>
  </si>
  <si>
    <t>I - Alterar Email - 4</t>
  </si>
  <si>
    <t>I - Alterar Senha - 4</t>
  </si>
  <si>
    <t>U - Destino - 1/2</t>
  </si>
  <si>
    <t>I - Sair do Perfil - 5</t>
  </si>
  <si>
    <t>U - Local Atual/Origem - 1/2</t>
  </si>
  <si>
    <t>I - Excluir conta - 4</t>
  </si>
  <si>
    <t>U - Conexão do endpoints de Alterar Senha - 7</t>
  </si>
  <si>
    <t>U - Criar token JWT - 5</t>
  </si>
  <si>
    <t>U - Tela de Mudar Senha - Esqueci Senha - 5</t>
  </si>
  <si>
    <t>I - Teste de Âncoras de Carreira - 6</t>
  </si>
  <si>
    <t>I - Monitoramento de recursos de uma instância na nuvem - 6</t>
  </si>
  <si>
    <t>I - Modelo Gradient - 3</t>
  </si>
  <si>
    <t>I - Modelo Linear - 3</t>
  </si>
  <si>
    <t>Tela de Login</t>
  </si>
  <si>
    <t>U - Tela de Perfil - 6</t>
  </si>
  <si>
    <t>Tela Esqueci minha senha</t>
  </si>
  <si>
    <t>N - Lembrar de usuário - 5</t>
  </si>
  <si>
    <t>I - Tela de termos - 4</t>
  </si>
  <si>
    <t>I - Botão de voltar - 1</t>
  </si>
  <si>
    <t>U - Atualização do Banco de dados - 2</t>
  </si>
  <si>
    <t>U - Definir derivações e análises dos dados - 5</t>
  </si>
  <si>
    <t>I - Criar endpoint de Alterar Usuário - 5</t>
  </si>
  <si>
    <t>Tela de Cadastro</t>
  </si>
  <si>
    <t>I - Criar endpoint de Deletar Usuário - 6</t>
  </si>
  <si>
    <t>U - Botão de Login - 3</t>
  </si>
  <si>
    <t>U - 2 Campos (Email e senha) - 1/2</t>
  </si>
  <si>
    <t>I - Aceitar Termos e Condições - 1/2</t>
  </si>
  <si>
    <t>U - Tela de Cadastro: Botão de Voltar - 1</t>
  </si>
  <si>
    <t>U - Tela de Cadastro: Botão de cadastrar - 3</t>
  </si>
  <si>
    <t>U - Botão Esqueci Senha - 1</t>
  </si>
  <si>
    <t>U - Tela Cadastro: Inputs de usuário - 1/2</t>
  </si>
  <si>
    <t>N - Conferir Termos e Condições - 1</t>
  </si>
  <si>
    <t>U - Botão de Cadastro - 1</t>
  </si>
  <si>
    <t>I - Botão enviar email - 3</t>
  </si>
  <si>
    <t>I - Campo de input - 1/2</t>
  </si>
  <si>
    <t>U - Design da Tela de Cadastro - 3</t>
  </si>
  <si>
    <t>N - Tema escuro/claro - 5</t>
  </si>
  <si>
    <t>U - Definição do modelo de predição - 5</t>
  </si>
  <si>
    <t>I - Demonstrativo da organização do trabalho com a evolução a cada Sprint - 4</t>
  </si>
  <si>
    <t>I - Regressão Linear usando o método dos mínimos quadrados - 5</t>
  </si>
  <si>
    <t>I - Criar endpoint de Recuperar senha - 9</t>
  </si>
  <si>
    <t>U - Definir endpoints Urgentes - 3</t>
  </si>
  <si>
    <t>U - definir sprites (Figma) - 5</t>
  </si>
  <si>
    <t>U - desenho das telas definidas no figma - 5</t>
  </si>
  <si>
    <t>I - Criar endpoint de Alterar senha - 5</t>
  </si>
  <si>
    <t>U - Tela de Orçamentos - 6</t>
  </si>
  <si>
    <t>Tela de Configurações</t>
  </si>
  <si>
    <t>Menu Principal (Home)</t>
  </si>
  <si>
    <t>Popup de Orçamentos</t>
  </si>
  <si>
    <t>U - Conexão do endpoint de Esqueci Senha - 12</t>
  </si>
  <si>
    <t>U - Conexão do endpoint de Simular Corrida - 12</t>
  </si>
  <si>
    <t>I - Fazer Logo - 2</t>
  </si>
  <si>
    <t>U - Conexão do endpoints de Excluir Conta - 4</t>
  </si>
  <si>
    <t>U - Conexão do endpoints de Cadastro - 4</t>
  </si>
  <si>
    <t>N - Escrever Termos e Condições - 3</t>
  </si>
  <si>
    <t>U - Definir paleta de cores - 2</t>
  </si>
  <si>
    <t>Entregas 1</t>
  </si>
  <si>
    <t>U - Montar script do banco - 5</t>
  </si>
  <si>
    <t>U - Fazer logotipo - 3</t>
  </si>
  <si>
    <t>U - Definir nome - 2</t>
  </si>
  <si>
    <t>U - Criar endpoint de Login - 8</t>
  </si>
  <si>
    <t>U - Criar endpoint de Cadastro - 5</t>
  </si>
  <si>
    <t>U - Montar Diagrama de Classes do banco - 8</t>
  </si>
  <si>
    <t>U - Definir Banco de dados - 3</t>
  </si>
  <si>
    <t>U - Definir o serviço de nuvem para ser utilizado - 3</t>
  </si>
  <si>
    <t>U - Definir stack de desenvolvimento backend - 3</t>
  </si>
  <si>
    <t>U - Definir stack de desenvolvimento frontend - 3</t>
  </si>
  <si>
    <t>U - Planejar Temática do pitch inicial - 3</t>
  </si>
  <si>
    <t>U - Criptografia - 13</t>
  </si>
  <si>
    <t>U - Fazer o script em python das operações - 3</t>
  </si>
  <si>
    <t>U - Unir tabelas do banco - 8</t>
  </si>
  <si>
    <t>U - Botão de voltar - 1</t>
  </si>
  <si>
    <t>U - Carregar base de dados - 5</t>
  </si>
  <si>
    <t>U - Criar endpoint de Calcular Corrida - 5</t>
  </si>
  <si>
    <t>U - Redefinir busca - 3</t>
  </si>
  <si>
    <t>U - Transformar os dados em Matrizes - 6</t>
  </si>
  <si>
    <t>U - Separar a base de treino e base de teste - 2</t>
  </si>
  <si>
    <t>U - Criar precisão do modelo - 2</t>
  </si>
  <si>
    <t>I - Treinar o modelo - 2</t>
  </si>
  <si>
    <t>I - Testar o modelo - 2</t>
  </si>
  <si>
    <t>U - Fazer análise Descritiva dos dados - 13</t>
  </si>
  <si>
    <t>U - Limpar a base - 7</t>
  </si>
  <si>
    <t>U - Traduzir dados - 8</t>
  </si>
  <si>
    <t>U - Definir variáveis - 3</t>
  </si>
  <si>
    <t>I - Botão de confirmar - 3</t>
  </si>
  <si>
    <t>U - Operações matemáticas com matrizes - 5</t>
  </si>
  <si>
    <t>I - Definir sprites de Botão - 5</t>
  </si>
  <si>
    <t>I - Inputs para alterar senha - 1/2</t>
  </si>
  <si>
    <t>I - Definir sprites de Campos de texto - 5</t>
  </si>
  <si>
    <t>I - Definir Família de Ícones - 5</t>
  </si>
  <si>
    <t>Entrega 1 - Sistemas Operacionais e Computação em Nuvem</t>
  </si>
  <si>
    <t>U - Fazer teste de Belbin - 2</t>
  </si>
  <si>
    <t>Arquitetura de Sistemas</t>
  </si>
  <si>
    <t>Identidade Visual</t>
  </si>
  <si>
    <t>I - Planejar slides de apresentação - 3</t>
  </si>
  <si>
    <t>I - Treinar a apresentação - 3</t>
  </si>
  <si>
    <t>I - Definir sprites de Seta - 5</t>
  </si>
  <si>
    <t>N - Definir Fonte - 2</t>
  </si>
  <si>
    <t>N - Fazer animação do logo - 8</t>
  </si>
  <si>
    <t>D - Tela de feedback - 40</t>
  </si>
  <si>
    <t>D - Criar endpoint de Enviar Feedback - 3</t>
  </si>
  <si>
    <t>D - Criar endpoint de Dados do dashboard - 50</t>
  </si>
  <si>
    <t>D - Coletar dados da 99</t>
  </si>
  <si>
    <t>D - Tela de Gráficos - 100</t>
  </si>
  <si>
    <t>U - Cards de Corridas por categoria - 20</t>
  </si>
  <si>
    <t>Tela Alterar Senha</t>
  </si>
  <si>
    <t>Endpoints</t>
  </si>
  <si>
    <t>Catálogo de Corridas</t>
  </si>
  <si>
    <t>Tela de Carregamento Inicial</t>
  </si>
  <si>
    <t>Tela de Feedback</t>
  </si>
  <si>
    <t>Entrega 2</t>
  </si>
  <si>
    <t>Desenvolvimento dos modelos preditivos</t>
  </si>
  <si>
    <t>I - Atualizar o README - 4</t>
  </si>
  <si>
    <t>Issue</t>
  </si>
  <si>
    <t>Prioridade</t>
  </si>
  <si>
    <t>U - Botão para abrir o popup de orçamentos - 2</t>
  </si>
  <si>
    <t>U - Conexão Endpoint alterarUsuario - 5</t>
  </si>
  <si>
    <t>U - UML - Diagrama de Componentes - 5</t>
  </si>
  <si>
    <t>Pontuação</t>
  </si>
  <si>
    <t>Sprint</t>
  </si>
  <si>
    <t>Total de pontos</t>
  </si>
  <si>
    <t>U</t>
  </si>
  <si>
    <t>I</t>
  </si>
  <si>
    <t>N</t>
  </si>
  <si>
    <t>D</t>
  </si>
  <si>
    <t>Início</t>
  </si>
  <si>
    <t>Final</t>
  </si>
  <si>
    <t>Nº de dias</t>
  </si>
  <si>
    <t>Nº de Sprints</t>
  </si>
  <si>
    <t>Quantidade ideal de pontos por semana</t>
  </si>
  <si>
    <t>Entrega</t>
  </si>
  <si>
    <t>N - Termos e Condições - 2</t>
  </si>
  <si>
    <t>Fim</t>
  </si>
  <si>
    <t>Base Line</t>
  </si>
  <si>
    <t>Realizado</t>
  </si>
  <si>
    <t>Entregues</t>
  </si>
  <si>
    <t>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</si>
</sst>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2">
    <cellStyle name="Hiperlink" xfId="1" builtinId="8"/>
    <cellStyle name="Normal" xfId="0" builtinId="0"/>
  </cellStyles>
  <dxfs count="3"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Planilha2!$F$4</c:f>
              <c:strCache>
                <c:ptCount val="1"/>
                <c:pt idx="0">
                  <c:v>Base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Planilha2!$A$5:$A$17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Planilha2!$F$5:$F$17</c:f>
              <c:numCache>
                <c:formatCode>General</c:formatCode>
                <c:ptCount val="13"/>
                <c:pt idx="0">
                  <c:v>619.5</c:v>
                </c:pt>
                <c:pt idx="1">
                  <c:v>567.875</c:v>
                </c:pt>
                <c:pt idx="2">
                  <c:v>516.25</c:v>
                </c:pt>
                <c:pt idx="3">
                  <c:v>464.625</c:v>
                </c:pt>
                <c:pt idx="4">
                  <c:v>413</c:v>
                </c:pt>
                <c:pt idx="5">
                  <c:v>361.375</c:v>
                </c:pt>
                <c:pt idx="6">
                  <c:v>309.75</c:v>
                </c:pt>
                <c:pt idx="7">
                  <c:v>258.125</c:v>
                </c:pt>
                <c:pt idx="8">
                  <c:v>206.5</c:v>
                </c:pt>
                <c:pt idx="9">
                  <c:v>154.875</c:v>
                </c:pt>
                <c:pt idx="10">
                  <c:v>103.25</c:v>
                </c:pt>
                <c:pt idx="11">
                  <c:v>51.625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D-4D55-BDD7-96437D96551E}"/>
            </c:ext>
          </c:extLst>
        </c:ser>
        <c:ser>
          <c:idx val="1"/>
          <c:order val="1"/>
          <c:tx>
            <c:strRef>
              <c:f>Planilha2!$G$4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Planilha2!$A$5:$A$17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Planilha2!$G$5:$G$17</c:f>
              <c:numCache>
                <c:formatCode>0.00</c:formatCode>
                <c:ptCount val="13"/>
                <c:pt idx="0">
                  <c:v>614.5</c:v>
                </c:pt>
                <c:pt idx="1">
                  <c:v>589.5</c:v>
                </c:pt>
                <c:pt idx="2">
                  <c:v>532.5</c:v>
                </c:pt>
                <c:pt idx="3">
                  <c:v>452</c:v>
                </c:pt>
                <c:pt idx="4">
                  <c:v>432</c:v>
                </c:pt>
                <c:pt idx="5">
                  <c:v>430</c:v>
                </c:pt>
                <c:pt idx="6">
                  <c:v>364.5</c:v>
                </c:pt>
                <c:pt idx="7">
                  <c:v>309.5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6D-4D55-BDD7-96437D965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37407"/>
        <c:axId val="191037887"/>
      </c:lineChart>
      <c:catAx>
        <c:axId val="19103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37887"/>
        <c:crosses val="autoZero"/>
        <c:auto val="1"/>
        <c:lblAlgn val="ctr"/>
        <c:lblOffset val="100"/>
        <c:noMultiLvlLbl val="0"/>
      </c:catAx>
      <c:valAx>
        <c:axId val="1910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3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452436</xdr:colOff>
      <xdr:row>17</xdr:row>
      <xdr:rowOff>185736</xdr:rowOff>
    </xdr:from>
    <xdr:to>
      <xdr:col>5</xdr:col>
      <xdr:colOff>2219324</xdr:colOff>
      <xdr:row>36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2D4809E-13DE-0A6D-43B2-9F9779606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03795-2B6B-455C-AFCE-23259A3F39BA}" name="Tabela1" displayName="Tabela1" ref="A4:G17" totalsRowShown="0">
  <autoFilter ref="A4:G17" xr:uid="{F4603795-2B6B-455C-AFCE-23259A3F39BA}"/>
  <tableColumns count="7">
    <tableColumn id="1" xr3:uid="{0E23618E-F528-4330-A052-A6E85C7C6F72}" name="Sprint"/>
    <tableColumn id="2" xr3:uid="{FDFBE079-8B03-401B-B4A5-AB54F8834073}" name="Início" dataDxfId="2"/>
    <tableColumn id="3" xr3:uid="{D42F5EE5-B16A-49FC-AF67-9F4FD0648B5F}" name="Fim" dataDxfId="1"/>
    <tableColumn id="4" xr3:uid="{296FE02C-A391-41A8-AA26-4D15FFBA8034}" name="Entregues">
      <calculatedColumnFormula>IF( SUMIFS(Issues!C:C,Issues!E:E,A5) = 0,"",SUMIFS(Issues!C:C,Issues!E:E,A5))</calculatedColumnFormula>
    </tableColumn>
    <tableColumn id="5" xr3:uid="{FB352B75-0A13-44E4-9DF6-B0E62824E824}" name="Acumulados">
      <calculatedColumnFormula>IFERROR(E4+D5,"")</calculatedColumnFormula>
    </tableColumn>
    <tableColumn id="6" xr3:uid="{02B683B9-6FE4-4C0F-9779-7E96A500D45A}" name="Base Line">
      <calculatedColumnFormula>$A$2-($F$2*(A5-1))</calculatedColumnFormula>
    </tableColumn>
    <tableColumn id="7" xr3:uid="{6D9C4FEC-AB19-4AD4-90D4-84B3D5901CE8}" name="Realiz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2025-1-NCC5/Projeto2/issues/103" TargetMode="External"/><Relationship Id="rId117" Type="http://schemas.openxmlformats.org/officeDocument/2006/relationships/hyperlink" Target="https://github.com/2025-1-NCC5/Projeto2/issues/71" TargetMode="External"/><Relationship Id="rId21" Type="http://schemas.openxmlformats.org/officeDocument/2006/relationships/hyperlink" Target="https://github.com/2025-1-NCC5/Projeto2/issues/54" TargetMode="External"/><Relationship Id="rId42" Type="http://schemas.openxmlformats.org/officeDocument/2006/relationships/hyperlink" Target="https://github.com/2025-1-NCC5/Projeto2/issues/44" TargetMode="External"/><Relationship Id="rId47" Type="http://schemas.openxmlformats.org/officeDocument/2006/relationships/hyperlink" Target="https://github.com/2025-1-NCC5/Projeto2/issues/20" TargetMode="External"/><Relationship Id="rId63" Type="http://schemas.openxmlformats.org/officeDocument/2006/relationships/hyperlink" Target="https://github.com/2025-1-NCC5/Projeto2/issues/80" TargetMode="External"/><Relationship Id="rId68" Type="http://schemas.openxmlformats.org/officeDocument/2006/relationships/hyperlink" Target="https://github.com/2025-1-NCC5/Projeto2/issues/17" TargetMode="External"/><Relationship Id="rId84" Type="http://schemas.openxmlformats.org/officeDocument/2006/relationships/hyperlink" Target="https://github.com/2025-1-NCC5/Projeto2/issues/93" TargetMode="External"/><Relationship Id="rId89" Type="http://schemas.openxmlformats.org/officeDocument/2006/relationships/hyperlink" Target="https://github.com/2025-1-NCC5/Projeto2/issues/87" TargetMode="External"/><Relationship Id="rId112" Type="http://schemas.openxmlformats.org/officeDocument/2006/relationships/hyperlink" Target="https://github.com/2025-1-NCC5/Projeto2/issues/81" TargetMode="External"/><Relationship Id="rId16" Type="http://schemas.openxmlformats.org/officeDocument/2006/relationships/hyperlink" Target="https://github.com/2025-1-NCC5/Projeto2/issues/129" TargetMode="External"/><Relationship Id="rId107" Type="http://schemas.openxmlformats.org/officeDocument/2006/relationships/hyperlink" Target="https://github.com/2025-1-NCC5/Projeto2/issues/8" TargetMode="External"/><Relationship Id="rId11" Type="http://schemas.openxmlformats.org/officeDocument/2006/relationships/hyperlink" Target="https://github.com/2025-1-NCC5/Projeto2/issues/60" TargetMode="External"/><Relationship Id="rId32" Type="http://schemas.openxmlformats.org/officeDocument/2006/relationships/hyperlink" Target="https://github.com/2025-1-NCC5/Projeto2/issues/47" TargetMode="External"/><Relationship Id="rId37" Type="http://schemas.openxmlformats.org/officeDocument/2006/relationships/hyperlink" Target="https://github.com/2025-1-NCC5/Projeto2/issues/26" TargetMode="External"/><Relationship Id="rId53" Type="http://schemas.openxmlformats.org/officeDocument/2006/relationships/hyperlink" Target="https://github.com/2025-1-NCC5/Projeto2/issues/61" TargetMode="External"/><Relationship Id="rId58" Type="http://schemas.openxmlformats.org/officeDocument/2006/relationships/hyperlink" Target="https://github.com/2025-1-NCC5/Projeto2/issues/140" TargetMode="External"/><Relationship Id="rId74" Type="http://schemas.openxmlformats.org/officeDocument/2006/relationships/hyperlink" Target="https://github.com/2025-1-NCC5/Projeto2/issues/11" TargetMode="External"/><Relationship Id="rId79" Type="http://schemas.openxmlformats.org/officeDocument/2006/relationships/hyperlink" Target="https://github.com/2025-1-NCC5/Projeto2/issues/72" TargetMode="External"/><Relationship Id="rId102" Type="http://schemas.openxmlformats.org/officeDocument/2006/relationships/hyperlink" Target="https://github.com/2025-1-NCC5/Projeto2/issues/34" TargetMode="External"/><Relationship Id="rId5" Type="http://schemas.openxmlformats.org/officeDocument/2006/relationships/hyperlink" Target="https://github.com/2025-1-NCC5/Projeto2/issues/110" TargetMode="External"/><Relationship Id="rId90" Type="http://schemas.openxmlformats.org/officeDocument/2006/relationships/hyperlink" Target="https://github.com/2025-1-NCC5/Projeto2/issues/85" TargetMode="External"/><Relationship Id="rId95" Type="http://schemas.openxmlformats.org/officeDocument/2006/relationships/hyperlink" Target="https://github.com/2025-1-NCC5/Projeto2/issues/29" TargetMode="External"/><Relationship Id="rId22" Type="http://schemas.openxmlformats.org/officeDocument/2006/relationships/hyperlink" Target="https://github.com/2025-1-NCC5/Projeto2/issues/51" TargetMode="External"/><Relationship Id="rId27" Type="http://schemas.openxmlformats.org/officeDocument/2006/relationships/hyperlink" Target="https://github.com/2025-1-NCC5/Projeto2/issues/106" TargetMode="External"/><Relationship Id="rId43" Type="http://schemas.openxmlformats.org/officeDocument/2006/relationships/hyperlink" Target="https://github.com/2025-1-NCC5/Projeto2/issues/124" TargetMode="External"/><Relationship Id="rId48" Type="http://schemas.openxmlformats.org/officeDocument/2006/relationships/hyperlink" Target="https://github.com/2025-1-NCC5/Projeto2/issues/100" TargetMode="External"/><Relationship Id="rId64" Type="http://schemas.openxmlformats.org/officeDocument/2006/relationships/hyperlink" Target="https://github.com/2025-1-NCC5/Projeto2/issues/16" TargetMode="External"/><Relationship Id="rId69" Type="http://schemas.openxmlformats.org/officeDocument/2006/relationships/hyperlink" Target="https://github.com/2025-1-NCC5/Projeto2/issues/15" TargetMode="External"/><Relationship Id="rId113" Type="http://schemas.openxmlformats.org/officeDocument/2006/relationships/hyperlink" Target="https://github.com/2025-1-NCC5/Projeto2/issues/77" TargetMode="External"/><Relationship Id="rId118" Type="http://schemas.openxmlformats.org/officeDocument/2006/relationships/hyperlink" Target="https://github.com/2025-1-NCC5/Projeto2/issues/75" TargetMode="External"/><Relationship Id="rId80" Type="http://schemas.openxmlformats.org/officeDocument/2006/relationships/hyperlink" Target="https://github.com/2025-1-NCC5/Projeto2/issues/82" TargetMode="External"/><Relationship Id="rId85" Type="http://schemas.openxmlformats.org/officeDocument/2006/relationships/hyperlink" Target="https://github.com/2025-1-NCC5/Projeto2/issues/89" TargetMode="External"/><Relationship Id="rId12" Type="http://schemas.openxmlformats.org/officeDocument/2006/relationships/hyperlink" Target="https://github.com/2025-1-NCC5/Projeto2/issues/126" TargetMode="External"/><Relationship Id="rId17" Type="http://schemas.openxmlformats.org/officeDocument/2006/relationships/hyperlink" Target="https://github.com/2025-1-NCC5/Projeto2/issues/113" TargetMode="External"/><Relationship Id="rId33" Type="http://schemas.openxmlformats.org/officeDocument/2006/relationships/hyperlink" Target="https://github.com/2025-1-NCC5/Projeto2/issues/37" TargetMode="External"/><Relationship Id="rId38" Type="http://schemas.openxmlformats.org/officeDocument/2006/relationships/hyperlink" Target="https://github.com/2025-1-NCC5/Projeto2/issues/39" TargetMode="External"/><Relationship Id="rId59" Type="http://schemas.openxmlformats.org/officeDocument/2006/relationships/hyperlink" Target="https://github.com/2025-1-NCC5/Projeto2/issues/123" TargetMode="External"/><Relationship Id="rId103" Type="http://schemas.openxmlformats.org/officeDocument/2006/relationships/hyperlink" Target="https://github.com/2025-1-NCC5/Projeto2/issues/36" TargetMode="External"/><Relationship Id="rId108" Type="http://schemas.openxmlformats.org/officeDocument/2006/relationships/hyperlink" Target="https://github.com/2025-1-NCC5/Projeto2/issues/76" TargetMode="External"/><Relationship Id="rId54" Type="http://schemas.openxmlformats.org/officeDocument/2006/relationships/hyperlink" Target="https://github.com/2025-1-NCC5/Projeto2/issues/58" TargetMode="External"/><Relationship Id="rId70" Type="http://schemas.openxmlformats.org/officeDocument/2006/relationships/hyperlink" Target="https://github.com/2025-1-NCC5/Projeto2/issues/13" TargetMode="External"/><Relationship Id="rId75" Type="http://schemas.openxmlformats.org/officeDocument/2006/relationships/hyperlink" Target="https://github.com/2025-1-NCC5/Projeto2/issues/97" TargetMode="External"/><Relationship Id="rId91" Type="http://schemas.openxmlformats.org/officeDocument/2006/relationships/hyperlink" Target="https://github.com/2025-1-NCC5/Projeto2/issues/86" TargetMode="External"/><Relationship Id="rId96" Type="http://schemas.openxmlformats.org/officeDocument/2006/relationships/hyperlink" Target="https://github.com/2025-1-NCC5/Projeto2/issues/46" TargetMode="External"/><Relationship Id="rId1" Type="http://schemas.openxmlformats.org/officeDocument/2006/relationships/hyperlink" Target="https://github.com/2025-1-NCC5/Projeto2/issues/122" TargetMode="External"/><Relationship Id="rId6" Type="http://schemas.openxmlformats.org/officeDocument/2006/relationships/hyperlink" Target="https://github.com/2025-1-NCC5/Projeto2/issues/63" TargetMode="External"/><Relationship Id="rId23" Type="http://schemas.openxmlformats.org/officeDocument/2006/relationships/hyperlink" Target="https://github.com/2025-1-NCC5/Projeto2/issues/108" TargetMode="External"/><Relationship Id="rId28" Type="http://schemas.openxmlformats.org/officeDocument/2006/relationships/hyperlink" Target="https://github.com/2025-1-NCC5/Projeto2/issues/21" TargetMode="External"/><Relationship Id="rId49" Type="http://schemas.openxmlformats.org/officeDocument/2006/relationships/hyperlink" Target="https://github.com/2025-1-NCC5/Projeto2/issues/101" TargetMode="External"/><Relationship Id="rId114" Type="http://schemas.openxmlformats.org/officeDocument/2006/relationships/hyperlink" Target="https://github.com/2025-1-NCC5/Projeto2/issues/74" TargetMode="External"/><Relationship Id="rId119" Type="http://schemas.openxmlformats.org/officeDocument/2006/relationships/hyperlink" Target="https://github.com/2025-1-NCC5/Projeto2/issues/78" TargetMode="External"/><Relationship Id="rId44" Type="http://schemas.openxmlformats.org/officeDocument/2006/relationships/hyperlink" Target="https://github.com/2025-1-NCC5/Projeto2/issues/88" TargetMode="External"/><Relationship Id="rId60" Type="http://schemas.openxmlformats.org/officeDocument/2006/relationships/hyperlink" Target="https://github.com/2025-1-NCC5/Projeto2/issues/121" TargetMode="External"/><Relationship Id="rId65" Type="http://schemas.openxmlformats.org/officeDocument/2006/relationships/hyperlink" Target="https://github.com/2025-1-NCC5/Projeto2/issues/10" TargetMode="External"/><Relationship Id="rId81" Type="http://schemas.openxmlformats.org/officeDocument/2006/relationships/hyperlink" Target="https://github.com/2025-1-NCC5/Projeto2/issues/24" TargetMode="External"/><Relationship Id="rId86" Type="http://schemas.openxmlformats.org/officeDocument/2006/relationships/hyperlink" Target="https://github.com/2025-1-NCC5/Projeto2/issues/92" TargetMode="External"/><Relationship Id="rId4" Type="http://schemas.openxmlformats.org/officeDocument/2006/relationships/hyperlink" Target="https://github.com/2025-1-NCC5/Projeto2/issues/62" TargetMode="External"/><Relationship Id="rId9" Type="http://schemas.openxmlformats.org/officeDocument/2006/relationships/hyperlink" Target="https://github.com/2025-1-NCC5/Projeto2/issues/68" TargetMode="External"/><Relationship Id="rId13" Type="http://schemas.openxmlformats.org/officeDocument/2006/relationships/hyperlink" Target="https://github.com/2025-1-NCC5/Projeto2/issues/134" TargetMode="External"/><Relationship Id="rId18" Type="http://schemas.openxmlformats.org/officeDocument/2006/relationships/hyperlink" Target="https://github.com/2025-1-NCC5/Projeto2/issues/112" TargetMode="External"/><Relationship Id="rId39" Type="http://schemas.openxmlformats.org/officeDocument/2006/relationships/hyperlink" Target="https://github.com/2025-1-NCC5/Projeto2/issues/49" TargetMode="External"/><Relationship Id="rId109" Type="http://schemas.openxmlformats.org/officeDocument/2006/relationships/hyperlink" Target="https://github.com/2025-1-NCC5/Projeto2/issues/79" TargetMode="External"/><Relationship Id="rId34" Type="http://schemas.openxmlformats.org/officeDocument/2006/relationships/hyperlink" Target="https://github.com/2025-1-NCC5/Projeto2/issues/31" TargetMode="External"/><Relationship Id="rId50" Type="http://schemas.openxmlformats.org/officeDocument/2006/relationships/hyperlink" Target="https://github.com/2025-1-NCC5/Projeto2/issues/102" TargetMode="External"/><Relationship Id="rId55" Type="http://schemas.openxmlformats.org/officeDocument/2006/relationships/hyperlink" Target="https://github.com/2025-1-NCC5/Projeto2/issues/67" TargetMode="External"/><Relationship Id="rId76" Type="http://schemas.openxmlformats.org/officeDocument/2006/relationships/hyperlink" Target="https://github.com/2025-1-NCC5/Projeto2/issues/23" TargetMode="External"/><Relationship Id="rId97" Type="http://schemas.openxmlformats.org/officeDocument/2006/relationships/hyperlink" Target="https://github.com/2025-1-NCC5/Projeto2/issues/43" TargetMode="External"/><Relationship Id="rId104" Type="http://schemas.openxmlformats.org/officeDocument/2006/relationships/hyperlink" Target="https://github.com/2025-1-NCC5/Projeto2/issues/98" TargetMode="External"/><Relationship Id="rId120" Type="http://schemas.openxmlformats.org/officeDocument/2006/relationships/hyperlink" Target="https://github.com/2025-1-NCC5/Projeto2/issues/104" TargetMode="External"/><Relationship Id="rId7" Type="http://schemas.openxmlformats.org/officeDocument/2006/relationships/hyperlink" Target="https://github.com/2025-1-NCC5/Projeto2/issues/69" TargetMode="External"/><Relationship Id="rId71" Type="http://schemas.openxmlformats.org/officeDocument/2006/relationships/hyperlink" Target="https://github.com/2025-1-NCC5/Projeto2/issues/14" TargetMode="External"/><Relationship Id="rId92" Type="http://schemas.openxmlformats.org/officeDocument/2006/relationships/hyperlink" Target="https://github.com/2025-1-NCC5/Projeto2/issues/84" TargetMode="External"/><Relationship Id="rId2" Type="http://schemas.openxmlformats.org/officeDocument/2006/relationships/hyperlink" Target="https://github.com/2025-1-NCC5/Projeto2/issues/59" TargetMode="External"/><Relationship Id="rId29" Type="http://schemas.openxmlformats.org/officeDocument/2006/relationships/hyperlink" Target="https://github.com/2025-1-NCC5/Projeto2/issues/35" TargetMode="External"/><Relationship Id="rId24" Type="http://schemas.openxmlformats.org/officeDocument/2006/relationships/hyperlink" Target="https://github.com/2025-1-NCC5/Projeto2/issues/66" TargetMode="External"/><Relationship Id="rId40" Type="http://schemas.openxmlformats.org/officeDocument/2006/relationships/hyperlink" Target="https://github.com/2025-1-NCC5/Projeto2/issues/56" TargetMode="External"/><Relationship Id="rId45" Type="http://schemas.openxmlformats.org/officeDocument/2006/relationships/hyperlink" Target="https://github.com/2025-1-NCC5/Projeto2/issues/130" TargetMode="External"/><Relationship Id="rId66" Type="http://schemas.openxmlformats.org/officeDocument/2006/relationships/hyperlink" Target="https://github.com/2025-1-NCC5/Projeto2/issues/9" TargetMode="External"/><Relationship Id="rId87" Type="http://schemas.openxmlformats.org/officeDocument/2006/relationships/hyperlink" Target="https://github.com/2025-1-NCC5/Projeto2/issues/90" TargetMode="External"/><Relationship Id="rId110" Type="http://schemas.openxmlformats.org/officeDocument/2006/relationships/hyperlink" Target="https://github.com/2025-1-NCC5/Projeto2/issues/25" TargetMode="External"/><Relationship Id="rId115" Type="http://schemas.openxmlformats.org/officeDocument/2006/relationships/hyperlink" Target="https://github.com/2025-1-NCC5/Projeto2/issues/42" TargetMode="External"/><Relationship Id="rId61" Type="http://schemas.openxmlformats.org/officeDocument/2006/relationships/hyperlink" Target="https://github.com/2025-1-NCC5/Projeto2/issues/40" TargetMode="External"/><Relationship Id="rId82" Type="http://schemas.openxmlformats.org/officeDocument/2006/relationships/hyperlink" Target="https://github.com/2025-1-NCC5/Projeto2/issues/73" TargetMode="External"/><Relationship Id="rId19" Type="http://schemas.openxmlformats.org/officeDocument/2006/relationships/hyperlink" Target="https://github.com/2025-1-NCC5/Projeto2/issues/45" TargetMode="External"/><Relationship Id="rId14" Type="http://schemas.openxmlformats.org/officeDocument/2006/relationships/hyperlink" Target="https://github.com/2025-1-NCC5/Projeto2/issues/137" TargetMode="External"/><Relationship Id="rId30" Type="http://schemas.openxmlformats.org/officeDocument/2006/relationships/hyperlink" Target="https://github.com/2025-1-NCC5/Projeto2/issues/22" TargetMode="External"/><Relationship Id="rId35" Type="http://schemas.openxmlformats.org/officeDocument/2006/relationships/hyperlink" Target="https://github.com/2025-1-NCC5/Projeto2/issues/30" TargetMode="External"/><Relationship Id="rId56" Type="http://schemas.openxmlformats.org/officeDocument/2006/relationships/hyperlink" Target="https://github.com/2025-1-NCC5/Projeto2/issues/127" TargetMode="External"/><Relationship Id="rId77" Type="http://schemas.openxmlformats.org/officeDocument/2006/relationships/hyperlink" Target="https://github.com/2025-1-NCC5/Projeto2/issues/95" TargetMode="External"/><Relationship Id="rId100" Type="http://schemas.openxmlformats.org/officeDocument/2006/relationships/hyperlink" Target="https://github.com/2025-1-NCC5/Projeto2/issues/6" TargetMode="External"/><Relationship Id="rId105" Type="http://schemas.openxmlformats.org/officeDocument/2006/relationships/hyperlink" Target="https://github.com/2025-1-NCC5/Projeto2/issues/99" TargetMode="External"/><Relationship Id="rId8" Type="http://schemas.openxmlformats.org/officeDocument/2006/relationships/hyperlink" Target="https://github.com/2025-1-NCC5/Projeto2/issues/65" TargetMode="External"/><Relationship Id="rId51" Type="http://schemas.openxmlformats.org/officeDocument/2006/relationships/hyperlink" Target="https://github.com/2025-1-NCC5/Projeto2/issues/19" TargetMode="External"/><Relationship Id="rId72" Type="http://schemas.openxmlformats.org/officeDocument/2006/relationships/hyperlink" Target="https://github.com/2025-1-NCC5/Projeto2/issues/12" TargetMode="External"/><Relationship Id="rId93" Type="http://schemas.openxmlformats.org/officeDocument/2006/relationships/hyperlink" Target="https://github.com/2025-1-NCC5/Projeto2/issues/53" TargetMode="External"/><Relationship Id="rId98" Type="http://schemas.openxmlformats.org/officeDocument/2006/relationships/hyperlink" Target="https://github.com/2025-1-NCC5/Projeto2/issues/41" TargetMode="External"/><Relationship Id="rId121" Type="http://schemas.openxmlformats.org/officeDocument/2006/relationships/hyperlink" Target="https://github.com/2025-1-NCC5/Projeto2/issues/111" TargetMode="External"/><Relationship Id="rId3" Type="http://schemas.openxmlformats.org/officeDocument/2006/relationships/hyperlink" Target="https://github.com/2025-1-NCC5/Projeto2/issues/70" TargetMode="External"/><Relationship Id="rId25" Type="http://schemas.openxmlformats.org/officeDocument/2006/relationships/hyperlink" Target="https://github.com/2025-1-NCC5/Projeto2/issues/57" TargetMode="External"/><Relationship Id="rId46" Type="http://schemas.openxmlformats.org/officeDocument/2006/relationships/hyperlink" Target="https://github.com/2025-1-NCC5/Projeto2/issues/120" TargetMode="External"/><Relationship Id="rId67" Type="http://schemas.openxmlformats.org/officeDocument/2006/relationships/hyperlink" Target="https://github.com/2025-1-NCC5/Projeto2/issues/18" TargetMode="External"/><Relationship Id="rId116" Type="http://schemas.openxmlformats.org/officeDocument/2006/relationships/hyperlink" Target="https://github.com/2025-1-NCC5/Projeto2/issues/33" TargetMode="External"/><Relationship Id="rId20" Type="http://schemas.openxmlformats.org/officeDocument/2006/relationships/hyperlink" Target="https://github.com/2025-1-NCC5/Projeto2/issues/107" TargetMode="External"/><Relationship Id="rId41" Type="http://schemas.openxmlformats.org/officeDocument/2006/relationships/hyperlink" Target="https://github.com/2025-1-NCC5/Projeto2/issues/55" TargetMode="External"/><Relationship Id="rId62" Type="http://schemas.openxmlformats.org/officeDocument/2006/relationships/hyperlink" Target="https://github.com/2025-1-NCC5/Projeto2/issues/28" TargetMode="External"/><Relationship Id="rId83" Type="http://schemas.openxmlformats.org/officeDocument/2006/relationships/hyperlink" Target="https://github.com/2025-1-NCC5/Projeto2/issues/52" TargetMode="External"/><Relationship Id="rId88" Type="http://schemas.openxmlformats.org/officeDocument/2006/relationships/hyperlink" Target="https://github.com/2025-1-NCC5/Projeto2/issues/91" TargetMode="External"/><Relationship Id="rId111" Type="http://schemas.openxmlformats.org/officeDocument/2006/relationships/hyperlink" Target="https://github.com/2025-1-NCC5/Projeto2/issues/27" TargetMode="External"/><Relationship Id="rId15" Type="http://schemas.openxmlformats.org/officeDocument/2006/relationships/hyperlink" Target="https://github.com/2025-1-NCC5/Projeto2/issues/119" TargetMode="External"/><Relationship Id="rId36" Type="http://schemas.openxmlformats.org/officeDocument/2006/relationships/hyperlink" Target="https://github.com/2025-1-NCC5/Projeto2/issues/50" TargetMode="External"/><Relationship Id="rId57" Type="http://schemas.openxmlformats.org/officeDocument/2006/relationships/hyperlink" Target="https://github.com/2025-1-NCC5/Projeto2/issues/125" TargetMode="External"/><Relationship Id="rId106" Type="http://schemas.openxmlformats.org/officeDocument/2006/relationships/hyperlink" Target="https://github.com/2025-1-NCC5/Projeto2/issues/38" TargetMode="External"/><Relationship Id="rId10" Type="http://schemas.openxmlformats.org/officeDocument/2006/relationships/hyperlink" Target="https://github.com/2025-1-NCC5/Projeto2/issues/64" TargetMode="External"/><Relationship Id="rId31" Type="http://schemas.openxmlformats.org/officeDocument/2006/relationships/hyperlink" Target="https://github.com/2025-1-NCC5/Projeto2/issues/48" TargetMode="External"/><Relationship Id="rId52" Type="http://schemas.openxmlformats.org/officeDocument/2006/relationships/hyperlink" Target="https://github.com/2025-1-NCC5/Projeto2/issues/109" TargetMode="External"/><Relationship Id="rId73" Type="http://schemas.openxmlformats.org/officeDocument/2006/relationships/hyperlink" Target="https://github.com/2025-1-NCC5/Projeto2/issues/128" TargetMode="External"/><Relationship Id="rId78" Type="http://schemas.openxmlformats.org/officeDocument/2006/relationships/hyperlink" Target="https://github.com/2025-1-NCC5/Projeto2/issues/83" TargetMode="External"/><Relationship Id="rId94" Type="http://schemas.openxmlformats.org/officeDocument/2006/relationships/hyperlink" Target="https://github.com/2025-1-NCC5/Projeto2/issues/94" TargetMode="External"/><Relationship Id="rId99" Type="http://schemas.openxmlformats.org/officeDocument/2006/relationships/hyperlink" Target="https://github.com/2025-1-NCC5/Projeto2/issues/7" TargetMode="External"/><Relationship Id="rId101" Type="http://schemas.openxmlformats.org/officeDocument/2006/relationships/hyperlink" Target="https://github.com/2025-1-NCC5/Projeto2/issues/96" TargetMode="External"/><Relationship Id="rId122" Type="http://schemas.openxmlformats.org/officeDocument/2006/relationships/hyperlink" Target="https://github.com/2025-1-NCC5/Projeto2/issues/1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FD45-7DC5-4FF0-A7EE-7BDC8408D103}">
  <dimension ref="A1:D123"/>
  <sheetViews>
    <sheetView topLeftCell="A16" workbookViewId="0">
      <selection activeCell="C25" sqref="A25:C25"/>
    </sheetView>
  </sheetViews>
  <sheetFormatPr defaultRowHeight="15" x14ac:dyDescent="0.25"/>
  <cols>
    <col min="1" max="1" width="62.5703125" customWidth="1"/>
    <col min="2" max="2" width="13.42578125" customWidth="1"/>
    <col min="3" max="3" width="14.28515625" customWidth="1"/>
  </cols>
  <sheetData>
    <row r="1" spans="1:4" x14ac:dyDescent="0.25">
      <c r="A1" t="s">
        <v>117</v>
      </c>
      <c r="B1" t="s">
        <v>118</v>
      </c>
      <c r="C1" t="s">
        <v>122</v>
      </c>
      <c r="D1" t="s">
        <v>123</v>
      </c>
    </row>
    <row r="2" spans="1:4" x14ac:dyDescent="0.25">
      <c r="A2" s="1" t="s">
        <v>1</v>
      </c>
      <c r="B2" t="str">
        <f>IF(ISERROR(SEARCH("-", A2, SEARCH("-", A2) + 1)), "", MID(A2, 1, 1))</f>
        <v>U</v>
      </c>
      <c r="C2" t="str">
        <f>MID(A2, FIND("§",SUBSTITUTE(A2,"-","§",LEN(A2)-LEN(SUBSTITUTE(A2,"-",""))))+1, LEN(A2))</f>
        <v xml:space="preserve"> 5</v>
      </c>
    </row>
    <row r="3" spans="1:4" x14ac:dyDescent="0.25">
      <c r="A3" s="1" t="s">
        <v>2</v>
      </c>
      <c r="B3" t="str">
        <f t="shared" ref="B3:B66" si="0">IF(ISERROR(SEARCH("-", A3, SEARCH("-", A3) + 1)), "", MID(A3, 1, 1))</f>
        <v>U</v>
      </c>
      <c r="C3" t="str">
        <f t="shared" ref="C3:C66" si="1">MID(A3, FIND("§",SUBSTITUTE(A3,"-","§",LEN(A3)-LEN(SUBSTITUTE(A3,"-",""))))+1, LEN(A3))</f>
        <v xml:space="preserve"> 1</v>
      </c>
    </row>
    <row r="4" spans="1:4" x14ac:dyDescent="0.25">
      <c r="A4" s="1" t="s">
        <v>3</v>
      </c>
      <c r="B4" t="str">
        <f t="shared" si="0"/>
        <v>U</v>
      </c>
      <c r="C4" t="str">
        <f t="shared" si="1"/>
        <v xml:space="preserve"> 3</v>
      </c>
    </row>
    <row r="5" spans="1:4" x14ac:dyDescent="0.25">
      <c r="A5" s="1" t="s">
        <v>4</v>
      </c>
      <c r="B5" t="str">
        <f t="shared" si="0"/>
        <v>I</v>
      </c>
      <c r="C5" t="str">
        <f t="shared" si="1"/>
        <v xml:space="preserve"> 4</v>
      </c>
    </row>
    <row r="6" spans="1:4" x14ac:dyDescent="0.25">
      <c r="A6" s="1" t="s">
        <v>0</v>
      </c>
      <c r="B6" t="str">
        <f t="shared" si="0"/>
        <v>U</v>
      </c>
      <c r="C6" t="str">
        <f t="shared" si="1"/>
        <v xml:space="preserve"> 7</v>
      </c>
    </row>
    <row r="7" spans="1:4" x14ac:dyDescent="0.25">
      <c r="A7" s="1" t="s">
        <v>5</v>
      </c>
      <c r="B7" t="str">
        <f t="shared" si="0"/>
        <v>I</v>
      </c>
      <c r="C7" t="str">
        <f t="shared" si="1"/>
        <v xml:space="preserve"> 4</v>
      </c>
    </row>
    <row r="8" spans="1:4" x14ac:dyDescent="0.25">
      <c r="A8" s="1" t="s">
        <v>6</v>
      </c>
      <c r="B8" t="str">
        <f t="shared" si="0"/>
        <v>U</v>
      </c>
      <c r="C8" t="str">
        <f t="shared" si="1"/>
        <v xml:space="preserve"> 1/2</v>
      </c>
    </row>
    <row r="9" spans="1:4" x14ac:dyDescent="0.25">
      <c r="A9" s="1" t="s">
        <v>7</v>
      </c>
      <c r="B9" t="str">
        <f t="shared" si="0"/>
        <v>I</v>
      </c>
      <c r="C9" t="str">
        <f t="shared" si="1"/>
        <v xml:space="preserve"> 5</v>
      </c>
    </row>
    <row r="10" spans="1:4" x14ac:dyDescent="0.25">
      <c r="A10" s="1" t="s">
        <v>8</v>
      </c>
      <c r="B10" t="str">
        <f t="shared" si="0"/>
        <v>U</v>
      </c>
      <c r="C10" t="str">
        <f t="shared" si="1"/>
        <v xml:space="preserve"> 1/2</v>
      </c>
    </row>
    <row r="11" spans="1:4" x14ac:dyDescent="0.25">
      <c r="A11" s="1" t="s">
        <v>9</v>
      </c>
      <c r="B11" t="str">
        <f t="shared" si="0"/>
        <v>I</v>
      </c>
      <c r="C11" t="str">
        <f t="shared" si="1"/>
        <v xml:space="preserve"> 4</v>
      </c>
    </row>
    <row r="12" spans="1:4" x14ac:dyDescent="0.25">
      <c r="A12" s="1" t="s">
        <v>119</v>
      </c>
      <c r="B12" t="str">
        <f t="shared" si="0"/>
        <v>U</v>
      </c>
      <c r="C12" t="str">
        <f t="shared" si="1"/>
        <v xml:space="preserve"> 2</v>
      </c>
    </row>
    <row r="13" spans="1:4" x14ac:dyDescent="0.25">
      <c r="A13" s="1" t="s">
        <v>10</v>
      </c>
      <c r="B13" t="str">
        <f t="shared" si="0"/>
        <v>U</v>
      </c>
      <c r="C13" t="str">
        <f t="shared" si="1"/>
        <v xml:space="preserve"> 7</v>
      </c>
    </row>
    <row r="14" spans="1:4" x14ac:dyDescent="0.25">
      <c r="A14" s="1" t="s">
        <v>11</v>
      </c>
      <c r="B14" t="str">
        <f t="shared" si="0"/>
        <v>U</v>
      </c>
      <c r="C14" t="str">
        <f t="shared" si="1"/>
        <v xml:space="preserve"> 5</v>
      </c>
    </row>
    <row r="15" spans="1:4" x14ac:dyDescent="0.25">
      <c r="A15" s="1" t="s">
        <v>12</v>
      </c>
      <c r="B15" t="str">
        <f t="shared" si="0"/>
        <v>U</v>
      </c>
      <c r="C15" t="str">
        <f t="shared" si="1"/>
        <v xml:space="preserve"> 5</v>
      </c>
    </row>
    <row r="16" spans="1:4" x14ac:dyDescent="0.25">
      <c r="A16" s="1" t="s">
        <v>13</v>
      </c>
      <c r="B16" t="str">
        <f t="shared" si="0"/>
        <v>I</v>
      </c>
      <c r="C16" t="str">
        <f t="shared" si="1"/>
        <v xml:space="preserve"> 6</v>
      </c>
    </row>
    <row r="17" spans="1:3" x14ac:dyDescent="0.25">
      <c r="A17" s="1" t="s">
        <v>14</v>
      </c>
      <c r="B17" t="str">
        <f t="shared" si="0"/>
        <v>I</v>
      </c>
      <c r="C17" t="str">
        <f t="shared" si="1"/>
        <v xml:space="preserve"> 6</v>
      </c>
    </row>
    <row r="18" spans="1:3" x14ac:dyDescent="0.25">
      <c r="A18" s="1" t="s">
        <v>15</v>
      </c>
      <c r="B18" t="str">
        <f t="shared" si="0"/>
        <v>I</v>
      </c>
      <c r="C18" t="str">
        <f t="shared" si="1"/>
        <v xml:space="preserve"> 3</v>
      </c>
    </row>
    <row r="19" spans="1:3" x14ac:dyDescent="0.25">
      <c r="A19" s="1" t="s">
        <v>16</v>
      </c>
      <c r="B19" t="str">
        <f t="shared" si="0"/>
        <v>I</v>
      </c>
      <c r="C19" t="str">
        <f t="shared" si="1"/>
        <v xml:space="preserve"> 3</v>
      </c>
    </row>
    <row r="20" spans="1:3" x14ac:dyDescent="0.25">
      <c r="A20" s="1" t="s">
        <v>17</v>
      </c>
      <c r="B20" t="str">
        <f t="shared" si="0"/>
        <v/>
      </c>
      <c r="C20" t="e">
        <f t="shared" si="1"/>
        <v>#VALUE!</v>
      </c>
    </row>
    <row r="21" spans="1:3" x14ac:dyDescent="0.25">
      <c r="A21" s="1" t="s">
        <v>18</v>
      </c>
      <c r="B21" t="str">
        <f t="shared" si="0"/>
        <v>U</v>
      </c>
      <c r="C21" t="str">
        <f t="shared" si="1"/>
        <v xml:space="preserve"> 6</v>
      </c>
    </row>
    <row r="22" spans="1:3" x14ac:dyDescent="0.25">
      <c r="A22" s="1" t="s">
        <v>19</v>
      </c>
      <c r="B22" t="str">
        <f t="shared" si="0"/>
        <v/>
      </c>
      <c r="C22" t="e">
        <f t="shared" si="1"/>
        <v>#VALUE!</v>
      </c>
    </row>
    <row r="23" spans="1:3" x14ac:dyDescent="0.25">
      <c r="A23" s="1" t="s">
        <v>20</v>
      </c>
      <c r="B23" t="str">
        <f t="shared" si="0"/>
        <v>N</v>
      </c>
      <c r="C23" t="str">
        <f t="shared" si="1"/>
        <v xml:space="preserve"> 5</v>
      </c>
    </row>
    <row r="24" spans="1:3" x14ac:dyDescent="0.25">
      <c r="A24" s="1" t="s">
        <v>21</v>
      </c>
      <c r="B24" t="str">
        <f t="shared" si="0"/>
        <v>I</v>
      </c>
      <c r="C24" t="str">
        <f t="shared" si="1"/>
        <v xml:space="preserve"> 4</v>
      </c>
    </row>
    <row r="25" spans="1:3" x14ac:dyDescent="0.25">
      <c r="A25" s="1" t="s">
        <v>135</v>
      </c>
      <c r="B25" t="str">
        <f t="shared" si="0"/>
        <v>N</v>
      </c>
      <c r="C25" t="str">
        <f t="shared" si="1"/>
        <v xml:space="preserve"> 2</v>
      </c>
    </row>
    <row r="26" spans="1:3" x14ac:dyDescent="0.25">
      <c r="A26" s="1" t="s">
        <v>22</v>
      </c>
      <c r="B26" t="str">
        <f t="shared" si="0"/>
        <v>I</v>
      </c>
      <c r="C26" t="str">
        <f t="shared" si="1"/>
        <v xml:space="preserve"> 1</v>
      </c>
    </row>
    <row r="27" spans="1:3" x14ac:dyDescent="0.25">
      <c r="A27" s="1" t="s">
        <v>23</v>
      </c>
      <c r="B27" t="str">
        <f t="shared" si="0"/>
        <v>U</v>
      </c>
      <c r="C27" t="str">
        <f t="shared" si="1"/>
        <v xml:space="preserve"> 2</v>
      </c>
    </row>
    <row r="28" spans="1:3" x14ac:dyDescent="0.25">
      <c r="A28" s="1" t="s">
        <v>24</v>
      </c>
      <c r="B28" t="str">
        <f t="shared" si="0"/>
        <v>U</v>
      </c>
      <c r="C28" t="str">
        <f t="shared" si="1"/>
        <v xml:space="preserve"> 5</v>
      </c>
    </row>
    <row r="29" spans="1:3" x14ac:dyDescent="0.25">
      <c r="A29" s="1" t="s">
        <v>25</v>
      </c>
      <c r="B29" t="str">
        <f t="shared" si="0"/>
        <v>I</v>
      </c>
      <c r="C29" t="str">
        <f t="shared" si="1"/>
        <v xml:space="preserve"> 5</v>
      </c>
    </row>
    <row r="30" spans="1:3" x14ac:dyDescent="0.25">
      <c r="A30" s="1" t="s">
        <v>26</v>
      </c>
      <c r="B30" t="str">
        <f t="shared" si="0"/>
        <v/>
      </c>
      <c r="C30" t="e">
        <f t="shared" si="1"/>
        <v>#VALUE!</v>
      </c>
    </row>
    <row r="31" spans="1:3" x14ac:dyDescent="0.25">
      <c r="A31" s="1" t="s">
        <v>27</v>
      </c>
      <c r="B31" t="str">
        <f t="shared" si="0"/>
        <v>I</v>
      </c>
      <c r="C31" t="str">
        <f t="shared" si="1"/>
        <v xml:space="preserve"> 6</v>
      </c>
    </row>
    <row r="32" spans="1:3" x14ac:dyDescent="0.25">
      <c r="A32" s="1" t="s">
        <v>28</v>
      </c>
      <c r="B32" t="str">
        <f t="shared" si="0"/>
        <v>U</v>
      </c>
      <c r="C32" t="str">
        <f t="shared" si="1"/>
        <v xml:space="preserve"> 3</v>
      </c>
    </row>
    <row r="33" spans="1:3" x14ac:dyDescent="0.25">
      <c r="A33" s="1" t="s">
        <v>29</v>
      </c>
      <c r="B33" t="str">
        <f t="shared" si="0"/>
        <v>U</v>
      </c>
      <c r="C33" t="str">
        <f t="shared" si="1"/>
        <v xml:space="preserve"> 1/2</v>
      </c>
    </row>
    <row r="34" spans="1:3" x14ac:dyDescent="0.25">
      <c r="A34" s="1" t="s">
        <v>30</v>
      </c>
      <c r="B34" t="str">
        <f t="shared" si="0"/>
        <v>I</v>
      </c>
      <c r="C34" t="str">
        <f t="shared" si="1"/>
        <v xml:space="preserve"> 1/2</v>
      </c>
    </row>
    <row r="35" spans="1:3" x14ac:dyDescent="0.25">
      <c r="A35" s="1" t="s">
        <v>31</v>
      </c>
      <c r="B35" t="str">
        <f t="shared" si="0"/>
        <v>U</v>
      </c>
      <c r="C35" t="str">
        <f t="shared" si="1"/>
        <v xml:space="preserve"> 1</v>
      </c>
    </row>
    <row r="36" spans="1:3" x14ac:dyDescent="0.25">
      <c r="A36" s="1" t="s">
        <v>32</v>
      </c>
      <c r="B36" t="str">
        <f t="shared" si="0"/>
        <v>U</v>
      </c>
      <c r="C36" t="str">
        <f t="shared" si="1"/>
        <v xml:space="preserve"> 3</v>
      </c>
    </row>
    <row r="37" spans="1:3" x14ac:dyDescent="0.25">
      <c r="A37" s="1" t="s">
        <v>33</v>
      </c>
      <c r="B37" t="str">
        <f t="shared" si="0"/>
        <v>U</v>
      </c>
      <c r="C37" t="str">
        <f t="shared" si="1"/>
        <v xml:space="preserve"> 1</v>
      </c>
    </row>
    <row r="38" spans="1:3" x14ac:dyDescent="0.25">
      <c r="A38" s="1" t="s">
        <v>34</v>
      </c>
      <c r="B38" t="str">
        <f t="shared" si="0"/>
        <v>U</v>
      </c>
      <c r="C38" t="str">
        <f t="shared" si="1"/>
        <v xml:space="preserve"> 1/2</v>
      </c>
    </row>
    <row r="39" spans="1:3" x14ac:dyDescent="0.25">
      <c r="A39" s="1" t="s">
        <v>35</v>
      </c>
      <c r="B39" t="str">
        <f t="shared" si="0"/>
        <v>N</v>
      </c>
      <c r="C39" t="str">
        <f t="shared" si="1"/>
        <v xml:space="preserve"> 1</v>
      </c>
    </row>
    <row r="40" spans="1:3" x14ac:dyDescent="0.25">
      <c r="A40" s="1" t="s">
        <v>36</v>
      </c>
      <c r="B40" t="str">
        <f t="shared" si="0"/>
        <v>U</v>
      </c>
      <c r="C40" t="str">
        <f t="shared" si="1"/>
        <v xml:space="preserve"> 1</v>
      </c>
    </row>
    <row r="41" spans="1:3" x14ac:dyDescent="0.25">
      <c r="A41" s="1" t="s">
        <v>37</v>
      </c>
      <c r="B41" t="str">
        <f t="shared" si="0"/>
        <v>I</v>
      </c>
      <c r="C41" t="str">
        <f t="shared" si="1"/>
        <v xml:space="preserve"> 3</v>
      </c>
    </row>
    <row r="42" spans="1:3" x14ac:dyDescent="0.25">
      <c r="A42" s="1" t="s">
        <v>38</v>
      </c>
      <c r="B42" t="str">
        <f t="shared" si="0"/>
        <v>I</v>
      </c>
      <c r="C42" t="str">
        <f t="shared" si="1"/>
        <v xml:space="preserve"> 1/2</v>
      </c>
    </row>
    <row r="43" spans="1:3" x14ac:dyDescent="0.25">
      <c r="A43" s="1" t="s">
        <v>39</v>
      </c>
      <c r="B43" t="str">
        <f t="shared" si="0"/>
        <v>U</v>
      </c>
      <c r="C43" t="str">
        <f t="shared" si="1"/>
        <v xml:space="preserve"> 3</v>
      </c>
    </row>
    <row r="44" spans="1:3" x14ac:dyDescent="0.25">
      <c r="A44" s="1" t="s">
        <v>40</v>
      </c>
      <c r="B44" t="str">
        <f t="shared" si="0"/>
        <v>N</v>
      </c>
      <c r="C44" t="str">
        <f t="shared" si="1"/>
        <v xml:space="preserve"> 5</v>
      </c>
    </row>
    <row r="45" spans="1:3" x14ac:dyDescent="0.25">
      <c r="A45" s="1" t="s">
        <v>41</v>
      </c>
      <c r="B45" t="str">
        <f t="shared" si="0"/>
        <v>U</v>
      </c>
      <c r="C45" t="str">
        <f t="shared" si="1"/>
        <v xml:space="preserve"> 5</v>
      </c>
    </row>
    <row r="46" spans="1:3" ht="30" x14ac:dyDescent="0.25">
      <c r="A46" s="1" t="s">
        <v>42</v>
      </c>
      <c r="B46" t="str">
        <f t="shared" si="0"/>
        <v>I</v>
      </c>
      <c r="C46" t="str">
        <f t="shared" si="1"/>
        <v xml:space="preserve"> 4</v>
      </c>
    </row>
    <row r="47" spans="1:3" x14ac:dyDescent="0.25">
      <c r="A47" s="1" t="s">
        <v>43</v>
      </c>
      <c r="B47" t="str">
        <f t="shared" si="0"/>
        <v>I</v>
      </c>
      <c r="C47" t="str">
        <f t="shared" si="1"/>
        <v xml:space="preserve"> 5</v>
      </c>
    </row>
    <row r="48" spans="1:3" x14ac:dyDescent="0.25">
      <c r="A48" s="1" t="s">
        <v>44</v>
      </c>
      <c r="B48" t="str">
        <f t="shared" si="0"/>
        <v>I</v>
      </c>
      <c r="C48" t="str">
        <f t="shared" si="1"/>
        <v xml:space="preserve"> 9</v>
      </c>
    </row>
    <row r="49" spans="1:3" x14ac:dyDescent="0.25">
      <c r="A49" s="1" t="s">
        <v>45</v>
      </c>
      <c r="B49" t="str">
        <f t="shared" si="0"/>
        <v>U</v>
      </c>
      <c r="C49" t="str">
        <f t="shared" si="1"/>
        <v xml:space="preserve"> 3</v>
      </c>
    </row>
    <row r="50" spans="1:3" x14ac:dyDescent="0.25">
      <c r="A50" s="1" t="s">
        <v>46</v>
      </c>
      <c r="B50" t="str">
        <f t="shared" si="0"/>
        <v>U</v>
      </c>
      <c r="C50" t="str">
        <f t="shared" si="1"/>
        <v xml:space="preserve"> 5</v>
      </c>
    </row>
    <row r="51" spans="1:3" x14ac:dyDescent="0.25">
      <c r="A51" s="1" t="s">
        <v>47</v>
      </c>
      <c r="B51" t="str">
        <f t="shared" si="0"/>
        <v>U</v>
      </c>
      <c r="C51" t="str">
        <f t="shared" si="1"/>
        <v xml:space="preserve"> 5</v>
      </c>
    </row>
    <row r="52" spans="1:3" x14ac:dyDescent="0.25">
      <c r="A52" s="1" t="s">
        <v>48</v>
      </c>
      <c r="B52" t="str">
        <f t="shared" si="0"/>
        <v>I</v>
      </c>
      <c r="C52" t="str">
        <f t="shared" si="1"/>
        <v xml:space="preserve"> 5</v>
      </c>
    </row>
    <row r="53" spans="1:3" x14ac:dyDescent="0.25">
      <c r="A53" s="1" t="s">
        <v>49</v>
      </c>
      <c r="B53" t="str">
        <f t="shared" si="0"/>
        <v>U</v>
      </c>
      <c r="C53" t="str">
        <f t="shared" si="1"/>
        <v xml:space="preserve"> 6</v>
      </c>
    </row>
    <row r="54" spans="1:3" x14ac:dyDescent="0.25">
      <c r="A54" s="1" t="s">
        <v>50</v>
      </c>
      <c r="B54" t="str">
        <f t="shared" si="0"/>
        <v/>
      </c>
      <c r="C54" t="e">
        <f t="shared" si="1"/>
        <v>#VALUE!</v>
      </c>
    </row>
    <row r="55" spans="1:3" x14ac:dyDescent="0.25">
      <c r="A55" s="1" t="s">
        <v>51</v>
      </c>
      <c r="B55" t="str">
        <f t="shared" si="0"/>
        <v/>
      </c>
      <c r="C55" t="e">
        <f t="shared" si="1"/>
        <v>#VALUE!</v>
      </c>
    </row>
    <row r="56" spans="1:3" x14ac:dyDescent="0.25">
      <c r="A56" s="1" t="s">
        <v>52</v>
      </c>
      <c r="B56" t="str">
        <f t="shared" si="0"/>
        <v/>
      </c>
      <c r="C56" t="e">
        <f t="shared" si="1"/>
        <v>#VALUE!</v>
      </c>
    </row>
    <row r="57" spans="1:3" x14ac:dyDescent="0.25">
      <c r="A57" s="1" t="s">
        <v>53</v>
      </c>
      <c r="B57" t="str">
        <f t="shared" si="0"/>
        <v>U</v>
      </c>
      <c r="C57" t="str">
        <f t="shared" si="1"/>
        <v xml:space="preserve"> 12</v>
      </c>
    </row>
    <row r="58" spans="1:3" x14ac:dyDescent="0.25">
      <c r="A58" s="1" t="s">
        <v>54</v>
      </c>
      <c r="B58" t="str">
        <f t="shared" si="0"/>
        <v>U</v>
      </c>
      <c r="C58" t="str">
        <f t="shared" si="1"/>
        <v xml:space="preserve"> 12</v>
      </c>
    </row>
    <row r="59" spans="1:3" x14ac:dyDescent="0.25">
      <c r="A59" s="1" t="s">
        <v>55</v>
      </c>
      <c r="B59" t="str">
        <f t="shared" si="0"/>
        <v>I</v>
      </c>
      <c r="C59" t="str">
        <f t="shared" si="1"/>
        <v xml:space="preserve"> 2</v>
      </c>
    </row>
    <row r="60" spans="1:3" x14ac:dyDescent="0.25">
      <c r="A60" s="1" t="s">
        <v>56</v>
      </c>
      <c r="B60" t="str">
        <f t="shared" si="0"/>
        <v>U</v>
      </c>
      <c r="C60" t="str">
        <f t="shared" si="1"/>
        <v xml:space="preserve"> 4</v>
      </c>
    </row>
    <row r="61" spans="1:3" x14ac:dyDescent="0.25">
      <c r="A61" s="1" t="s">
        <v>57</v>
      </c>
      <c r="B61" t="str">
        <f t="shared" si="0"/>
        <v>U</v>
      </c>
      <c r="C61" t="str">
        <f t="shared" si="1"/>
        <v xml:space="preserve"> 4</v>
      </c>
    </row>
    <row r="62" spans="1:3" x14ac:dyDescent="0.25">
      <c r="A62" s="1" t="s">
        <v>58</v>
      </c>
      <c r="B62" t="str">
        <f t="shared" si="0"/>
        <v>N</v>
      </c>
      <c r="C62" t="str">
        <f t="shared" si="1"/>
        <v xml:space="preserve"> 3</v>
      </c>
    </row>
    <row r="63" spans="1:3" x14ac:dyDescent="0.25">
      <c r="A63" s="1" t="s">
        <v>59</v>
      </c>
      <c r="B63" t="str">
        <f t="shared" si="0"/>
        <v>U</v>
      </c>
      <c r="C63" t="str">
        <f t="shared" si="1"/>
        <v xml:space="preserve"> 2</v>
      </c>
    </row>
    <row r="64" spans="1:3" x14ac:dyDescent="0.25">
      <c r="A64" s="1" t="s">
        <v>60</v>
      </c>
      <c r="B64" t="str">
        <f t="shared" si="0"/>
        <v/>
      </c>
      <c r="C64" t="e">
        <f t="shared" si="1"/>
        <v>#VALUE!</v>
      </c>
    </row>
    <row r="65" spans="1:3" x14ac:dyDescent="0.25">
      <c r="A65" s="1" t="s">
        <v>61</v>
      </c>
      <c r="B65" t="str">
        <f t="shared" si="0"/>
        <v>U</v>
      </c>
      <c r="C65" t="str">
        <f t="shared" si="1"/>
        <v xml:space="preserve"> 5</v>
      </c>
    </row>
    <row r="66" spans="1:3" x14ac:dyDescent="0.25">
      <c r="A66" s="1" t="s">
        <v>62</v>
      </c>
      <c r="B66" t="str">
        <f t="shared" si="0"/>
        <v>U</v>
      </c>
      <c r="C66" t="str">
        <f t="shared" si="1"/>
        <v xml:space="preserve"> 3</v>
      </c>
    </row>
    <row r="67" spans="1:3" x14ac:dyDescent="0.25">
      <c r="A67" s="1" t="s">
        <v>63</v>
      </c>
      <c r="B67" t="str">
        <f t="shared" ref="B67:B123" si="2">IF(ISERROR(SEARCH("-", A67, SEARCH("-", A67) + 1)), "", MID(A67, 1, 1))</f>
        <v>U</v>
      </c>
      <c r="C67" t="str">
        <f t="shared" ref="C67:C123" si="3">MID(A67, FIND("§",SUBSTITUTE(A67,"-","§",LEN(A67)-LEN(SUBSTITUTE(A67,"-",""))))+1, LEN(A67))</f>
        <v xml:space="preserve"> 2</v>
      </c>
    </row>
    <row r="68" spans="1:3" x14ac:dyDescent="0.25">
      <c r="A68" s="1" t="s">
        <v>64</v>
      </c>
      <c r="B68" t="str">
        <f t="shared" si="2"/>
        <v>U</v>
      </c>
      <c r="C68" t="str">
        <f t="shared" si="3"/>
        <v xml:space="preserve"> 8</v>
      </c>
    </row>
    <row r="69" spans="1:3" x14ac:dyDescent="0.25">
      <c r="A69" s="1" t="s">
        <v>65</v>
      </c>
      <c r="B69" t="str">
        <f t="shared" si="2"/>
        <v>U</v>
      </c>
      <c r="C69" t="str">
        <f t="shared" si="3"/>
        <v xml:space="preserve"> 5</v>
      </c>
    </row>
    <row r="70" spans="1:3" x14ac:dyDescent="0.25">
      <c r="A70" s="1" t="s">
        <v>66</v>
      </c>
      <c r="B70" t="str">
        <f t="shared" si="2"/>
        <v>U</v>
      </c>
      <c r="C70" t="str">
        <f t="shared" si="3"/>
        <v xml:space="preserve"> 8</v>
      </c>
    </row>
    <row r="71" spans="1:3" x14ac:dyDescent="0.25">
      <c r="A71" s="1" t="s">
        <v>67</v>
      </c>
      <c r="B71" t="str">
        <f t="shared" si="2"/>
        <v>U</v>
      </c>
      <c r="C71" t="str">
        <f t="shared" si="3"/>
        <v xml:space="preserve"> 3</v>
      </c>
    </row>
    <row r="72" spans="1:3" x14ac:dyDescent="0.25">
      <c r="A72" s="1" t="s">
        <v>68</v>
      </c>
      <c r="B72" t="str">
        <f t="shared" si="2"/>
        <v>U</v>
      </c>
      <c r="C72" t="str">
        <f t="shared" si="3"/>
        <v xml:space="preserve"> 3</v>
      </c>
    </row>
    <row r="73" spans="1:3" x14ac:dyDescent="0.25">
      <c r="A73" s="1" t="s">
        <v>69</v>
      </c>
      <c r="B73" t="str">
        <f t="shared" si="2"/>
        <v>U</v>
      </c>
      <c r="C73" t="str">
        <f t="shared" si="3"/>
        <v xml:space="preserve"> 3</v>
      </c>
    </row>
    <row r="74" spans="1:3" x14ac:dyDescent="0.25">
      <c r="A74" s="1" t="s">
        <v>120</v>
      </c>
      <c r="B74" t="str">
        <f t="shared" si="2"/>
        <v>U</v>
      </c>
      <c r="C74" t="str">
        <f t="shared" si="3"/>
        <v xml:space="preserve"> 5</v>
      </c>
    </row>
    <row r="75" spans="1:3" x14ac:dyDescent="0.25">
      <c r="A75" s="1" t="s">
        <v>70</v>
      </c>
      <c r="B75" t="str">
        <f t="shared" si="2"/>
        <v>U</v>
      </c>
      <c r="C75" t="str">
        <f t="shared" si="3"/>
        <v xml:space="preserve"> 3</v>
      </c>
    </row>
    <row r="76" spans="1:3" x14ac:dyDescent="0.25">
      <c r="A76" s="1" t="s">
        <v>71</v>
      </c>
      <c r="B76" t="str">
        <f t="shared" si="2"/>
        <v>U</v>
      </c>
      <c r="C76" t="str">
        <f t="shared" si="3"/>
        <v xml:space="preserve"> 3</v>
      </c>
    </row>
    <row r="77" spans="1:3" x14ac:dyDescent="0.25">
      <c r="A77" s="1" t="s">
        <v>72</v>
      </c>
      <c r="B77" t="str">
        <f t="shared" si="2"/>
        <v>U</v>
      </c>
      <c r="C77" t="str">
        <f t="shared" si="3"/>
        <v xml:space="preserve"> 13</v>
      </c>
    </row>
    <row r="78" spans="1:3" x14ac:dyDescent="0.25">
      <c r="A78" s="1" t="s">
        <v>73</v>
      </c>
      <c r="B78" t="str">
        <f t="shared" si="2"/>
        <v>U</v>
      </c>
      <c r="C78" t="str">
        <f t="shared" si="3"/>
        <v xml:space="preserve"> 3</v>
      </c>
    </row>
    <row r="79" spans="1:3" x14ac:dyDescent="0.25">
      <c r="A79" s="1" t="s">
        <v>74</v>
      </c>
      <c r="B79" t="str">
        <f t="shared" si="2"/>
        <v>U</v>
      </c>
      <c r="C79" t="str">
        <f t="shared" si="3"/>
        <v xml:space="preserve"> 8</v>
      </c>
    </row>
    <row r="80" spans="1:3" x14ac:dyDescent="0.25">
      <c r="A80" s="1" t="s">
        <v>75</v>
      </c>
      <c r="B80" t="str">
        <f t="shared" si="2"/>
        <v>U</v>
      </c>
      <c r="C80" t="str">
        <f t="shared" si="3"/>
        <v xml:space="preserve"> 1</v>
      </c>
    </row>
    <row r="81" spans="1:3" x14ac:dyDescent="0.25">
      <c r="A81" s="1" t="s">
        <v>76</v>
      </c>
      <c r="B81" t="str">
        <f t="shared" si="2"/>
        <v>U</v>
      </c>
      <c r="C81" t="str">
        <f t="shared" si="3"/>
        <v xml:space="preserve"> 5</v>
      </c>
    </row>
    <row r="82" spans="1:3" x14ac:dyDescent="0.25">
      <c r="A82" s="1" t="s">
        <v>77</v>
      </c>
      <c r="B82" t="str">
        <f t="shared" si="2"/>
        <v>U</v>
      </c>
      <c r="C82" t="str">
        <f t="shared" si="3"/>
        <v xml:space="preserve"> 5</v>
      </c>
    </row>
    <row r="83" spans="1:3" x14ac:dyDescent="0.25">
      <c r="A83" s="1" t="s">
        <v>78</v>
      </c>
      <c r="B83" t="str">
        <f t="shared" si="2"/>
        <v>U</v>
      </c>
      <c r="C83" t="str">
        <f t="shared" si="3"/>
        <v xml:space="preserve"> 3</v>
      </c>
    </row>
    <row r="84" spans="1:3" x14ac:dyDescent="0.25">
      <c r="A84" s="1" t="s">
        <v>22</v>
      </c>
      <c r="B84" t="str">
        <f t="shared" si="2"/>
        <v>I</v>
      </c>
      <c r="C84" t="str">
        <f t="shared" si="3"/>
        <v xml:space="preserve"> 1</v>
      </c>
    </row>
    <row r="85" spans="1:3" x14ac:dyDescent="0.25">
      <c r="A85" s="1" t="s">
        <v>79</v>
      </c>
      <c r="B85" t="str">
        <f t="shared" si="2"/>
        <v>U</v>
      </c>
      <c r="C85" t="str">
        <f t="shared" si="3"/>
        <v xml:space="preserve"> 6</v>
      </c>
    </row>
    <row r="86" spans="1:3" x14ac:dyDescent="0.25">
      <c r="A86" s="1" t="s">
        <v>80</v>
      </c>
      <c r="B86" t="str">
        <f t="shared" si="2"/>
        <v>U</v>
      </c>
      <c r="C86" t="str">
        <f t="shared" si="3"/>
        <v xml:space="preserve"> 2</v>
      </c>
    </row>
    <row r="87" spans="1:3" x14ac:dyDescent="0.25">
      <c r="A87" s="1" t="s">
        <v>81</v>
      </c>
      <c r="B87" t="str">
        <f t="shared" si="2"/>
        <v>U</v>
      </c>
      <c r="C87" t="str">
        <f t="shared" si="3"/>
        <v xml:space="preserve"> 2</v>
      </c>
    </row>
    <row r="88" spans="1:3" x14ac:dyDescent="0.25">
      <c r="A88" s="1" t="s">
        <v>82</v>
      </c>
      <c r="B88" t="str">
        <f t="shared" si="2"/>
        <v>I</v>
      </c>
      <c r="C88" t="str">
        <f t="shared" si="3"/>
        <v xml:space="preserve"> 2</v>
      </c>
    </row>
    <row r="89" spans="1:3" x14ac:dyDescent="0.25">
      <c r="A89" s="1" t="s">
        <v>83</v>
      </c>
      <c r="B89" t="str">
        <f t="shared" si="2"/>
        <v>I</v>
      </c>
      <c r="C89" t="str">
        <f t="shared" si="3"/>
        <v xml:space="preserve"> 2</v>
      </c>
    </row>
    <row r="90" spans="1:3" x14ac:dyDescent="0.25">
      <c r="A90" s="1" t="s">
        <v>84</v>
      </c>
      <c r="B90" t="str">
        <f t="shared" si="2"/>
        <v>U</v>
      </c>
      <c r="C90" t="str">
        <f t="shared" si="3"/>
        <v xml:space="preserve"> 13</v>
      </c>
    </row>
    <row r="91" spans="1:3" x14ac:dyDescent="0.25">
      <c r="A91" s="1" t="s">
        <v>85</v>
      </c>
      <c r="B91" t="str">
        <f t="shared" si="2"/>
        <v>U</v>
      </c>
      <c r="C91" t="str">
        <f t="shared" si="3"/>
        <v xml:space="preserve"> 7</v>
      </c>
    </row>
    <row r="92" spans="1:3" x14ac:dyDescent="0.25">
      <c r="A92" s="1" t="s">
        <v>86</v>
      </c>
      <c r="B92" t="str">
        <f t="shared" si="2"/>
        <v>U</v>
      </c>
      <c r="C92" t="str">
        <f t="shared" si="3"/>
        <v xml:space="preserve"> 8</v>
      </c>
    </row>
    <row r="93" spans="1:3" x14ac:dyDescent="0.25">
      <c r="A93" s="1" t="s">
        <v>87</v>
      </c>
      <c r="B93" t="str">
        <f t="shared" si="2"/>
        <v>U</v>
      </c>
      <c r="C93" t="str">
        <f t="shared" si="3"/>
        <v xml:space="preserve"> 3</v>
      </c>
    </row>
    <row r="94" spans="1:3" x14ac:dyDescent="0.25">
      <c r="A94" s="1" t="s">
        <v>88</v>
      </c>
      <c r="B94" t="str">
        <f t="shared" si="2"/>
        <v>I</v>
      </c>
      <c r="C94" t="str">
        <f t="shared" si="3"/>
        <v xml:space="preserve"> 3</v>
      </c>
    </row>
    <row r="95" spans="1:3" x14ac:dyDescent="0.25">
      <c r="A95" s="1" t="s">
        <v>89</v>
      </c>
      <c r="B95" t="str">
        <f t="shared" si="2"/>
        <v>U</v>
      </c>
      <c r="C95" t="str">
        <f t="shared" si="3"/>
        <v xml:space="preserve"> 5</v>
      </c>
    </row>
    <row r="96" spans="1:3" x14ac:dyDescent="0.25">
      <c r="A96" s="1" t="s">
        <v>90</v>
      </c>
      <c r="B96" t="str">
        <f t="shared" si="2"/>
        <v>I</v>
      </c>
      <c r="C96" t="str">
        <f t="shared" si="3"/>
        <v xml:space="preserve"> 5</v>
      </c>
    </row>
    <row r="97" spans="1:3" x14ac:dyDescent="0.25">
      <c r="A97" s="1" t="s">
        <v>91</v>
      </c>
      <c r="B97" t="str">
        <f t="shared" si="2"/>
        <v>I</v>
      </c>
      <c r="C97" t="str">
        <f t="shared" si="3"/>
        <v xml:space="preserve"> 1/2</v>
      </c>
    </row>
    <row r="98" spans="1:3" x14ac:dyDescent="0.25">
      <c r="A98" s="1" t="s">
        <v>92</v>
      </c>
      <c r="B98" t="str">
        <f t="shared" si="2"/>
        <v>I</v>
      </c>
      <c r="C98" t="str">
        <f t="shared" si="3"/>
        <v xml:space="preserve"> 5</v>
      </c>
    </row>
    <row r="99" spans="1:3" x14ac:dyDescent="0.25">
      <c r="A99" s="1" t="s">
        <v>93</v>
      </c>
      <c r="B99" t="str">
        <f t="shared" si="2"/>
        <v>I</v>
      </c>
      <c r="C99" t="str">
        <f t="shared" si="3"/>
        <v xml:space="preserve"> 5</v>
      </c>
    </row>
    <row r="100" spans="1:3" x14ac:dyDescent="0.25">
      <c r="A100" s="1" t="s">
        <v>94</v>
      </c>
      <c r="B100" t="str">
        <f t="shared" si="2"/>
        <v/>
      </c>
      <c r="C100" t="str">
        <f t="shared" si="3"/>
        <v xml:space="preserve"> Sistemas Operacionais e Computação em Nuvem</v>
      </c>
    </row>
    <row r="101" spans="1:3" x14ac:dyDescent="0.25">
      <c r="A101" s="1" t="s">
        <v>121</v>
      </c>
      <c r="B101" t="str">
        <f t="shared" si="2"/>
        <v>U</v>
      </c>
      <c r="C101" t="str">
        <f t="shared" si="3"/>
        <v xml:space="preserve"> 5</v>
      </c>
    </row>
    <row r="102" spans="1:3" x14ac:dyDescent="0.25">
      <c r="A102" s="1" t="s">
        <v>95</v>
      </c>
      <c r="B102" t="str">
        <f t="shared" si="2"/>
        <v>U</v>
      </c>
      <c r="C102" t="str">
        <f t="shared" si="3"/>
        <v xml:space="preserve"> 2</v>
      </c>
    </row>
    <row r="103" spans="1:3" x14ac:dyDescent="0.25">
      <c r="A103" s="1" t="s">
        <v>96</v>
      </c>
      <c r="B103" t="str">
        <f t="shared" si="2"/>
        <v/>
      </c>
      <c r="C103" t="e">
        <f t="shared" si="3"/>
        <v>#VALUE!</v>
      </c>
    </row>
    <row r="104" spans="1:3" x14ac:dyDescent="0.25">
      <c r="A104" s="1" t="s">
        <v>97</v>
      </c>
      <c r="B104" t="str">
        <f t="shared" si="2"/>
        <v/>
      </c>
      <c r="C104" t="e">
        <f t="shared" si="3"/>
        <v>#VALUE!</v>
      </c>
    </row>
    <row r="105" spans="1:3" x14ac:dyDescent="0.25">
      <c r="A105" s="1" t="s">
        <v>98</v>
      </c>
      <c r="B105" t="str">
        <f t="shared" si="2"/>
        <v>I</v>
      </c>
      <c r="C105" t="str">
        <f t="shared" si="3"/>
        <v xml:space="preserve"> 3</v>
      </c>
    </row>
    <row r="106" spans="1:3" x14ac:dyDescent="0.25">
      <c r="A106" s="1" t="s">
        <v>99</v>
      </c>
      <c r="B106" t="str">
        <f t="shared" si="2"/>
        <v>I</v>
      </c>
      <c r="C106" t="str">
        <f t="shared" si="3"/>
        <v xml:space="preserve"> 3</v>
      </c>
    </row>
    <row r="107" spans="1:3" x14ac:dyDescent="0.25">
      <c r="A107" s="1" t="s">
        <v>100</v>
      </c>
      <c r="B107" t="str">
        <f t="shared" si="2"/>
        <v>I</v>
      </c>
      <c r="C107" t="str">
        <f t="shared" si="3"/>
        <v xml:space="preserve"> 5</v>
      </c>
    </row>
    <row r="108" spans="1:3" x14ac:dyDescent="0.25">
      <c r="A108" s="1" t="s">
        <v>101</v>
      </c>
      <c r="B108" t="str">
        <f t="shared" si="2"/>
        <v>N</v>
      </c>
      <c r="C108" t="str">
        <f t="shared" si="3"/>
        <v xml:space="preserve"> 2</v>
      </c>
    </row>
    <row r="109" spans="1:3" x14ac:dyDescent="0.25">
      <c r="A109" s="1" t="s">
        <v>102</v>
      </c>
      <c r="B109" t="str">
        <f t="shared" si="2"/>
        <v>N</v>
      </c>
      <c r="C109" t="str">
        <f t="shared" si="3"/>
        <v xml:space="preserve"> 8</v>
      </c>
    </row>
    <row r="110" spans="1:3" x14ac:dyDescent="0.25">
      <c r="A110" s="1" t="s">
        <v>103</v>
      </c>
      <c r="B110" t="str">
        <f t="shared" si="2"/>
        <v>D</v>
      </c>
      <c r="C110" t="str">
        <f t="shared" si="3"/>
        <v xml:space="preserve"> 40</v>
      </c>
    </row>
    <row r="111" spans="1:3" x14ac:dyDescent="0.25">
      <c r="A111" s="1" t="s">
        <v>104</v>
      </c>
      <c r="B111" t="str">
        <f t="shared" si="2"/>
        <v>D</v>
      </c>
      <c r="C111" t="str">
        <f t="shared" si="3"/>
        <v xml:space="preserve"> 3</v>
      </c>
    </row>
    <row r="112" spans="1:3" x14ac:dyDescent="0.25">
      <c r="A112" s="1" t="s">
        <v>105</v>
      </c>
      <c r="B112" t="str">
        <f t="shared" si="2"/>
        <v>D</v>
      </c>
      <c r="C112" t="str">
        <f t="shared" si="3"/>
        <v xml:space="preserve"> 50</v>
      </c>
    </row>
    <row r="113" spans="1:3" x14ac:dyDescent="0.25">
      <c r="A113" s="1" t="s">
        <v>106</v>
      </c>
      <c r="B113" t="str">
        <f t="shared" si="2"/>
        <v/>
      </c>
      <c r="C113" t="str">
        <f t="shared" si="3"/>
        <v xml:space="preserve"> Coletar dados da 99</v>
      </c>
    </row>
    <row r="114" spans="1:3" x14ac:dyDescent="0.25">
      <c r="A114" s="1" t="s">
        <v>107</v>
      </c>
      <c r="B114" t="str">
        <f t="shared" si="2"/>
        <v>D</v>
      </c>
      <c r="C114" t="str">
        <f t="shared" si="3"/>
        <v xml:space="preserve"> 100</v>
      </c>
    </row>
    <row r="115" spans="1:3" x14ac:dyDescent="0.25">
      <c r="A115" s="1" t="s">
        <v>108</v>
      </c>
      <c r="B115" t="str">
        <f t="shared" si="2"/>
        <v>U</v>
      </c>
      <c r="C115" t="str">
        <f t="shared" si="3"/>
        <v xml:space="preserve"> 20</v>
      </c>
    </row>
    <row r="116" spans="1:3" x14ac:dyDescent="0.25">
      <c r="A116" s="1" t="s">
        <v>109</v>
      </c>
      <c r="B116" t="str">
        <f t="shared" si="2"/>
        <v/>
      </c>
      <c r="C116" t="e">
        <f t="shared" si="3"/>
        <v>#VALUE!</v>
      </c>
    </row>
    <row r="117" spans="1:3" x14ac:dyDescent="0.25">
      <c r="A117" s="1" t="s">
        <v>110</v>
      </c>
      <c r="B117" t="str">
        <f t="shared" si="2"/>
        <v/>
      </c>
      <c r="C117" t="e">
        <f t="shared" si="3"/>
        <v>#VALUE!</v>
      </c>
    </row>
    <row r="118" spans="1:3" x14ac:dyDescent="0.25">
      <c r="A118" s="1" t="s">
        <v>111</v>
      </c>
      <c r="B118" t="str">
        <f t="shared" si="2"/>
        <v/>
      </c>
      <c r="C118" t="e">
        <f t="shared" si="3"/>
        <v>#VALUE!</v>
      </c>
    </row>
    <row r="119" spans="1:3" x14ac:dyDescent="0.25">
      <c r="A119" s="1" t="s">
        <v>112</v>
      </c>
      <c r="B119" t="str">
        <f t="shared" si="2"/>
        <v/>
      </c>
      <c r="C119" t="e">
        <f t="shared" si="3"/>
        <v>#VALUE!</v>
      </c>
    </row>
    <row r="120" spans="1:3" x14ac:dyDescent="0.25">
      <c r="A120" s="1" t="s">
        <v>113</v>
      </c>
      <c r="B120" t="str">
        <f t="shared" si="2"/>
        <v/>
      </c>
      <c r="C120" t="e">
        <f t="shared" si="3"/>
        <v>#VALUE!</v>
      </c>
    </row>
    <row r="121" spans="1:3" x14ac:dyDescent="0.25">
      <c r="A121" s="1" t="s">
        <v>114</v>
      </c>
      <c r="B121" t="str">
        <f t="shared" si="2"/>
        <v/>
      </c>
      <c r="C121" t="e">
        <f t="shared" si="3"/>
        <v>#VALUE!</v>
      </c>
    </row>
    <row r="122" spans="1:3" x14ac:dyDescent="0.25">
      <c r="A122" s="1" t="s">
        <v>115</v>
      </c>
      <c r="B122" t="str">
        <f t="shared" si="2"/>
        <v/>
      </c>
      <c r="C122" t="e">
        <f t="shared" si="3"/>
        <v>#VALUE!</v>
      </c>
    </row>
    <row r="123" spans="1:3" x14ac:dyDescent="0.25">
      <c r="A123" s="1" t="s">
        <v>116</v>
      </c>
      <c r="B123" t="str">
        <f t="shared" si="2"/>
        <v>I</v>
      </c>
      <c r="C123" t="str">
        <f t="shared" si="3"/>
        <v xml:space="preserve"> 4</v>
      </c>
    </row>
  </sheetData>
  <autoFilter ref="A1:C123" xr:uid="{FA39FD45-7DC5-4FF0-A7EE-7BDC8408D103}"/>
  <hyperlinks>
    <hyperlink ref="A2" r:id="rId1" display="https://github.com/2025-1-NCC5/Projeto2/issues/122" xr:uid="{6D34D948-765B-45A9-BB4C-1A10C56C9E62}"/>
    <hyperlink ref="A3" r:id="rId2" display="https://github.com/2025-1-NCC5/Projeto2/issues/59" xr:uid="{8784EE84-73D1-49CD-8792-E60AD8F5C447}"/>
    <hyperlink ref="A4" r:id="rId3" display="https://github.com/2025-1-NCC5/Projeto2/issues/70" xr:uid="{2D0E4C35-B046-4D7F-9FC2-CBD0A61670B9}"/>
    <hyperlink ref="A5" r:id="rId4" display="https://github.com/2025-1-NCC5/Projeto2/issues/62" xr:uid="{D6D104D1-9DAE-48AA-B35E-6CDF877A618E}"/>
    <hyperlink ref="A6" r:id="rId5" display="https://github.com/2025-1-NCC5/Projeto2/issues/110" xr:uid="{8EC06E46-C200-4B25-943A-6E743DA20C0A}"/>
    <hyperlink ref="A7" r:id="rId6" display="https://github.com/2025-1-NCC5/Projeto2/issues/63" xr:uid="{1486B10B-61A7-4C3B-84C1-99A9B79A66F5}"/>
    <hyperlink ref="A8" r:id="rId7" display="https://github.com/2025-1-NCC5/Projeto2/issues/69" xr:uid="{20592E01-B0DE-4163-AB22-8F1C0DACEF02}"/>
    <hyperlink ref="A9" r:id="rId8" display="https://github.com/2025-1-NCC5/Projeto2/issues/65" xr:uid="{DA7C1536-B229-4758-9BCC-F92603BD5380}"/>
    <hyperlink ref="A10" r:id="rId9" display="https://github.com/2025-1-NCC5/Projeto2/issues/68" xr:uid="{441A4093-DC71-4E0C-B28F-72F80D5C6F8E}"/>
    <hyperlink ref="A11" r:id="rId10" display="https://github.com/2025-1-NCC5/Projeto2/issues/64" xr:uid="{ADD9DB52-4DC5-4217-9DA6-AA37A82CBB21}"/>
    <hyperlink ref="A12" r:id="rId11" display="https://github.com/2025-1-NCC5/Projeto2/issues/60" xr:uid="{420E1529-0020-4AFA-B561-724BBF105882}"/>
    <hyperlink ref="A13" r:id="rId12" display="https://github.com/2025-1-NCC5/Projeto2/issues/126" xr:uid="{72DBE79A-FF19-4C87-9BD2-72335F3DEC1A}"/>
    <hyperlink ref="A14" r:id="rId13" display="https://github.com/2025-1-NCC5/Projeto2/issues/134" xr:uid="{94D5D697-2DCF-4423-B033-74178FB99E22}"/>
    <hyperlink ref="A15" r:id="rId14" display="https://github.com/2025-1-NCC5/Projeto2/issues/137" xr:uid="{02CDCA0C-4808-4D23-BD43-6B331968B64E}"/>
    <hyperlink ref="A16" r:id="rId15" display="https://github.com/2025-1-NCC5/Projeto2/issues/119" xr:uid="{E5138658-9B13-4B40-8D8F-F6C6056D1954}"/>
    <hyperlink ref="A17" r:id="rId16" display="https://github.com/2025-1-NCC5/Projeto2/issues/129" xr:uid="{B216E972-D173-47C7-8F56-726CA1D33D0F}"/>
    <hyperlink ref="A18" r:id="rId17" display="https://github.com/2025-1-NCC5/Projeto2/issues/113" xr:uid="{98B1FAB4-34CB-496C-97B4-17B9D5F7E0F7}"/>
    <hyperlink ref="A19" r:id="rId18" display="https://github.com/2025-1-NCC5/Projeto2/issues/112" xr:uid="{C64CFB3B-732E-46C9-8BE1-6C4667B07E9E}"/>
    <hyperlink ref="A20" r:id="rId19" display="https://github.com/2025-1-NCC5/Projeto2/issues/45" xr:uid="{55F1182D-1553-4C00-B3D1-C56B9FDF6C80}"/>
    <hyperlink ref="A21" r:id="rId20" display="https://github.com/2025-1-NCC5/Projeto2/issues/107" xr:uid="{0582856A-1D30-4EEE-BD67-8FCA0E4D58B1}"/>
    <hyperlink ref="A22" r:id="rId21" display="https://github.com/2025-1-NCC5/Projeto2/issues/54" xr:uid="{4556BC30-3B6F-4F72-9369-2252AB56990A}"/>
    <hyperlink ref="A23" r:id="rId22" display="https://github.com/2025-1-NCC5/Projeto2/issues/51" xr:uid="{EFB44B5C-CD39-4334-B887-1229302CAD0A}"/>
    <hyperlink ref="A24" r:id="rId23" display="https://github.com/2025-1-NCC5/Projeto2/issues/108" xr:uid="{426F1936-88AE-499B-9316-066AF466E34C}"/>
    <hyperlink ref="A25" r:id="rId24" display="https://github.com/2025-1-NCC5/Projeto2/issues/66" xr:uid="{D2998298-0172-4A43-A0E4-120E72A75030}"/>
    <hyperlink ref="A26" r:id="rId25" display="https://github.com/2025-1-NCC5/Projeto2/issues/57" xr:uid="{1EC62254-802F-46E4-903E-549DDBE4A719}"/>
    <hyperlink ref="A27" r:id="rId26" display="https://github.com/2025-1-NCC5/Projeto2/issues/103" xr:uid="{2C1A70CB-C4D6-4B8F-83E5-0A06FCD46FBA}"/>
    <hyperlink ref="A28" r:id="rId27" display="https://github.com/2025-1-NCC5/Projeto2/issues/106" xr:uid="{86583DB8-969F-438B-8A98-00A2DC1FB411}"/>
    <hyperlink ref="A29" r:id="rId28" display="https://github.com/2025-1-NCC5/Projeto2/issues/21" xr:uid="{2A39CD75-CDF3-46EC-82BA-04036B8F28B3}"/>
    <hyperlink ref="A30" r:id="rId29" display="https://github.com/2025-1-NCC5/Projeto2/issues/35" xr:uid="{2B874EDA-4141-48C1-8E14-423B009DD90E}"/>
    <hyperlink ref="A31" r:id="rId30" display="https://github.com/2025-1-NCC5/Projeto2/issues/22" xr:uid="{8F613873-8CD7-4B2D-A712-CCE6864A8795}"/>
    <hyperlink ref="A32" r:id="rId31" display="https://github.com/2025-1-NCC5/Projeto2/issues/48" xr:uid="{CF33FD37-FAA5-486C-81C0-EE2813B822EE}"/>
    <hyperlink ref="A33" r:id="rId32" display="https://github.com/2025-1-NCC5/Projeto2/issues/47" xr:uid="{6C481692-9C3B-4A29-97F7-4F3608F030A5}"/>
    <hyperlink ref="A34" r:id="rId33" display="https://github.com/2025-1-NCC5/Projeto2/issues/37" xr:uid="{A53F3A76-EF32-4B1B-9250-93F323F2625F}"/>
    <hyperlink ref="A35" r:id="rId34" display="https://github.com/2025-1-NCC5/Projeto2/issues/31" xr:uid="{3ED00601-9408-48A5-A76F-6773198BDBE5}"/>
    <hyperlink ref="A36" r:id="rId35" display="https://github.com/2025-1-NCC5/Projeto2/issues/30" xr:uid="{882781F3-2FB0-4DF2-BA74-1BA81C912A88}"/>
    <hyperlink ref="A37" r:id="rId36" display="https://github.com/2025-1-NCC5/Projeto2/issues/50" xr:uid="{754556E1-4D5F-4FDF-8B09-D898B6E79E07}"/>
    <hyperlink ref="A38" r:id="rId37" display="https://github.com/2025-1-NCC5/Projeto2/issues/26" xr:uid="{106F1DF1-D9E4-409F-AFE9-1EF965D4CF30}"/>
    <hyperlink ref="A39" r:id="rId38" display="https://github.com/2025-1-NCC5/Projeto2/issues/39" xr:uid="{D6BE71CC-D280-4050-BCBF-1675A357B797}"/>
    <hyperlink ref="A40" r:id="rId39" display="https://github.com/2025-1-NCC5/Projeto2/issues/49" xr:uid="{F3D311EE-B0CC-4472-9997-B4BA33EF62B3}"/>
    <hyperlink ref="A41" r:id="rId40" display="https://github.com/2025-1-NCC5/Projeto2/issues/56" xr:uid="{997EA661-D8D6-4A80-859A-1701BCF113FD}"/>
    <hyperlink ref="A42" r:id="rId41" display="https://github.com/2025-1-NCC5/Projeto2/issues/55" xr:uid="{8CA82604-9E3C-4E85-B1DB-1A39CD96F1FD}"/>
    <hyperlink ref="A43" r:id="rId42" display="https://github.com/2025-1-NCC5/Projeto2/issues/44" xr:uid="{42BAFAF3-3611-467B-B649-969DB0559BE5}"/>
    <hyperlink ref="A44" r:id="rId43" display="https://github.com/2025-1-NCC5/Projeto2/issues/124" xr:uid="{51F714A8-B074-45DB-BE1C-66519DEB76EC}"/>
    <hyperlink ref="A45" r:id="rId44" display="https://github.com/2025-1-NCC5/Projeto2/issues/88" xr:uid="{2B75ED2E-A0B6-4520-9079-0212B2E392FF}"/>
    <hyperlink ref="A46" r:id="rId45" display="https://github.com/2025-1-NCC5/Projeto2/issues/130" xr:uid="{C52467CB-9B15-428D-B8B7-18ADD4CEDD25}"/>
    <hyperlink ref="A47" r:id="rId46" display="https://github.com/2025-1-NCC5/Projeto2/issues/120" xr:uid="{F7544519-D853-4244-9D3E-28469F6D04A3}"/>
    <hyperlink ref="A48" r:id="rId47" display="https://github.com/2025-1-NCC5/Projeto2/issues/20" xr:uid="{FCD72243-DE7F-472F-B8C8-A67164F70EF1}"/>
    <hyperlink ref="A49" r:id="rId48" display="https://github.com/2025-1-NCC5/Projeto2/issues/100" xr:uid="{77A2CC89-89FB-4ED9-9313-8C0E9312FC65}"/>
    <hyperlink ref="A50" r:id="rId49" display="https://github.com/2025-1-NCC5/Projeto2/issues/101" xr:uid="{099F45FD-9551-4EE1-952A-4C075585B36B}"/>
    <hyperlink ref="A51" r:id="rId50" display="https://github.com/2025-1-NCC5/Projeto2/issues/102" xr:uid="{5924E0B3-E65C-49BB-9BB7-7BB311DEF5AB}"/>
    <hyperlink ref="A52" r:id="rId51" display="https://github.com/2025-1-NCC5/Projeto2/issues/19" xr:uid="{37A1E633-051D-4F8B-BD74-3D243C689627}"/>
    <hyperlink ref="A53" r:id="rId52" display="https://github.com/2025-1-NCC5/Projeto2/issues/109" xr:uid="{7C5095FD-1C4B-4BB3-8E7D-602764FFB556}"/>
    <hyperlink ref="A54" r:id="rId53" display="https://github.com/2025-1-NCC5/Projeto2/issues/61" xr:uid="{94B8ED3B-C9C4-4F99-B1B6-BCC899030232}"/>
    <hyperlink ref="A55" r:id="rId54" display="https://github.com/2025-1-NCC5/Projeto2/issues/58" xr:uid="{FE051301-2C53-4E0A-9A79-F860E444BFAA}"/>
    <hyperlink ref="A56" r:id="rId55" display="https://github.com/2025-1-NCC5/Projeto2/issues/67" xr:uid="{B83701AD-8F16-4547-89C7-EA1FA8859DD3}"/>
    <hyperlink ref="A57" r:id="rId56" display="https://github.com/2025-1-NCC5/Projeto2/issues/127" xr:uid="{CE5847EA-7814-4241-846E-D015CCED12AC}"/>
    <hyperlink ref="A58" r:id="rId57" display="https://github.com/2025-1-NCC5/Projeto2/issues/125" xr:uid="{B36766A9-6759-44F6-ACD6-BA3A163BDE4C}"/>
    <hyperlink ref="A59" r:id="rId58" display="https://github.com/2025-1-NCC5/Projeto2/issues/140" xr:uid="{396F754C-7F72-40B5-B039-609653AE059A}"/>
    <hyperlink ref="A60" r:id="rId59" display="https://github.com/2025-1-NCC5/Projeto2/issues/123" xr:uid="{DAF2D93F-B31E-4662-8D5B-3112CD110518}"/>
    <hyperlink ref="A61" r:id="rId60" display="https://github.com/2025-1-NCC5/Projeto2/issues/121" xr:uid="{E60D44C4-4C5C-4B57-9C77-713C2D4B73D5}"/>
    <hyperlink ref="A62" r:id="rId61" display="https://github.com/2025-1-NCC5/Projeto2/issues/40" xr:uid="{4714E8E5-B9FF-4CEB-B0FC-72CBC3D20DD1}"/>
    <hyperlink ref="A63" r:id="rId62" display="https://github.com/2025-1-NCC5/Projeto2/issues/28" xr:uid="{56F1CE0E-B10D-4EE9-A89C-FB25C942B2E4}"/>
    <hyperlink ref="A64" r:id="rId63" display="https://github.com/2025-1-NCC5/Projeto2/issues/80" xr:uid="{B516AD9F-3DAC-4DEA-AAF7-C88DFAC9672E}"/>
    <hyperlink ref="A65" r:id="rId64" display="https://github.com/2025-1-NCC5/Projeto2/issues/16" xr:uid="{64165C77-A2CF-4F47-8E24-5CFC24545A6C}"/>
    <hyperlink ref="A66" r:id="rId65" display="https://github.com/2025-1-NCC5/Projeto2/issues/10" xr:uid="{0C0BF664-6297-46FC-82B1-C929D4DCF372}"/>
    <hyperlink ref="A67" r:id="rId66" display="https://github.com/2025-1-NCC5/Projeto2/issues/9" xr:uid="{547F7D8B-3925-4EB9-800D-A7510464C01C}"/>
    <hyperlink ref="A68" r:id="rId67" display="https://github.com/2025-1-NCC5/Projeto2/issues/18" xr:uid="{5FD194FA-35EC-4117-BFCB-D4C9A55E1D95}"/>
    <hyperlink ref="A69" r:id="rId68" display="https://github.com/2025-1-NCC5/Projeto2/issues/17" xr:uid="{38068413-CD77-4905-8C4D-9A68EC0501DC}"/>
    <hyperlink ref="A70" r:id="rId69" display="https://github.com/2025-1-NCC5/Projeto2/issues/15" xr:uid="{476386C6-062F-42F0-A2BE-638E0560AFE3}"/>
    <hyperlink ref="A71" r:id="rId70" display="https://github.com/2025-1-NCC5/Projeto2/issues/13" xr:uid="{F9E952BA-E2EE-472D-BFFA-76B7951BEBA1}"/>
    <hyperlink ref="A72" r:id="rId71" display="https://github.com/2025-1-NCC5/Projeto2/issues/14" xr:uid="{84F166B0-A1F7-4CA9-9FC2-E3B0B2A688A9}"/>
    <hyperlink ref="A73" r:id="rId72" display="https://github.com/2025-1-NCC5/Projeto2/issues/12" xr:uid="{654EFAAA-5284-4E49-8EAC-18B3E9B3F316}"/>
    <hyperlink ref="A74" r:id="rId73" display="https://github.com/2025-1-NCC5/Projeto2/issues/128" xr:uid="{29BA8027-53E0-475F-BB3D-1D1CF2CDF893}"/>
    <hyperlink ref="A75" r:id="rId74" display="https://github.com/2025-1-NCC5/Projeto2/issues/11" xr:uid="{8B24AB7B-E85E-4AF8-95D0-113D54F2004A}"/>
    <hyperlink ref="A76" r:id="rId75" display="https://github.com/2025-1-NCC5/Projeto2/issues/97" xr:uid="{279BF7FC-675E-4D39-B2FF-F2ED0DD15B30}"/>
    <hyperlink ref="A77" r:id="rId76" display="https://github.com/2025-1-NCC5/Projeto2/issues/23" xr:uid="{A662D9AD-4AED-4659-81B8-2CA2EC4C9809}"/>
    <hyperlink ref="A78" r:id="rId77" display="https://github.com/2025-1-NCC5/Projeto2/issues/95" xr:uid="{1D52468F-246E-45C1-B386-1FEC5153B498}"/>
    <hyperlink ref="A79" r:id="rId78" display="https://github.com/2025-1-NCC5/Projeto2/issues/83" xr:uid="{E0FE54AA-74E5-4BBE-9810-7413437C9A6D}"/>
    <hyperlink ref="A80" r:id="rId79" display="https://github.com/2025-1-NCC5/Projeto2/issues/72" xr:uid="{8B60E2EF-2CE1-4166-905E-B1F61D79EDB1}"/>
    <hyperlink ref="A81" r:id="rId80" display="https://github.com/2025-1-NCC5/Projeto2/issues/82" xr:uid="{6353D485-3C30-4A6B-B9B6-6E004C2AE5EA}"/>
    <hyperlink ref="A82" r:id="rId81" display="https://github.com/2025-1-NCC5/Projeto2/issues/24" xr:uid="{1BCFFEE2-2DE4-4BB1-8B32-895C82CABF4F}"/>
    <hyperlink ref="A83" r:id="rId82" display="https://github.com/2025-1-NCC5/Projeto2/issues/73" xr:uid="{5205A37B-13AD-439F-9181-FDC8F8A8D172}"/>
    <hyperlink ref="A84" r:id="rId83" display="https://github.com/2025-1-NCC5/Projeto2/issues/52" xr:uid="{6B3E5C38-7085-4883-9D0F-BADAB57AB73A}"/>
    <hyperlink ref="A85" r:id="rId84" display="https://github.com/2025-1-NCC5/Projeto2/issues/93" xr:uid="{11A6F1E4-AA7E-47B7-AF3C-6511ACE69919}"/>
    <hyperlink ref="A86" r:id="rId85" display="https://github.com/2025-1-NCC5/Projeto2/issues/89" xr:uid="{70DAC9B4-A2B6-48C5-ABC7-1A50E84158FC}"/>
    <hyperlink ref="A87" r:id="rId86" display="https://github.com/2025-1-NCC5/Projeto2/issues/92" xr:uid="{6476FAB6-C98F-4382-9D41-43D8AFE575A5}"/>
    <hyperlink ref="A88" r:id="rId87" display="https://github.com/2025-1-NCC5/Projeto2/issues/90" xr:uid="{53C0A4D0-7A87-4F23-895E-12B384E19006}"/>
    <hyperlink ref="A89" r:id="rId88" display="https://github.com/2025-1-NCC5/Projeto2/issues/91" xr:uid="{6CF40257-3099-4CDE-8197-F5769967620A}"/>
    <hyperlink ref="A90" r:id="rId89" display="https://github.com/2025-1-NCC5/Projeto2/issues/87" xr:uid="{99130872-9000-4A75-8851-420109A3EAE3}"/>
    <hyperlink ref="A91" r:id="rId90" display="https://github.com/2025-1-NCC5/Projeto2/issues/85" xr:uid="{DF93090A-0473-4B97-A0D2-010905FFF54B}"/>
    <hyperlink ref="A92" r:id="rId91" display="https://github.com/2025-1-NCC5/Projeto2/issues/86" xr:uid="{20A07CFE-270E-4F5C-B51F-41E2BA99E46B}"/>
    <hyperlink ref="A93" r:id="rId92" display="https://github.com/2025-1-NCC5/Projeto2/issues/84" xr:uid="{0E9B07C2-8711-4F89-9987-010DA9A3BE1E}"/>
    <hyperlink ref="A94" r:id="rId93" display="https://github.com/2025-1-NCC5/Projeto2/issues/53" xr:uid="{F91E606A-27AB-4F5A-A062-CBFE6BB41E13}"/>
    <hyperlink ref="A95" r:id="rId94" display="https://github.com/2025-1-NCC5/Projeto2/issues/94" xr:uid="{A898C0E9-70EF-4353-A882-6058E8792129}"/>
    <hyperlink ref="A96" r:id="rId95" display="https://github.com/2025-1-NCC5/Projeto2/issues/29" xr:uid="{B8DC8B7D-F2C1-44B3-885C-6938C06A9ED8}"/>
    <hyperlink ref="A97" r:id="rId96" display="https://github.com/2025-1-NCC5/Projeto2/issues/46" xr:uid="{59F5A52E-1BA2-46EB-ABE8-4F048FF1FC97}"/>
    <hyperlink ref="A98" r:id="rId97" display="https://github.com/2025-1-NCC5/Projeto2/issues/43" xr:uid="{21C1C54A-3848-40C2-BA51-62E6F6DDE146}"/>
    <hyperlink ref="A99" r:id="rId98" display="https://github.com/2025-1-NCC5/Projeto2/issues/41" xr:uid="{E90F79D6-B6E0-44AC-ABB1-7D56222E29A5}"/>
    <hyperlink ref="A100" r:id="rId99" display="https://github.com/2025-1-NCC5/Projeto2/issues/7" xr:uid="{A8225690-1794-470A-85A5-3FF97D7927C3}"/>
    <hyperlink ref="A101" r:id="rId100" display="https://github.com/2025-1-NCC5/Projeto2/issues/6" xr:uid="{24893A9E-7F0F-4CF6-AE49-69E129CFD666}"/>
    <hyperlink ref="A102" r:id="rId101" display="https://github.com/2025-1-NCC5/Projeto2/issues/96" xr:uid="{3A18C7CF-6166-404E-B13A-058FA1E9BA91}"/>
    <hyperlink ref="A103" r:id="rId102" display="https://github.com/2025-1-NCC5/Projeto2/issues/34" xr:uid="{0137DD09-0347-4597-9C1A-6B25BE0D58DC}"/>
    <hyperlink ref="A104" r:id="rId103" display="https://github.com/2025-1-NCC5/Projeto2/issues/36" xr:uid="{01736961-C2D0-4C00-B8E9-B2E02B16A6C3}"/>
    <hyperlink ref="A105" r:id="rId104" display="https://github.com/2025-1-NCC5/Projeto2/issues/98" xr:uid="{BDE2634C-F0EB-4D73-BDF2-2804F19122E9}"/>
    <hyperlink ref="A106" r:id="rId105" display="https://github.com/2025-1-NCC5/Projeto2/issues/99" xr:uid="{B6545650-6357-4F12-B2CB-166A9FDB4756}"/>
    <hyperlink ref="A107" r:id="rId106" display="https://github.com/2025-1-NCC5/Projeto2/issues/38" xr:uid="{2F4C6A77-6B7D-40F6-B9C8-369272870EB8}"/>
    <hyperlink ref="A108" r:id="rId107" display="https://github.com/2025-1-NCC5/Projeto2/issues/8" xr:uid="{B20183B8-5CD3-4DDF-8427-A69CC841DE68}"/>
    <hyperlink ref="A109" r:id="rId108" display="https://github.com/2025-1-NCC5/Projeto2/issues/76" xr:uid="{4341C868-B011-4878-8BAD-CAD00665913F}"/>
    <hyperlink ref="A110" r:id="rId109" display="https://github.com/2025-1-NCC5/Projeto2/issues/79" xr:uid="{13C17299-8777-4DC0-ADC1-ECF6C1654888}"/>
    <hyperlink ref="A111" r:id="rId110" display="https://github.com/2025-1-NCC5/Projeto2/issues/25" xr:uid="{55C070A3-9898-46A0-ABE2-DD0A7A02CAA6}"/>
    <hyperlink ref="A112" r:id="rId111" display="https://github.com/2025-1-NCC5/Projeto2/issues/27" xr:uid="{08D1D7EB-345C-42D7-B136-3C35C6B623C1}"/>
    <hyperlink ref="A113" r:id="rId112" display="https://github.com/2025-1-NCC5/Projeto2/issues/81" xr:uid="{91722C8C-8E13-48FF-96B0-EC384F553589}"/>
    <hyperlink ref="A114" r:id="rId113" display="https://github.com/2025-1-NCC5/Projeto2/issues/77" xr:uid="{7A5592F5-2291-4E4A-8BFF-8116FDBA9FA0}"/>
    <hyperlink ref="A115" r:id="rId114" display="https://github.com/2025-1-NCC5/Projeto2/issues/74" xr:uid="{BDC87F5F-B5B8-4935-BD83-6DB4FEC0C571}"/>
    <hyperlink ref="A116" r:id="rId115" display="https://github.com/2025-1-NCC5/Projeto2/issues/42" xr:uid="{DC78CD4F-4A30-4CE6-9836-2AB58A4342F0}"/>
    <hyperlink ref="A117" r:id="rId116" display="https://github.com/2025-1-NCC5/Projeto2/issues/33" xr:uid="{2625E816-9456-4FC1-B9B0-176F3A250198}"/>
    <hyperlink ref="A118" r:id="rId117" display="https://github.com/2025-1-NCC5/Projeto2/issues/71" xr:uid="{988E0B7C-5A24-4662-807B-CEC41D09B5F6}"/>
    <hyperlink ref="A119" r:id="rId118" display="https://github.com/2025-1-NCC5/Projeto2/issues/75" xr:uid="{4FDC59A5-C6FB-4C6E-999B-7DD97370AFC3}"/>
    <hyperlink ref="A120" r:id="rId119" display="https://github.com/2025-1-NCC5/Projeto2/issues/78" xr:uid="{E33105D0-2116-4687-A879-715ACD2A31BA}"/>
    <hyperlink ref="A121" r:id="rId120" display="https://github.com/2025-1-NCC5/Projeto2/issues/104" xr:uid="{A98B4650-E848-4CF5-A94E-067088C5C1DF}"/>
    <hyperlink ref="A122" r:id="rId121" display="https://github.com/2025-1-NCC5/Projeto2/issues/111" xr:uid="{99FB9F43-CE08-4DF8-9FBB-6F90F950CB2B}"/>
    <hyperlink ref="A123" r:id="rId122" display="https://github.com/2025-1-NCC5/Projeto2/issues/118" xr:uid="{AA243D0C-6757-4A8E-BF1D-6603714B0A4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C38-C977-45A0-BD70-28A28E3E9100}">
  <dimension ref="A1:E105"/>
  <sheetViews>
    <sheetView tabSelected="1" workbookViewId="0">
      <selection activeCell="A4" sqref="A4"/>
    </sheetView>
  </sheetViews>
  <sheetFormatPr defaultRowHeight="15" x14ac:dyDescent="0.25"/>
  <cols>
    <col min="1" max="1" width="71.85546875" bestFit="1" customWidth="1"/>
    <col min="2" max="2" width="10.28515625" bestFit="1" customWidth="1"/>
    <col min="3" max="3" width="10.5703125" bestFit="1" customWidth="1"/>
  </cols>
  <sheetData>
    <row r="1" spans="1:5" x14ac:dyDescent="0.25">
      <c r="A1" t="s">
        <v>117</v>
      </c>
      <c r="B1" t="s">
        <v>118</v>
      </c>
      <c r="C1" t="s">
        <v>122</v>
      </c>
      <c r="D1" t="s">
        <v>134</v>
      </c>
    </row>
    <row r="2" spans="1:5" x14ac:dyDescent="0.25">
      <c r="A2" t="s">
        <v>121</v>
      </c>
      <c r="B2" t="s">
        <v>125</v>
      </c>
      <c r="C2">
        <v>5</v>
      </c>
      <c r="D2" s="4">
        <v>45715</v>
      </c>
      <c r="E2" cm="1">
        <f t="array" ref="E2">INDEX(Planilha2!$A$5:$A$16,MATCH(1,(D2&gt;=Planilha2!$B$5:$B$16)*(D2&lt;=Planilha2!$C$5:$C$16),0))</f>
        <v>1</v>
      </c>
    </row>
    <row r="3" spans="1:5" x14ac:dyDescent="0.25">
      <c r="A3" t="s">
        <v>74</v>
      </c>
      <c r="B3" t="s">
        <v>125</v>
      </c>
      <c r="C3">
        <v>8</v>
      </c>
      <c r="D3" s="4">
        <v>45725</v>
      </c>
      <c r="E3" cm="1">
        <f t="array" ref="E3">INDEX(Planilha2!$A$5:$A$16,MATCH(1,(D3&gt;=Planilha2!$B$5:$B$16)*(D3&lt;=Planilha2!$C$5:$C$16),0))</f>
        <v>2</v>
      </c>
    </row>
    <row r="4" spans="1:5" x14ac:dyDescent="0.25">
      <c r="A4" t="s">
        <v>76</v>
      </c>
      <c r="B4" t="s">
        <v>125</v>
      </c>
      <c r="C4">
        <v>5</v>
      </c>
      <c r="D4" s="4">
        <v>45725</v>
      </c>
      <c r="E4" cm="1">
        <f t="array" ref="E4">INDEX(Planilha2!$A$5:$A$16,MATCH(1,(D4&gt;=Planilha2!$B$5:$B$16)*(D4&lt;=Planilha2!$C$5:$C$16),0))</f>
        <v>2</v>
      </c>
    </row>
    <row r="5" spans="1:5" x14ac:dyDescent="0.25">
      <c r="A5" t="s">
        <v>85</v>
      </c>
      <c r="B5" t="s">
        <v>125</v>
      </c>
      <c r="C5">
        <v>7</v>
      </c>
      <c r="D5" s="4">
        <v>45725</v>
      </c>
      <c r="E5" cm="1">
        <f t="array" ref="E5">INDEX(Planilha2!$A$5:$A$16,MATCH(1,(D5&gt;=Planilha2!$B$5:$B$16)*(D5&lt;=Planilha2!$C$5:$C$16),0))</f>
        <v>2</v>
      </c>
    </row>
    <row r="6" spans="1:5" x14ac:dyDescent="0.25">
      <c r="A6" t="s">
        <v>90</v>
      </c>
      <c r="B6" t="s">
        <v>126</v>
      </c>
      <c r="C6">
        <v>5</v>
      </c>
      <c r="D6" s="4">
        <v>45724</v>
      </c>
      <c r="E6" cm="1">
        <f t="array" ref="E6">INDEX(Planilha2!$A$5:$A$16,MATCH(1,(D6&gt;=Planilha2!$B$5:$B$16)*(D6&lt;=Planilha2!$C$5:$C$16),0))</f>
        <v>2</v>
      </c>
    </row>
    <row r="7" spans="1:5" x14ac:dyDescent="0.25">
      <c r="A7" t="s">
        <v>61</v>
      </c>
      <c r="B7" t="s">
        <v>125</v>
      </c>
      <c r="C7">
        <v>5</v>
      </c>
      <c r="D7" s="4">
        <v>45730</v>
      </c>
      <c r="E7" cm="1">
        <f t="array" ref="E7">INDEX(Planilha2!$A$5:$A$16,MATCH(1,(D7&gt;=Planilha2!$B$5:$B$16)*(D7&lt;=Planilha2!$C$5:$C$16),0))</f>
        <v>3</v>
      </c>
    </row>
    <row r="8" spans="1:5" x14ac:dyDescent="0.25">
      <c r="A8" t="s">
        <v>67</v>
      </c>
      <c r="B8" t="s">
        <v>125</v>
      </c>
      <c r="C8">
        <v>3</v>
      </c>
      <c r="D8" s="4">
        <v>45730</v>
      </c>
      <c r="E8" cm="1">
        <f t="array" ref="E8">INDEX(Planilha2!$A$5:$A$16,MATCH(1,(D8&gt;=Planilha2!$B$5:$B$16)*(D8&lt;=Planilha2!$C$5:$C$16),0))</f>
        <v>3</v>
      </c>
    </row>
    <row r="9" spans="1:5" x14ac:dyDescent="0.25">
      <c r="A9" t="s">
        <v>68</v>
      </c>
      <c r="B9" t="s">
        <v>125</v>
      </c>
      <c r="C9">
        <v>3</v>
      </c>
      <c r="D9" s="4">
        <v>45730</v>
      </c>
      <c r="E9" cm="1">
        <f t="array" ref="E9">INDEX(Planilha2!$A$5:$A$16,MATCH(1,(D9&gt;=Planilha2!$B$5:$B$16)*(D9&lt;=Planilha2!$C$5:$C$16),0))</f>
        <v>3</v>
      </c>
    </row>
    <row r="10" spans="1:5" x14ac:dyDescent="0.25">
      <c r="A10" t="s">
        <v>71</v>
      </c>
      <c r="B10" t="s">
        <v>125</v>
      </c>
      <c r="C10">
        <v>3</v>
      </c>
      <c r="D10" s="4">
        <v>45731</v>
      </c>
      <c r="E10" cm="1">
        <f t="array" ref="E10">INDEX(Planilha2!$A$5:$A$16,MATCH(1,(D10&gt;=Planilha2!$B$5:$B$16)*(D10&lt;=Planilha2!$C$5:$C$16),0))</f>
        <v>3</v>
      </c>
    </row>
    <row r="11" spans="1:5" x14ac:dyDescent="0.25">
      <c r="A11" t="s">
        <v>73</v>
      </c>
      <c r="B11" t="s">
        <v>125</v>
      </c>
      <c r="C11">
        <v>3</v>
      </c>
      <c r="D11" s="4">
        <v>45727</v>
      </c>
      <c r="E11" cm="1">
        <f t="array" ref="E11">INDEX(Planilha2!$A$5:$A$16,MATCH(1,(D11&gt;=Planilha2!$B$5:$B$16)*(D11&lt;=Planilha2!$C$5:$C$16),0))</f>
        <v>3</v>
      </c>
    </row>
    <row r="12" spans="1:5" x14ac:dyDescent="0.25">
      <c r="A12" t="s">
        <v>79</v>
      </c>
      <c r="B12" t="s">
        <v>125</v>
      </c>
      <c r="C12">
        <v>6</v>
      </c>
      <c r="D12" s="4">
        <v>45727</v>
      </c>
      <c r="E12" cm="1">
        <f t="array" ref="E12">INDEX(Planilha2!$A$5:$A$16,MATCH(1,(D12&gt;=Planilha2!$B$5:$B$16)*(D12&lt;=Planilha2!$C$5:$C$16),0))</f>
        <v>3</v>
      </c>
    </row>
    <row r="13" spans="1:5" x14ac:dyDescent="0.25">
      <c r="A13" t="s">
        <v>84</v>
      </c>
      <c r="B13" t="s">
        <v>125</v>
      </c>
      <c r="C13">
        <v>13</v>
      </c>
      <c r="D13" s="4">
        <v>45727</v>
      </c>
      <c r="E13" cm="1">
        <f t="array" ref="E13">INDEX(Planilha2!$A$5:$A$16,MATCH(1,(D13&gt;=Planilha2!$B$5:$B$16)*(D13&lt;=Planilha2!$C$5:$C$16),0))</f>
        <v>3</v>
      </c>
    </row>
    <row r="14" spans="1:5" x14ac:dyDescent="0.25">
      <c r="A14" t="s">
        <v>86</v>
      </c>
      <c r="B14" t="s">
        <v>125</v>
      </c>
      <c r="C14">
        <v>8</v>
      </c>
      <c r="D14" s="4">
        <v>45727</v>
      </c>
      <c r="E14" cm="1">
        <f t="array" ref="E14">INDEX(Planilha2!$A$5:$A$16,MATCH(1,(D14&gt;=Planilha2!$B$5:$B$16)*(D14&lt;=Planilha2!$C$5:$C$16),0))</f>
        <v>3</v>
      </c>
    </row>
    <row r="15" spans="1:5" x14ac:dyDescent="0.25">
      <c r="A15" t="s">
        <v>89</v>
      </c>
      <c r="B15" t="s">
        <v>125</v>
      </c>
      <c r="C15">
        <v>5</v>
      </c>
      <c r="D15" s="4">
        <v>45727</v>
      </c>
      <c r="E15" cm="1">
        <f t="array" ref="E15">INDEX(Planilha2!$A$5:$A$16,MATCH(1,(D15&gt;=Planilha2!$B$5:$B$16)*(D15&lt;=Planilha2!$C$5:$C$16),0))</f>
        <v>3</v>
      </c>
    </row>
    <row r="16" spans="1:5" x14ac:dyDescent="0.25">
      <c r="A16" t="s">
        <v>95</v>
      </c>
      <c r="B16" t="s">
        <v>125</v>
      </c>
      <c r="C16">
        <v>2</v>
      </c>
      <c r="D16" s="4">
        <v>45727</v>
      </c>
      <c r="E16" cm="1">
        <f t="array" ref="E16">INDEX(Planilha2!$A$5:$A$16,MATCH(1,(D16&gt;=Planilha2!$B$5:$B$16)*(D16&lt;=Planilha2!$C$5:$C$16),0))</f>
        <v>3</v>
      </c>
    </row>
    <row r="17" spans="1:5" x14ac:dyDescent="0.25">
      <c r="A17" t="s">
        <v>98</v>
      </c>
      <c r="B17" t="s">
        <v>126</v>
      </c>
      <c r="C17">
        <v>3</v>
      </c>
      <c r="D17" s="4">
        <v>45731</v>
      </c>
      <c r="E17" cm="1">
        <f t="array" ref="E17">INDEX(Planilha2!$A$5:$A$16,MATCH(1,(D17&gt;=Planilha2!$B$5:$B$16)*(D17&lt;=Planilha2!$C$5:$C$16),0))</f>
        <v>3</v>
      </c>
    </row>
    <row r="18" spans="1:5" x14ac:dyDescent="0.25">
      <c r="A18" t="s">
        <v>99</v>
      </c>
      <c r="B18" t="s">
        <v>126</v>
      </c>
      <c r="C18">
        <v>3</v>
      </c>
      <c r="D18" s="4">
        <v>45731</v>
      </c>
      <c r="E18" cm="1">
        <f t="array" ref="E18">INDEX(Planilha2!$A$5:$A$16,MATCH(1,(D18&gt;=Planilha2!$B$5:$B$16)*(D18&lt;=Planilha2!$C$5:$C$16),0))</f>
        <v>3</v>
      </c>
    </row>
    <row r="19" spans="1:5" x14ac:dyDescent="0.25">
      <c r="A19" t="s">
        <v>25</v>
      </c>
      <c r="B19" t="s">
        <v>126</v>
      </c>
      <c r="C19">
        <v>5</v>
      </c>
      <c r="D19" s="4">
        <v>45739</v>
      </c>
      <c r="E19" cm="1">
        <f t="array" ref="E19">INDEX(Planilha2!$A$5:$A$16,MATCH(1,(D19&gt;=Planilha2!$B$5:$B$16)*(D19&lt;=Planilha2!$C$5:$C$16),0))</f>
        <v>4</v>
      </c>
    </row>
    <row r="20" spans="1:5" x14ac:dyDescent="0.25">
      <c r="A20" t="s">
        <v>27</v>
      </c>
      <c r="B20" t="s">
        <v>126</v>
      </c>
      <c r="C20">
        <v>6</v>
      </c>
      <c r="D20" s="4">
        <v>45738</v>
      </c>
      <c r="E20" cm="1">
        <f t="array" ref="E20">INDEX(Planilha2!$A$5:$A$16,MATCH(1,(D20&gt;=Planilha2!$B$5:$B$16)*(D20&lt;=Planilha2!$C$5:$C$16),0))</f>
        <v>4</v>
      </c>
    </row>
    <row r="21" spans="1:5" x14ac:dyDescent="0.25">
      <c r="A21" t="s">
        <v>28</v>
      </c>
      <c r="B21" t="s">
        <v>125</v>
      </c>
      <c r="C21">
        <v>3</v>
      </c>
      <c r="D21" s="4">
        <v>45738</v>
      </c>
      <c r="E21" cm="1">
        <f t="array" ref="E21">INDEX(Planilha2!$A$5:$A$16,MATCH(1,(D21&gt;=Planilha2!$B$5:$B$16)*(D21&lt;=Planilha2!$C$5:$C$16),0))</f>
        <v>4</v>
      </c>
    </row>
    <row r="22" spans="1:5" x14ac:dyDescent="0.25">
      <c r="A22" t="s">
        <v>29</v>
      </c>
      <c r="B22" t="s">
        <v>125</v>
      </c>
      <c r="C22" s="2">
        <v>0.5</v>
      </c>
      <c r="D22" s="4">
        <v>45738</v>
      </c>
      <c r="E22" cm="1">
        <f t="array" ref="E22">INDEX(Planilha2!$A$5:$A$16,MATCH(1,(D22&gt;=Planilha2!$B$5:$B$16)*(D22&lt;=Planilha2!$C$5:$C$16),0))</f>
        <v>4</v>
      </c>
    </row>
    <row r="23" spans="1:5" x14ac:dyDescent="0.25">
      <c r="A23" t="s">
        <v>30</v>
      </c>
      <c r="B23" t="s">
        <v>126</v>
      </c>
      <c r="C23" s="2">
        <v>0.5</v>
      </c>
      <c r="D23" s="4">
        <v>45738</v>
      </c>
      <c r="E23" cm="1">
        <f t="array" ref="E23">INDEX(Planilha2!$A$5:$A$16,MATCH(1,(D23&gt;=Planilha2!$B$5:$B$16)*(D23&lt;=Planilha2!$C$5:$C$16),0))</f>
        <v>4</v>
      </c>
    </row>
    <row r="24" spans="1:5" x14ac:dyDescent="0.25">
      <c r="A24" t="s">
        <v>31</v>
      </c>
      <c r="B24" t="s">
        <v>125</v>
      </c>
      <c r="C24">
        <v>1</v>
      </c>
      <c r="D24" s="4">
        <v>45738</v>
      </c>
      <c r="E24" cm="1">
        <f t="array" ref="E24">INDEX(Planilha2!$A$5:$A$16,MATCH(1,(D24&gt;=Planilha2!$B$5:$B$16)*(D24&lt;=Planilha2!$C$5:$C$16),0))</f>
        <v>4</v>
      </c>
    </row>
    <row r="25" spans="1:5" x14ac:dyDescent="0.25">
      <c r="A25" t="s">
        <v>32</v>
      </c>
      <c r="B25" t="s">
        <v>125</v>
      </c>
      <c r="C25">
        <v>3</v>
      </c>
      <c r="D25" s="4">
        <v>45738</v>
      </c>
      <c r="E25" cm="1">
        <f t="array" ref="E25">INDEX(Planilha2!$A$5:$A$16,MATCH(1,(D25&gt;=Planilha2!$B$5:$B$16)*(D25&lt;=Planilha2!$C$5:$C$16),0))</f>
        <v>4</v>
      </c>
    </row>
    <row r="26" spans="1:5" x14ac:dyDescent="0.25">
      <c r="A26" t="s">
        <v>33</v>
      </c>
      <c r="B26" t="s">
        <v>125</v>
      </c>
      <c r="C26">
        <v>1</v>
      </c>
      <c r="D26" s="4">
        <v>45738</v>
      </c>
      <c r="E26" cm="1">
        <f t="array" ref="E26">INDEX(Planilha2!$A$5:$A$16,MATCH(1,(D26&gt;=Planilha2!$B$5:$B$16)*(D26&lt;=Planilha2!$C$5:$C$16),0))</f>
        <v>4</v>
      </c>
    </row>
    <row r="27" spans="1:5" x14ac:dyDescent="0.25">
      <c r="A27" t="s">
        <v>34</v>
      </c>
      <c r="B27" t="s">
        <v>125</v>
      </c>
      <c r="C27" s="2">
        <v>0.5</v>
      </c>
      <c r="D27" s="4">
        <v>45738</v>
      </c>
      <c r="E27" cm="1">
        <f t="array" ref="E27">INDEX(Planilha2!$A$5:$A$16,MATCH(1,(D27&gt;=Planilha2!$B$5:$B$16)*(D27&lt;=Planilha2!$C$5:$C$16),0))</f>
        <v>4</v>
      </c>
    </row>
    <row r="28" spans="1:5" x14ac:dyDescent="0.25">
      <c r="A28" t="s">
        <v>35</v>
      </c>
      <c r="B28" t="s">
        <v>127</v>
      </c>
      <c r="C28">
        <v>1</v>
      </c>
      <c r="D28" s="4">
        <v>45738</v>
      </c>
      <c r="E28" cm="1">
        <f t="array" ref="E28">INDEX(Planilha2!$A$5:$A$16,MATCH(1,(D28&gt;=Planilha2!$B$5:$B$16)*(D28&lt;=Planilha2!$C$5:$C$16),0))</f>
        <v>4</v>
      </c>
    </row>
    <row r="29" spans="1:5" x14ac:dyDescent="0.25">
      <c r="A29" t="s">
        <v>36</v>
      </c>
      <c r="B29" t="s">
        <v>125</v>
      </c>
      <c r="C29">
        <v>1</v>
      </c>
      <c r="D29" s="4">
        <v>45738</v>
      </c>
      <c r="E29" cm="1">
        <f t="array" ref="E29">INDEX(Planilha2!$A$5:$A$16,MATCH(1,(D29&gt;=Planilha2!$B$5:$B$16)*(D29&lt;=Planilha2!$C$5:$C$16),0))</f>
        <v>4</v>
      </c>
    </row>
    <row r="30" spans="1:5" x14ac:dyDescent="0.25">
      <c r="A30" t="s">
        <v>39</v>
      </c>
      <c r="B30" t="s">
        <v>125</v>
      </c>
      <c r="C30">
        <v>3</v>
      </c>
      <c r="D30" s="4">
        <v>45737</v>
      </c>
      <c r="E30" cm="1">
        <f t="array" ref="E30">INDEX(Planilha2!$A$5:$A$16,MATCH(1,(D30&gt;=Planilha2!$B$5:$B$16)*(D30&lt;=Planilha2!$C$5:$C$16),0))</f>
        <v>4</v>
      </c>
    </row>
    <row r="31" spans="1:5" x14ac:dyDescent="0.25">
      <c r="A31" t="s">
        <v>45</v>
      </c>
      <c r="B31" t="s">
        <v>125</v>
      </c>
      <c r="C31">
        <v>3</v>
      </c>
      <c r="D31" s="4">
        <v>45736</v>
      </c>
      <c r="E31" cm="1">
        <f t="array" ref="E31">INDEX(Planilha2!$A$5:$A$16,MATCH(1,(D31&gt;=Planilha2!$B$5:$B$16)*(D31&lt;=Planilha2!$C$5:$C$16),0))</f>
        <v>4</v>
      </c>
    </row>
    <row r="32" spans="1:5" x14ac:dyDescent="0.25">
      <c r="A32" t="s">
        <v>46</v>
      </c>
      <c r="B32" t="s">
        <v>125</v>
      </c>
      <c r="C32">
        <v>5</v>
      </c>
      <c r="D32" s="4">
        <v>45736</v>
      </c>
      <c r="E32" cm="1">
        <f t="array" ref="E32">INDEX(Planilha2!$A$5:$A$16,MATCH(1,(D32&gt;=Planilha2!$B$5:$B$16)*(D32&lt;=Planilha2!$C$5:$C$16),0))</f>
        <v>4</v>
      </c>
    </row>
    <row r="33" spans="1:5" x14ac:dyDescent="0.25">
      <c r="A33" t="s">
        <v>47</v>
      </c>
      <c r="B33" t="s">
        <v>125</v>
      </c>
      <c r="C33">
        <v>5</v>
      </c>
      <c r="D33" s="4">
        <v>45736</v>
      </c>
      <c r="E33" cm="1">
        <f t="array" ref="E33">INDEX(Planilha2!$A$5:$A$16,MATCH(1,(D33&gt;=Planilha2!$B$5:$B$16)*(D33&lt;=Planilha2!$C$5:$C$16),0))</f>
        <v>4</v>
      </c>
    </row>
    <row r="34" spans="1:5" x14ac:dyDescent="0.25">
      <c r="A34" t="s">
        <v>48</v>
      </c>
      <c r="B34" t="s">
        <v>126</v>
      </c>
      <c r="C34">
        <v>5</v>
      </c>
      <c r="D34" s="4">
        <v>45738</v>
      </c>
      <c r="E34" cm="1">
        <f t="array" ref="E34">INDEX(Planilha2!$A$5:$A$16,MATCH(1,(D34&gt;=Planilha2!$B$5:$B$16)*(D34&lt;=Planilha2!$C$5:$C$16),0))</f>
        <v>4</v>
      </c>
    </row>
    <row r="35" spans="1:5" x14ac:dyDescent="0.25">
      <c r="A35" t="s">
        <v>59</v>
      </c>
      <c r="B35" t="s">
        <v>125</v>
      </c>
      <c r="C35">
        <v>2</v>
      </c>
      <c r="D35" s="4">
        <v>45736</v>
      </c>
      <c r="E35" cm="1">
        <f t="array" ref="E35">INDEX(Planilha2!$A$5:$A$16,MATCH(1,(D35&gt;=Planilha2!$B$5:$B$16)*(D35&lt;=Planilha2!$C$5:$C$16),0))</f>
        <v>4</v>
      </c>
    </row>
    <row r="36" spans="1:5" x14ac:dyDescent="0.25">
      <c r="A36" t="s">
        <v>62</v>
      </c>
      <c r="B36" t="s">
        <v>125</v>
      </c>
      <c r="C36">
        <v>3</v>
      </c>
      <c r="D36" s="4">
        <v>45737</v>
      </c>
      <c r="E36" cm="1">
        <f t="array" ref="E36">INDEX(Planilha2!$A$5:$A$16,MATCH(1,(D36&gt;=Planilha2!$B$5:$B$16)*(D36&lt;=Planilha2!$C$5:$C$16),0))</f>
        <v>4</v>
      </c>
    </row>
    <row r="37" spans="1:5" x14ac:dyDescent="0.25">
      <c r="A37" t="s">
        <v>63</v>
      </c>
      <c r="B37" t="s">
        <v>125</v>
      </c>
      <c r="C37">
        <v>2</v>
      </c>
      <c r="D37" s="4">
        <v>45737</v>
      </c>
      <c r="E37" cm="1">
        <f t="array" ref="E37">INDEX(Planilha2!$A$5:$A$16,MATCH(1,(D37&gt;=Planilha2!$B$5:$B$16)*(D37&lt;=Planilha2!$C$5:$C$16),0))</f>
        <v>4</v>
      </c>
    </row>
    <row r="38" spans="1:5" x14ac:dyDescent="0.25">
      <c r="A38" t="s">
        <v>64</v>
      </c>
      <c r="B38" t="s">
        <v>125</v>
      </c>
      <c r="C38">
        <v>8</v>
      </c>
      <c r="D38" s="4">
        <v>45737</v>
      </c>
      <c r="E38" cm="1">
        <f t="array" ref="E38">INDEX(Planilha2!$A$5:$A$16,MATCH(1,(D38&gt;=Planilha2!$B$5:$B$16)*(D38&lt;=Planilha2!$C$5:$C$16),0))</f>
        <v>4</v>
      </c>
    </row>
    <row r="39" spans="1:5" x14ac:dyDescent="0.25">
      <c r="A39" t="s">
        <v>65</v>
      </c>
      <c r="B39" t="s">
        <v>125</v>
      </c>
      <c r="C39">
        <v>5</v>
      </c>
      <c r="D39" s="4">
        <v>45737</v>
      </c>
      <c r="E39" cm="1">
        <f t="array" ref="E39">INDEX(Planilha2!$A$5:$A$16,MATCH(1,(D39&gt;=Planilha2!$B$5:$B$16)*(D39&lt;=Planilha2!$C$5:$C$16),0))</f>
        <v>4</v>
      </c>
    </row>
    <row r="40" spans="1:5" x14ac:dyDescent="0.25">
      <c r="A40" t="s">
        <v>92</v>
      </c>
      <c r="B40" t="s">
        <v>126</v>
      </c>
      <c r="C40">
        <v>5</v>
      </c>
      <c r="D40" s="4">
        <v>45737</v>
      </c>
      <c r="E40" cm="1">
        <f t="array" ref="E40">INDEX(Planilha2!$A$5:$A$16,MATCH(1,(D40&gt;=Planilha2!$B$5:$B$16)*(D40&lt;=Planilha2!$C$5:$C$16),0))</f>
        <v>4</v>
      </c>
    </row>
    <row r="41" spans="1:5" x14ac:dyDescent="0.25">
      <c r="A41" t="s">
        <v>93</v>
      </c>
      <c r="B41" t="s">
        <v>126</v>
      </c>
      <c r="C41">
        <v>5</v>
      </c>
      <c r="D41" s="4">
        <v>45737</v>
      </c>
      <c r="E41" cm="1">
        <f t="array" ref="E41">INDEX(Planilha2!$A$5:$A$16,MATCH(1,(D41&gt;=Planilha2!$B$5:$B$16)*(D41&lt;=Planilha2!$C$5:$C$16),0))</f>
        <v>4</v>
      </c>
    </row>
    <row r="42" spans="1:5" x14ac:dyDescent="0.25">
      <c r="A42" t="s">
        <v>100</v>
      </c>
      <c r="B42" t="s">
        <v>126</v>
      </c>
      <c r="C42">
        <v>5</v>
      </c>
      <c r="D42" s="4">
        <v>45737</v>
      </c>
      <c r="E42" cm="1">
        <f t="array" ref="E42">INDEX(Planilha2!$A$5:$A$16,MATCH(1,(D42&gt;=Planilha2!$B$5:$B$16)*(D42&lt;=Planilha2!$C$5:$C$16),0))</f>
        <v>4</v>
      </c>
    </row>
    <row r="43" spans="1:5" x14ac:dyDescent="0.25">
      <c r="A43" t="s">
        <v>101</v>
      </c>
      <c r="B43" t="s">
        <v>127</v>
      </c>
      <c r="C43">
        <v>2</v>
      </c>
      <c r="D43" s="4">
        <v>45737</v>
      </c>
      <c r="E43" cm="1">
        <f t="array" ref="E43">INDEX(Planilha2!$A$5:$A$16,MATCH(1,(D43&gt;=Planilha2!$B$5:$B$16)*(D43&lt;=Planilha2!$C$5:$C$16),0))</f>
        <v>4</v>
      </c>
    </row>
    <row r="44" spans="1:5" x14ac:dyDescent="0.25">
      <c r="A44" t="s">
        <v>18</v>
      </c>
      <c r="B44" t="s">
        <v>125</v>
      </c>
      <c r="C44">
        <v>6</v>
      </c>
      <c r="D44" s="4">
        <v>45747</v>
      </c>
      <c r="E44" cm="1">
        <f t="array" ref="E44">INDEX(Planilha2!$A$5:$A$16,MATCH(1,(D44&gt;=Planilha2!$B$5:$B$16)*(D44&lt;=Planilha2!$C$5:$C$16),0))</f>
        <v>5</v>
      </c>
    </row>
    <row r="45" spans="1:5" x14ac:dyDescent="0.25">
      <c r="A45" t="s">
        <v>24</v>
      </c>
      <c r="B45" t="s">
        <v>125</v>
      </c>
      <c r="C45">
        <v>5</v>
      </c>
      <c r="D45" s="4">
        <v>45741</v>
      </c>
      <c r="E45" cm="1">
        <f t="array" ref="E45">INDEX(Planilha2!$A$5:$A$16,MATCH(1,(D45&gt;=Planilha2!$B$5:$B$16)*(D45&lt;=Planilha2!$C$5:$C$16),0))</f>
        <v>5</v>
      </c>
    </row>
    <row r="46" spans="1:5" x14ac:dyDescent="0.25">
      <c r="A46" t="s">
        <v>44</v>
      </c>
      <c r="B46" t="s">
        <v>126</v>
      </c>
      <c r="C46">
        <v>9</v>
      </c>
      <c r="D46" s="4">
        <v>45743</v>
      </c>
      <c r="E46" cm="1">
        <f t="array" ref="E46">INDEX(Planilha2!$A$5:$A$16,MATCH(1,(D46&gt;=Planilha2!$B$5:$B$16)*(D46&lt;=Planilha2!$C$5:$C$16),0))</f>
        <v>5</v>
      </c>
    </row>
    <row r="47" spans="1:5" x14ac:dyDescent="0.25">
      <c r="A47" t="s">
        <v>135</v>
      </c>
      <c r="B47" t="s">
        <v>127</v>
      </c>
      <c r="C47">
        <v>2</v>
      </c>
      <c r="D47" s="4">
        <v>45750</v>
      </c>
      <c r="E47" cm="1">
        <f t="array" ref="E47">INDEX(Planilha2!$A$5:$A$16,MATCH(1,(D47&gt;=Planilha2!$B$5:$B$16)*(D47&lt;=Planilha2!$C$5:$C$16),0))</f>
        <v>6</v>
      </c>
    </row>
    <row r="48" spans="1:5" x14ac:dyDescent="0.25">
      <c r="A48" t="s">
        <v>1</v>
      </c>
      <c r="B48" t="s">
        <v>125</v>
      </c>
      <c r="C48">
        <v>5</v>
      </c>
      <c r="D48" s="4">
        <v>45760</v>
      </c>
      <c r="E48" cm="1">
        <f t="array" ref="E48">INDEX(Planilha2!$A$5:$A$16,MATCH(1,(D48&gt;=Planilha2!$B$5:$B$16)*(D48&lt;=Planilha2!$C$5:$C$16),0))</f>
        <v>7</v>
      </c>
    </row>
    <row r="49" spans="1:5" x14ac:dyDescent="0.25">
      <c r="A49" t="s">
        <v>2</v>
      </c>
      <c r="B49" t="s">
        <v>125</v>
      </c>
      <c r="C49">
        <v>1</v>
      </c>
      <c r="D49" s="4">
        <v>45760</v>
      </c>
      <c r="E49" cm="1">
        <f t="array" ref="E49">INDEX(Planilha2!$A$5:$A$16,MATCH(1,(D49&gt;=Planilha2!$B$5:$B$16)*(D49&lt;=Planilha2!$C$5:$C$16),0))</f>
        <v>7</v>
      </c>
    </row>
    <row r="50" spans="1:5" x14ac:dyDescent="0.25">
      <c r="A50" t="s">
        <v>3</v>
      </c>
      <c r="B50" t="s">
        <v>125</v>
      </c>
      <c r="C50">
        <v>3</v>
      </c>
      <c r="D50" s="4">
        <v>45760</v>
      </c>
      <c r="E50" cm="1">
        <f t="array" ref="E50">INDEX(Planilha2!$A$5:$A$16,MATCH(1,(D50&gt;=Planilha2!$B$5:$B$16)*(D50&lt;=Planilha2!$C$5:$C$16),0))</f>
        <v>7</v>
      </c>
    </row>
    <row r="51" spans="1:5" x14ac:dyDescent="0.25">
      <c r="A51" t="s">
        <v>4</v>
      </c>
      <c r="B51" t="s">
        <v>126</v>
      </c>
      <c r="C51">
        <v>4</v>
      </c>
      <c r="D51" s="4">
        <v>45760</v>
      </c>
      <c r="E51" cm="1">
        <f t="array" ref="E51">INDEX(Planilha2!$A$5:$A$16,MATCH(1,(D51&gt;=Planilha2!$B$5:$B$16)*(D51&lt;=Planilha2!$C$5:$C$16),0))</f>
        <v>7</v>
      </c>
    </row>
    <row r="52" spans="1:5" x14ac:dyDescent="0.25">
      <c r="A52" t="s">
        <v>0</v>
      </c>
      <c r="B52" t="s">
        <v>125</v>
      </c>
      <c r="C52">
        <v>7</v>
      </c>
      <c r="D52" s="4">
        <v>45759</v>
      </c>
      <c r="E52" cm="1">
        <f t="array" ref="E52">INDEX(Planilha2!$A$5:$A$16,MATCH(1,(D52&gt;=Planilha2!$B$5:$B$16)*(D52&lt;=Planilha2!$C$5:$C$16),0))</f>
        <v>7</v>
      </c>
    </row>
    <row r="53" spans="1:5" x14ac:dyDescent="0.25">
      <c r="A53" t="s">
        <v>5</v>
      </c>
      <c r="B53" t="s">
        <v>126</v>
      </c>
      <c r="C53">
        <v>4</v>
      </c>
      <c r="D53" s="4">
        <v>45760</v>
      </c>
      <c r="E53" cm="1">
        <f t="array" ref="E53">INDEX(Planilha2!$A$5:$A$16,MATCH(1,(D53&gt;=Planilha2!$B$5:$B$16)*(D53&lt;=Planilha2!$C$5:$C$16),0))</f>
        <v>7</v>
      </c>
    </row>
    <row r="54" spans="1:5" x14ac:dyDescent="0.25">
      <c r="A54" t="s">
        <v>6</v>
      </c>
      <c r="B54" t="s">
        <v>125</v>
      </c>
      <c r="C54" s="2">
        <v>0.5</v>
      </c>
      <c r="D54" s="4">
        <v>45760</v>
      </c>
      <c r="E54" cm="1">
        <f t="array" ref="E54">INDEX(Planilha2!$A$5:$A$16,MATCH(1,(D54&gt;=Planilha2!$B$5:$B$16)*(D54&lt;=Planilha2!$C$5:$C$16),0))</f>
        <v>7</v>
      </c>
    </row>
    <row r="55" spans="1:5" x14ac:dyDescent="0.25">
      <c r="A55" t="s">
        <v>7</v>
      </c>
      <c r="B55" t="s">
        <v>126</v>
      </c>
      <c r="C55">
        <v>5</v>
      </c>
      <c r="D55" s="4">
        <v>45760</v>
      </c>
      <c r="E55" cm="1">
        <f t="array" ref="E55">INDEX(Planilha2!$A$5:$A$16,MATCH(1,(D55&gt;=Planilha2!$B$5:$B$16)*(D55&lt;=Planilha2!$C$5:$C$16),0))</f>
        <v>7</v>
      </c>
    </row>
    <row r="56" spans="1:5" x14ac:dyDescent="0.25">
      <c r="A56" t="s">
        <v>8</v>
      </c>
      <c r="B56" t="s">
        <v>125</v>
      </c>
      <c r="C56" s="2">
        <v>0.5</v>
      </c>
      <c r="D56" s="4">
        <v>45760</v>
      </c>
      <c r="E56" cm="1">
        <f t="array" ref="E56">INDEX(Planilha2!$A$5:$A$16,MATCH(1,(D56&gt;=Planilha2!$B$5:$B$16)*(D56&lt;=Planilha2!$C$5:$C$16),0))</f>
        <v>7</v>
      </c>
    </row>
    <row r="57" spans="1:5" x14ac:dyDescent="0.25">
      <c r="A57" t="s">
        <v>9</v>
      </c>
      <c r="B57" t="s">
        <v>126</v>
      </c>
      <c r="C57">
        <v>4</v>
      </c>
      <c r="D57" s="4">
        <v>45760</v>
      </c>
      <c r="E57" cm="1">
        <f t="array" ref="E57">INDEX(Planilha2!$A$5:$A$16,MATCH(1,(D57&gt;=Planilha2!$B$5:$B$16)*(D57&lt;=Planilha2!$C$5:$C$16),0))</f>
        <v>7</v>
      </c>
    </row>
    <row r="58" spans="1:5" x14ac:dyDescent="0.25">
      <c r="A58" t="s">
        <v>119</v>
      </c>
      <c r="B58" t="s">
        <v>125</v>
      </c>
      <c r="C58">
        <v>2</v>
      </c>
      <c r="D58" s="4">
        <v>45760</v>
      </c>
      <c r="E58" cm="1">
        <f t="array" ref="E58">INDEX(Planilha2!$A$5:$A$16,MATCH(1,(D58&gt;=Planilha2!$B$5:$B$16)*(D58&lt;=Planilha2!$C$5:$C$16),0))</f>
        <v>7</v>
      </c>
    </row>
    <row r="59" spans="1:5" x14ac:dyDescent="0.25">
      <c r="A59" t="s">
        <v>15</v>
      </c>
      <c r="B59" t="s">
        <v>126</v>
      </c>
      <c r="C59">
        <v>3</v>
      </c>
      <c r="D59" s="4">
        <v>45759</v>
      </c>
      <c r="E59" cm="1">
        <f t="array" ref="E59">INDEX(Planilha2!$A$5:$A$16,MATCH(1,(D59&gt;=Planilha2!$B$5:$B$16)*(D59&lt;=Planilha2!$C$5:$C$16),0))</f>
        <v>7</v>
      </c>
    </row>
    <row r="60" spans="1:5" x14ac:dyDescent="0.25">
      <c r="A60" t="s">
        <v>16</v>
      </c>
      <c r="B60" t="s">
        <v>126</v>
      </c>
      <c r="C60">
        <v>3</v>
      </c>
      <c r="D60" s="4">
        <v>45759</v>
      </c>
      <c r="E60" cm="1">
        <f t="array" ref="E60">INDEX(Planilha2!$A$5:$A$16,MATCH(1,(D60&gt;=Planilha2!$B$5:$B$16)*(D60&lt;=Planilha2!$C$5:$C$16),0))</f>
        <v>7</v>
      </c>
    </row>
    <row r="61" spans="1:5" x14ac:dyDescent="0.25">
      <c r="A61" t="s">
        <v>22</v>
      </c>
      <c r="B61" t="s">
        <v>126</v>
      </c>
      <c r="C61">
        <v>1</v>
      </c>
      <c r="D61" s="4">
        <v>45759</v>
      </c>
      <c r="E61" cm="1">
        <f t="array" ref="E61">INDEX(Planilha2!$A$5:$A$16,MATCH(1,(D61&gt;=Planilha2!$B$5:$B$16)*(D61&lt;=Planilha2!$C$5:$C$16),0))</f>
        <v>7</v>
      </c>
    </row>
    <row r="62" spans="1:5" x14ac:dyDescent="0.25">
      <c r="A62" t="s">
        <v>23</v>
      </c>
      <c r="B62" t="s">
        <v>125</v>
      </c>
      <c r="C62">
        <v>2</v>
      </c>
      <c r="D62" s="4">
        <v>45759</v>
      </c>
      <c r="E62" cm="1">
        <f t="array" ref="E62">INDEX(Planilha2!$A$5:$A$16,MATCH(1,(D62&gt;=Planilha2!$B$5:$B$16)*(D62&lt;=Planilha2!$C$5:$C$16),0))</f>
        <v>7</v>
      </c>
    </row>
    <row r="63" spans="1:5" x14ac:dyDescent="0.25">
      <c r="A63" t="s">
        <v>37</v>
      </c>
      <c r="B63" t="s">
        <v>126</v>
      </c>
      <c r="C63">
        <v>3</v>
      </c>
      <c r="D63" s="4">
        <v>45759</v>
      </c>
      <c r="E63" cm="1">
        <f t="array" ref="E63">INDEX(Planilha2!$A$5:$A$16,MATCH(1,(D63&gt;=Planilha2!$B$5:$B$16)*(D63&lt;=Planilha2!$C$5:$C$16),0))</f>
        <v>7</v>
      </c>
    </row>
    <row r="64" spans="1:5" x14ac:dyDescent="0.25">
      <c r="A64" t="s">
        <v>38</v>
      </c>
      <c r="B64" t="s">
        <v>126</v>
      </c>
      <c r="C64" s="2">
        <v>0.5</v>
      </c>
      <c r="D64" s="4">
        <v>45759</v>
      </c>
      <c r="E64" cm="1">
        <f t="array" ref="E64">INDEX(Planilha2!$A$5:$A$16,MATCH(1,(D64&gt;=Planilha2!$B$5:$B$16)*(D64&lt;=Planilha2!$C$5:$C$16),0))</f>
        <v>7</v>
      </c>
    </row>
    <row r="65" spans="1:5" x14ac:dyDescent="0.25">
      <c r="A65" t="s">
        <v>49</v>
      </c>
      <c r="B65" t="s">
        <v>125</v>
      </c>
      <c r="C65">
        <v>6</v>
      </c>
      <c r="D65" s="4">
        <v>45759</v>
      </c>
      <c r="E65" cm="1">
        <f t="array" ref="E65">INDEX(Planilha2!$A$5:$A$16,MATCH(1,(D65&gt;=Planilha2!$B$5:$B$16)*(D65&lt;=Planilha2!$C$5:$C$16),0))</f>
        <v>7</v>
      </c>
    </row>
    <row r="66" spans="1:5" x14ac:dyDescent="0.25">
      <c r="A66" t="s">
        <v>56</v>
      </c>
      <c r="B66" t="s">
        <v>125</v>
      </c>
      <c r="C66">
        <v>4</v>
      </c>
      <c r="D66" s="4">
        <v>45760</v>
      </c>
      <c r="E66" cm="1">
        <f t="array" ref="E66">INDEX(Planilha2!$A$5:$A$16,MATCH(1,(D66&gt;=Planilha2!$B$5:$B$16)*(D66&lt;=Planilha2!$C$5:$C$16),0))</f>
        <v>7</v>
      </c>
    </row>
    <row r="67" spans="1:5" x14ac:dyDescent="0.25">
      <c r="A67" t="s">
        <v>57</v>
      </c>
      <c r="B67" t="s">
        <v>125</v>
      </c>
      <c r="C67">
        <v>4</v>
      </c>
      <c r="D67" s="4">
        <v>45760</v>
      </c>
      <c r="E67" cm="1">
        <f t="array" ref="E67">INDEX(Planilha2!$A$5:$A$16,MATCH(1,(D67&gt;=Planilha2!$B$5:$B$16)*(D67&lt;=Planilha2!$C$5:$C$16),0))</f>
        <v>7</v>
      </c>
    </row>
    <row r="68" spans="1:5" x14ac:dyDescent="0.25">
      <c r="A68" t="s">
        <v>58</v>
      </c>
      <c r="B68" t="s">
        <v>127</v>
      </c>
      <c r="C68">
        <v>3</v>
      </c>
      <c r="D68" s="4">
        <v>45759</v>
      </c>
      <c r="E68" cm="1">
        <f t="array" ref="E68">INDEX(Planilha2!$A$5:$A$16,MATCH(1,(D68&gt;=Planilha2!$B$5:$B$16)*(D68&lt;=Planilha2!$C$5:$C$16),0))</f>
        <v>7</v>
      </c>
    </row>
    <row r="69" spans="1:5" x14ac:dyDescent="0.25">
      <c r="A69" t="s">
        <v>10</v>
      </c>
      <c r="B69" t="s">
        <v>125</v>
      </c>
      <c r="C69">
        <v>7</v>
      </c>
      <c r="D69" s="4">
        <v>45767</v>
      </c>
      <c r="E69" cm="1">
        <f t="array" ref="E69">INDEX(Planilha2!$A$5:$A$16,MATCH(1,(D69&gt;=Planilha2!$B$5:$B$16)*(D69&lt;=Planilha2!$C$5:$C$16),0))</f>
        <v>8</v>
      </c>
    </row>
    <row r="70" spans="1:5" x14ac:dyDescent="0.25">
      <c r="A70" t="s">
        <v>11</v>
      </c>
      <c r="B70" t="s">
        <v>125</v>
      </c>
      <c r="C70">
        <v>5</v>
      </c>
      <c r="D70" s="4">
        <v>45767</v>
      </c>
      <c r="E70" cm="1">
        <f t="array" ref="E70">INDEX(Planilha2!$A$5:$A$16,MATCH(1,(D70&gt;=Planilha2!$B$5:$B$16)*(D70&lt;=Planilha2!$C$5:$C$16),0))</f>
        <v>8</v>
      </c>
    </row>
    <row r="71" spans="1:5" x14ac:dyDescent="0.25">
      <c r="A71" t="s">
        <v>12</v>
      </c>
      <c r="B71" t="s">
        <v>125</v>
      </c>
      <c r="C71">
        <v>5</v>
      </c>
      <c r="D71" s="4">
        <v>45768</v>
      </c>
      <c r="E71" cm="1">
        <f t="array" ref="E71">INDEX(Planilha2!$A$5:$A$16,MATCH(1,(D71&gt;=Planilha2!$B$5:$B$16)*(D71&lt;=Planilha2!$C$5:$C$16),0))</f>
        <v>8</v>
      </c>
    </row>
    <row r="72" spans="1:5" x14ac:dyDescent="0.25">
      <c r="A72" t="s">
        <v>13</v>
      </c>
      <c r="B72" t="s">
        <v>126</v>
      </c>
      <c r="C72">
        <v>6</v>
      </c>
      <c r="D72" s="4">
        <v>45768</v>
      </c>
      <c r="E72" cm="1">
        <f t="array" ref="E72">INDEX(Planilha2!$A$5:$A$16,MATCH(1,(D72&gt;=Planilha2!$B$5:$B$16)*(D72&lt;=Planilha2!$C$5:$C$16),0))</f>
        <v>8</v>
      </c>
    </row>
    <row r="73" spans="1:5" x14ac:dyDescent="0.25">
      <c r="A73" t="s">
        <v>14</v>
      </c>
      <c r="B73" t="s">
        <v>126</v>
      </c>
      <c r="C73">
        <v>6</v>
      </c>
      <c r="D73" s="4">
        <v>45768</v>
      </c>
      <c r="E73" cm="1">
        <f t="array" ref="E73">INDEX(Planilha2!$A$5:$A$16,MATCH(1,(D73&gt;=Planilha2!$B$5:$B$16)*(D73&lt;=Planilha2!$C$5:$C$16),0))</f>
        <v>8</v>
      </c>
    </row>
    <row r="74" spans="1:5" x14ac:dyDescent="0.25">
      <c r="A74" t="s">
        <v>53</v>
      </c>
      <c r="B74" t="s">
        <v>125</v>
      </c>
      <c r="C74">
        <v>12</v>
      </c>
      <c r="D74" s="4">
        <v>45768</v>
      </c>
      <c r="E74" cm="1">
        <f t="array" ref="E74">INDEX(Planilha2!$A$5:$A$16,MATCH(1,(D74&gt;=Planilha2!$B$5:$B$16)*(D74&lt;=Planilha2!$C$5:$C$16),0))</f>
        <v>8</v>
      </c>
    </row>
    <row r="75" spans="1:5" x14ac:dyDescent="0.25">
      <c r="A75" t="s">
        <v>54</v>
      </c>
      <c r="B75" t="s">
        <v>125</v>
      </c>
      <c r="C75">
        <v>12</v>
      </c>
      <c r="D75" s="4">
        <v>45768</v>
      </c>
      <c r="E75" cm="1">
        <f t="array" ref="E75">INDEX(Planilha2!$A$5:$A$16,MATCH(1,(D75&gt;=Planilha2!$B$5:$B$16)*(D75&lt;=Planilha2!$C$5:$C$16),0))</f>
        <v>8</v>
      </c>
    </row>
    <row r="76" spans="1:5" x14ac:dyDescent="0.25">
      <c r="A76" t="s">
        <v>55</v>
      </c>
      <c r="B76" t="s">
        <v>126</v>
      </c>
      <c r="C76">
        <v>2</v>
      </c>
      <c r="D76" s="4">
        <v>45768</v>
      </c>
      <c r="E76" cm="1">
        <f t="array" ref="E76">INDEX(Planilha2!$A$5:$A$16,MATCH(1,(D76&gt;=Planilha2!$B$5:$B$16)*(D76&lt;=Planilha2!$C$5:$C$16),0))</f>
        <v>8</v>
      </c>
    </row>
    <row r="77" spans="1:5" x14ac:dyDescent="0.25">
      <c r="A77" t="s">
        <v>20</v>
      </c>
      <c r="B77" t="s">
        <v>127</v>
      </c>
      <c r="C77">
        <v>5</v>
      </c>
      <c r="E77" t="e" cm="1">
        <f t="array" ref="E77">INDEX(Planilha2!$A$5:$A$16,MATCH(1,(D77&gt;=Planilha2!$B$5:$B$16)*(D77&lt;=Planilha2!$C$5:$C$16),0))</f>
        <v>#N/A</v>
      </c>
    </row>
    <row r="78" spans="1:5" x14ac:dyDescent="0.25">
      <c r="A78" t="s">
        <v>21</v>
      </c>
      <c r="B78" t="s">
        <v>126</v>
      </c>
      <c r="C78">
        <v>4</v>
      </c>
      <c r="E78" t="e" cm="1">
        <f t="array" ref="E78">INDEX(Planilha2!$A$5:$A$16,MATCH(1,(D78&gt;=Planilha2!$B$5:$B$16)*(D78&lt;=Planilha2!$C$5:$C$16),0))</f>
        <v>#N/A</v>
      </c>
    </row>
    <row r="79" spans="1:5" x14ac:dyDescent="0.25">
      <c r="A79" t="s">
        <v>40</v>
      </c>
      <c r="B79" t="s">
        <v>127</v>
      </c>
      <c r="C79">
        <v>5</v>
      </c>
      <c r="E79" t="e" cm="1">
        <f t="array" ref="E79">INDEX(Planilha2!$A$5:$A$16,MATCH(1,(D79&gt;=Planilha2!$B$5:$B$16)*(D79&lt;=Planilha2!$C$5:$C$16),0))</f>
        <v>#N/A</v>
      </c>
    </row>
    <row r="80" spans="1:5" x14ac:dyDescent="0.25">
      <c r="A80" t="s">
        <v>41</v>
      </c>
      <c r="B80" t="s">
        <v>125</v>
      </c>
      <c r="C80">
        <v>5</v>
      </c>
      <c r="E80" t="e" cm="1">
        <f t="array" ref="E80">INDEX(Planilha2!$A$5:$A$16,MATCH(1,(D80&gt;=Planilha2!$B$5:$B$16)*(D80&lt;=Planilha2!$C$5:$C$16),0))</f>
        <v>#N/A</v>
      </c>
    </row>
    <row r="81" spans="1:5" x14ac:dyDescent="0.25">
      <c r="A81" t="s">
        <v>42</v>
      </c>
      <c r="B81" t="s">
        <v>126</v>
      </c>
      <c r="C81">
        <v>4</v>
      </c>
      <c r="E81" t="e" cm="1">
        <f t="array" ref="E81">INDEX(Planilha2!$A$5:$A$16,MATCH(1,(D81&gt;=Planilha2!$B$5:$B$16)*(D81&lt;=Planilha2!$C$5:$C$16),0))</f>
        <v>#N/A</v>
      </c>
    </row>
    <row r="82" spans="1:5" x14ac:dyDescent="0.25">
      <c r="A82" t="s">
        <v>43</v>
      </c>
      <c r="B82" t="s">
        <v>126</v>
      </c>
      <c r="C82">
        <v>5</v>
      </c>
      <c r="E82" t="e" cm="1">
        <f t="array" ref="E82">INDEX(Planilha2!$A$5:$A$16,MATCH(1,(D82&gt;=Planilha2!$B$5:$B$16)*(D82&lt;=Planilha2!$C$5:$C$16),0))</f>
        <v>#N/A</v>
      </c>
    </row>
    <row r="83" spans="1:5" x14ac:dyDescent="0.25">
      <c r="A83" t="s">
        <v>66</v>
      </c>
      <c r="B83" t="s">
        <v>125</v>
      </c>
      <c r="C83">
        <v>8</v>
      </c>
      <c r="E83" t="e" cm="1">
        <f t="array" ref="E83">INDEX(Planilha2!$A$5:$A$16,MATCH(1,(D83&gt;=Planilha2!$B$5:$B$16)*(D83&lt;=Planilha2!$C$5:$C$16),0))</f>
        <v>#N/A</v>
      </c>
    </row>
    <row r="84" spans="1:5" x14ac:dyDescent="0.25">
      <c r="A84" t="s">
        <v>69</v>
      </c>
      <c r="B84" t="s">
        <v>125</v>
      </c>
      <c r="C84">
        <v>3</v>
      </c>
      <c r="E84" t="e" cm="1">
        <f t="array" ref="E84">INDEX(Planilha2!$A$5:$A$16,MATCH(1,(D84&gt;=Planilha2!$B$5:$B$16)*(D84&lt;=Planilha2!$C$5:$C$16),0))</f>
        <v>#N/A</v>
      </c>
    </row>
    <row r="85" spans="1:5" x14ac:dyDescent="0.25">
      <c r="A85" t="s">
        <v>120</v>
      </c>
      <c r="B85" t="s">
        <v>125</v>
      </c>
      <c r="C85">
        <v>5</v>
      </c>
      <c r="E85" t="e" cm="1">
        <f t="array" ref="E85">INDEX(Planilha2!$A$5:$A$16,MATCH(1,(D85&gt;=Planilha2!$B$5:$B$16)*(D85&lt;=Planilha2!$C$5:$C$16),0))</f>
        <v>#N/A</v>
      </c>
    </row>
    <row r="86" spans="1:5" x14ac:dyDescent="0.25">
      <c r="A86" t="s">
        <v>70</v>
      </c>
      <c r="B86" t="s">
        <v>125</v>
      </c>
      <c r="C86">
        <v>3</v>
      </c>
      <c r="E86" t="e" cm="1">
        <f t="array" ref="E86">INDEX(Planilha2!$A$5:$A$16,MATCH(1,(D86&gt;=Planilha2!$B$5:$B$16)*(D86&lt;=Planilha2!$C$5:$C$16),0))</f>
        <v>#N/A</v>
      </c>
    </row>
    <row r="87" spans="1:5" x14ac:dyDescent="0.25">
      <c r="A87" t="s">
        <v>72</v>
      </c>
      <c r="B87" t="s">
        <v>125</v>
      </c>
      <c r="C87">
        <v>13</v>
      </c>
      <c r="E87" t="e" cm="1">
        <f t="array" ref="E87">INDEX(Planilha2!$A$5:$A$16,MATCH(1,(D87&gt;=Planilha2!$B$5:$B$16)*(D87&lt;=Planilha2!$C$5:$C$16),0))</f>
        <v>#N/A</v>
      </c>
    </row>
    <row r="88" spans="1:5" x14ac:dyDescent="0.25">
      <c r="A88" t="s">
        <v>75</v>
      </c>
      <c r="B88" t="s">
        <v>125</v>
      </c>
      <c r="C88">
        <v>1</v>
      </c>
      <c r="E88" t="e" cm="1">
        <f t="array" ref="E88">INDEX(Planilha2!$A$5:$A$16,MATCH(1,(D88&gt;=Planilha2!$B$5:$B$16)*(D88&lt;=Planilha2!$C$5:$C$16),0))</f>
        <v>#N/A</v>
      </c>
    </row>
    <row r="89" spans="1:5" x14ac:dyDescent="0.25">
      <c r="A89" t="s">
        <v>77</v>
      </c>
      <c r="B89" t="s">
        <v>125</v>
      </c>
      <c r="C89">
        <v>5</v>
      </c>
      <c r="E89" t="e" cm="1">
        <f t="array" ref="E89">INDEX(Planilha2!$A$5:$A$16,MATCH(1,(D89&gt;=Planilha2!$B$5:$B$16)*(D89&lt;=Planilha2!$C$5:$C$16),0))</f>
        <v>#N/A</v>
      </c>
    </row>
    <row r="90" spans="1:5" x14ac:dyDescent="0.25">
      <c r="A90" t="s">
        <v>78</v>
      </c>
      <c r="B90" t="s">
        <v>125</v>
      </c>
      <c r="C90">
        <v>3</v>
      </c>
      <c r="E90" t="e" cm="1">
        <f t="array" ref="E90">INDEX(Planilha2!$A$5:$A$16,MATCH(1,(D90&gt;=Planilha2!$B$5:$B$16)*(D90&lt;=Planilha2!$C$5:$C$16),0))</f>
        <v>#N/A</v>
      </c>
    </row>
    <row r="91" spans="1:5" x14ac:dyDescent="0.25">
      <c r="A91" t="s">
        <v>22</v>
      </c>
      <c r="B91" t="s">
        <v>126</v>
      </c>
      <c r="C91">
        <v>1</v>
      </c>
      <c r="E91" t="e" cm="1">
        <f t="array" ref="E91">INDEX(Planilha2!$A$5:$A$16,MATCH(1,(D91&gt;=Planilha2!$B$5:$B$16)*(D91&lt;=Planilha2!$C$5:$C$16),0))</f>
        <v>#N/A</v>
      </c>
    </row>
    <row r="92" spans="1:5" x14ac:dyDescent="0.25">
      <c r="A92" t="s">
        <v>80</v>
      </c>
      <c r="B92" t="s">
        <v>125</v>
      </c>
      <c r="C92">
        <v>2</v>
      </c>
      <c r="E92" t="e" cm="1">
        <f t="array" ref="E92">INDEX(Planilha2!$A$5:$A$16,MATCH(1,(D92&gt;=Planilha2!$B$5:$B$16)*(D92&lt;=Planilha2!$C$5:$C$16),0))</f>
        <v>#N/A</v>
      </c>
    </row>
    <row r="93" spans="1:5" x14ac:dyDescent="0.25">
      <c r="A93" t="s">
        <v>81</v>
      </c>
      <c r="B93" t="s">
        <v>125</v>
      </c>
      <c r="C93">
        <v>2</v>
      </c>
      <c r="E93" t="e" cm="1">
        <f t="array" ref="E93">INDEX(Planilha2!$A$5:$A$16,MATCH(1,(D93&gt;=Planilha2!$B$5:$B$16)*(D93&lt;=Planilha2!$C$5:$C$16),0))</f>
        <v>#N/A</v>
      </c>
    </row>
    <row r="94" spans="1:5" x14ac:dyDescent="0.25">
      <c r="A94" t="s">
        <v>82</v>
      </c>
      <c r="B94" t="s">
        <v>126</v>
      </c>
      <c r="C94">
        <v>2</v>
      </c>
      <c r="E94" t="e" cm="1">
        <f t="array" ref="E94">INDEX(Planilha2!$A$5:$A$16,MATCH(1,(D94&gt;=Planilha2!$B$5:$B$16)*(D94&lt;=Planilha2!$C$5:$C$16),0))</f>
        <v>#N/A</v>
      </c>
    </row>
    <row r="95" spans="1:5" x14ac:dyDescent="0.25">
      <c r="A95" t="s">
        <v>83</v>
      </c>
      <c r="B95" t="s">
        <v>126</v>
      </c>
      <c r="C95">
        <v>2</v>
      </c>
      <c r="E95" t="e" cm="1">
        <f t="array" ref="E95">INDEX(Planilha2!$A$5:$A$16,MATCH(1,(D95&gt;=Planilha2!$B$5:$B$16)*(D95&lt;=Planilha2!$C$5:$C$16),0))</f>
        <v>#N/A</v>
      </c>
    </row>
    <row r="96" spans="1:5" x14ac:dyDescent="0.25">
      <c r="A96" t="s">
        <v>87</v>
      </c>
      <c r="B96" t="s">
        <v>125</v>
      </c>
      <c r="C96">
        <v>3</v>
      </c>
      <c r="E96" t="e" cm="1">
        <f t="array" ref="E96">INDEX(Planilha2!$A$5:$A$16,MATCH(1,(D96&gt;=Planilha2!$B$5:$B$16)*(D96&lt;=Planilha2!$C$5:$C$16),0))</f>
        <v>#N/A</v>
      </c>
    </row>
    <row r="97" spans="1:5" x14ac:dyDescent="0.25">
      <c r="A97" t="s">
        <v>88</v>
      </c>
      <c r="B97" t="s">
        <v>126</v>
      </c>
      <c r="C97">
        <v>3</v>
      </c>
      <c r="E97" t="e" cm="1">
        <f t="array" ref="E97">INDEX(Planilha2!$A$5:$A$16,MATCH(1,(D97&gt;=Planilha2!$B$5:$B$16)*(D97&lt;=Planilha2!$C$5:$C$16),0))</f>
        <v>#N/A</v>
      </c>
    </row>
    <row r="98" spans="1:5" x14ac:dyDescent="0.25">
      <c r="A98" t="s">
        <v>91</v>
      </c>
      <c r="B98" t="s">
        <v>126</v>
      </c>
      <c r="C98" s="2">
        <v>0.5</v>
      </c>
      <c r="E98" t="e" cm="1">
        <f t="array" ref="E98">INDEX(Planilha2!$A$5:$A$16,MATCH(1,(D98&gt;=Planilha2!$B$5:$B$16)*(D98&lt;=Planilha2!$C$5:$C$16),0))</f>
        <v>#N/A</v>
      </c>
    </row>
    <row r="99" spans="1:5" x14ac:dyDescent="0.25">
      <c r="A99" t="s">
        <v>102</v>
      </c>
      <c r="B99" t="s">
        <v>127</v>
      </c>
      <c r="C99">
        <v>8</v>
      </c>
      <c r="E99" t="e" cm="1">
        <f t="array" ref="E99">INDEX(Planilha2!$A$5:$A$16,MATCH(1,(D99&gt;=Planilha2!$B$5:$B$16)*(D99&lt;=Planilha2!$C$5:$C$16),0))</f>
        <v>#N/A</v>
      </c>
    </row>
    <row r="100" spans="1:5" x14ac:dyDescent="0.25">
      <c r="A100" t="s">
        <v>103</v>
      </c>
      <c r="B100" t="s">
        <v>128</v>
      </c>
      <c r="C100">
        <v>40</v>
      </c>
      <c r="E100" t="e" cm="1">
        <f t="array" ref="E100">INDEX(Planilha2!$A$5:$A$16,MATCH(1,(D100&gt;=Planilha2!$B$5:$B$16)*(D100&lt;=Planilha2!$C$5:$C$16),0))</f>
        <v>#N/A</v>
      </c>
    </row>
    <row r="101" spans="1:5" x14ac:dyDescent="0.25">
      <c r="A101" t="s">
        <v>104</v>
      </c>
      <c r="B101" t="s">
        <v>128</v>
      </c>
      <c r="C101">
        <v>3</v>
      </c>
      <c r="E101" t="e" cm="1">
        <f t="array" ref="E101">INDEX(Planilha2!$A$5:$A$16,MATCH(1,(D101&gt;=Planilha2!$B$5:$B$16)*(D101&lt;=Planilha2!$C$5:$C$16),0))</f>
        <v>#N/A</v>
      </c>
    </row>
    <row r="102" spans="1:5" x14ac:dyDescent="0.25">
      <c r="A102" t="s">
        <v>105</v>
      </c>
      <c r="B102" t="s">
        <v>128</v>
      </c>
      <c r="C102">
        <v>50</v>
      </c>
      <c r="E102" t="e" cm="1">
        <f t="array" ref="E102">INDEX(Planilha2!$A$5:$A$16,MATCH(1,(D102&gt;=Planilha2!$B$5:$B$16)*(D102&lt;=Planilha2!$C$5:$C$16),0))</f>
        <v>#N/A</v>
      </c>
    </row>
    <row r="103" spans="1:5" x14ac:dyDescent="0.25">
      <c r="A103" t="s">
        <v>107</v>
      </c>
      <c r="B103" t="s">
        <v>128</v>
      </c>
      <c r="C103">
        <v>100</v>
      </c>
      <c r="E103" t="e" cm="1">
        <f t="array" ref="E103">INDEX(Planilha2!$A$5:$A$16,MATCH(1,(D103&gt;=Planilha2!$B$5:$B$16)*(D103&lt;=Planilha2!$C$5:$C$16),0))</f>
        <v>#N/A</v>
      </c>
    </row>
    <row r="104" spans="1:5" x14ac:dyDescent="0.25">
      <c r="A104" t="s">
        <v>108</v>
      </c>
      <c r="B104" t="s">
        <v>125</v>
      </c>
      <c r="C104">
        <v>20</v>
      </c>
      <c r="E104" t="e" cm="1">
        <f t="array" ref="E104">INDEX(Planilha2!$A$5:$A$16,MATCH(1,(D104&gt;=Planilha2!$B$5:$B$16)*(D104&lt;=Planilha2!$C$5:$C$16),0))</f>
        <v>#N/A</v>
      </c>
    </row>
    <row r="105" spans="1:5" x14ac:dyDescent="0.25">
      <c r="A105" t="s">
        <v>116</v>
      </c>
      <c r="B105" t="s">
        <v>126</v>
      </c>
      <c r="C105">
        <v>4</v>
      </c>
      <c r="E105" t="e" cm="1">
        <f t="array" ref="E105">INDEX(Planilha2!$A$5:$A$16,MATCH(1,(D105&gt;=Planilha2!$B$5:$B$16)*(D105&lt;=Planilha2!$C$5:$C$16),0))</f>
        <v>#N/A</v>
      </c>
    </row>
  </sheetData>
  <autoFilter ref="A1:E105" xr:uid="{1D6A6C38-C977-45A0-BD70-28A28E3E9100}">
    <sortState xmlns:xlrd2="http://schemas.microsoft.com/office/spreadsheetml/2017/richdata2" ref="A2:E105">
      <sortCondition ref="E1:E105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1981-1B2F-4048-8805-0F9CAF758C16}">
  <dimension ref="A1:G17"/>
  <sheetViews>
    <sheetView workbookViewId="0">
      <selection activeCell="C25" sqref="A25:C25"/>
    </sheetView>
  </sheetViews>
  <sheetFormatPr defaultRowHeight="15" x14ac:dyDescent="0.25"/>
  <cols>
    <col min="1" max="1" width="7" customWidth="1"/>
    <col min="2" max="3" width="10.42578125" bestFit="1" customWidth="1"/>
    <col min="4" max="4" width="12.42578125" bestFit="1" customWidth="1"/>
    <col min="5" max="5" width="14.28515625" bestFit="1" customWidth="1"/>
    <col min="6" max="6" width="13.140625" customWidth="1"/>
    <col min="7" max="7" width="11.85546875" customWidth="1"/>
  </cols>
  <sheetData>
    <row r="1" spans="1:7" x14ac:dyDescent="0.25">
      <c r="A1" t="s">
        <v>124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7" x14ac:dyDescent="0.25">
      <c r="A2" s="2">
        <f>SUM(Issues!C2:C105)</f>
        <v>619.5</v>
      </c>
      <c r="B2" s="3">
        <v>45712</v>
      </c>
      <c r="C2" s="3">
        <v>45795</v>
      </c>
      <c r="D2">
        <f>C2-B2</f>
        <v>83</v>
      </c>
      <c r="E2">
        <f>INT( D2/7) + 1</f>
        <v>12</v>
      </c>
      <c r="F2">
        <f>A2/E2</f>
        <v>51.625</v>
      </c>
    </row>
    <row r="4" spans="1:7" x14ac:dyDescent="0.25">
      <c r="A4" t="s">
        <v>123</v>
      </c>
      <c r="B4" t="s">
        <v>129</v>
      </c>
      <c r="C4" t="s">
        <v>136</v>
      </c>
      <c r="D4" t="s">
        <v>139</v>
      </c>
      <c r="E4" t="s">
        <v>140</v>
      </c>
      <c r="F4" s="4" t="s">
        <v>137</v>
      </c>
      <c r="G4" t="s">
        <v>138</v>
      </c>
    </row>
    <row r="5" spans="1:7" x14ac:dyDescent="0.25">
      <c r="A5">
        <v>1</v>
      </c>
      <c r="B5" s="3">
        <f>B2</f>
        <v>45712</v>
      </c>
      <c r="C5" s="3">
        <f>B5+7</f>
        <v>45719</v>
      </c>
      <c r="D5">
        <f>IF( SUMIFS(Issues!C:C,Issues!E:E,A5) = 0,"",SUMIFS(Issues!C:C,Issues!E:E,A5))</f>
        <v>5</v>
      </c>
      <c r="E5">
        <f>D5</f>
        <v>5</v>
      </c>
      <c r="F5">
        <f t="shared" ref="F5:F17" si="0">$A$2-($F$2*(A5-1))</f>
        <v>619.5</v>
      </c>
      <c r="G5" s="2">
        <f t="shared" ref="G5:G12" si="1">IFERROR( $A$2-E5,"")</f>
        <v>614.5</v>
      </c>
    </row>
    <row r="6" spans="1:7" x14ac:dyDescent="0.25">
      <c r="A6">
        <v>2</v>
      </c>
      <c r="B6" s="3">
        <f>C5</f>
        <v>45719</v>
      </c>
      <c r="C6" s="3">
        <f>B6+7</f>
        <v>45726</v>
      </c>
      <c r="D6">
        <f>IF( SUMIFS(Issues!C:C,Issues!E:E,A6) = 0,"",SUMIFS(Issues!C:C,Issues!E:E,A6))</f>
        <v>25</v>
      </c>
      <c r="E6">
        <f t="shared" ref="E6:E12" si="2">IFERROR(E5+D6,"")</f>
        <v>30</v>
      </c>
      <c r="F6">
        <f t="shared" si="0"/>
        <v>567.875</v>
      </c>
      <c r="G6" s="2">
        <f t="shared" si="1"/>
        <v>589.5</v>
      </c>
    </row>
    <row r="7" spans="1:7" x14ac:dyDescent="0.25">
      <c r="A7">
        <v>3</v>
      </c>
      <c r="B7" s="3">
        <f t="shared" ref="B7:B14" si="3">C6</f>
        <v>45726</v>
      </c>
      <c r="C7" s="3">
        <f t="shared" ref="C7:C14" si="4">B7+7</f>
        <v>45733</v>
      </c>
      <c r="D7">
        <f>IF( SUMIFS(Issues!C:C,Issues!E:E,A7) = 0,"",SUMIFS(Issues!C:C,Issues!E:E,A7))</f>
        <v>57</v>
      </c>
      <c r="E7">
        <f t="shared" si="2"/>
        <v>87</v>
      </c>
      <c r="F7">
        <f t="shared" si="0"/>
        <v>516.25</v>
      </c>
      <c r="G7" s="2">
        <f t="shared" si="1"/>
        <v>532.5</v>
      </c>
    </row>
    <row r="8" spans="1:7" x14ac:dyDescent="0.25">
      <c r="A8">
        <v>4</v>
      </c>
      <c r="B8" s="3">
        <f t="shared" si="3"/>
        <v>45733</v>
      </c>
      <c r="C8" s="3">
        <f t="shared" si="4"/>
        <v>45740</v>
      </c>
      <c r="D8">
        <f>IF( SUMIFS(Issues!C:C,Issues!E:E,A8) = 0,"",SUMIFS(Issues!C:C,Issues!E:E,A8))</f>
        <v>80.5</v>
      </c>
      <c r="E8">
        <f t="shared" si="2"/>
        <v>167.5</v>
      </c>
      <c r="F8">
        <f t="shared" si="0"/>
        <v>464.625</v>
      </c>
      <c r="G8" s="2">
        <f t="shared" si="1"/>
        <v>452</v>
      </c>
    </row>
    <row r="9" spans="1:7" x14ac:dyDescent="0.25">
      <c r="A9">
        <v>5</v>
      </c>
      <c r="B9" s="3">
        <f t="shared" si="3"/>
        <v>45740</v>
      </c>
      <c r="C9" s="3">
        <f t="shared" si="4"/>
        <v>45747</v>
      </c>
      <c r="D9">
        <f>IF( SUMIFS(Issues!C:C,Issues!E:E,A9) = 0,"",SUMIFS(Issues!C:C,Issues!E:E,A9))</f>
        <v>20</v>
      </c>
      <c r="E9">
        <f t="shared" si="2"/>
        <v>187.5</v>
      </c>
      <c r="F9">
        <f t="shared" si="0"/>
        <v>413</v>
      </c>
      <c r="G9" s="2">
        <f t="shared" si="1"/>
        <v>432</v>
      </c>
    </row>
    <row r="10" spans="1:7" x14ac:dyDescent="0.25">
      <c r="A10">
        <v>6</v>
      </c>
      <c r="B10" s="3">
        <f t="shared" si="3"/>
        <v>45747</v>
      </c>
      <c r="C10" s="3">
        <f t="shared" si="4"/>
        <v>45754</v>
      </c>
      <c r="D10">
        <f>IF( SUMIFS(Issues!C:C,Issues!E:E,A10) = 0,"",SUMIFS(Issues!C:C,Issues!E:E,A10))</f>
        <v>2</v>
      </c>
      <c r="E10">
        <f t="shared" si="2"/>
        <v>189.5</v>
      </c>
      <c r="F10">
        <f t="shared" si="0"/>
        <v>361.375</v>
      </c>
      <c r="G10" s="2">
        <f t="shared" si="1"/>
        <v>430</v>
      </c>
    </row>
    <row r="11" spans="1:7" x14ac:dyDescent="0.25">
      <c r="A11">
        <v>7</v>
      </c>
      <c r="B11" s="3">
        <f t="shared" si="3"/>
        <v>45754</v>
      </c>
      <c r="C11" s="3">
        <f t="shared" si="4"/>
        <v>45761</v>
      </c>
      <c r="D11">
        <f>IF( SUMIFS(Issues!C:C,Issues!E:E,A11) = 0,"",SUMIFS(Issues!C:C,Issues!E:E,A11))</f>
        <v>65.5</v>
      </c>
      <c r="E11">
        <f t="shared" si="2"/>
        <v>255</v>
      </c>
      <c r="F11">
        <f t="shared" si="0"/>
        <v>309.75</v>
      </c>
      <c r="G11" s="2">
        <f t="shared" si="1"/>
        <v>364.5</v>
      </c>
    </row>
    <row r="12" spans="1:7" x14ac:dyDescent="0.25">
      <c r="A12">
        <v>8</v>
      </c>
      <c r="B12" s="3">
        <f t="shared" si="3"/>
        <v>45761</v>
      </c>
      <c r="C12" s="3">
        <f t="shared" si="4"/>
        <v>45768</v>
      </c>
      <c r="D12">
        <f>IF( SUMIFS(Issues!C:C,Issues!E:E,A12) = 0,"",SUMIFS(Issues!C:C,Issues!E:E,A12))</f>
        <v>55</v>
      </c>
      <c r="E12">
        <f t="shared" si="2"/>
        <v>310</v>
      </c>
      <c r="F12">
        <f t="shared" si="0"/>
        <v>258.125</v>
      </c>
      <c r="G12" s="2">
        <f t="shared" si="1"/>
        <v>309.5</v>
      </c>
    </row>
    <row r="13" spans="1:7" x14ac:dyDescent="0.25">
      <c r="A13">
        <v>9</v>
      </c>
      <c r="B13" s="3">
        <f t="shared" si="3"/>
        <v>45768</v>
      </c>
      <c r="C13" s="3">
        <f t="shared" si="4"/>
        <v>45775</v>
      </c>
      <c r="D13" t="str">
        <f>IF( SUMIFS(Issues!C:C,Issues!E:E,A13) = 0,"",SUMIFS(Issues!C:C,Issues!E:E,A13))</f>
        <v/>
      </c>
      <c r="E13" t="str">
        <f>IFERROR(E12+D13,"")</f>
        <v/>
      </c>
      <c r="F13">
        <f t="shared" si="0"/>
        <v>206.5</v>
      </c>
      <c r="G13" s="2"/>
    </row>
    <row r="14" spans="1:7" x14ac:dyDescent="0.25">
      <c r="A14">
        <v>10</v>
      </c>
      <c r="B14" s="3">
        <f t="shared" si="3"/>
        <v>45775</v>
      </c>
      <c r="C14" s="3">
        <f t="shared" si="4"/>
        <v>45782</v>
      </c>
      <c r="D14" t="str">
        <f>IF( SUMIFS(Issues!C:C,Issues!E:E,A14) = 0,"",SUMIFS(Issues!C:C,Issues!E:E,A14))</f>
        <v/>
      </c>
      <c r="E14" t="str">
        <f t="shared" ref="E14:E17" si="5">IFERROR(E13+D14,"")</f>
        <v/>
      </c>
      <c r="F14">
        <f t="shared" si="0"/>
        <v>154.875</v>
      </c>
      <c r="G14" s="2"/>
    </row>
    <row r="15" spans="1:7" x14ac:dyDescent="0.25">
      <c r="A15">
        <v>11</v>
      </c>
      <c r="B15" s="3">
        <f>C14</f>
        <v>45782</v>
      </c>
      <c r="C15" s="3">
        <f>B15+7</f>
        <v>45789</v>
      </c>
      <c r="D15" t="str">
        <f>IF( SUMIFS(Issues!C:C,Issues!E:E,A15) = 0,"",SUMIFS(Issues!C:C,Issues!E:E,A15))</f>
        <v/>
      </c>
      <c r="E15" t="str">
        <f t="shared" si="5"/>
        <v/>
      </c>
      <c r="F15">
        <f t="shared" si="0"/>
        <v>103.25</v>
      </c>
      <c r="G15" s="2"/>
    </row>
    <row r="16" spans="1:7" x14ac:dyDescent="0.25">
      <c r="A16">
        <v>12</v>
      </c>
      <c r="B16" s="3">
        <f>C15</f>
        <v>45789</v>
      </c>
      <c r="C16" s="3">
        <v>45795</v>
      </c>
      <c r="D16" t="str">
        <f>IF( SUMIFS(Issues!C:C,Issues!E:E,A16) = 0,"",SUMIFS(Issues!C:C,Issues!E:E,A16))</f>
        <v/>
      </c>
      <c r="E16" t="str">
        <f t="shared" si="5"/>
        <v/>
      </c>
      <c r="F16">
        <f t="shared" si="0"/>
        <v>51.625</v>
      </c>
      <c r="G16" s="2"/>
    </row>
    <row r="17" spans="1:7" x14ac:dyDescent="0.25">
      <c r="A17">
        <v>13</v>
      </c>
      <c r="B17" s="3"/>
      <c r="C17" s="3"/>
      <c r="D17" t="str">
        <f>IF( SUMIFS(Issues!C:C,Issues!E:E,A17) = 0,"",SUMIFS(Issues!C:C,Issues!E:E,A17))</f>
        <v/>
      </c>
      <c r="E17" t="str">
        <f t="shared" si="5"/>
        <v/>
      </c>
      <c r="F17">
        <f t="shared" si="0"/>
        <v>0</v>
      </c>
      <c r="G17" s="2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EF29D0A4F7C4296B0F6DE8F6BF85C" ma:contentTypeVersion="5" ma:contentTypeDescription="Create a new document." ma:contentTypeScope="" ma:versionID="8deb13558cc8e707b2c6737af16e9d89">
  <xsd:schema xmlns:xsd="http://www.w3.org/2001/XMLSchema" xmlns:xs="http://www.w3.org/2001/XMLSchema" xmlns:p="http://schemas.microsoft.com/office/2006/metadata/properties" xmlns:ns3="a8101d79-ebe3-43cf-9931-de7c950634a8" targetNamespace="http://schemas.microsoft.com/office/2006/metadata/properties" ma:root="true" ma:fieldsID="b90106523d552d7b68608dc247a4f2dd" ns3:_="">
    <xsd:import namespace="a8101d79-ebe3-43cf-9931-de7c950634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01d79-ebe3-43cf-9931-de7c95063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B7233-B40F-469F-8D6E-580F1C83F220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8101d79-ebe3-43cf-9931-de7c950634a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87C968-D4D0-4D61-B40A-1A0D8DF7B0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2BF05-D44C-4818-9B06-9F837AB94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101d79-ebe3-43cf-9931-de7c950634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Issues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Tokunaga 23024862</dc:creator>
  <cp:lastModifiedBy>Vitor Tokunaga 23024862</cp:lastModifiedBy>
  <dcterms:created xsi:type="dcterms:W3CDTF">2025-04-21T16:50:59Z</dcterms:created>
  <dcterms:modified xsi:type="dcterms:W3CDTF">2025-04-21T20:40:23Z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0x010100BEDEF29D0A4F7C4296B0F6DE8F6BF85C</vt:lpwstr>
  </property>
</Properties>
</file>