
<file path=[Content_Types].xml><?xml version="1.0" encoding="utf-8"?>
<Types xmlns="http://schemas.openxmlformats.org/package/2006/content-types">
  <Default Extension="emf" ContentType="image/x-emf"/>
  <Default Extension="jpeg" ContentType="image/jpeg"/>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mc:AlternateContent xmlns:mc="http://schemas.openxmlformats.org/markup-compatibility/2006">
    <mc:Choice Requires="x15">
      <x15ac:absPath xmlns:x15ac="http://schemas.microsoft.com/office/spreadsheetml/2010/11/ac" url="D:\working\waccache\CP1PEPF0000732F\EXCELCNV\ed900fa1-5aa1-4c0d-8d7f-e37f4b0028d4\"/>
    </mc:Choice>
  </mc:AlternateContent>
  <xr:revisionPtr revIDLastSave="0" documentId="8_{A3AA1433-CFE5-4AEA-99AD-FAEB4914E7DE}" xr6:coauthVersionLast="47" xr6:coauthVersionMax="47" xr10:uidLastSave="{00000000-0000-0000-0000-000000000000}"/>
  <bookViews>
    <workbookView xWindow="-60" yWindow="-60" windowWidth="15480" windowHeight="11640" tabRatio="854" firstSheet="6" activeTab="7" xr2:uid="{00000000-000D-0000-FFFF-FFFF00000000}"/>
  </bookViews>
  <sheets>
    <sheet name="Project Charter" sheetId="1" r:id="rId1"/>
    <sheet name="WBS-MACRO-ATIVIDADE" sheetId="2" r:id="rId2"/>
    <sheet name="WBS_Detalhado (ordem etapas)" sheetId="3" r:id="rId3"/>
    <sheet name="Gráfico de Gantt" sheetId="6" state="hidden" r:id="rId4"/>
    <sheet name="PV_dependência" sheetId="7" state="hidden" r:id="rId5"/>
    <sheet name="Cronograma_de_Custos (2)" sheetId="8" state="hidden" r:id="rId6"/>
    <sheet name="WBS_Detalhado (ordem depend)" sheetId="4" r:id="rId7"/>
    <sheet name="Análise de Steakholder" sheetId="5" r:id="rId8"/>
  </sheets>
  <externalReferences>
    <externalReference r:id="rId9"/>
    <externalReference r:id="rId10"/>
  </externalReferences>
  <definedNames>
    <definedName name="A" hidden="1">{"'TG'!$A$1:$L$37"}</definedName>
    <definedName name="_xlnm.Print_Area" localSheetId="5">'Cronograma_de_Custos (2)'!$B$2:$X$18</definedName>
    <definedName name="Comprar">[1]param!#REF!</definedName>
    <definedName name="E"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início_da_tarefa" localSheetId="3">[2]CronogramaDeProjeto!$E1</definedName>
    <definedName name="Início_do_projeto">'Gráfico de Gantt'!$G$5</definedName>
    <definedName name="progresso_da_tarefa" localSheetId="3">[2]CronogramaDeProjeto!$D1</definedName>
    <definedName name="Semana_de_exibição">'Gráfico de Gantt'!$G$6</definedName>
    <definedName name="Status">[1]param!#REF!</definedName>
    <definedName name="t" hidden="1">{"'TG'!$A$1:$L$37"}</definedName>
    <definedName name="término_da_tarefa" localSheetId="3">[2]CronogramaDeProjeto!$F1</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X18" i="8" l="1"/>
  <c r="T18" i="8"/>
  <c r="P18" i="8"/>
  <c r="L18" i="8"/>
  <c r="H18" i="8"/>
  <c r="J35" i="6"/>
  <c r="J34" i="6"/>
  <c r="J33" i="6"/>
  <c r="J32" i="6"/>
  <c r="J31" i="6"/>
  <c r="J30" i="6"/>
  <c r="J29" i="6"/>
  <c r="J28" i="6"/>
  <c r="J27" i="6"/>
  <c r="J26" i="6"/>
  <c r="J25" i="6"/>
  <c r="J24" i="6"/>
  <c r="J23" i="6"/>
  <c r="J22" i="6"/>
  <c r="J21" i="6"/>
  <c r="J20" i="6"/>
  <c r="J19" i="6"/>
  <c r="J18" i="6"/>
  <c r="J17" i="6"/>
  <c r="J16" i="6"/>
  <c r="J15" i="6"/>
  <c r="J14" i="6"/>
  <c r="J13" i="6"/>
  <c r="J12" i="6"/>
  <c r="J11" i="6"/>
  <c r="G11" i="6"/>
  <c r="H11" i="6" s="1"/>
  <c r="J10" i="6"/>
  <c r="J9" i="6"/>
  <c r="K7" i="6"/>
  <c r="K6" i="6"/>
  <c r="K59" i="3"/>
  <c r="K55" i="3"/>
  <c r="K51" i="3"/>
  <c r="K47" i="3"/>
  <c r="G46" i="3"/>
  <c r="G45" i="3"/>
  <c r="K44" i="3"/>
  <c r="G43" i="3"/>
  <c r="G42" i="3"/>
  <c r="G41" i="3"/>
  <c r="G39" i="3"/>
  <c r="G38" i="3"/>
  <c r="G37" i="3"/>
  <c r="G36" i="3"/>
  <c r="K35" i="3"/>
  <c r="G34" i="3"/>
  <c r="G33" i="3"/>
  <c r="G32" i="3"/>
  <c r="G31" i="3"/>
  <c r="G30" i="3"/>
  <c r="G29" i="3"/>
  <c r="G28" i="3"/>
  <c r="K27" i="3"/>
  <c r="G26" i="3"/>
  <c r="G25" i="3"/>
  <c r="G24" i="3"/>
  <c r="G23" i="3"/>
  <c r="G22" i="3"/>
  <c r="G21" i="3"/>
  <c r="K20" i="3"/>
  <c r="G19" i="3"/>
  <c r="G18" i="3"/>
  <c r="G17" i="3"/>
  <c r="G16" i="3"/>
  <c r="G15" i="3"/>
  <c r="K14" i="3"/>
  <c r="K62" i="3" s="1"/>
  <c r="G13" i="3"/>
  <c r="G12" i="3"/>
  <c r="G11" i="3"/>
  <c r="K8" i="6" l="1"/>
  <c r="L7" i="6"/>
  <c r="L8" i="6" l="1"/>
  <c r="M7" i="6"/>
  <c r="M8" i="6" l="1"/>
  <c r="N7" i="6"/>
  <c r="N8" i="6" l="1"/>
  <c r="O7" i="6"/>
  <c r="O8" i="6" l="1"/>
  <c r="P7" i="6"/>
  <c r="P8" i="6" l="1"/>
  <c r="Q7" i="6"/>
  <c r="Q8" i="6" l="1"/>
  <c r="R7" i="6"/>
  <c r="R8" i="6" l="1"/>
  <c r="S7" i="6"/>
  <c r="R6" i="6"/>
  <c r="S8" i="6" l="1"/>
  <c r="T7" i="6"/>
  <c r="T8" i="6" l="1"/>
  <c r="U7" i="6"/>
  <c r="U8" i="6" l="1"/>
  <c r="V7" i="6"/>
  <c r="V8" i="6" l="1"/>
  <c r="W7" i="6"/>
  <c r="W8" i="6" l="1"/>
  <c r="X7" i="6"/>
  <c r="X8" i="6" l="1"/>
  <c r="Y7" i="6"/>
  <c r="Y8" i="6" l="1"/>
  <c r="Z7" i="6"/>
  <c r="Y6" i="6"/>
  <c r="Z8" i="6" l="1"/>
  <c r="AA7" i="6"/>
  <c r="AA8" i="6" l="1"/>
  <c r="AB7" i="6"/>
  <c r="AB8" i="6" l="1"/>
  <c r="AC7" i="6"/>
  <c r="AC8" i="6" l="1"/>
  <c r="AD7" i="6"/>
  <c r="AD8" i="6" l="1"/>
  <c r="AE7" i="6"/>
  <c r="AE8" i="6" l="1"/>
  <c r="AF7" i="6"/>
  <c r="AF8" i="6" l="1"/>
  <c r="AG7" i="6"/>
  <c r="AF6" i="6"/>
  <c r="AG8" i="6" l="1"/>
  <c r="AH7" i="6"/>
  <c r="AH8" i="6" l="1"/>
  <c r="AI7" i="6"/>
  <c r="AI8" i="6" l="1"/>
  <c r="AJ7" i="6"/>
  <c r="AJ8" i="6" l="1"/>
  <c r="AK7" i="6"/>
  <c r="AK8" i="6" l="1"/>
  <c r="AL7" i="6"/>
  <c r="AL8" i="6" l="1"/>
  <c r="AM7" i="6"/>
  <c r="AM8" i="6" l="1"/>
  <c r="AN7" i="6"/>
  <c r="AM6" i="6"/>
  <c r="AN8" i="6" l="1"/>
  <c r="AO7" i="6"/>
  <c r="AO8" i="6" l="1"/>
  <c r="AP7" i="6"/>
  <c r="AP8" i="6" l="1"/>
  <c r="AQ7" i="6"/>
  <c r="AQ8" i="6" l="1"/>
  <c r="AR7" i="6"/>
  <c r="AR8" i="6" l="1"/>
  <c r="AS7" i="6"/>
  <c r="AS8" i="6" l="1"/>
  <c r="AT7" i="6"/>
  <c r="AT8" i="6" l="1"/>
  <c r="AU7" i="6"/>
  <c r="AT6" i="6"/>
  <c r="AU8" i="6" l="1"/>
  <c r="AV7" i="6"/>
  <c r="AV8" i="6" l="1"/>
  <c r="AW7" i="6"/>
  <c r="AW8" i="6" l="1"/>
  <c r="AX7" i="6"/>
  <c r="AX8" i="6" l="1"/>
  <c r="AY7" i="6"/>
  <c r="AY8" i="6" l="1"/>
  <c r="AZ7" i="6"/>
  <c r="AZ8" i="6" l="1"/>
  <c r="BA7" i="6"/>
  <c r="BA8" i="6" l="1"/>
  <c r="BB7" i="6"/>
  <c r="BA6" i="6"/>
  <c r="BB8" i="6" l="1"/>
  <c r="BC7" i="6"/>
  <c r="BC8" i="6" l="1"/>
  <c r="BD7" i="6"/>
  <c r="BD8" i="6" l="1"/>
  <c r="BE7" i="6"/>
  <c r="BE8" i="6" l="1"/>
  <c r="BF7" i="6"/>
  <c r="BF8" i="6" l="1"/>
  <c r="BG7" i="6"/>
  <c r="BG8" i="6" l="1"/>
  <c r="BH7" i="6"/>
  <c r="BH8" i="6" l="1"/>
  <c r="BI7" i="6"/>
  <c r="BH6" i="6"/>
  <c r="BI8" i="6" l="1"/>
  <c r="BJ7" i="6"/>
  <c r="BJ8" i="6" l="1"/>
  <c r="BK7" i="6"/>
  <c r="BK8" i="6" l="1"/>
  <c r="BL7" i="6"/>
  <c r="BL8" i="6" l="1"/>
  <c r="BM7" i="6"/>
  <c r="BM8" i="6" l="1"/>
  <c r="BN7" i="6"/>
  <c r="BN8" i="6" s="1"/>
</calcChain>
</file>

<file path=xl/sharedStrings.xml><?xml version="1.0" encoding="utf-8"?>
<sst xmlns="http://schemas.openxmlformats.org/spreadsheetml/2006/main" count="988" uniqueCount="328">
  <si>
    <t>Componentes do grupo:</t>
  </si>
  <si>
    <t>1) Anie Augusto Bissoli RA: 24025800</t>
  </si>
  <si>
    <t>2) Bruna Farias Pires RA:24026043</t>
  </si>
  <si>
    <t>3) Erika Santana da Silva RA:24026205</t>
  </si>
  <si>
    <t>4) Luiza Domingues Chaveiro Correia RA:24025990</t>
  </si>
  <si>
    <t>4.1 Plano de ação detalhado da WBS (com dependência, tempo e recurso)</t>
  </si>
  <si>
    <t>FAREMOS MAIS PARA FRENTE</t>
  </si>
  <si>
    <t>Ref</t>
  </si>
  <si>
    <t xml:space="preserve">Etapas – Atividades - </t>
  </si>
  <si>
    <t>Dependência</t>
  </si>
  <si>
    <t>Data Início</t>
  </si>
  <si>
    <t>Data Fim</t>
  </si>
  <si>
    <t>Duração em dias</t>
  </si>
  <si>
    <t>Conclusão</t>
  </si>
  <si>
    <t>Responsável</t>
  </si>
  <si>
    <t xml:space="preserve">Recursos                                    </t>
  </si>
  <si>
    <t>Custos</t>
  </si>
  <si>
    <t>Obs</t>
  </si>
  <si>
    <t>Rede de Precedência de Atividades</t>
  </si>
  <si>
    <t>Iniciação</t>
  </si>
  <si>
    <t>Atividades</t>
  </si>
  <si>
    <t>Duração em semanas</t>
  </si>
  <si>
    <t>1.1</t>
  </si>
  <si>
    <t>Definir objetivos do dashboard</t>
  </si>
  <si>
    <t>2ª</t>
  </si>
  <si>
    <t>GERENTE DE PROJETO</t>
  </si>
  <si>
    <t>Pessoas</t>
  </si>
  <si>
    <t>NÃO</t>
  </si>
  <si>
    <t>1.2</t>
  </si>
  <si>
    <t>Levantamento de necessidades com Cannoli e clientes</t>
  </si>
  <si>
    <t>Planejamento</t>
  </si>
  <si>
    <t>1.3</t>
  </si>
  <si>
    <t>Formar uma equipe de desenvolvimento</t>
  </si>
  <si>
    <t>Design e Prototipagem</t>
  </si>
  <si>
    <t>Desenvolvimento</t>
  </si>
  <si>
    <t>Planejamento/Design e Prototipagem</t>
  </si>
  <si>
    <t>2.1</t>
  </si>
  <si>
    <t>Realizar uma análise de mercado para entender concorrentes e demandas</t>
  </si>
  <si>
    <t>Integração com sistemas de monitoramento de saúde</t>
  </si>
  <si>
    <t>2.2</t>
  </si>
  <si>
    <t>Definir KPIs e métricas principais para administradores e clientes</t>
  </si>
  <si>
    <t>Testes</t>
  </si>
  <si>
    <t>2.2.1</t>
  </si>
  <si>
    <t>Definir filtros, gráficos interativos e painéis</t>
  </si>
  <si>
    <t>Lançamento (Stakeholders internos)</t>
  </si>
  <si>
    <t>2.2.2</t>
  </si>
  <si>
    <t>Planejar alertas inteligentes e sugestões automáticas</t>
  </si>
  <si>
    <t>1ª</t>
  </si>
  <si>
    <t>Pós-lançamento (Stakeholders internos)</t>
  </si>
  <si>
    <t>2.2.3</t>
  </si>
  <si>
    <t>Definir integração com banco de dados e atualização de dados</t>
  </si>
  <si>
    <t>Marketing e Divulgação para o Mercado</t>
  </si>
  <si>
    <t>2.2.5</t>
  </si>
  <si>
    <t>Avaliação e Aperfeiçoamento</t>
  </si>
  <si>
    <t>Marketing e Divulgação</t>
  </si>
  <si>
    <t>3.1</t>
  </si>
  <si>
    <t>Realizar o design da interface do dashboard</t>
  </si>
  <si>
    <t>DESIGN</t>
  </si>
  <si>
    <t>Expansão</t>
  </si>
  <si>
    <t>3.1.1</t>
  </si>
  <si>
    <t>Navegação simples entre módulos de análise (KPIs, gráficos, alertas)</t>
  </si>
  <si>
    <t xml:space="preserve"> </t>
  </si>
  <si>
    <t>3.1.2</t>
  </si>
  <si>
    <t>Criar protótipos interativos para validação do fluxo de usuário</t>
  </si>
  <si>
    <t>3.2</t>
  </si>
  <si>
    <t xml:space="preserve"> Experiência do usuário (UX)</t>
  </si>
  <si>
    <t>3.2.1</t>
  </si>
  <si>
    <t>Interface limpa e intuitiva para admins e clientes</t>
  </si>
  <si>
    <t>3.2.2</t>
  </si>
  <si>
    <t>Teste de usabilidade UI/UX com usuários reais ou simulados</t>
  </si>
  <si>
    <t>4.1</t>
  </si>
  <si>
    <t>Desenvolver a estrutura do dashboard</t>
  </si>
  <si>
    <t>DESENVOLVIMENTO</t>
  </si>
  <si>
    <t>4.1.2</t>
  </si>
  <si>
    <t>Criar gráficos interativos (vendas, campanhas, perfil de clientes)</t>
  </si>
  <si>
    <t>4.1.3</t>
  </si>
  <si>
    <t>Codificação back-end</t>
  </si>
  <si>
    <t>4.2</t>
  </si>
  <si>
    <t>Implementar APIs para consulta de dados de clientes, pedidos e campanhas</t>
  </si>
  <si>
    <t>4.2.1</t>
  </si>
  <si>
    <t>Configurar autenticação de usuários (admin e clientes)</t>
  </si>
  <si>
    <t>4.2.2</t>
  </si>
  <si>
    <t>Notificações sobre variações significativas em vendas ou engajamento</t>
  </si>
  <si>
    <t>4.2.3</t>
  </si>
  <si>
    <t>Exportação de relatórios</t>
  </si>
  <si>
    <t>5.1</t>
  </si>
  <si>
    <t>Importar dados de clientes, pedidos e campanhas de parceiros</t>
  </si>
  <si>
    <t>SEGURANÇA</t>
  </si>
  <si>
    <t>5.2</t>
  </si>
  <si>
    <t>Garantir a segurança e privacidade dos dados do usuário</t>
  </si>
  <si>
    <t>Garantir sincronização correta de dados entre front-end e back-end</t>
  </si>
  <si>
    <t>5.0</t>
  </si>
  <si>
    <t>1°</t>
  </si>
  <si>
    <t>Controle de acesso por perfil (admin e cliente)</t>
  </si>
  <si>
    <t>5.3</t>
  </si>
  <si>
    <t>6.1</t>
  </si>
  <si>
    <t>Testar usabilidade com usuários internos e clientes simulados</t>
  </si>
  <si>
    <t>QUALIDADE</t>
  </si>
  <si>
    <t>6.1.2</t>
  </si>
  <si>
    <t>Identificar e corrigir bugs e problemas de interface</t>
  </si>
  <si>
    <t>6.1.3</t>
  </si>
  <si>
    <t>Validar filtros, gráficos e relatórios interativos</t>
  </si>
  <si>
    <t>7.1.1</t>
  </si>
  <si>
    <t>Preparar infraestrutura para disponibilização do dashboard</t>
  </si>
  <si>
    <t>REDES</t>
  </si>
  <si>
    <t>7.1.3</t>
  </si>
  <si>
    <t>Validar acesso com usuários teste antes do lançamento oficial</t>
  </si>
  <si>
    <t>COMERCIAL</t>
  </si>
  <si>
    <t>8.1.1</t>
  </si>
  <si>
    <t>Monitorar feedback dos usuários e métricas de uso do dashboard</t>
  </si>
  <si>
    <t>EQUIPE TÉCNICA</t>
  </si>
  <si>
    <t>.</t>
  </si>
  <si>
    <t>8.1.2</t>
  </si>
  <si>
    <t>Realizar atualizações periódicas com melhorias e novos relatórios</t>
  </si>
  <si>
    <t>8.1.3</t>
  </si>
  <si>
    <t>Oferecer suporte aos clientes para dúvidas e problemas de acesso</t>
  </si>
  <si>
    <t xml:space="preserve">Marketing e Divulgação - para o Mercado </t>
  </si>
  <si>
    <t>9.1.1</t>
  </si>
  <si>
    <t>Criar estratégias de marketing digital para promover o dashboard</t>
  </si>
  <si>
    <t>9.1.2</t>
  </si>
  <si>
    <t>Colaborar com parceiros e influenciadores do setor de foodtech</t>
  </si>
  <si>
    <t>9.1.3</t>
  </si>
  <si>
    <t>Realizar campanhas em mídias sociais e anúncios online</t>
  </si>
  <si>
    <t>10.1.1</t>
  </si>
  <si>
    <t>Realizar análises regulares do desempenho do dashboard</t>
  </si>
  <si>
    <t>DESEMPENHO</t>
  </si>
  <si>
    <t>10.1.2</t>
  </si>
  <si>
    <t>Coletar feedback de usuários e implementar melhorias</t>
  </si>
  <si>
    <t>10.1.3</t>
  </si>
  <si>
    <t>Adaptar funcionalidades conforme novas demandas do mercado</t>
  </si>
  <si>
    <t>11.1</t>
  </si>
  <si>
    <t>Analisar oportunidades de expansão de mercado</t>
  </si>
  <si>
    <t>11.1.2</t>
  </si>
  <si>
    <t>Desenvolver parcerias estratégicas (restaurantes e foodtechs)</t>
  </si>
  <si>
    <t>TOTAL</t>
  </si>
  <si>
    <t>Saúde e bem-estar na palma da sua mão</t>
  </si>
  <si>
    <t>Insira o nome do Líder do projeto na célula B3. Insira a data de Início do projeto na célula E3. Início do projeto: o rótulo está na célula C3.</t>
  </si>
  <si>
    <t>Líder do projeto:
Gerente de Projeto</t>
  </si>
  <si>
    <t>Início do projeto:</t>
  </si>
  <si>
    <t>A semana de exibição na célula E4 representa a semana inicial a ser exibida no cronograma do projeto na célula I4. A data de início do projeto é considerada Semana 1. Para alterar a semana de exibição, basta inserir um novo número da semana na célula E4.
A data inicial para cada semana, começando com a semana de exibição na célula E4, começa na célula I4 e é calculada automaticamente. Há 8 semanas representadas nesse modo de exibição que vão da célula I4 a célula BF4.
Você não deve modificar essas células.
Semana de exibição: o rótulo está na célula C4.</t>
  </si>
  <si>
    <t>Semana de exibição:</t>
  </si>
  <si>
    <t>As células I5 a BL5 contêm o número de dias da semana representado no bloco de células acima de cada célula de data e são calculadas automaticamente.
Você não deve modificar essas células.
A data de hoje é contornada em vermelho (hex #AD3815) a partir da data de hoje na linha 5, passando pela coluna de data inteira até o final do cronograma do projeto.</t>
  </si>
  <si>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</si>
  <si>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TAREFA</t>
  </si>
  <si>
    <t>ATRIBUÍDO
PARA</t>
  </si>
  <si>
    <t>PROGRESSO</t>
  </si>
  <si>
    <t>INÍCIO</t>
  </si>
  <si>
    <t>TÉRMINO</t>
  </si>
  <si>
    <t>DIAS</t>
  </si>
  <si>
    <t xml:space="preserve">Não exclua esta linha. Esta linha ficará oculta para preservar uma fórmula usada para realçar o dia atual no cronograma do projeto. </t>
  </si>
  <si>
    <t>A célula B8 contém o título do exemplo da Fase 1. 
Insira um novo Título na célula B8.
Na célula C8, insira o nome a atribuir à fase, caso ela se aplique ao seu projeto.
Na célula D8, insira o Progresso para a fase inteira, caso ela se aplique ao seu projeto.
Nas células E8 e F8, insira as datas de início e término para a fase inteira, caso ela se aplique ao seu projeto. 
O gráfico de Gantt preenche automaticamente as datas apropriadas e sombreia de acordo com o andamento inserido.
Para excluir a fase e trabalhar apenas nas tarefas, basta excluir essa linha.</t>
  </si>
  <si>
    <t xml:space="preserve">A célula B9 contém a tarefa de exemplo "Tarefa 1". 
Insira um novo nome da tarefa na célula B9.
Insira uma pessoa para atribuir a tarefa na célula C9.
Insira o andamento da tarefa na célula D9. Uma barra de progresso é exibida na célula e fica sombreada de acordo com o número na célula. Por exemplo, 50% de progresso sombreia metade da célula.
Insira a data de início da tarefa na célula E9.
Insira a data de término da tarefa na célula F9.
Uma barra de status sombreada das datas inseridas aparece em blocos começando na célula I9 até BL9. </t>
  </si>
  <si>
    <t>Definir os objetivos do aplicativo e sua proposta de valor</t>
  </si>
  <si>
    <t>As linhas 10 a 13 repetem o padrão da linha 9. 
Repita as instruções da célula A9 para todas as linhas de tarefas nesta planilha. Substitua os dados de exemplo.
Um exemplo de outra fase começa na célula A14. 
Continue inserindo tarefas nas células A10 a A13 ou vá para a célula A14 para saber mais.</t>
  </si>
  <si>
    <t>Tarefa 2</t>
  </si>
  <si>
    <t>Tarefa 3</t>
  </si>
  <si>
    <t>Tarefa 4</t>
  </si>
  <si>
    <t>Tarefa 5</t>
  </si>
  <si>
    <t>A célula à direita contém o título do exemplo da Fase 2. 
Você pode criar uma nova fase a qualquer momento na coluna B. Este cronograma de projeto não exige fases. Para remover a fase, basta excluir a linha.
Para criar um novo bloco de fases nesta linha, digite um novo Título na célula à direita.
Para continuar a adicionar tarefas à fase acima, insira uma nova linha acima desta e preencha os dados da tarefa como na instrução da célula A9.
Atualize os detalhes da Fase na célula à direita, com base nas instruções da célula A8.
Continue navegando para baixo nas células da coluna A para saber mais.
Se você ainda não adicionou as novas linhas nesta planilha, encontrará 2 exemplos adicionais de blocos de fase que foram criados nas células B20 e B26. Caso contrário, navegue pelas células da coluna A para localizar os blocos adicionais. 
Repita as instruções das células A8 e A9 sempre que precisar.</t>
  </si>
  <si>
    <t>Título Fase 2</t>
  </si>
  <si>
    <t>Tarefa 1</t>
  </si>
  <si>
    <t>Bloco de título de fase de exemplo</t>
  </si>
  <si>
    <t>Título Fase 3</t>
  </si>
  <si>
    <t>Título Fase 4</t>
  </si>
  <si>
    <t>data</t>
  </si>
  <si>
    <t>Esta é uma linha vazia</t>
  </si>
  <si>
    <t>Esta linha marca o final do Cronograma do projeto. NÃO insira nada nessa linha. 
Insira novas linhas ACIMA desta linha para continuar a construção do cronograma de projeto.</t>
  </si>
  <si>
    <t>Insira novas linhas ACIMA desta</t>
  </si>
  <si>
    <t>Soma de Custos</t>
  </si>
  <si>
    <t>(empty)</t>
  </si>
  <si>
    <t>Total Result</t>
  </si>
  <si>
    <t>5.2. CRONOGRAMA DE CUSTOS</t>
  </si>
  <si>
    <t>Etapas – Atividades - Marcos</t>
  </si>
  <si>
    <t>Agosto</t>
  </si>
  <si>
    <t>Setembro</t>
  </si>
  <si>
    <t>Outubro</t>
  </si>
  <si>
    <t>Novembro</t>
  </si>
  <si>
    <t>Dezembro</t>
  </si>
  <si>
    <t>Janeiro</t>
  </si>
  <si>
    <t>Plano do Projeto</t>
  </si>
  <si>
    <t>Controle</t>
  </si>
  <si>
    <t>Fechamento</t>
  </si>
  <si>
    <t>Adequar o Espaço Físico</t>
  </si>
  <si>
    <t>Equipamentos de Ginástica</t>
  </si>
  <si>
    <t>Equipamentos de Apoio e Administração</t>
  </si>
  <si>
    <t>Contratar Mão de Obra</t>
  </si>
  <si>
    <t>Contratar empresa para informatização da academia</t>
  </si>
  <si>
    <t>Adquirir Sistemas de Segurança</t>
  </si>
  <si>
    <t>Fechar Convênio com Estacionamento próximo ao local</t>
  </si>
  <si>
    <t>5.4</t>
  </si>
  <si>
    <t>Contratação de Designer de Interiores</t>
  </si>
  <si>
    <t>4.2 Plano de ação detalhado da WBS (com dependência, tempo e recurso)</t>
  </si>
  <si>
    <t>-</t>
  </si>
  <si>
    <t>Formar equipe de desenvolvimento</t>
  </si>
  <si>
    <t>Definir KPIs e métricas principais</t>
  </si>
  <si>
    <t>Definir filtros, gráficos e painéis</t>
  </si>
  <si>
    <t>Planejar alertas inteligentes e sugestões</t>
  </si>
  <si>
    <t>Definir integração com banco de dados</t>
  </si>
  <si>
    <t>Realizar o design da interface do usuário (UI)</t>
  </si>
  <si>
    <t>Navegação entre módulos de análise</t>
  </si>
  <si>
    <t>Criar protótipos interativos</t>
  </si>
  <si>
    <t>Interface limpa e intuitiva</t>
  </si>
  <si>
    <t>Testes de usabilidade com usuários</t>
  </si>
  <si>
    <t>Criar gráficos interativos</t>
  </si>
  <si>
    <t>Implementar APIs (clientes, pedidos, campanhas)</t>
  </si>
  <si>
    <t>Configurar autenticação de usuários</t>
  </si>
  <si>
    <t>7.1.2</t>
  </si>
  <si>
    <t>11.1.3</t>
  </si>
  <si>
    <t>Entregas do Projeto</t>
  </si>
  <si>
    <t xml:space="preserve">A definir </t>
  </si>
  <si>
    <t>Atulizado Em</t>
  </si>
  <si>
    <t>SAM</t>
  </si>
  <si>
    <t>SRM</t>
  </si>
  <si>
    <t>Stakeholder</t>
  </si>
  <si>
    <t>Objetivos</t>
  </si>
  <si>
    <t>Metas</t>
  </si>
  <si>
    <t xml:space="preserve">Motivações e Interesses </t>
  </si>
  <si>
    <t>Poder e influência</t>
  </si>
  <si>
    <t>Importância e
Impacto</t>
  </si>
  <si>
    <t>Papéis &amp; Responsabilidades</t>
  </si>
  <si>
    <t>Sintonia "fina"</t>
  </si>
  <si>
    <t>Área de Interesse</t>
  </si>
  <si>
    <t>Nível de Detalhe</t>
  </si>
  <si>
    <t>Formato</t>
  </si>
  <si>
    <t>Frequência</t>
  </si>
  <si>
    <t>Mecanismo de Entrega</t>
  </si>
  <si>
    <t>Cliente (Usuários Finais)</t>
  </si>
  <si>
    <t>Receber relatórios claros e sugestões de campanhas.</t>
  </si>
  <si>
    <t>Sentir-se apoiado, ter dados organizados e acionáveis.</t>
  </si>
  <si>
    <t>Facilidade, economia de tempo, retorno rápido.</t>
  </si>
  <si>
    <t>Decidem a continuidade do serviço</t>
  </si>
  <si>
    <t>Cruciais para mostrar valor ao restaurante.</t>
  </si>
  <si>
    <t xml:space="preserve">Usa o sistema pra dar feedback sobre relatórios </t>
  </si>
  <si>
    <t>Manter os clientes satisfeitos, garantir que o aplicativo atenda às suas necessidades.</t>
  </si>
  <si>
    <t xml:space="preserve">Relatórios mensais e com algum resumo automático </t>
  </si>
  <si>
    <t xml:space="preserve">Resumos curtos com alguns gráficos básicos </t>
  </si>
  <si>
    <t>Comunicar via e-mail, whatsApp</t>
  </si>
  <si>
    <t>Mensalmente ou imediatamente para correções críticas.</t>
  </si>
  <si>
    <t>E-mails de ativação, ou via WhatsApp.</t>
  </si>
  <si>
    <t>Product Owner</t>
  </si>
  <si>
    <t>Garantir que o sistema atenda às necessidades do cliente.</t>
  </si>
  <si>
    <t>Lançamento bem-sucedido, aumento de usuários ativos, satisfação do cliente.</t>
  </si>
  <si>
    <t>Sucesso do produto, inovação na área de saúde e bem-estar.</t>
  </si>
  <si>
    <t>Determina a direção e as prioridades do desenvolvimento.</t>
  </si>
  <si>
    <t>Fundamental para o sucesso do aplicativo.</t>
  </si>
  <si>
    <t>Definir a visão do produto, priorizar recursos, tomar decisões estratégicas.</t>
  </si>
  <si>
    <t>Alinhar o desenvolvimento com as necessidades dos clientes.</t>
  </si>
  <si>
    <t>Relatórios de desempenho do aplicativo, métricas-chave, feedback dos usuários, status do desenvolvimento.</t>
  </si>
  <si>
    <t>Relatórios detalhados com métricas específicas e análise de tendências.</t>
  </si>
  <si>
    <t xml:space="preserve">Reuniões mensais de revisão de desempenho no teams e relatórios detalhados no PBI </t>
  </si>
  <si>
    <t>Dailys durante a sprint e as demais reuniões do scrum.</t>
  </si>
  <si>
    <t>Reuniões remotas, relatórios enviados por e-mail.</t>
  </si>
  <si>
    <t>Desenvolvedores</t>
  </si>
  <si>
    <t>Criar um aplicativo funcional e confiável.</t>
  </si>
  <si>
    <t>Implementar recursos, manter a estabilidade, otimizar o desempenho.</t>
  </si>
  <si>
    <t>Desenvolvimento de software, aprendizado contínuo.</t>
  </si>
  <si>
    <t>Impactam diretamente na qualidade técnica do aplicativo.</t>
  </si>
  <si>
    <t>Contribuem para a usabilidade e confiabilidade do aplicativo.</t>
  </si>
  <si>
    <t>Escrever código, realizar testes, resolver problemas técnicos.</t>
  </si>
  <si>
    <t>Colaboração eficaz com o Product Owner para implementar recursos com sucesso.</t>
  </si>
  <si>
    <t>Atualizações de prioridades de desenvolvimento, correções de bugs, novos recursos planejados.</t>
  </si>
  <si>
    <t>Comunicados claros e específicos sobre o que precisa ser desenvolvido.</t>
  </si>
  <si>
    <t>Dailys e alinhamentos semanais de sprint com a equipe de desenvolvimento, UX e PO, utilizando o scrum.</t>
  </si>
  <si>
    <t>Reuniões virtuais, quadro de tarefas online no jira.</t>
  </si>
  <si>
    <t>Time Comercial</t>
  </si>
  <si>
    <t>Vender a solução para restaurantes.</t>
  </si>
  <si>
    <t>Aumentar base de clientes da Cannoli.</t>
  </si>
  <si>
    <t>Crescimento da base de clientes, geração de receita, sucesso da solução no mercado.</t>
  </si>
  <si>
    <t>Apresentar solução, recolher objeções de clientes.</t>
  </si>
  <si>
    <t>Influenciam estratégias de vendas e entrada no mercado</t>
  </si>
  <si>
    <t>Alinhamento com as estratégias de marketing e desenvolvimento.</t>
  </si>
  <si>
    <t>Informações sobre estratégias de venda, parcerias potenciais, aquisição de clientes.</t>
  </si>
  <si>
    <t>informações resumidas, focadas em benefícios, diferenciais e objeções comuns.</t>
  </si>
  <si>
    <t>Apresentações, pitchs</t>
  </si>
  <si>
    <t>Atualizações semanais + revisão trimestral.</t>
  </si>
  <si>
    <t>Reuniões virtuais, materiais de apoio por e-mail.</t>
  </si>
  <si>
    <t>Marketing</t>
  </si>
  <si>
    <t>Promover a solução e a marca Cannoli.</t>
  </si>
  <si>
    <t>Aumentar visibilidade, gerar leads.</t>
  </si>
  <si>
    <t>Mostrar benefícios, reforçar marca.</t>
  </si>
  <si>
    <t>Moldam percepção de mercado.</t>
  </si>
  <si>
    <t>Influenciam aquisição de clientes.</t>
  </si>
  <si>
    <t>Planejar campanhas, criar conteúdo, monitorar métricas de marketing.</t>
  </si>
  <si>
    <t>Alinhamento com Comercial e PO.</t>
  </si>
  <si>
    <t>Resultados de campanhas, público-alvo, concorrência.</t>
  </si>
  <si>
    <t>Informações resumidas e estratégicas, focadas em métricas de campanha, ROI, engajamento e alcance do público-alvo.</t>
  </si>
  <si>
    <t>Relatórios de campanhas, apresentações visuais.</t>
  </si>
  <si>
    <t>Mensal + conforme necessidade.</t>
  </si>
  <si>
    <t>Reuniões virtuais, relatórios em PPT/PBI.</t>
  </si>
  <si>
    <t>UX (User Experience)</t>
  </si>
  <si>
    <t>Melhorar a usabilidade e a experiência do usuário.</t>
  </si>
  <si>
    <t>Criar designs intuitivos, otimizar a navegação.</t>
  </si>
  <si>
    <t>Satisfação do usuário, inovação em design.</t>
  </si>
  <si>
    <t>Influenciam diretamente na usabilidade e na retenção de usuários.</t>
  </si>
  <si>
    <t>Usabilidade define aceitação.</t>
  </si>
  <si>
    <t>Criar protótipos, testes de usabilidade, validar design.</t>
  </si>
  <si>
    <t>Trabalhar próximo de Devs e PO.</t>
  </si>
  <si>
    <t>Experiência do usuário, relatórios visuais.</t>
  </si>
  <si>
    <t>Relatórios detalhados de testes de usabilidade, propostas de melhorias de design.</t>
  </si>
  <si>
    <t>Mockups, protótipos.</t>
  </si>
  <si>
    <t>Em cada sprint review e testes.</t>
  </si>
  <si>
    <t>Figma, Miro</t>
  </si>
  <si>
    <t>Equipe de Suporte ao Cliente</t>
  </si>
  <si>
    <t>Resolver problemas dos usuários e fornecer suporte.</t>
  </si>
  <si>
    <t>Resolução rápida de problemas, satisfação do cliente.</t>
  </si>
  <si>
    <t>Satisfação do cliente, melhoria contínua do suporte.</t>
  </si>
  <si>
    <t>Podem influenciar a satisfação do cliente.</t>
  </si>
  <si>
    <t>Mantêm os clientes satisfeitos e engajados.</t>
  </si>
  <si>
    <t>Responder a perguntas, resolver problemas, coletar feedback do cliente.</t>
  </si>
  <si>
    <t>Fornecer suporte eficaz para manter os clientes felizes.</t>
  </si>
  <si>
    <t>Problemas recorrentes relatados pelos usuários, solicitações de recursos.</t>
  </si>
  <si>
    <t>Relatórios resumidos de problemas mais frequentes, respostas a solicitações de recursos.</t>
  </si>
  <si>
    <t>Reuniões mensais no teams de revisão de suporte, resumos enviados por e-mail.</t>
  </si>
  <si>
    <t>Mensal para revisão de suporte, atualizações conforme necessário.</t>
  </si>
  <si>
    <t>Reuniões virtuais, e-mails informativos.</t>
  </si>
  <si>
    <t>Gerência Executiva/Alta Administração</t>
  </si>
  <si>
    <t>Alinhar o aplicativo com a visão da empresa e garantir o sucesso financeiro e da marca no mercado.</t>
  </si>
  <si>
    <t>Crescimento do aplicativo, alinhamento estratégico, retorno sobre o investimento.</t>
  </si>
  <si>
    <t>Sucesso da empresa, crescimento financeiro.</t>
  </si>
  <si>
    <t>Definem a estratégia e os recursos disponíveis.</t>
  </si>
  <si>
    <t>Determinam o curso do aplicativo e seu impacto na empresa.</t>
  </si>
  <si>
    <t>Estabelecer metas estratégicas, alocar recursos, tomar decisões de alto nível.</t>
  </si>
  <si>
    <t>Manter o alinhamento estratégico e garantir que o aplicativo contribua para os objetivos da empresa.</t>
  </si>
  <si>
    <t>Resultados gerais do projeto, conformidade com os objetivos estratégicos, desempenho financeiro.</t>
  </si>
  <si>
    <t>Relatórios de alto nível com foco em métricas-chave e alinhamento estratégico.</t>
  </si>
  <si>
    <t>Reuniões trimestrais no teams de revisão executiva, relatórios executivos resumidos com dados do PBI via ppt.</t>
  </si>
  <si>
    <t>Mensal para revisão executiva, atualizações conforme necessário.</t>
  </si>
  <si>
    <t>Reuniões presenciais ou virtuais, relatórios executivos enviados por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</si>
</sst>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yy;@"/>
    <numFmt numFmtId="165" formatCode="ddd&quot;, &quot;dd/mm/yyyy"/>
    <numFmt numFmtId="166" formatCode="_(&quot;R$ &quot;* #,##0.00_);_(&quot;R$ &quot;* \(#,##0.00\);_(&quot;R$ &quot;* \-??_);_(@_)"/>
    <numFmt numFmtId="167" formatCode="&quot;R$ &quot;#,##0.00"/>
    <numFmt numFmtId="168" formatCode="d\-mmm\-yyyy"/>
    <numFmt numFmtId="169" formatCode="d"/>
  </numFmts>
  <fonts count="47">
    <font>
      <sz val="10"/>
      <name val="Arial"/>
      <charset val="1"/>
    </font>
    <font>
      <sz val="11"/>
      <color theme="1"/>
      <name val="Calibri"/>
      <family val="2"/>
      <charset val="1"/>
    </font>
    <font>
      <u/>
      <sz val="11"/>
      <color theme="10"/>
      <name val="Calibri"/>
      <family val="2"/>
      <charset val="1"/>
    </font>
    <font>
      <sz val="10"/>
      <name val="Arial"/>
      <family val="2"/>
      <charset val="1"/>
    </font>
    <font>
      <sz val="11"/>
      <name val="Calibri"/>
      <family val="2"/>
      <charset val="1"/>
    </font>
    <font>
      <b/>
      <sz val="18"/>
      <color theme="3"/>
      <name val="Cambria"/>
      <family val="2"/>
      <charset val="1"/>
    </font>
    <font>
      <sz val="11"/>
      <color theme="0"/>
      <name val="Calibri"/>
      <family val="2"/>
      <charset val="1"/>
    </font>
    <font>
      <b/>
      <sz val="10"/>
      <name val="Arial"/>
      <charset val="1"/>
    </font>
    <font>
      <b/>
      <sz val="13"/>
      <name val="Times New Roman"/>
      <family val="1"/>
      <charset val="1"/>
    </font>
    <font>
      <sz val="12"/>
      <name val="Arial"/>
      <family val="2"/>
      <charset val="1"/>
    </font>
    <font>
      <b/>
      <sz val="18"/>
      <color theme="9" tint="-0.249977111117893"/>
      <name val="Arial"/>
      <family val="2"/>
      <charset val="1"/>
    </font>
    <font>
      <b/>
      <sz val="20"/>
      <color theme="4"/>
      <name val="Arial"/>
      <family val="2"/>
      <charset val="1"/>
    </font>
    <font>
      <b/>
      <sz val="10"/>
      <name val="Arial"/>
      <family val="2"/>
      <charset val="1"/>
    </font>
    <font>
      <sz val="9"/>
      <name val="Arial"/>
      <family val="2"/>
      <charset val="1"/>
    </font>
    <font>
      <b/>
      <sz val="14"/>
      <name val="Arial"/>
      <family val="2"/>
      <charset val="1"/>
    </font>
    <font>
      <b/>
      <sz val="12"/>
      <color theme="1"/>
      <name val="Arial"/>
      <family val="2"/>
      <charset val="1"/>
    </font>
    <font>
      <b/>
      <sz val="18"/>
      <name val="Arial"/>
      <family val="2"/>
      <charset val="1"/>
    </font>
    <font>
      <b/>
      <sz val="14"/>
      <color theme="1"/>
      <name val="Arial"/>
      <family val="2"/>
      <charset val="1"/>
    </font>
    <font>
      <sz val="12"/>
      <color rgb="FF374151"/>
      <name val="Arial"/>
      <family val="2"/>
      <charset val="1"/>
    </font>
    <font>
      <b/>
      <sz val="12"/>
      <name val="Arial"/>
      <family val="2"/>
      <charset val="1"/>
    </font>
    <font>
      <sz val="14"/>
      <name val="Arial"/>
      <family val="2"/>
      <charset val="1"/>
    </font>
    <font>
      <sz val="11"/>
      <name val="Arial"/>
      <family val="2"/>
      <charset val="1"/>
    </font>
    <font>
      <b/>
      <sz val="11"/>
      <name val="Arial"/>
      <family val="2"/>
      <charset val="1"/>
    </font>
    <font>
      <b/>
      <sz val="9"/>
      <name val="Arial"/>
      <family val="2"/>
      <charset val="1"/>
    </font>
    <font>
      <sz val="10"/>
      <name val="Times New Roman"/>
      <family val="1"/>
      <charset val="1"/>
    </font>
    <font>
      <sz val="10"/>
      <color rgb="FF374151"/>
      <name val="Segoe UI"/>
      <family val="2"/>
      <charset val="1"/>
    </font>
    <font>
      <sz val="9"/>
      <name val="Times New Roman"/>
      <family val="1"/>
      <charset val="1"/>
    </font>
    <font>
      <sz val="10"/>
      <color rgb="FF374151"/>
      <name val="Arial"/>
      <family val="2"/>
      <charset val="1"/>
    </font>
    <font>
      <b/>
      <sz val="10"/>
      <name val="Calibri"/>
      <family val="2"/>
      <charset val="1"/>
    </font>
    <font>
      <sz val="10"/>
      <name val="Calibri"/>
      <family val="2"/>
      <charset val="1"/>
    </font>
    <font>
      <i/>
      <sz val="10"/>
      <name val="Calibri"/>
      <family val="2"/>
      <charset val="1"/>
    </font>
    <font>
      <b/>
      <sz val="20"/>
      <color theme="4" tint="-0.249977111117893"/>
      <name val="Cambria"/>
      <family val="2"/>
      <charset val="1"/>
    </font>
    <font>
      <b/>
      <sz val="13"/>
      <color theme="3"/>
      <name val="Calibri"/>
      <family val="2"/>
      <charset val="1"/>
    </font>
    <font>
      <b/>
      <sz val="11"/>
      <color theme="3"/>
      <name val="Calibri"/>
      <family val="2"/>
      <charset val="1"/>
    </font>
    <font>
      <sz val="9"/>
      <name val="Calibri"/>
      <family val="2"/>
      <charset val="1"/>
    </font>
    <font>
      <b/>
      <sz val="9"/>
      <color theme="0"/>
      <name val="Calibri"/>
      <family val="2"/>
      <charset val="1"/>
    </font>
    <font>
      <sz val="8"/>
      <color theme="0"/>
      <name val="Calibri"/>
      <family val="2"/>
      <charset val="1"/>
    </font>
    <font>
      <b/>
      <sz val="11"/>
      <color theme="1"/>
      <name val="Calibri"/>
      <family val="2"/>
      <charset val="1"/>
    </font>
    <font>
      <i/>
      <sz val="9"/>
      <color theme="1"/>
      <name val="Calibri"/>
      <family val="2"/>
      <charset val="1"/>
    </font>
    <font>
      <sz val="10"/>
      <color theme="1" tint="0.49989318521683401"/>
      <name val="Calibri"/>
      <family val="2"/>
      <charset val="1"/>
    </font>
    <font>
      <b/>
      <sz val="11"/>
      <color theme="1" tint="0.49989318521683401"/>
      <name val="Calibri"/>
      <family val="2"/>
      <charset val="1"/>
    </font>
    <font>
      <u/>
      <sz val="10"/>
      <color rgb="FF0000FF"/>
      <name val="Arial"/>
      <family val="2"/>
      <charset val="1"/>
    </font>
    <font>
      <sz val="10"/>
      <color theme="1" tint="0.49989318521683401"/>
      <name val="Arial"/>
      <family val="2"/>
      <charset val="1"/>
    </font>
    <font>
      <b/>
      <sz val="12"/>
      <color rgb="FFFFFFFF"/>
      <name val="Times New Roman"/>
      <family val="1"/>
      <charset val="1"/>
    </font>
    <font>
      <sz val="12"/>
      <name val="Times New Roman"/>
      <family val="1"/>
      <charset val="1"/>
    </font>
    <font>
      <sz val="10"/>
      <name val="Arial"/>
      <charset val="1"/>
    </font>
    <font>
      <sz val="9"/>
      <name val="Arial"/>
    </font>
  </fonts>
  <fills count="25">
    <fill>
      <patternFill patternType="none"/>
    </fill>
    <fill>
      <patternFill patternType="gray125"/>
    </fill>
    <fill>
      <patternFill patternType="solid">
        <fgColor theme="6" tint="0.59987182226020086"/>
        <bgColor rgb="FFD9D9D9"/>
      </patternFill>
    </fill>
    <fill>
      <patternFill patternType="solid">
        <fgColor theme="4"/>
        <bgColor rgb="FF376092"/>
      </patternFill>
    </fill>
    <fill>
      <patternFill patternType="solid">
        <fgColor theme="5"/>
        <bgColor rgb="FFE46C0A"/>
      </patternFill>
    </fill>
    <fill>
      <patternFill patternType="solid">
        <fgColor theme="3" tint="0.59987182226020086"/>
        <bgColor rgb="FF95B3D7"/>
      </patternFill>
    </fill>
    <fill>
      <patternFill patternType="solid">
        <fgColor theme="8" tint="0.59987182226020086"/>
        <bgColor rgb="FFC6D9F1"/>
      </patternFill>
    </fill>
    <fill>
      <patternFill patternType="solid">
        <fgColor theme="9" tint="0.39988402966399123"/>
        <bgColor rgb="FFE6B9B8"/>
      </patternFill>
    </fill>
    <fill>
      <patternFill patternType="solid">
        <fgColor theme="0"/>
        <bgColor rgb="FFF2F2F2"/>
      </patternFill>
    </fill>
    <fill>
      <patternFill patternType="solid">
        <fgColor rgb="FFFFFF00"/>
        <bgColor rgb="FFFAC090"/>
      </patternFill>
    </fill>
    <fill>
      <patternFill patternType="solid">
        <fgColor theme="3" tint="0.79989013336588644"/>
        <bgColor rgb="FFB7DEE8"/>
      </patternFill>
    </fill>
    <fill>
      <patternFill patternType="solid">
        <fgColor theme="5" tint="0.39988402966399123"/>
        <bgColor rgb="FFE6B9B8"/>
      </patternFill>
    </fill>
    <fill>
      <patternFill patternType="solid">
        <fgColor rgb="FFDCCAF6"/>
        <bgColor rgb="FFCCC1DA"/>
      </patternFill>
    </fill>
    <fill>
      <patternFill patternType="solid">
        <fgColor theme="0" tint="-0.14999847407452621"/>
        <bgColor rgb="FFE6E0EC"/>
      </patternFill>
    </fill>
    <fill>
      <patternFill patternType="solid">
        <fgColor theme="1" tint="0.3498947111423078"/>
        <bgColor rgb="FF604A7B"/>
      </patternFill>
    </fill>
    <fill>
      <patternFill patternType="solid">
        <fgColor theme="4" tint="0.59987182226020086"/>
        <bgColor rgb="FFC6D9F1"/>
      </patternFill>
    </fill>
    <fill>
      <patternFill patternType="solid">
        <fgColor theme="4" tint="0.79989013336588644"/>
        <bgColor rgb="FFE6E0EC"/>
      </patternFill>
    </fill>
    <fill>
      <patternFill patternType="solid">
        <fgColor theme="5" tint="0.59987182226020086"/>
        <bgColor rgb="FFFAC090"/>
      </patternFill>
    </fill>
    <fill>
      <patternFill patternType="solid">
        <fgColor theme="5" tint="0.79989013336588644"/>
        <bgColor rgb="FFE6E0EC"/>
      </patternFill>
    </fill>
    <fill>
      <patternFill patternType="solid">
        <fgColor theme="6" tint="0.79989013336588644"/>
        <bgColor rgb="FFF2F2F2"/>
      </patternFill>
    </fill>
    <fill>
      <patternFill patternType="solid">
        <fgColor theme="7" tint="0.59987182226020086"/>
        <bgColor rgb="FFB9CDE5"/>
      </patternFill>
    </fill>
    <fill>
      <patternFill patternType="solid">
        <fgColor theme="7" tint="0.79989013336588644"/>
        <bgColor rgb="FFDCE6F2"/>
      </patternFill>
    </fill>
    <fill>
      <patternFill patternType="solid">
        <fgColor theme="0" tint="-4.9989318521683403E-2"/>
        <bgColor rgb="FFEBF1DE"/>
      </patternFill>
    </fill>
    <fill>
      <patternFill patternType="solid">
        <fgColor rgb="FF003366"/>
        <bgColor rgb="FF1F497D"/>
      </patternFill>
    </fill>
    <fill>
      <patternFill patternType="solid">
        <fgColor rgb="FF333399"/>
        <bgColor rgb="FF1F497D"/>
      </patternFill>
    </fill>
  </fills>
  <borders count="89">
    <border>
      <left/>
      <right/>
      <top/>
      <bottom/>
      <diagonal/>
    </border>
    <border>
      <left/>
      <right/>
      <top style="medium">
        <color theme="0" tint="-0.14999847407452621"/>
      </top>
      <bottom style="medium">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ck">
        <color theme="4" tint="0.49989318521683401"/>
      </bottom>
      <diagonal/>
    </border>
    <border>
      <left/>
      <right/>
      <top/>
      <bottom style="medium">
        <color theme="4" tint="0.39988402966399123"/>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theme="3"/>
      </right>
      <top style="medium">
        <color auto="1"/>
      </top>
      <bottom style="medium">
        <color auto="1"/>
      </bottom>
      <diagonal/>
    </border>
    <border>
      <left style="thin">
        <color theme="3"/>
      </left>
      <right style="thin">
        <color theme="3"/>
      </right>
      <top style="medium">
        <color auto="1"/>
      </top>
      <bottom style="medium">
        <color auto="1"/>
      </bottom>
      <diagonal/>
    </border>
    <border>
      <left style="thin">
        <color theme="3"/>
      </left>
      <right style="medium">
        <color auto="1"/>
      </right>
      <top style="medium">
        <color auto="1"/>
      </top>
      <bottom style="medium">
        <color auto="1"/>
      </bottom>
      <diagonal/>
    </border>
    <border>
      <left style="medium">
        <color auto="1"/>
      </left>
      <right style="thin">
        <color theme="3"/>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theme="3"/>
      </bottom>
      <diagonal/>
    </border>
    <border>
      <left style="medium">
        <color auto="1"/>
      </left>
      <right/>
      <top/>
      <bottom style="thin">
        <color theme="3"/>
      </bottom>
      <diagonal/>
    </border>
    <border>
      <left style="thin">
        <color auto="1"/>
      </left>
      <right style="thin">
        <color auto="1"/>
      </right>
      <top/>
      <bottom style="thin">
        <color auto="1"/>
      </bottom>
      <diagonal/>
    </border>
    <border>
      <left/>
      <right style="thin">
        <color theme="3"/>
      </right>
      <top/>
      <bottom style="thin">
        <color theme="3"/>
      </bottom>
      <diagonal/>
    </border>
    <border>
      <left style="thin">
        <color theme="3"/>
      </left>
      <right style="thin">
        <color theme="3"/>
      </right>
      <top/>
      <bottom style="thin">
        <color theme="3"/>
      </bottom>
      <diagonal/>
    </border>
    <border>
      <left style="thin">
        <color theme="3"/>
      </left>
      <right style="medium">
        <color auto="1"/>
      </right>
      <top/>
      <bottom style="thin">
        <color theme="3"/>
      </bottom>
      <diagonal/>
    </border>
    <border>
      <left style="medium">
        <color auto="1"/>
      </left>
      <right style="thin">
        <color theme="3"/>
      </right>
      <top/>
      <bottom style="thin">
        <color theme="3"/>
      </bottom>
      <diagonal/>
    </border>
    <border>
      <left style="medium">
        <color auto="1"/>
      </left>
      <right style="medium">
        <color auto="1"/>
      </right>
      <top style="thin">
        <color theme="3"/>
      </top>
      <bottom style="thin">
        <color theme="3"/>
      </bottom>
      <diagonal/>
    </border>
    <border>
      <left style="medium">
        <color auto="1"/>
      </left>
      <right/>
      <top style="thin">
        <color theme="3"/>
      </top>
      <bottom style="thin">
        <color theme="3"/>
      </bottom>
      <diagonal/>
    </border>
    <border>
      <left style="thin">
        <color auto="1"/>
      </left>
      <right style="thin">
        <color auto="1"/>
      </right>
      <top style="thin">
        <color auto="1"/>
      </top>
      <bottom style="thin">
        <color auto="1"/>
      </bottom>
      <diagonal/>
    </border>
    <border>
      <left/>
      <right style="thin">
        <color theme="3"/>
      </right>
      <top style="thin">
        <color theme="3"/>
      </top>
      <bottom style="thin">
        <color theme="3"/>
      </bottom>
      <diagonal/>
    </border>
    <border>
      <left style="thin">
        <color theme="3"/>
      </left>
      <right style="thin">
        <color theme="3"/>
      </right>
      <top style="thin">
        <color theme="3"/>
      </top>
      <bottom style="thin">
        <color theme="3"/>
      </bottom>
      <diagonal/>
    </border>
    <border>
      <left style="thin">
        <color theme="3"/>
      </left>
      <right style="medium">
        <color auto="1"/>
      </right>
      <top style="thin">
        <color theme="3"/>
      </top>
      <bottom style="thin">
        <color theme="3"/>
      </bottom>
      <diagonal/>
    </border>
    <border>
      <left style="medium">
        <color auto="1"/>
      </left>
      <right style="medium">
        <color auto="1"/>
      </right>
      <top style="thin">
        <color theme="3"/>
      </top>
      <bottom/>
      <diagonal/>
    </border>
    <border>
      <left style="medium">
        <color auto="1"/>
      </left>
      <right/>
      <top style="thin">
        <color theme="3"/>
      </top>
      <bottom/>
      <diagonal/>
    </border>
    <border>
      <left style="thin">
        <color auto="1"/>
      </left>
      <right style="thin">
        <color auto="1"/>
      </right>
      <top style="thin">
        <color auto="1"/>
      </top>
      <bottom/>
      <diagonal/>
    </border>
    <border>
      <left style="thin">
        <color theme="3"/>
      </left>
      <right style="thin">
        <color theme="3"/>
      </right>
      <top style="thin">
        <color theme="3"/>
      </top>
      <bottom/>
      <diagonal/>
    </border>
    <border>
      <left style="thin">
        <color theme="3"/>
      </left>
      <right style="medium">
        <color auto="1"/>
      </right>
      <top style="thin">
        <color theme="3"/>
      </top>
      <bottom/>
      <diagonal/>
    </border>
    <border>
      <left style="medium">
        <color auto="1"/>
      </left>
      <right/>
      <top style="medium">
        <color auto="1"/>
      </top>
      <bottom style="medium">
        <color auto="1"/>
      </bottom>
      <diagonal/>
    </border>
    <border>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medium">
        <color auto="1"/>
      </right>
      <top style="medium">
        <color auto="1"/>
      </top>
      <bottom style="medium">
        <color auto="1"/>
      </bottom>
      <diagonal/>
    </border>
    <border>
      <left style="thin">
        <color theme="3"/>
      </left>
      <right style="thin">
        <color theme="3"/>
      </right>
      <top/>
      <bottom/>
      <diagonal/>
    </border>
    <border>
      <left/>
      <right style="medium">
        <color auto="1"/>
      </right>
      <top/>
      <bottom style="thin">
        <color theme="3"/>
      </bottom>
      <diagonal/>
    </border>
    <border>
      <left style="medium">
        <color auto="1"/>
      </left>
      <right style="thin">
        <color theme="3"/>
      </right>
      <top/>
      <bottom/>
      <diagonal/>
    </border>
    <border>
      <left style="thin">
        <color theme="3"/>
      </left>
      <right style="medium">
        <color auto="1"/>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theme="3"/>
      </right>
      <top style="thin">
        <color theme="3"/>
      </top>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medium">
        <color auto="1"/>
      </left>
      <right style="thin">
        <color auto="1"/>
      </right>
      <top style="thin">
        <color auto="1"/>
      </top>
      <bottom style="thin">
        <color auto="1"/>
      </bottom>
      <diagonal/>
    </border>
    <border>
      <left style="thin">
        <color theme="3"/>
      </left>
      <right/>
      <top/>
      <bottom style="thin">
        <color theme="3"/>
      </bottom>
      <diagonal/>
    </border>
    <border>
      <left style="thin">
        <color theme="3"/>
      </left>
      <right/>
      <top style="thin">
        <color theme="3"/>
      </top>
      <bottom style="thin">
        <color theme="3"/>
      </bottom>
      <diagonal/>
    </border>
    <border>
      <left style="thin">
        <color theme="3"/>
      </left>
      <right/>
      <top style="thin">
        <color theme="3"/>
      </top>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right style="thin">
        <color theme="0" tint="-0.34998626667073579"/>
      </right>
      <top/>
      <bottom style="medium">
        <color theme="4" tint="0.39988402966399123"/>
      </bottom>
      <diagonal/>
    </border>
    <border>
      <left style="thin">
        <color theme="0" tint="-0.34998626667073579"/>
      </left>
      <right style="thin">
        <color theme="0" tint="-0.34998626667073579"/>
      </right>
      <top style="thin">
        <color theme="0" tint="-0.34998626667073579"/>
      </top>
      <bottom/>
      <diagonal/>
    </border>
    <border>
      <left/>
      <right/>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right/>
      <top style="thin">
        <color theme="0" tint="-0.34998626667073579"/>
      </top>
      <bottom/>
      <diagonal/>
    </border>
    <border>
      <left style="thin">
        <color theme="0" tint="-0.34998626667073579"/>
      </left>
      <right style="thin">
        <color theme="0" tint="-0.34998626667073579"/>
      </right>
      <top/>
      <bottom style="medium">
        <color theme="0" tint="-0.14999847407452621"/>
      </bottom>
      <diagonal/>
    </border>
    <border>
      <left style="thin">
        <color theme="0" tint="-0.14999847407452621"/>
      </left>
      <right style="thin">
        <color theme="0" tint="-0.14999847407452621"/>
      </right>
      <top style="medium">
        <color theme="0" tint="-0.14999847407452621"/>
      </top>
      <bottom style="medium">
        <color theme="0" tint="-0.1499984740745262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style="thin">
        <color auto="1"/>
      </right>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ck">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style="thin">
        <color auto="1"/>
      </bottom>
      <diagonal/>
    </border>
    <border>
      <left style="thin">
        <color auto="1"/>
      </left>
      <right style="thin">
        <color auto="1"/>
      </right>
      <top style="thin">
        <color auto="1"/>
      </top>
      <bottom style="medium">
        <color rgb="FF000000"/>
      </bottom>
      <diagonal/>
    </border>
  </borders>
  <cellStyleXfs count="33">
    <xf numFmtId="0" fontId="0" fillId="0" borderId="0"/>
    <xf numFmtId="166" fontId="45" fillId="0" borderId="0" applyBorder="0" applyProtection="0"/>
    <xf numFmtId="9" fontId="45" fillId="0" borderId="0" applyBorder="0" applyProtection="0"/>
    <xf numFmtId="0" fontId="41" fillId="0" borderId="0" applyBorder="0" applyProtection="0"/>
    <xf numFmtId="0" fontId="1" fillId="2" borderId="0" applyBorder="0" applyProtection="0"/>
    <xf numFmtId="164" fontId="1" fillId="0" borderId="1">
      <alignment horizontal="center" vertical="center"/>
    </xf>
    <xf numFmtId="164" fontId="1" fillId="0" borderId="1">
      <alignment horizontal="center" vertical="center"/>
    </xf>
    <xf numFmtId="0" fontId="2" fillId="0" borderId="0" applyBorder="0" applyProtection="0"/>
    <xf numFmtId="165" fontId="1" fillId="0" borderId="2">
      <alignment horizontal="center" vertical="center"/>
    </xf>
    <xf numFmtId="165" fontId="1" fillId="0" borderId="2">
      <alignment horizontal="center" vertical="center"/>
    </xf>
    <xf numFmtId="0" fontId="1" fillId="0" borderId="1">
      <alignment horizontal="center" vertical="center"/>
    </xf>
    <xf numFmtId="0" fontId="1" fillId="0" borderId="1">
      <alignment horizontal="center" vertical="center"/>
    </xf>
    <xf numFmtId="0" fontId="3" fillId="0" borderId="0"/>
    <xf numFmtId="0" fontId="4" fillId="0" borderId="0"/>
    <xf numFmtId="0" fontId="1" fillId="0" borderId="0"/>
    <xf numFmtId="0" fontId="1" fillId="0" borderId="0"/>
    <xf numFmtId="9" fontId="45" fillId="0" borderId="0" applyBorder="0" applyProtection="0"/>
    <xf numFmtId="9" fontId="45" fillId="0" borderId="0" applyBorder="0" applyProtection="0"/>
    <xf numFmtId="0" fontId="5" fillId="0" borderId="0" applyBorder="0" applyProtection="0"/>
    <xf numFmtId="0" fontId="1" fillId="0" borderId="1">
      <alignment horizontal="left" vertical="center" indent="2"/>
    </xf>
    <xf numFmtId="0" fontId="1" fillId="0" borderId="1">
      <alignment horizontal="left" vertical="center" indent="2"/>
    </xf>
    <xf numFmtId="0" fontId="6" fillId="0" borderId="0"/>
    <xf numFmtId="0" fontId="6" fillId="3" borderId="0" applyBorder="0" applyProtection="0"/>
    <xf numFmtId="0" fontId="6" fillId="4" borderId="0" applyBorder="0" applyProtection="0"/>
    <xf numFmtId="0" fontId="45" fillId="0" borderId="0" applyBorder="0" applyProtection="0"/>
    <xf numFmtId="0" fontId="45" fillId="0" borderId="0" applyBorder="0" applyProtection="0"/>
    <xf numFmtId="0" fontId="45" fillId="0" borderId="0" applyBorder="0" applyProtection="0"/>
    <xf numFmtId="0" fontId="45" fillId="0" borderId="0" applyBorder="0" applyProtection="0">
      <alignment horizontal="left"/>
    </xf>
    <xf numFmtId="0" fontId="7" fillId="0" borderId="0" applyBorder="0" applyProtection="0">
      <alignment horizontal="left"/>
    </xf>
    <xf numFmtId="0" fontId="7" fillId="0" borderId="0" applyBorder="0" applyProtection="0"/>
    <xf numFmtId="0" fontId="5" fillId="0" borderId="0" applyBorder="0" applyProtection="0"/>
    <xf numFmtId="0" fontId="32" fillId="0" borderId="3" applyProtection="0"/>
    <xf numFmtId="0" fontId="33" fillId="0" borderId="4" applyProtection="0"/>
  </cellStyleXfs>
  <cellXfs count="297">
    <xf numFmtId="0" fontId="0" fillId="0" borderId="0" xfId="0"/>
    <xf numFmtId="0" fontId="10" fillId="0" borderId="0" xfId="0" applyFont="1" applyAlignment="1">
      <alignment horizontal="center" vertical="center"/>
    </xf>
    <xf numFmtId="0" fontId="8" fillId="0" borderId="0" xfId="0" applyFont="1"/>
    <xf numFmtId="0" fontId="9" fillId="0" borderId="0" xfId="0" applyFont="1"/>
    <xf numFmtId="0" fontId="11" fillId="0" borderId="0" xfId="0" applyFont="1"/>
    <xf numFmtId="0" fontId="11" fillId="0" borderId="0" xfId="0" applyFont="1" applyAlignment="1">
      <alignment horizontal="center"/>
    </xf>
    <xf numFmtId="0" fontId="12" fillId="0" borderId="0" xfId="0" applyFont="1"/>
    <xf numFmtId="0" fontId="13" fillId="0" borderId="0" xfId="0" applyFont="1"/>
    <xf numFmtId="0" fontId="3"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3" fillId="0" borderId="0" xfId="0" applyFont="1" applyAlignment="1">
      <alignment horizontal="center"/>
    </xf>
    <xf numFmtId="0" fontId="3" fillId="0" borderId="0" xfId="0" applyFont="1" applyAlignment="1">
      <alignment horizontal="left" vertical="center" wrapText="1"/>
    </xf>
    <xf numFmtId="0" fontId="14"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vertic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9" xfId="0" applyFont="1" applyFill="1" applyBorder="1" applyAlignment="1">
      <alignment horizontal="center" vertical="center" wrapText="1"/>
    </xf>
    <xf numFmtId="0" fontId="15" fillId="5" borderId="10" xfId="0" applyFont="1" applyFill="1" applyBorder="1" applyAlignment="1">
      <alignment horizontal="center" vertical="center" wrapText="1"/>
    </xf>
    <xf numFmtId="0" fontId="12" fillId="0" borderId="0" xfId="0" applyFont="1" applyAlignment="1">
      <alignment vertical="center"/>
    </xf>
    <xf numFmtId="0" fontId="15" fillId="5" borderId="6" xfId="0" applyFont="1" applyFill="1" applyBorder="1" applyAlignment="1">
      <alignment horizontal="left" vertical="center" wrapText="1"/>
    </xf>
    <xf numFmtId="0" fontId="12" fillId="5" borderId="9" xfId="0" applyFont="1" applyFill="1" applyBorder="1" applyAlignment="1">
      <alignment vertical="center"/>
    </xf>
    <xf numFmtId="0" fontId="15" fillId="5" borderId="10" xfId="0" applyFont="1" applyFill="1" applyBorder="1" applyAlignment="1">
      <alignment horizontal="left" vertical="center" wrapText="1"/>
    </xf>
    <xf numFmtId="0" fontId="17" fillId="5" borderId="11" xfId="0" applyFont="1" applyFill="1" applyBorder="1" applyAlignment="1">
      <alignment horizontal="center" vertical="center" wrapText="1"/>
    </xf>
    <xf numFmtId="0" fontId="17" fillId="5" borderId="9" xfId="0" applyFont="1" applyFill="1" applyBorder="1" applyAlignment="1">
      <alignment horizontal="center" vertical="center" wrapText="1"/>
    </xf>
    <xf numFmtId="0" fontId="17" fillId="5" borderId="12" xfId="0" applyFont="1" applyFill="1" applyBorder="1" applyAlignment="1">
      <alignment horizontal="center" vertical="center" wrapText="1"/>
    </xf>
    <xf numFmtId="0" fontId="9" fillId="0" borderId="13" xfId="0" applyFont="1" applyBorder="1" applyAlignment="1">
      <alignment horizontal="center" vertical="center" wrapText="1"/>
    </xf>
    <xf numFmtId="0" fontId="18" fillId="0" borderId="14" xfId="0" applyFont="1" applyBorder="1" applyAlignment="1">
      <alignment vertical="center"/>
    </xf>
    <xf numFmtId="0" fontId="9" fillId="0" borderId="15" xfId="0" applyFont="1" applyBorder="1" applyAlignment="1">
      <alignment horizontal="center" vertical="center" wrapText="1"/>
    </xf>
    <xf numFmtId="14" fontId="9" fillId="0" borderId="16" xfId="0" applyNumberFormat="1" applyFont="1" applyBorder="1" applyAlignment="1">
      <alignment horizontal="center" vertical="center" wrapText="1"/>
    </xf>
    <xf numFmtId="0" fontId="9" fillId="0" borderId="16" xfId="0" applyFont="1" applyBorder="1" applyAlignment="1">
      <alignment horizontal="center" vertical="center" wrapText="1"/>
    </xf>
    <xf numFmtId="14" fontId="9" fillId="0" borderId="17" xfId="0" applyNumberFormat="1" applyFont="1" applyBorder="1" applyAlignment="1">
      <alignment horizontal="center" vertical="center" wrapText="1"/>
    </xf>
    <xf numFmtId="0" fontId="13" fillId="0" borderId="17" xfId="0" applyFont="1" applyBorder="1" applyAlignment="1">
      <alignment horizontal="center" vertical="center" wrapText="1"/>
    </xf>
    <xf numFmtId="166" fontId="9" fillId="0" borderId="17" xfId="1" applyFont="1" applyBorder="1" applyAlignment="1" applyProtection="1">
      <alignment vertical="center" wrapText="1"/>
    </xf>
    <xf numFmtId="0" fontId="19" fillId="0" borderId="18" xfId="0" applyFont="1" applyBorder="1" applyAlignment="1">
      <alignment horizontal="left" vertical="center" wrapText="1"/>
    </xf>
    <xf numFmtId="0" fontId="20" fillId="0" borderId="19"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18" xfId="0" applyFont="1" applyBorder="1" applyAlignment="1">
      <alignment horizontal="center" vertical="center" wrapText="1"/>
    </xf>
    <xf numFmtId="0" fontId="9" fillId="0" borderId="20" xfId="0" applyFont="1" applyBorder="1" applyAlignment="1">
      <alignment horizontal="center" vertical="center" wrapText="1"/>
    </xf>
    <xf numFmtId="0" fontId="18" fillId="0" borderId="21" xfId="0" applyFont="1" applyBorder="1" applyAlignment="1">
      <alignment vertical="center"/>
    </xf>
    <xf numFmtId="0" fontId="9" fillId="0" borderId="22" xfId="0" applyFont="1" applyBorder="1" applyAlignment="1">
      <alignment horizontal="center" vertical="center" wrapText="1"/>
    </xf>
    <xf numFmtId="14" fontId="9" fillId="0" borderId="23" xfId="0" applyNumberFormat="1" applyFont="1" applyBorder="1" applyAlignment="1">
      <alignment horizontal="center" vertical="center" wrapText="1"/>
    </xf>
    <xf numFmtId="0" fontId="13" fillId="0" borderId="24" xfId="0" applyFont="1" applyBorder="1" applyAlignment="1">
      <alignment horizontal="center" vertical="center" wrapText="1"/>
    </xf>
    <xf numFmtId="166" fontId="9" fillId="0" borderId="24" xfId="1" applyFont="1" applyBorder="1" applyAlignment="1" applyProtection="1">
      <alignment vertical="center" wrapText="1"/>
    </xf>
    <xf numFmtId="0" fontId="19" fillId="0" borderId="25" xfId="0" applyFont="1" applyBorder="1" applyAlignment="1">
      <alignment horizontal="left" vertical="center" wrapText="1"/>
    </xf>
    <xf numFmtId="0" fontId="9" fillId="0" borderId="26" xfId="0" applyFont="1" applyBorder="1" applyAlignment="1">
      <alignment horizontal="center" vertical="center" wrapText="1"/>
    </xf>
    <xf numFmtId="0" fontId="18" fillId="0" borderId="27" xfId="0" applyFont="1" applyBorder="1" applyAlignment="1">
      <alignment vertical="center"/>
    </xf>
    <xf numFmtId="0" fontId="9" fillId="0" borderId="28" xfId="0" applyFont="1" applyBorder="1" applyAlignment="1">
      <alignment horizontal="center" vertical="center" wrapText="1"/>
    </xf>
    <xf numFmtId="0" fontId="13" fillId="0" borderId="29" xfId="0" applyFont="1" applyBorder="1" applyAlignment="1">
      <alignment horizontal="center" vertical="center" wrapText="1"/>
    </xf>
    <xf numFmtId="166" fontId="9" fillId="0" borderId="29" xfId="1" applyFont="1" applyBorder="1" applyAlignment="1" applyProtection="1">
      <alignment vertical="center" wrapText="1"/>
    </xf>
    <xf numFmtId="0" fontId="19" fillId="0" borderId="30" xfId="0" applyFont="1" applyBorder="1" applyAlignment="1">
      <alignment horizontal="left" vertical="center" wrapText="1"/>
    </xf>
    <xf numFmtId="0" fontId="19" fillId="5" borderId="5" xfId="0" applyFont="1" applyFill="1" applyBorder="1" applyAlignment="1">
      <alignment horizontal="center" vertical="center" wrapText="1"/>
    </xf>
    <xf numFmtId="0" fontId="19" fillId="5" borderId="31" xfId="0" applyFont="1" applyFill="1" applyBorder="1" applyAlignment="1">
      <alignment horizontal="left" vertical="center" wrapText="1"/>
    </xf>
    <xf numFmtId="0" fontId="19" fillId="5" borderId="7" xfId="0" applyFont="1" applyFill="1" applyBorder="1" applyAlignment="1">
      <alignment horizontal="center" vertical="center" wrapText="1"/>
    </xf>
    <xf numFmtId="0" fontId="19" fillId="5" borderId="32" xfId="0" applyFont="1" applyFill="1" applyBorder="1" applyAlignment="1">
      <alignment horizontal="center" vertical="center" wrapText="1"/>
    </xf>
    <xf numFmtId="0" fontId="19" fillId="5" borderId="33" xfId="0" applyFont="1" applyFill="1" applyBorder="1" applyAlignment="1">
      <alignment horizontal="center" vertical="center" wrapText="1"/>
    </xf>
    <xf numFmtId="166" fontId="15" fillId="7" borderId="33" xfId="0" applyNumberFormat="1" applyFont="1" applyFill="1" applyBorder="1" applyAlignment="1">
      <alignment horizontal="center" vertical="center" wrapText="1"/>
    </xf>
    <xf numFmtId="0" fontId="19" fillId="5" borderId="34" xfId="0" applyFont="1" applyFill="1" applyBorder="1" applyAlignment="1">
      <alignment horizontal="left" vertical="center" wrapText="1"/>
    </xf>
    <xf numFmtId="0" fontId="13" fillId="0" borderId="35" xfId="0" applyFont="1" applyBorder="1" applyAlignment="1">
      <alignment horizontal="center" vertical="center" wrapText="1"/>
    </xf>
    <xf numFmtId="0" fontId="9" fillId="0" borderId="18" xfId="0" applyFont="1" applyBorder="1" applyAlignment="1">
      <alignment horizontal="left" vertical="top" wrapText="1"/>
    </xf>
    <xf numFmtId="0" fontId="18" fillId="0" borderId="21" xfId="0" applyFont="1" applyBorder="1" applyAlignment="1">
      <alignment horizontal="left" vertical="center"/>
    </xf>
    <xf numFmtId="0" fontId="9" fillId="0" borderId="25" xfId="0" applyFont="1" applyBorder="1" applyAlignment="1">
      <alignment horizontal="left" vertical="top" wrapText="1"/>
    </xf>
    <xf numFmtId="0" fontId="20" fillId="0" borderId="35" xfId="0" applyFont="1" applyBorder="1" applyAlignment="1">
      <alignment horizontal="center" vertical="center" wrapText="1"/>
    </xf>
    <xf numFmtId="0" fontId="20" fillId="0" borderId="14" xfId="0" applyFont="1" applyBorder="1" applyAlignment="1">
      <alignment horizontal="center" vertical="center" wrapText="1"/>
    </xf>
    <xf numFmtId="0" fontId="20" fillId="0" borderId="22" xfId="0" applyFont="1" applyBorder="1" applyAlignment="1">
      <alignment horizontal="center" vertical="center" wrapText="1"/>
    </xf>
    <xf numFmtId="0" fontId="20" fillId="0" borderId="36" xfId="0" applyFont="1" applyBorder="1" applyAlignment="1">
      <alignment horizontal="center" vertical="center" wrapText="1"/>
    </xf>
    <xf numFmtId="0" fontId="19" fillId="5" borderId="8" xfId="0" applyFont="1" applyFill="1" applyBorder="1" applyAlignment="1">
      <alignment horizontal="center" vertical="center" wrapText="1"/>
    </xf>
    <xf numFmtId="0" fontId="19" fillId="5" borderId="9" xfId="0" applyFont="1" applyFill="1" applyBorder="1" applyAlignment="1">
      <alignment horizontal="center" vertical="center" wrapText="1"/>
    </xf>
    <xf numFmtId="166" fontId="19" fillId="7" borderId="9" xfId="1" applyFont="1" applyFill="1" applyBorder="1" applyAlignment="1" applyProtection="1">
      <alignment horizontal="center" vertical="center" wrapText="1"/>
    </xf>
    <xf numFmtId="0" fontId="19" fillId="5" borderId="10" xfId="0" applyFont="1" applyFill="1" applyBorder="1" applyAlignment="1">
      <alignment horizontal="left" vertical="center" wrapText="1"/>
    </xf>
    <xf numFmtId="0" fontId="18" fillId="0" borderId="14" xfId="0" applyFont="1" applyBorder="1" applyAlignment="1">
      <alignment horizontal="left" vertical="center"/>
    </xf>
    <xf numFmtId="0" fontId="20" fillId="0" borderId="37" xfId="0" applyFont="1" applyBorder="1" applyAlignment="1">
      <alignment horizontal="center" vertical="center" wrapText="1"/>
    </xf>
    <xf numFmtId="0" fontId="20" fillId="0" borderId="38" xfId="0" applyFont="1" applyBorder="1" applyAlignment="1">
      <alignment horizontal="center" vertical="center" wrapText="1"/>
    </xf>
    <xf numFmtId="0" fontId="20" fillId="6" borderId="39" xfId="0" applyFont="1" applyFill="1" applyBorder="1" applyAlignment="1">
      <alignment horizontal="center" vertical="center"/>
    </xf>
    <xf numFmtId="0" fontId="14" fillId="6" borderId="41" xfId="0" applyFont="1" applyFill="1" applyBorder="1" applyAlignment="1">
      <alignment horizontal="center"/>
    </xf>
    <xf numFmtId="0" fontId="9" fillId="8" borderId="22" xfId="0" applyFont="1" applyFill="1" applyBorder="1" applyAlignment="1">
      <alignment horizontal="center" vertical="center" wrapText="1"/>
    </xf>
    <xf numFmtId="0" fontId="18" fillId="0" borderId="27" xfId="0" applyFont="1" applyBorder="1" applyAlignment="1">
      <alignment horizontal="left" vertical="center"/>
    </xf>
    <xf numFmtId="0" fontId="9" fillId="0" borderId="30" xfId="0" applyFont="1" applyBorder="1" applyAlignment="1">
      <alignment horizontal="left" vertical="top" wrapText="1"/>
    </xf>
    <xf numFmtId="166" fontId="19" fillId="7" borderId="33" xfId="1" applyFont="1" applyFill="1" applyBorder="1" applyAlignment="1" applyProtection="1">
      <alignment horizontal="center" vertical="center" wrapText="1"/>
    </xf>
    <xf numFmtId="0" fontId="9" fillId="0" borderId="24" xfId="0" applyFont="1" applyBorder="1" applyAlignment="1">
      <alignment horizontal="center" vertical="center" wrapText="1"/>
    </xf>
    <xf numFmtId="0" fontId="3" fillId="0" borderId="24" xfId="0" applyFont="1" applyBorder="1" applyAlignment="1">
      <alignment horizontal="center" vertical="center" wrapText="1"/>
    </xf>
    <xf numFmtId="0" fontId="9" fillId="0" borderId="29" xfId="0" applyFont="1" applyBorder="1" applyAlignment="1">
      <alignment horizontal="center" vertical="center" wrapText="1"/>
    </xf>
    <xf numFmtId="0" fontId="3" fillId="0" borderId="29" xfId="0" applyFont="1" applyBorder="1" applyAlignment="1">
      <alignment horizontal="center" vertical="center" wrapText="1"/>
    </xf>
    <xf numFmtId="0" fontId="9" fillId="5" borderId="33" xfId="0" applyFont="1" applyFill="1" applyBorder="1" applyAlignment="1">
      <alignment horizontal="center" vertical="center" wrapText="1"/>
    </xf>
    <xf numFmtId="0" fontId="18" fillId="0" borderId="14" xfId="0" applyFont="1" applyBorder="1" applyAlignment="1">
      <alignment horizontal="left" vertical="center" wrapText="1" shrinkToFit="1"/>
    </xf>
    <xf numFmtId="0" fontId="9" fillId="0" borderId="17" xfId="0" applyFont="1" applyBorder="1" applyAlignment="1">
      <alignment horizontal="center" vertical="center" wrapText="1"/>
    </xf>
    <xf numFmtId="0" fontId="3" fillId="0" borderId="17" xfId="0" applyFont="1" applyBorder="1" applyAlignment="1">
      <alignment horizontal="center" vertical="center" wrapText="1"/>
    </xf>
    <xf numFmtId="166" fontId="19" fillId="5" borderId="9" xfId="1" applyFont="1" applyFill="1" applyBorder="1" applyAlignment="1" applyProtection="1">
      <alignment horizontal="center" vertical="center" wrapText="1"/>
    </xf>
    <xf numFmtId="0" fontId="9" fillId="0" borderId="35" xfId="0" applyFont="1" applyBorder="1" applyAlignment="1">
      <alignment horizontal="center" vertical="center" wrapText="1"/>
    </xf>
    <xf numFmtId="0" fontId="3" fillId="0" borderId="35" xfId="0" applyFont="1" applyBorder="1" applyAlignment="1">
      <alignment horizontal="center" vertical="center" wrapText="1"/>
    </xf>
    <xf numFmtId="0" fontId="9" fillId="5" borderId="9" xfId="0" applyFont="1" applyFill="1" applyBorder="1" applyAlignment="1">
      <alignment horizontal="center" vertical="center" wrapText="1"/>
    </xf>
    <xf numFmtId="0" fontId="18" fillId="0" borderId="14" xfId="0" applyFont="1" applyBorder="1" applyAlignment="1">
      <alignment horizontal="left" vertical="center" wrapText="1"/>
    </xf>
    <xf numFmtId="0" fontId="19" fillId="5" borderId="31" xfId="0" applyFont="1" applyFill="1" applyBorder="1" applyAlignment="1">
      <alignment horizontal="left" vertical="center"/>
    </xf>
    <xf numFmtId="0" fontId="9" fillId="0" borderId="23" xfId="0" applyFont="1" applyBorder="1" applyAlignment="1">
      <alignment horizontal="center" vertical="center" wrapText="1"/>
    </xf>
    <xf numFmtId="0" fontId="9" fillId="0" borderId="42" xfId="0" applyFont="1" applyBorder="1" applyAlignment="1">
      <alignment horizontal="center" vertical="center" wrapText="1"/>
    </xf>
    <xf numFmtId="0" fontId="9" fillId="5" borderId="8" xfId="0" applyFont="1" applyFill="1" applyBorder="1" applyAlignment="1">
      <alignment horizontal="center" vertical="center" wrapText="1"/>
    </xf>
    <xf numFmtId="0" fontId="21" fillId="0" borderId="13" xfId="0" applyFont="1" applyBorder="1" applyAlignment="1">
      <alignment horizontal="center" vertical="center" wrapText="1"/>
    </xf>
    <xf numFmtId="0" fontId="21" fillId="0" borderId="15" xfId="0" applyFont="1" applyBorder="1" applyAlignment="1">
      <alignment horizontal="center" vertical="center" wrapText="1"/>
    </xf>
    <xf numFmtId="0" fontId="21" fillId="0" borderId="20" xfId="0" applyFont="1" applyBorder="1" applyAlignment="1">
      <alignment horizontal="center" vertical="center" wrapText="1"/>
    </xf>
    <xf numFmtId="0" fontId="21" fillId="0" borderId="22" xfId="0" applyFont="1" applyBorder="1" applyAlignment="1">
      <alignment horizontal="center" vertical="center" wrapText="1"/>
    </xf>
    <xf numFmtId="0" fontId="21" fillId="0" borderId="26" xfId="0" applyFont="1" applyBorder="1" applyAlignment="1">
      <alignment horizontal="center" vertical="center"/>
    </xf>
    <xf numFmtId="0" fontId="21"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xf numFmtId="0" fontId="22" fillId="5" borderId="5" xfId="0" applyFont="1" applyFill="1" applyBorder="1" applyAlignment="1">
      <alignment horizontal="center" vertical="center"/>
    </xf>
    <xf numFmtId="0" fontId="19" fillId="5" borderId="7" xfId="0" applyFont="1" applyFill="1" applyBorder="1" applyAlignment="1">
      <alignment horizontal="center" vertical="center"/>
    </xf>
    <xf numFmtId="0" fontId="9" fillId="5" borderId="43"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3" fillId="5" borderId="7" xfId="0" applyFont="1" applyFill="1" applyBorder="1" applyAlignment="1">
      <alignment horizontal="center" vertical="center"/>
    </xf>
    <xf numFmtId="166" fontId="9" fillId="7" borderId="7" xfId="1" applyFont="1" applyFill="1" applyBorder="1" applyAlignment="1" applyProtection="1">
      <alignment vertical="center" wrapText="1"/>
    </xf>
    <xf numFmtId="0" fontId="3" fillId="5" borderId="44" xfId="0" applyFont="1" applyFill="1" applyBorder="1"/>
    <xf numFmtId="0" fontId="21" fillId="0" borderId="45" xfId="0" applyFont="1" applyBorder="1" applyAlignment="1">
      <alignment horizontal="center" vertical="center"/>
    </xf>
    <xf numFmtId="0" fontId="18" fillId="0" borderId="46" xfId="0" applyFont="1" applyBorder="1" applyAlignment="1">
      <alignment horizontal="left" vertical="center"/>
    </xf>
    <xf numFmtId="0" fontId="21" fillId="0" borderId="15" xfId="0" applyFont="1" applyBorder="1" applyAlignment="1">
      <alignment horizontal="center" vertical="center"/>
    </xf>
    <xf numFmtId="0" fontId="9" fillId="0" borderId="47" xfId="0" applyFont="1" applyBorder="1" applyAlignment="1">
      <alignment horizontal="center" vertical="center" wrapText="1"/>
    </xf>
    <xf numFmtId="0" fontId="3" fillId="0" borderId="15" xfId="0" applyFont="1" applyBorder="1" applyAlignment="1">
      <alignment horizontal="center" vertical="center"/>
    </xf>
    <xf numFmtId="166" fontId="9" fillId="0" borderId="15" xfId="1" applyFont="1" applyBorder="1" applyAlignment="1" applyProtection="1">
      <alignment vertical="center" wrapText="1"/>
    </xf>
    <xf numFmtId="0" fontId="3" fillId="0" borderId="48" xfId="0" applyFont="1" applyBorder="1"/>
    <xf numFmtId="0" fontId="21" fillId="0" borderId="49" xfId="0" applyFont="1" applyBorder="1" applyAlignment="1">
      <alignment horizontal="center" vertical="center"/>
    </xf>
    <xf numFmtId="0" fontId="18" fillId="0" borderId="50" xfId="0" applyFont="1" applyBorder="1" applyAlignment="1">
      <alignment horizontal="left" vertical="center"/>
    </xf>
    <xf numFmtId="0" fontId="21" fillId="0" borderId="22" xfId="0" applyFont="1" applyBorder="1" applyAlignment="1">
      <alignment horizontal="center" vertical="center"/>
    </xf>
    <xf numFmtId="166" fontId="9" fillId="0" borderId="22" xfId="1" applyFont="1" applyBorder="1" applyAlignment="1" applyProtection="1">
      <alignment vertical="center" wrapText="1"/>
    </xf>
    <xf numFmtId="0" fontId="3" fillId="0" borderId="51" xfId="0" applyFont="1" applyBorder="1"/>
    <xf numFmtId="0" fontId="12" fillId="5" borderId="5" xfId="0" applyFont="1" applyFill="1" applyBorder="1" applyAlignment="1">
      <alignment vertical="center"/>
    </xf>
    <xf numFmtId="0" fontId="12" fillId="5" borderId="31" xfId="0" applyFont="1" applyFill="1" applyBorder="1" applyAlignment="1">
      <alignment vertical="center"/>
    </xf>
    <xf numFmtId="167" fontId="19" fillId="9" borderId="53" xfId="1" applyNumberFormat="1" applyFont="1" applyFill="1" applyBorder="1" applyAlignment="1" applyProtection="1">
      <alignment vertical="center" wrapText="1"/>
    </xf>
    <xf numFmtId="166" fontId="19" fillId="5" borderId="54" xfId="1" applyFont="1" applyFill="1" applyBorder="1" applyAlignment="1" applyProtection="1">
      <alignment vertical="center" wrapText="1"/>
    </xf>
    <xf numFmtId="0" fontId="0" fillId="0" borderId="0" xfId="0" applyAlignment="1">
      <alignment horizontal="left"/>
    </xf>
    <xf numFmtId="0" fontId="19" fillId="0" borderId="0" xfId="0" applyFont="1" applyAlignment="1">
      <alignment horizontal="left" vertical="center"/>
    </xf>
    <xf numFmtId="0" fontId="23" fillId="10" borderId="55" xfId="0" applyFont="1" applyFill="1" applyBorder="1" applyAlignment="1">
      <alignment horizontal="center" vertical="center" wrapText="1"/>
    </xf>
    <xf numFmtId="0" fontId="23" fillId="10" borderId="7" xfId="0" applyFont="1" applyFill="1" applyBorder="1" applyAlignment="1">
      <alignment horizontal="center" vertical="center" wrapText="1"/>
    </xf>
    <xf numFmtId="0" fontId="23" fillId="10" borderId="12" xfId="0" applyFont="1" applyFill="1" applyBorder="1" applyAlignment="1">
      <alignment horizontal="center" vertical="center" wrapText="1"/>
    </xf>
    <xf numFmtId="0" fontId="24" fillId="0" borderId="56" xfId="0" applyFont="1" applyBorder="1" applyAlignment="1">
      <alignment horizontal="center" vertical="center" wrapText="1"/>
    </xf>
    <xf numFmtId="0" fontId="25" fillId="0" borderId="15" xfId="0" applyFont="1" applyBorder="1"/>
    <xf numFmtId="0" fontId="13" fillId="0" borderId="15" xfId="0" applyFont="1" applyBorder="1" applyAlignment="1">
      <alignment horizontal="center" vertical="center" wrapText="1"/>
    </xf>
    <xf numFmtId="0" fontId="13" fillId="0" borderId="16" xfId="0" applyFont="1" applyBorder="1" applyAlignment="1">
      <alignment horizontal="center" vertical="center" wrapText="1"/>
    </xf>
    <xf numFmtId="14" fontId="26" fillId="0" borderId="57" xfId="0" applyNumberFormat="1" applyFont="1" applyBorder="1" applyAlignment="1">
      <alignment horizontal="center" vertical="center" wrapText="1"/>
    </xf>
    <xf numFmtId="0" fontId="3" fillId="8" borderId="48" xfId="0" applyFont="1" applyFill="1" applyBorder="1" applyAlignment="1">
      <alignment horizontal="center" vertical="center"/>
    </xf>
    <xf numFmtId="0" fontId="24" fillId="0" borderId="58" xfId="0" applyFont="1" applyBorder="1" applyAlignment="1">
      <alignment horizontal="center" vertical="center" wrapText="1"/>
    </xf>
    <xf numFmtId="0" fontId="25" fillId="0" borderId="22" xfId="0" applyFont="1" applyBorder="1"/>
    <xf numFmtId="0" fontId="13" fillId="0" borderId="22" xfId="0" applyFont="1" applyBorder="1" applyAlignment="1">
      <alignment horizontal="center" vertical="center" wrapText="1"/>
    </xf>
    <xf numFmtId="0" fontId="13" fillId="0" borderId="42" xfId="0" applyFont="1" applyBorder="1" applyAlignment="1">
      <alignment horizontal="center" vertical="center" wrapText="1"/>
    </xf>
    <xf numFmtId="14" fontId="13" fillId="0" borderId="59" xfId="0" applyNumberFormat="1" applyFont="1" applyBorder="1" applyAlignment="1">
      <alignment horizontal="center" vertical="center" wrapText="1"/>
    </xf>
    <xf numFmtId="0" fontId="3" fillId="8" borderId="51" xfId="0" applyFont="1" applyFill="1" applyBorder="1" applyAlignment="1">
      <alignment horizontal="center" vertical="center"/>
    </xf>
    <xf numFmtId="0" fontId="13" fillId="0" borderId="28" xfId="0" applyFont="1" applyBorder="1" applyAlignment="1">
      <alignment horizontal="center" vertical="center" wrapText="1"/>
    </xf>
    <xf numFmtId="166" fontId="24" fillId="8" borderId="51" xfId="0" applyNumberFormat="1" applyFont="1" applyFill="1" applyBorder="1" applyAlignment="1">
      <alignment horizontal="center" vertical="center" wrapText="1"/>
    </xf>
    <xf numFmtId="0" fontId="3" fillId="0" borderId="58" xfId="0" applyFont="1" applyBorder="1" applyAlignment="1">
      <alignment horizontal="center" vertical="top" wrapText="1"/>
    </xf>
    <xf numFmtId="0" fontId="27" fillId="0" borderId="22" xfId="0" applyFont="1" applyBorder="1" applyAlignment="1">
      <alignment vertical="center"/>
    </xf>
    <xf numFmtId="0" fontId="13" fillId="0" borderId="16" xfId="0" applyFont="1" applyBorder="1" applyAlignment="1">
      <alignment horizontal="center" vertical="top" wrapText="1"/>
    </xf>
    <xf numFmtId="166" fontId="24" fillId="8" borderId="51" xfId="1" applyFont="1" applyFill="1" applyBorder="1" applyAlignment="1" applyProtection="1">
      <alignment horizontal="center" vertical="center" wrapText="1"/>
    </xf>
    <xf numFmtId="0" fontId="13" fillId="0" borderId="23" xfId="0" applyFont="1" applyBorder="1" applyAlignment="1">
      <alignment horizontal="center" vertical="top" wrapText="1"/>
    </xf>
    <xf numFmtId="0" fontId="13" fillId="0" borderId="59" xfId="0" applyFont="1" applyBorder="1" applyAlignment="1">
      <alignment horizontal="center" vertical="top" wrapText="1"/>
    </xf>
    <xf numFmtId="0" fontId="3" fillId="0" borderId="51" xfId="0" applyFont="1" applyBorder="1" applyAlignment="1">
      <alignment horizontal="center" vertical="center"/>
    </xf>
    <xf numFmtId="0" fontId="13" fillId="0" borderId="58" xfId="0" applyFont="1" applyBorder="1" applyAlignment="1">
      <alignment horizontal="center" vertical="top" wrapText="1"/>
    </xf>
    <xf numFmtId="0" fontId="13" fillId="0" borderId="60" xfId="0" applyFont="1" applyBorder="1" applyAlignment="1">
      <alignment horizontal="center" vertical="top" wrapText="1"/>
    </xf>
    <xf numFmtId="0" fontId="13" fillId="0" borderId="58" xfId="0" applyFont="1" applyBorder="1" applyAlignment="1">
      <alignment horizontal="center" vertical="center" wrapText="1"/>
    </xf>
    <xf numFmtId="0" fontId="13" fillId="0" borderId="22" xfId="0" applyFont="1" applyBorder="1" applyAlignment="1">
      <alignment horizontal="center" vertical="top" wrapText="1"/>
    </xf>
    <xf numFmtId="0" fontId="13" fillId="0" borderId="62" xfId="0" applyFont="1" applyBorder="1" applyAlignment="1">
      <alignment horizontal="center" vertical="top" wrapText="1"/>
    </xf>
    <xf numFmtId="0" fontId="13" fillId="8" borderId="22" xfId="0" applyFont="1" applyFill="1" applyBorder="1" applyAlignment="1">
      <alignment horizontal="center" vertical="center" wrapText="1"/>
    </xf>
    <xf numFmtId="0" fontId="13" fillId="0" borderId="61" xfId="0" applyFont="1" applyBorder="1" applyAlignment="1">
      <alignment horizontal="center" vertical="top" wrapText="1"/>
    </xf>
    <xf numFmtId="0" fontId="27" fillId="0" borderId="22" xfId="0" applyFont="1" applyBorder="1" applyAlignment="1">
      <alignment vertical="center" wrapText="1" shrinkToFit="1"/>
    </xf>
    <xf numFmtId="0" fontId="27" fillId="0" borderId="22" xfId="0" applyFont="1" applyBorder="1" applyAlignment="1">
      <alignment vertical="center" wrapText="1"/>
    </xf>
    <xf numFmtId="0" fontId="13" fillId="0" borderId="58" xfId="0" applyFont="1" applyBorder="1" applyAlignment="1">
      <alignment horizontal="center"/>
    </xf>
    <xf numFmtId="0" fontId="13" fillId="0" borderId="22" xfId="0" applyFont="1" applyBorder="1" applyAlignment="1">
      <alignment horizontal="center"/>
    </xf>
    <xf numFmtId="0" fontId="13" fillId="0" borderId="39" xfId="0" applyFont="1" applyBorder="1" applyAlignment="1">
      <alignment horizontal="center"/>
    </xf>
    <xf numFmtId="0" fontId="27" fillId="0" borderId="40" xfId="0" applyFont="1" applyBorder="1" applyAlignment="1">
      <alignment vertical="center"/>
    </xf>
    <xf numFmtId="0" fontId="13" fillId="0" borderId="40" xfId="0" applyFont="1" applyBorder="1" applyAlignment="1">
      <alignment horizontal="center"/>
    </xf>
    <xf numFmtId="0" fontId="13" fillId="0" borderId="40" xfId="0" applyFont="1" applyBorder="1" applyAlignment="1">
      <alignment horizontal="center" vertical="center" wrapText="1"/>
    </xf>
    <xf numFmtId="0" fontId="3" fillId="0" borderId="41" xfId="0" applyFont="1" applyBorder="1" applyAlignment="1">
      <alignment horizontal="center" vertical="center"/>
    </xf>
    <xf numFmtId="0" fontId="28" fillId="8" borderId="0" xfId="0" applyFont="1" applyFill="1" applyAlignment="1">
      <alignment horizontal="center" vertical="center" wrapText="1"/>
    </xf>
    <xf numFmtId="0" fontId="29" fillId="8" borderId="0" xfId="0" applyFont="1" applyFill="1" applyAlignment="1">
      <alignment horizontal="center" vertical="center" wrapText="1"/>
    </xf>
    <xf numFmtId="14" fontId="29" fillId="8" borderId="0" xfId="0" applyNumberFormat="1" applyFont="1" applyFill="1" applyAlignment="1">
      <alignment horizontal="center" vertical="center" wrapText="1"/>
    </xf>
    <xf numFmtId="0" fontId="28" fillId="12" borderId="63" xfId="0" applyFont="1" applyFill="1" applyBorder="1" applyAlignment="1">
      <alignment horizontal="center" vertical="center"/>
    </xf>
    <xf numFmtId="0" fontId="28" fillId="12" borderId="63" xfId="0" applyFont="1" applyFill="1" applyBorder="1" applyAlignment="1">
      <alignment horizontal="center" vertical="center" wrapText="1"/>
    </xf>
    <xf numFmtId="0" fontId="30" fillId="8" borderId="64" xfId="0" applyFont="1" applyFill="1" applyBorder="1" applyAlignment="1">
      <alignment horizontal="center" vertical="center" wrapText="1"/>
    </xf>
    <xf numFmtId="0" fontId="29" fillId="8" borderId="64" xfId="0" applyFont="1" applyFill="1" applyBorder="1" applyAlignment="1">
      <alignment horizontal="center" vertical="center" wrapText="1"/>
    </xf>
    <xf numFmtId="0" fontId="6" fillId="0" borderId="0" xfId="21"/>
    <xf numFmtId="0" fontId="5" fillId="0" borderId="0" xfId="30" applyBorder="1" applyAlignment="1" applyProtection="1">
      <alignment horizontal="left"/>
    </xf>
    <xf numFmtId="0" fontId="31" fillId="0" borderId="0" xfId="0" applyFont="1" applyAlignment="1">
      <alignment horizontal="left"/>
    </xf>
    <xf numFmtId="0" fontId="29" fillId="0" borderId="0" xfId="0" applyFont="1"/>
    <xf numFmtId="0" fontId="29" fillId="0" borderId="0" xfId="0" applyFont="1" applyAlignment="1">
      <alignment horizontal="center"/>
    </xf>
    <xf numFmtId="0" fontId="32" fillId="0" borderId="3" xfId="31" applyAlignment="1" applyProtection="1">
      <alignment vertical="top" wrapText="1"/>
    </xf>
    <xf numFmtId="0" fontId="6" fillId="0" borderId="0" xfId="21" applyAlignment="1">
      <alignment wrapText="1"/>
    </xf>
    <xf numFmtId="0" fontId="0" fillId="0" borderId="2" xfId="0" applyBorder="1" applyAlignment="1">
      <alignment horizontal="center" vertical="center"/>
    </xf>
    <xf numFmtId="0" fontId="0" fillId="0" borderId="67" xfId="0" applyBorder="1"/>
    <xf numFmtId="169" fontId="34" fillId="13" borderId="68" xfId="0" applyNumberFormat="1" applyFont="1" applyFill="1" applyBorder="1" applyAlignment="1">
      <alignment horizontal="center" vertical="center"/>
    </xf>
    <xf numFmtId="169" fontId="34" fillId="13" borderId="0" xfId="0" applyNumberFormat="1" applyFont="1" applyFill="1" applyAlignment="1">
      <alignment horizontal="center" vertical="center"/>
    </xf>
    <xf numFmtId="169" fontId="34" fillId="13" borderId="69" xfId="0" applyNumberFormat="1" applyFont="1" applyFill="1" applyBorder="1" applyAlignment="1">
      <alignment horizontal="center" vertical="center"/>
    </xf>
    <xf numFmtId="0" fontId="35" fillId="14" borderId="70" xfId="0" applyFont="1" applyFill="1" applyBorder="1" applyAlignment="1">
      <alignment horizontal="left" vertical="center" indent="1"/>
    </xf>
    <xf numFmtId="0" fontId="35" fillId="14" borderId="70" xfId="0" applyFont="1" applyFill="1" applyBorder="1" applyAlignment="1">
      <alignment horizontal="center" vertical="center" wrapText="1"/>
    </xf>
    <xf numFmtId="0" fontId="36" fillId="14" borderId="71" xfId="0" applyFont="1" applyFill="1" applyBorder="1" applyAlignment="1">
      <alignment horizontal="center" vertical="center" shrinkToFit="1"/>
    </xf>
    <xf numFmtId="0" fontId="0" fillId="0" borderId="0" xfId="0" applyAlignment="1">
      <alignment wrapText="1"/>
    </xf>
    <xf numFmtId="0" fontId="0" fillId="0" borderId="72" xfId="0" applyBorder="1" applyAlignment="1">
      <alignment vertical="center"/>
    </xf>
    <xf numFmtId="0" fontId="37" fillId="15" borderId="1" xfId="0" applyFont="1" applyFill="1" applyBorder="1" applyAlignment="1">
      <alignment horizontal="left" vertical="center" indent="1"/>
    </xf>
    <xf numFmtId="0" fontId="1" fillId="15" borderId="1" xfId="10" applyFill="1">
      <alignment horizontal="center" vertical="center"/>
    </xf>
    <xf numFmtId="9" fontId="4" fillId="15" borderId="1" xfId="2" applyFont="1" applyFill="1" applyBorder="1" applyAlignment="1" applyProtection="1">
      <alignment horizontal="center" vertical="center"/>
    </xf>
    <xf numFmtId="164" fontId="0" fillId="15" borderId="1" xfId="0" applyNumberFormat="1" applyFill="1" applyBorder="1" applyAlignment="1">
      <alignment horizontal="center" vertical="center"/>
    </xf>
    <xf numFmtId="164" fontId="4" fillId="15" borderId="1" xfId="0" applyNumberFormat="1" applyFont="1" applyFill="1" applyBorder="1" applyAlignment="1">
      <alignment horizontal="center" vertical="center"/>
    </xf>
    <xf numFmtId="0" fontId="4" fillId="0" borderId="1" xfId="0" applyFont="1" applyBorder="1" applyAlignment="1">
      <alignment horizontal="center" vertical="center"/>
    </xf>
    <xf numFmtId="0" fontId="1" fillId="16" borderId="1" xfId="19" applyFill="1">
      <alignment horizontal="left" vertical="center" indent="2"/>
    </xf>
    <xf numFmtId="0" fontId="1" fillId="16" borderId="1" xfId="10" applyFill="1">
      <alignment horizontal="center" vertical="center"/>
    </xf>
    <xf numFmtId="9" fontId="4" fillId="16" borderId="1" xfId="2" applyFont="1" applyFill="1" applyBorder="1" applyAlignment="1" applyProtection="1">
      <alignment horizontal="center" vertical="center"/>
    </xf>
    <xf numFmtId="164" fontId="1" fillId="16" borderId="1" xfId="5" applyFill="1">
      <alignment horizontal="center" vertical="center"/>
    </xf>
    <xf numFmtId="0" fontId="0" fillId="0" borderId="72" xfId="0" applyBorder="1" applyAlignment="1">
      <alignment horizontal="right" vertical="center"/>
    </xf>
    <xf numFmtId="0" fontId="37" fillId="17" borderId="1" xfId="0" applyFont="1" applyFill="1" applyBorder="1" applyAlignment="1">
      <alignment horizontal="left" vertical="center" indent="1"/>
    </xf>
    <xf numFmtId="0" fontId="1" fillId="17" borderId="1" xfId="10" applyFill="1">
      <alignment horizontal="center" vertical="center"/>
    </xf>
    <xf numFmtId="9" fontId="4" fillId="17" borderId="1" xfId="2" applyFont="1" applyFill="1" applyBorder="1" applyAlignment="1" applyProtection="1">
      <alignment horizontal="center" vertical="center"/>
    </xf>
    <xf numFmtId="164" fontId="0" fillId="17" borderId="1" xfId="0" applyNumberFormat="1" applyFill="1" applyBorder="1" applyAlignment="1">
      <alignment horizontal="center" vertical="center"/>
    </xf>
    <xf numFmtId="164" fontId="4" fillId="17" borderId="1" xfId="0" applyNumberFormat="1" applyFont="1" applyFill="1" applyBorder="1" applyAlignment="1">
      <alignment horizontal="center" vertical="center"/>
    </xf>
    <xf numFmtId="0" fontId="1" fillId="18" borderId="1" xfId="19" applyFill="1">
      <alignment horizontal="left" vertical="center" indent="2"/>
    </xf>
    <xf numFmtId="0" fontId="1" fillId="18" borderId="1" xfId="10" applyFill="1">
      <alignment horizontal="center" vertical="center"/>
    </xf>
    <xf numFmtId="9" fontId="4" fillId="18" borderId="1" xfId="2" applyFont="1" applyFill="1" applyBorder="1" applyAlignment="1" applyProtection="1">
      <alignment horizontal="center" vertical="center"/>
    </xf>
    <xf numFmtId="164" fontId="1" fillId="18" borderId="1" xfId="5" applyFill="1">
      <alignment horizontal="center" vertical="center"/>
    </xf>
    <xf numFmtId="0" fontId="37" fillId="2" borderId="1" xfId="0" applyFont="1" applyFill="1" applyBorder="1" applyAlignment="1">
      <alignment horizontal="left" vertical="center" indent="1"/>
    </xf>
    <xf numFmtId="0" fontId="1" fillId="2" borderId="1" xfId="10" applyFill="1">
      <alignment horizontal="center" vertical="center"/>
    </xf>
    <xf numFmtId="9" fontId="4" fillId="2" borderId="1" xfId="2" applyFont="1" applyFill="1" applyBorder="1" applyAlignment="1" applyProtection="1">
      <alignment horizontal="center" vertical="center"/>
    </xf>
    <xf numFmtId="164" fontId="0" fillId="2" borderId="1" xfId="0" applyNumberFormat="1" applyFill="1" applyBorder="1" applyAlignment="1">
      <alignment horizontal="center" vertical="center"/>
    </xf>
    <xf numFmtId="164" fontId="4" fillId="2" borderId="1" xfId="0" applyNumberFormat="1" applyFont="1" applyFill="1" applyBorder="1" applyAlignment="1">
      <alignment horizontal="center" vertical="center"/>
    </xf>
    <xf numFmtId="0" fontId="1" fillId="19" borderId="1" xfId="19" applyFill="1">
      <alignment horizontal="left" vertical="center" indent="2"/>
    </xf>
    <xf numFmtId="0" fontId="1" fillId="19" borderId="1" xfId="10" applyFill="1">
      <alignment horizontal="center" vertical="center"/>
    </xf>
    <xf numFmtId="9" fontId="4" fillId="19" borderId="1" xfId="2" applyFont="1" applyFill="1" applyBorder="1" applyAlignment="1" applyProtection="1">
      <alignment horizontal="center" vertical="center"/>
    </xf>
    <xf numFmtId="164" fontId="1" fillId="19" borderId="1" xfId="5" applyFill="1">
      <alignment horizontal="center" vertical="center"/>
    </xf>
    <xf numFmtId="0" fontId="37" fillId="20" borderId="1" xfId="0" applyFont="1" applyFill="1" applyBorder="1" applyAlignment="1">
      <alignment horizontal="left" vertical="center" indent="1"/>
    </xf>
    <xf numFmtId="0" fontId="1" fillId="20" borderId="1" xfId="10" applyFill="1">
      <alignment horizontal="center" vertical="center"/>
    </xf>
    <xf numFmtId="9" fontId="4" fillId="20" borderId="1" xfId="2" applyFont="1" applyFill="1" applyBorder="1" applyAlignment="1" applyProtection="1">
      <alignment horizontal="center" vertical="center"/>
    </xf>
    <xf numFmtId="164" fontId="0" fillId="20" borderId="1" xfId="0" applyNumberFormat="1" applyFill="1" applyBorder="1" applyAlignment="1">
      <alignment horizontal="center" vertical="center"/>
    </xf>
    <xf numFmtId="164" fontId="4" fillId="20" borderId="1" xfId="0" applyNumberFormat="1" applyFont="1" applyFill="1" applyBorder="1" applyAlignment="1">
      <alignment horizontal="center" vertical="center"/>
    </xf>
    <xf numFmtId="0" fontId="1" fillId="21" borderId="1" xfId="19" applyFill="1">
      <alignment horizontal="left" vertical="center" indent="2"/>
    </xf>
    <xf numFmtId="0" fontId="1" fillId="21" borderId="1" xfId="10" applyFill="1">
      <alignment horizontal="center" vertical="center"/>
    </xf>
    <xf numFmtId="9" fontId="4" fillId="21" borderId="1" xfId="2" applyFont="1" applyFill="1" applyBorder="1" applyAlignment="1" applyProtection="1">
      <alignment horizontal="center" vertical="center"/>
    </xf>
    <xf numFmtId="164" fontId="1" fillId="21" borderId="1" xfId="5" applyFill="1">
      <alignment horizontal="center" vertical="center"/>
    </xf>
    <xf numFmtId="0" fontId="1" fillId="0" borderId="1" xfId="19">
      <alignment horizontal="left" vertical="center" indent="2"/>
    </xf>
    <xf numFmtId="0" fontId="1" fillId="0" borderId="1" xfId="10">
      <alignment horizontal="center" vertical="center"/>
    </xf>
    <xf numFmtId="9" fontId="4" fillId="0" borderId="1" xfId="2" applyFont="1" applyBorder="1" applyAlignment="1" applyProtection="1">
      <alignment horizontal="center" vertical="center"/>
    </xf>
    <xf numFmtId="164" fontId="1" fillId="0" borderId="1" xfId="5">
      <alignment horizontal="center" vertical="center"/>
    </xf>
    <xf numFmtId="0" fontId="38" fillId="22" borderId="1" xfId="0" applyFont="1" applyFill="1" applyBorder="1" applyAlignment="1">
      <alignment horizontal="left" vertical="center" indent="1"/>
    </xf>
    <xf numFmtId="0" fontId="38" fillId="22" borderId="1" xfId="0" applyFont="1" applyFill="1" applyBorder="1" applyAlignment="1">
      <alignment horizontal="center" vertical="center"/>
    </xf>
    <xf numFmtId="9" fontId="4" fillId="22" borderId="1" xfId="2" applyFont="1" applyFill="1" applyBorder="1" applyAlignment="1" applyProtection="1">
      <alignment horizontal="center" vertical="center"/>
    </xf>
    <xf numFmtId="164" fontId="39" fillId="22" borderId="1" xfId="0" applyNumberFormat="1" applyFont="1" applyFill="1" applyBorder="1" applyAlignment="1">
      <alignment horizontal="left" vertical="center"/>
    </xf>
    <xf numFmtId="164" fontId="4" fillId="22" borderId="1" xfId="0" applyNumberFormat="1" applyFont="1" applyFill="1" applyBorder="1" applyAlignment="1">
      <alignment horizontal="center" vertical="center"/>
    </xf>
    <xf numFmtId="0" fontId="4" fillId="22" borderId="1" xfId="0" applyFont="1" applyFill="1" applyBorder="1" applyAlignment="1">
      <alignment horizontal="center" vertical="center"/>
    </xf>
    <xf numFmtId="0" fontId="0" fillId="22" borderId="72" xfId="0" applyFill="1" applyBorder="1" applyAlignment="1">
      <alignment vertical="center"/>
    </xf>
    <xf numFmtId="0" fontId="0" fillId="0" borderId="0" xfId="0" applyAlignment="1">
      <alignment horizontal="right" vertical="center"/>
    </xf>
    <xf numFmtId="0" fontId="40" fillId="0" borderId="0" xfId="0" applyFont="1"/>
    <xf numFmtId="0" fontId="6" fillId="0" borderId="0" xfId="0" applyFont="1" applyAlignment="1">
      <alignment horizontal="center"/>
    </xf>
    <xf numFmtId="0" fontId="42" fillId="0" borderId="0" xfId="3" applyFont="1" applyBorder="1" applyProtection="1"/>
    <xf numFmtId="0" fontId="0" fillId="0" borderId="73" xfId="26" applyFont="1" applyBorder="1"/>
    <xf numFmtId="0" fontId="0" fillId="0" borderId="74" xfId="26" applyFont="1" applyBorder="1"/>
    <xf numFmtId="0" fontId="0" fillId="0" borderId="75" xfId="24" applyFont="1" applyBorder="1"/>
    <xf numFmtId="0" fontId="45" fillId="0" borderId="58" xfId="27" applyBorder="1" applyAlignment="1">
      <alignment horizontal="left" indent="1"/>
    </xf>
    <xf numFmtId="0" fontId="0" fillId="0" borderId="22" xfId="27" applyFont="1" applyBorder="1" applyAlignment="1">
      <alignment horizontal="left" indent="1"/>
    </xf>
    <xf numFmtId="0" fontId="45" fillId="0" borderId="22" xfId="27" applyBorder="1">
      <alignment horizontal="left"/>
    </xf>
    <xf numFmtId="0" fontId="45" fillId="0" borderId="51" xfId="25" applyBorder="1"/>
    <xf numFmtId="0" fontId="0" fillId="0" borderId="76" xfId="27" applyFont="1" applyBorder="1" applyAlignment="1">
      <alignment horizontal="left" indent="1"/>
    </xf>
    <xf numFmtId="0" fontId="0" fillId="0" borderId="28" xfId="27" applyFont="1" applyBorder="1" applyAlignment="1">
      <alignment horizontal="left" indent="1"/>
    </xf>
    <xf numFmtId="166" fontId="45" fillId="0" borderId="51" xfId="25" applyNumberFormat="1" applyBorder="1"/>
    <xf numFmtId="0" fontId="45" fillId="0" borderId="56" xfId="27" applyBorder="1">
      <alignment horizontal="left"/>
    </xf>
    <xf numFmtId="0" fontId="45" fillId="0" borderId="15" xfId="27" applyBorder="1">
      <alignment horizontal="left"/>
    </xf>
    <xf numFmtId="0" fontId="45" fillId="0" borderId="77" xfId="27" applyBorder="1">
      <alignment horizontal="left"/>
    </xf>
    <xf numFmtId="0" fontId="45" fillId="0" borderId="78" xfId="27" applyBorder="1">
      <alignment horizontal="left"/>
    </xf>
    <xf numFmtId="0" fontId="7" fillId="0" borderId="79" xfId="28" applyBorder="1">
      <alignment horizontal="left"/>
    </xf>
    <xf numFmtId="0" fontId="7" fillId="0" borderId="80" xfId="28" applyBorder="1">
      <alignment horizontal="left"/>
    </xf>
    <xf numFmtId="0" fontId="7" fillId="0" borderId="81" xfId="28" applyBorder="1">
      <alignment horizontal="left"/>
    </xf>
    <xf numFmtId="166" fontId="7" fillId="0" borderId="41" xfId="29" applyNumberFormat="1" applyBorder="1"/>
    <xf numFmtId="0" fontId="43" fillId="23" borderId="5" xfId="0" applyFont="1" applyFill="1" applyBorder="1" applyAlignment="1">
      <alignment horizontal="center" vertical="center" wrapText="1"/>
    </xf>
    <xf numFmtId="0" fontId="43" fillId="23" borderId="12" xfId="0" applyFont="1" applyFill="1" applyBorder="1" applyAlignment="1">
      <alignment horizontal="center" vertical="center" wrapText="1"/>
    </xf>
    <xf numFmtId="0" fontId="43" fillId="23" borderId="83" xfId="0" applyFont="1" applyFill="1" applyBorder="1" applyAlignment="1">
      <alignment horizontal="center" vertical="center" wrapText="1"/>
    </xf>
    <xf numFmtId="0" fontId="43" fillId="23" borderId="84" xfId="0" applyFont="1" applyFill="1" applyBorder="1" applyAlignment="1">
      <alignment horizontal="center" vertical="center" wrapText="1"/>
    </xf>
    <xf numFmtId="0" fontId="0" fillId="0" borderId="85" xfId="0" applyBorder="1"/>
    <xf numFmtId="0" fontId="3" fillId="0" borderId="85" xfId="0" applyFont="1" applyBorder="1"/>
    <xf numFmtId="0" fontId="3" fillId="0" borderId="86" xfId="0" applyFont="1" applyBorder="1"/>
    <xf numFmtId="0" fontId="3" fillId="0" borderId="0" xfId="0" applyFont="1" applyAlignment="1">
      <alignment vertical="center"/>
    </xf>
    <xf numFmtId="0" fontId="44" fillId="0" borderId="58" xfId="0" applyFont="1" applyBorder="1" applyAlignment="1">
      <alignment horizontal="left" vertical="center" wrapText="1" indent="2"/>
    </xf>
    <xf numFmtId="0" fontId="44" fillId="0" borderId="22" xfId="0" applyFont="1" applyBorder="1" applyAlignment="1">
      <alignment horizontal="left" vertical="center" wrapText="1"/>
    </xf>
    <xf numFmtId="0" fontId="43" fillId="24" borderId="73" xfId="0" applyFont="1" applyFill="1" applyBorder="1" applyAlignment="1">
      <alignment horizontal="left" vertical="center" wrapText="1" indent="2"/>
    </xf>
    <xf numFmtId="0" fontId="43" fillId="24" borderId="74" xfId="0" applyFont="1" applyFill="1" applyBorder="1" applyAlignment="1">
      <alignment horizontal="left" vertical="center" wrapText="1"/>
    </xf>
    <xf numFmtId="0" fontId="44" fillId="0" borderId="58" xfId="0" applyFont="1" applyBorder="1" applyAlignment="1">
      <alignment horizontal="left" vertical="top" wrapText="1" indent="2"/>
    </xf>
    <xf numFmtId="0" fontId="44" fillId="0" borderId="22" xfId="0" applyFont="1" applyBorder="1" applyAlignment="1">
      <alignment horizontal="left" vertical="top" wrapText="1"/>
    </xf>
    <xf numFmtId="0" fontId="46" fillId="0" borderId="40" xfId="0" applyFont="1" applyBorder="1" applyAlignment="1">
      <alignment horizontal="center" vertical="top" wrapText="1"/>
    </xf>
    <xf numFmtId="0" fontId="13" fillId="0" borderId="88" xfId="0" applyFont="1" applyBorder="1" applyAlignment="1">
      <alignment horizontal="center" vertical="center" wrapText="1"/>
    </xf>
    <xf numFmtId="0" fontId="10" fillId="0" borderId="0" xfId="0" applyFont="1" applyAlignment="1">
      <alignment horizontal="center" vertical="center"/>
    </xf>
    <xf numFmtId="0" fontId="16" fillId="6" borderId="5" xfId="0" applyFont="1" applyFill="1" applyBorder="1" applyAlignment="1">
      <alignment horizontal="center" vertical="center"/>
    </xf>
    <xf numFmtId="0" fontId="14" fillId="6" borderId="40" xfId="0" applyFont="1" applyFill="1" applyBorder="1" applyAlignment="1">
      <alignment horizontal="right" vertical="center"/>
    </xf>
    <xf numFmtId="0" fontId="19" fillId="5" borderId="52" xfId="0" applyFont="1" applyFill="1" applyBorder="1" applyAlignment="1">
      <alignment horizontal="right" vertical="center" wrapText="1"/>
    </xf>
    <xf numFmtId="168" fontId="0" fillId="13" borderId="66" xfId="0" applyNumberFormat="1" applyFill="1" applyBorder="1" applyAlignment="1">
      <alignment horizontal="left" vertical="center" wrapText="1" indent="1"/>
    </xf>
    <xf numFmtId="0" fontId="33" fillId="0" borderId="65" xfId="32" applyBorder="1" applyAlignment="1" applyProtection="1">
      <alignment horizontal="right" indent="1"/>
    </xf>
    <xf numFmtId="0" fontId="44" fillId="8" borderId="49" xfId="0" applyFont="1" applyFill="1" applyBorder="1" applyAlignment="1">
      <alignment horizontal="center" vertical="center" wrapText="1"/>
    </xf>
    <xf numFmtId="0" fontId="43" fillId="23" borderId="82" xfId="0" applyFont="1" applyFill="1" applyBorder="1" applyAlignment="1">
      <alignment horizontal="center" vertical="center" wrapText="1"/>
    </xf>
    <xf numFmtId="0" fontId="3" fillId="0" borderId="87" xfId="0" applyFont="1" applyBorder="1" applyAlignment="1">
      <alignment horizontal="center" wrapText="1"/>
    </xf>
    <xf numFmtId="0" fontId="3" fillId="0" borderId="87" xfId="0" applyFont="1" applyBorder="1" applyAlignment="1">
      <alignment horizontal="center"/>
    </xf>
    <xf numFmtId="0" fontId="28" fillId="11" borderId="5" xfId="0" applyFont="1" applyFill="1" applyBorder="1" applyAlignment="1">
      <alignment horizontal="center"/>
    </xf>
    <xf numFmtId="0" fontId="29" fillId="7" borderId="5" xfId="0" applyFont="1" applyFill="1" applyBorder="1" applyAlignment="1">
      <alignment horizontal="center"/>
    </xf>
    <xf numFmtId="165" fontId="1" fillId="0" borderId="2" xfId="8" applyAlignment="1">
      <alignment horizontal="center" vertical="center"/>
    </xf>
  </cellXfs>
  <cellStyles count="33">
    <cellStyle name="40% - Ênfase3 2" xfId="4" xr:uid="{00000000-0005-0000-0000-000006000000}"/>
    <cellStyle name="Data" xfId="5" xr:uid="{00000000-0005-0000-0000-000007000000}"/>
    <cellStyle name="Data 2" xfId="6" xr:uid="{00000000-0005-0000-0000-000008000000}"/>
    <cellStyle name="Ênfase1 2" xfId="22" xr:uid="{00000000-0005-0000-0000-000018000000}"/>
    <cellStyle name="Ênfase2 2" xfId="23" xr:uid="{00000000-0005-0000-0000-000019000000}"/>
    <cellStyle name="Excel Built-in Heading 2" xfId="31" xr:uid="{00000000-0005-0000-0000-000021000000}"/>
    <cellStyle name="Excel Built-in Heading 3" xfId="32" xr:uid="{00000000-0005-0000-0000-000022000000}"/>
    <cellStyle name="Excel Built-in Title" xfId="30" xr:uid="{00000000-0005-0000-0000-000020000000}"/>
    <cellStyle name="Hiperlink" xfId="3" builtinId="8"/>
    <cellStyle name="Hiperlink 2" xfId="7" xr:uid="{00000000-0005-0000-0000-000009000000}"/>
    <cellStyle name="Início do Projeto" xfId="8" xr:uid="{00000000-0005-0000-0000-00000A000000}"/>
    <cellStyle name="Início do Projeto 2" xfId="9" xr:uid="{00000000-0005-0000-0000-00000B000000}"/>
    <cellStyle name="Moeda" xfId="1" builtinId="4"/>
    <cellStyle name="Nome" xfId="10" xr:uid="{00000000-0005-0000-0000-00000C000000}"/>
    <cellStyle name="Nome 2" xfId="11" xr:uid="{00000000-0005-0000-0000-00000D000000}"/>
    <cellStyle name="Normal" xfId="0" builtinId="0"/>
    <cellStyle name="Normal 2" xfId="12" xr:uid="{00000000-0005-0000-0000-00000E000000}"/>
    <cellStyle name="Normal 3" xfId="13" xr:uid="{00000000-0005-0000-0000-00000F000000}"/>
    <cellStyle name="Normal 3 2 2" xfId="14" xr:uid="{00000000-0005-0000-0000-000010000000}"/>
    <cellStyle name="Normal 3 2 2 2" xfId="15" xr:uid="{00000000-0005-0000-0000-000011000000}"/>
    <cellStyle name="Pivot Table Category" xfId="27" xr:uid="{00000000-0005-0000-0000-00001D000000}"/>
    <cellStyle name="Pivot Table Corner" xfId="24" xr:uid="{00000000-0005-0000-0000-00001A000000}"/>
    <cellStyle name="Pivot Table Field" xfId="26" xr:uid="{00000000-0005-0000-0000-00001C000000}"/>
    <cellStyle name="Pivot Table Result" xfId="29" xr:uid="{00000000-0005-0000-0000-00001F000000}"/>
    <cellStyle name="Pivot Table Title" xfId="28" xr:uid="{00000000-0005-0000-0000-00001E000000}"/>
    <cellStyle name="Pivot Table Value" xfId="25" xr:uid="{00000000-0005-0000-0000-00001B000000}"/>
    <cellStyle name="Porcentagem" xfId="2" builtinId="5"/>
    <cellStyle name="Porcentagem 2" xfId="16" xr:uid="{00000000-0005-0000-0000-000012000000}"/>
    <cellStyle name="Porcentagem 2 2" xfId="17" xr:uid="{00000000-0005-0000-0000-000013000000}"/>
    <cellStyle name="Sheet Title" xfId="18" xr:uid="{00000000-0005-0000-0000-000014000000}"/>
    <cellStyle name="Tarefa" xfId="19" xr:uid="{00000000-0005-0000-0000-000015000000}"/>
    <cellStyle name="Tarefa 2" xfId="20" xr:uid="{00000000-0005-0000-0000-000016000000}"/>
    <cellStyle name="zTextoOculto" xfId="21" xr:uid="{00000000-0005-0000-0000-000017000000}"/>
  </cellStyles>
  <dxfs count="3">
    <dxf>
      <border diagonalUp="0" diagonalDown="0">
        <left style="thin">
          <color rgb="FFC00000"/>
        </left>
        <right style="thin">
          <color rgb="FFC00000"/>
        </right>
        <top/>
        <bottom/>
      </border>
    </dxf>
    <dxf>
      <fill>
        <patternFill>
          <bgColor theme="7"/>
        </patternFill>
      </fill>
      <border diagonalUp="0" diagonalDown="0">
        <left/>
        <right/>
        <top/>
        <bottom/>
      </border>
    </dxf>
    <dxf>
      <fill>
        <patternFill>
          <bgColor theme="0" tint="-0.34998626667073579"/>
        </patternFill>
      </fill>
    </dxf>
  </dxfs>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1F497D"/>
      <rgbColor rgb="FFCCC1DA"/>
      <rgbColor rgb="FF7F7F7F"/>
      <rgbColor rgb="FF8EB4E3"/>
      <rgbColor rgb="FF7030A0"/>
      <rgbColor rgb="FFEBF1DE"/>
      <rgbColor rgb="FFDCE6F2"/>
      <rgbColor rgb="FF660066"/>
      <rgbColor rgb="FFD99694"/>
      <rgbColor rgb="FF376092"/>
      <rgbColor rgb="FFDCCAF6"/>
      <rgbColor rgb="FF000080"/>
      <rgbColor rgb="FFFF00FF"/>
      <rgbColor rgb="FFE6E0EC"/>
      <rgbColor rgb="FF00FFFF"/>
      <rgbColor rgb="FF800080"/>
      <rgbColor rgb="FF800000"/>
      <rgbColor rgb="FF008080"/>
      <rgbColor rgb="FF0000FF"/>
      <rgbColor rgb="FFB7DEE8"/>
      <rgbColor rgb="FFF2F2F2"/>
      <rgbColor rgb="FFD7E4BD"/>
      <rgbColor rgb="FFF2DCDB"/>
      <rgbColor rgb="FFA7C0DE"/>
      <rgbColor rgb="FFE6B9B8"/>
      <rgbColor rgb="FFA679E7"/>
      <rgbColor rgb="FFFAC090"/>
      <rgbColor rgb="FF4F81BD"/>
      <rgbColor rgb="FF95B3D7"/>
      <rgbColor rgb="FFB9CDE5"/>
      <rgbColor rgb="FFD9D9D9"/>
      <rgbColor rgb="FFC6D9F1"/>
      <rgbColor rgb="FFE46C0A"/>
      <rgbColor rgb="FF8064A2"/>
      <rgbColor rgb="FFA6A6A6"/>
      <rgbColor rgb="FF003366"/>
      <rgbColor rgb="FF8961ED"/>
      <rgbColor rgb="FF003300"/>
      <rgbColor rgb="FF595959"/>
      <rgbColor rgb="FF604A7B"/>
      <rgbColor rgb="FFC0504D"/>
      <rgbColor rgb="FF333399"/>
      <rgbColor rgb="FF37415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jpeg"/></Relationships>
</file>

<file path=xl/drawings/_rels/drawing2.xml.rels><?xml version="1.0" encoding="UTF-8" standalone="yes"?>
<Relationships xmlns="http://schemas.openxmlformats.org/package/2006/relationships"><Relationship Id="rId2" Type="http://schemas.openxmlformats.org/officeDocument/2006/relationships/image" Target="../media/image9.jpeg"/><Relationship Id="rId1" Type="http://schemas.openxmlformats.org/officeDocument/2006/relationships/image" Target="../media/image10.emf"/></Relationships>
</file>

<file path=xl/drawings/_rels/drawing3.xml.rels><?xml version="1.0" encoding="UTF-8" standalone="yes"?>
<Relationships xmlns="http://schemas.openxmlformats.org/package/2006/relationships"><Relationship Id="rId1" Type="http://schemas.openxmlformats.org/officeDocument/2006/relationships/image" Target="../media/image9.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2.tmp"/></Relationships>
</file>

<file path=xl/drawings/_rels/drawing6.xml.rels><?xml version="1.0" encoding="UTF-8" standalone="yes"?>
<Relationships xmlns="http://schemas.openxmlformats.org/package/2006/relationships"><Relationship Id="rId1" Type="http://schemas.openxmlformats.org/officeDocument/2006/relationships/image" Target="../media/image12.tmp"/></Relationships>
</file>

<file path=xl/drawings/drawing1.xml><?xml version="1.0" encoding="utf-8"?>
<xdr:wsDr xmlns:xdr="http://schemas.openxmlformats.org/drawingml/2006/spreadsheetDrawing" xmlns:a="http://schemas.openxmlformats.org/drawingml/2006/main">
  <xdr:twoCellAnchor editAs="oneCell">
    <xdr:from>
      <xdr:col>9</xdr:col>
      <xdr:colOff>133200</xdr:colOff>
      <xdr:row>229</xdr:row>
      <xdr:rowOff>19080</xdr:rowOff>
    </xdr:from>
    <xdr:to>
      <xdr:col>20</xdr:col>
      <xdr:colOff>539640</xdr:colOff>
      <xdr:row>265</xdr:row>
      <xdr:rowOff>133200</xdr:rowOff>
    </xdr:to>
    <xdr:pic>
      <xdr:nvPicPr>
        <xdr:cNvPr id="2" name="Imagem 7">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t="9752" b="31156"/>
        <a:stretch/>
      </xdr:blipFill>
      <xdr:spPr>
        <a:xfrm>
          <a:off x="5636880" y="37099800"/>
          <a:ext cx="7133040" cy="5943600"/>
        </a:xfrm>
        <a:prstGeom prst="rect">
          <a:avLst/>
        </a:prstGeom>
        <a:noFill/>
        <a:ln w="0">
          <a:noFill/>
        </a:ln>
      </xdr:spPr>
    </xdr:pic>
    <xdr:clientData/>
  </xdr:twoCellAnchor>
  <xdr:twoCellAnchor editAs="oneCell">
    <xdr:from>
      <xdr:col>11</xdr:col>
      <xdr:colOff>0</xdr:colOff>
      <xdr:row>7</xdr:row>
      <xdr:rowOff>0</xdr:rowOff>
    </xdr:from>
    <xdr:to>
      <xdr:col>22</xdr:col>
      <xdr:colOff>237240</xdr:colOff>
      <xdr:row>34</xdr:row>
      <xdr:rowOff>135000</xdr:rowOff>
    </xdr:to>
    <xdr:pic>
      <xdr:nvPicPr>
        <xdr:cNvPr id="3" name="Imagem 1">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6726600" y="1133640"/>
          <a:ext cx="6963840" cy="4506840"/>
        </a:xfrm>
        <a:prstGeom prst="rect">
          <a:avLst/>
        </a:prstGeom>
        <a:noFill/>
        <a:ln w="0">
          <a:noFill/>
        </a:ln>
      </xdr:spPr>
    </xdr:pic>
    <xdr:clientData/>
  </xdr:twoCellAnchor>
  <xdr:twoCellAnchor editAs="oneCell">
    <xdr:from>
      <xdr:col>10</xdr:col>
      <xdr:colOff>598680</xdr:colOff>
      <xdr:row>34</xdr:row>
      <xdr:rowOff>13680</xdr:rowOff>
    </xdr:from>
    <xdr:to>
      <xdr:col>22</xdr:col>
      <xdr:colOff>156960</xdr:colOff>
      <xdr:row>56</xdr:row>
      <xdr:rowOff>41040</xdr:rowOff>
    </xdr:to>
    <xdr:pic>
      <xdr:nvPicPr>
        <xdr:cNvPr id="4" name="Imagem 2">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stretch/>
      </xdr:blipFill>
      <xdr:spPr>
        <a:xfrm>
          <a:off x="6713640" y="5519160"/>
          <a:ext cx="6896520" cy="3589560"/>
        </a:xfrm>
        <a:prstGeom prst="rect">
          <a:avLst/>
        </a:prstGeom>
        <a:noFill/>
        <a:ln w="0">
          <a:noFill/>
        </a:ln>
      </xdr:spPr>
    </xdr:pic>
    <xdr:clientData/>
  </xdr:twoCellAnchor>
  <xdr:twoCellAnchor editAs="oneCell">
    <xdr:from>
      <xdr:col>11</xdr:col>
      <xdr:colOff>54360</xdr:colOff>
      <xdr:row>55</xdr:row>
      <xdr:rowOff>136080</xdr:rowOff>
    </xdr:from>
    <xdr:to>
      <xdr:col>22</xdr:col>
      <xdr:colOff>82080</xdr:colOff>
      <xdr:row>78</xdr:row>
      <xdr:rowOff>9720</xdr:rowOff>
    </xdr:to>
    <xdr:pic>
      <xdr:nvPicPr>
        <xdr:cNvPr id="5" name="Imagem 8">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a:stretch/>
      </xdr:blipFill>
      <xdr:spPr>
        <a:xfrm>
          <a:off x="6780960" y="9042120"/>
          <a:ext cx="6754320" cy="3597840"/>
        </a:xfrm>
        <a:prstGeom prst="rect">
          <a:avLst/>
        </a:prstGeom>
        <a:noFill/>
        <a:ln w="0">
          <a:noFill/>
        </a:ln>
      </xdr:spPr>
    </xdr:pic>
    <xdr:clientData/>
  </xdr:twoCellAnchor>
  <xdr:twoCellAnchor editAs="oneCell">
    <xdr:from>
      <xdr:col>10</xdr:col>
      <xdr:colOff>588960</xdr:colOff>
      <xdr:row>78</xdr:row>
      <xdr:rowOff>86760</xdr:rowOff>
    </xdr:from>
    <xdr:to>
      <xdr:col>22</xdr:col>
      <xdr:colOff>59760</xdr:colOff>
      <xdr:row>86</xdr:row>
      <xdr:rowOff>154080</xdr:rowOff>
    </xdr:to>
    <xdr:pic>
      <xdr:nvPicPr>
        <xdr:cNvPr id="6" name="Imagem 9">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a:stretch/>
      </xdr:blipFill>
      <xdr:spPr>
        <a:xfrm>
          <a:off x="6703920" y="12717000"/>
          <a:ext cx="6809040" cy="1362600"/>
        </a:xfrm>
        <a:prstGeom prst="rect">
          <a:avLst/>
        </a:prstGeom>
        <a:noFill/>
        <a:ln w="0">
          <a:noFill/>
        </a:ln>
      </xdr:spPr>
    </xdr:pic>
    <xdr:clientData/>
  </xdr:twoCellAnchor>
  <xdr:twoCellAnchor editAs="oneCell">
    <xdr:from>
      <xdr:col>11</xdr:col>
      <xdr:colOff>0</xdr:colOff>
      <xdr:row>87</xdr:row>
      <xdr:rowOff>0</xdr:rowOff>
    </xdr:from>
    <xdr:to>
      <xdr:col>21</xdr:col>
      <xdr:colOff>497160</xdr:colOff>
      <xdr:row>111</xdr:row>
      <xdr:rowOff>129600</xdr:rowOff>
    </xdr:to>
    <xdr:pic>
      <xdr:nvPicPr>
        <xdr:cNvPr id="7" name="Imagem 10">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a:stretch/>
      </xdr:blipFill>
      <xdr:spPr>
        <a:xfrm>
          <a:off x="6726600" y="14087520"/>
          <a:ext cx="6612120" cy="4015800"/>
        </a:xfrm>
        <a:prstGeom prst="rect">
          <a:avLst/>
        </a:prstGeom>
        <a:noFill/>
        <a:ln w="0">
          <a:noFill/>
        </a:ln>
      </xdr:spPr>
    </xdr:pic>
    <xdr:clientData/>
  </xdr:twoCellAnchor>
  <xdr:twoCellAnchor editAs="oneCell">
    <xdr:from>
      <xdr:col>11</xdr:col>
      <xdr:colOff>0</xdr:colOff>
      <xdr:row>112</xdr:row>
      <xdr:rowOff>0</xdr:rowOff>
    </xdr:from>
    <xdr:to>
      <xdr:col>21</xdr:col>
      <xdr:colOff>449640</xdr:colOff>
      <xdr:row>135</xdr:row>
      <xdr:rowOff>25920</xdr:rowOff>
    </xdr:to>
    <xdr:pic>
      <xdr:nvPicPr>
        <xdr:cNvPr id="8" name="Imagem 11">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a:stretch/>
      </xdr:blipFill>
      <xdr:spPr>
        <a:xfrm>
          <a:off x="6726600" y="18135720"/>
          <a:ext cx="6564600" cy="3750120"/>
        </a:xfrm>
        <a:prstGeom prst="rect">
          <a:avLst/>
        </a:prstGeom>
        <a:noFill/>
        <a:ln w="0">
          <a:noFill/>
        </a:ln>
      </xdr:spPr>
    </xdr:pic>
    <xdr:clientData/>
  </xdr:twoCellAnchor>
  <xdr:twoCellAnchor editAs="oneCell">
    <xdr:from>
      <xdr:col>11</xdr:col>
      <xdr:colOff>0</xdr:colOff>
      <xdr:row>136</xdr:row>
      <xdr:rowOff>0</xdr:rowOff>
    </xdr:from>
    <xdr:to>
      <xdr:col>22</xdr:col>
      <xdr:colOff>27720</xdr:colOff>
      <xdr:row>164</xdr:row>
      <xdr:rowOff>114480</xdr:rowOff>
    </xdr:to>
    <xdr:pic>
      <xdr:nvPicPr>
        <xdr:cNvPr id="9" name="Imagem 12">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a:stretch/>
      </xdr:blipFill>
      <xdr:spPr>
        <a:xfrm>
          <a:off x="6726600" y="22021920"/>
          <a:ext cx="6754320" cy="4648320"/>
        </a:xfrm>
        <a:prstGeom prst="rect">
          <a:avLst/>
        </a:prstGeom>
        <a:noFill/>
        <a:ln w="0">
          <a:noFill/>
        </a:ln>
      </xdr:spPr>
    </xdr:pic>
    <xdr:clientData/>
  </xdr:twoCellAnchor>
  <xdr:twoCellAnchor editAs="oneCell">
    <xdr:from>
      <xdr:col>1</xdr:col>
      <xdr:colOff>0</xdr:colOff>
      <xdr:row>6</xdr:row>
      <xdr:rowOff>152400</xdr:rowOff>
    </xdr:from>
    <xdr:to>
      <xdr:col>4</xdr:col>
      <xdr:colOff>352425</xdr:colOff>
      <xdr:row>16</xdr:row>
      <xdr:rowOff>123825</xdr:rowOff>
    </xdr:to>
    <xdr:pic>
      <xdr:nvPicPr>
        <xdr:cNvPr id="10" name="Imagem 9">
          <a:extLst>
            <a:ext uri="{FF2B5EF4-FFF2-40B4-BE49-F238E27FC236}">
              <a16:creationId xmlns:a16="http://schemas.microsoft.com/office/drawing/2014/main" id="{FC89A35A-9ACF-EF7F-3356-3F8D043B9074}"/>
            </a:ext>
            <a:ext uri="{147F2762-F138-4A5C-976F-8EAC2B608ADB}">
              <a16:predDERef xmlns:a16="http://schemas.microsoft.com/office/drawing/2014/main" pred="{00000000-0008-0000-0000-000009000000}"/>
            </a:ext>
          </a:extLst>
        </xdr:cNvPr>
        <xdr:cNvPicPr>
          <a:picLocks noChangeAspect="1"/>
        </xdr:cNvPicPr>
      </xdr:nvPicPr>
      <xdr:blipFill>
        <a:blip xmlns:r="http://schemas.openxmlformats.org/officeDocument/2006/relationships" r:embed="rId9"/>
        <a:stretch>
          <a:fillRect/>
        </a:stretch>
      </xdr:blipFill>
      <xdr:spPr>
        <a:xfrm>
          <a:off x="581025" y="1123950"/>
          <a:ext cx="2095500" cy="15906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171585</xdr:colOff>
      <xdr:row>1</xdr:row>
      <xdr:rowOff>71100</xdr:rowOff>
    </xdr:from>
    <xdr:to>
      <xdr:col>25</xdr:col>
      <xdr:colOff>380730</xdr:colOff>
      <xdr:row>39</xdr:row>
      <xdr:rowOff>27540</xdr:rowOff>
    </xdr:to>
    <xdr:grpSp>
      <xdr:nvGrpSpPr>
        <xdr:cNvPr id="8" name="Diagrama 2">
          <a:extLst>
            <a:ext uri="{FF2B5EF4-FFF2-40B4-BE49-F238E27FC236}">
              <a16:creationId xmlns:a16="http://schemas.microsoft.com/office/drawing/2014/main" id="{00000000-0008-0000-0100-000008000000}"/>
            </a:ext>
          </a:extLst>
        </xdr:cNvPr>
        <xdr:cNvGrpSpPr/>
      </xdr:nvGrpSpPr>
      <xdr:grpSpPr>
        <a:xfrm>
          <a:off x="371610" y="280650"/>
          <a:ext cx="14553795" cy="6900165"/>
          <a:chOff x="640080" y="390600"/>
          <a:chExt cx="15341400" cy="6895800"/>
        </a:xfrm>
      </xdr:grpSpPr>
      <xdr:pic>
        <xdr:nvPicPr>
          <xdr:cNvPr id="9" name="RenderedShapes">
            <a:extLst>
              <a:ext uri="{FF2B5EF4-FFF2-40B4-BE49-F238E27FC236}">
                <a16:creationId xmlns:a16="http://schemas.microsoft.com/office/drawing/2014/main" id="{00000000-0008-0000-0100-000009000000}"/>
              </a:ext>
            </a:extLst>
          </xdr:cNvPr>
          <xdr:cNvPicPr/>
        </xdr:nvPicPr>
        <xdr:blipFill>
          <a:blip xmlns:r="http://schemas.openxmlformats.org/officeDocument/2006/relationships" r:embed="rId1"/>
          <a:stretch/>
        </xdr:blipFill>
        <xdr:spPr>
          <a:xfrm>
            <a:off x="640080" y="390600"/>
            <a:ext cx="15341400" cy="6895800"/>
          </a:xfrm>
          <a:prstGeom prst="rect">
            <a:avLst/>
          </a:prstGeom>
          <a:noFill/>
          <a:ln w="0">
            <a:noFill/>
          </a:ln>
        </xdr:spPr>
      </xdr:pic>
    </xdr:grpSp>
    <xdr:clientData/>
  </xdr:twoCellAnchor>
  <xdr:twoCellAnchor editAs="oneCell">
    <xdr:from>
      <xdr:col>10</xdr:col>
      <xdr:colOff>85725</xdr:colOff>
      <xdr:row>0</xdr:row>
      <xdr:rowOff>161925</xdr:rowOff>
    </xdr:from>
    <xdr:to>
      <xdr:col>12</xdr:col>
      <xdr:colOff>66675</xdr:colOff>
      <xdr:row>3</xdr:row>
      <xdr:rowOff>276225</xdr:rowOff>
    </xdr:to>
    <xdr:pic>
      <xdr:nvPicPr>
        <xdr:cNvPr id="2" name="Imagem 1">
          <a:extLst>
            <a:ext uri="{FF2B5EF4-FFF2-40B4-BE49-F238E27FC236}">
              <a16:creationId xmlns:a16="http://schemas.microsoft.com/office/drawing/2014/main" id="{B24C45A7-76AC-41E9-9891-3970EE1172CF}"/>
            </a:ext>
            <a:ext uri="{147F2762-F138-4A5C-976F-8EAC2B608ADB}">
              <a16:predDERef xmlns:a16="http://schemas.microsoft.com/office/drawing/2014/main" pred="{00000000-0008-0000-0100-000008000000}"/>
            </a:ext>
          </a:extLst>
        </xdr:cNvPr>
        <xdr:cNvPicPr>
          <a:picLocks noChangeAspect="1"/>
        </xdr:cNvPicPr>
      </xdr:nvPicPr>
      <xdr:blipFill>
        <a:blip xmlns:r="http://schemas.openxmlformats.org/officeDocument/2006/relationships" r:embed="rId2"/>
        <a:stretch>
          <a:fillRect/>
        </a:stretch>
      </xdr:blipFill>
      <xdr:spPr>
        <a:xfrm>
          <a:off x="5915025" y="161925"/>
          <a:ext cx="1143000" cy="8667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2</xdr:col>
      <xdr:colOff>600075</xdr:colOff>
      <xdr:row>5</xdr:row>
      <xdr:rowOff>152400</xdr:rowOff>
    </xdr:to>
    <xdr:pic>
      <xdr:nvPicPr>
        <xdr:cNvPr id="2" name="Imagem 1">
          <a:extLst>
            <a:ext uri="{FF2B5EF4-FFF2-40B4-BE49-F238E27FC236}">
              <a16:creationId xmlns:a16="http://schemas.microsoft.com/office/drawing/2014/main" id="{DFE77336-B0CC-46F2-B9E7-B583479BAA2F}"/>
            </a:ext>
            <a:ext uri="{147F2762-F138-4A5C-976F-8EAC2B608ADB}">
              <a16:predDERef xmlns:a16="http://schemas.microsoft.com/office/drawing/2014/main" pred="{00000000-0008-0000-0200-00000B000000}"/>
            </a:ext>
          </a:extLst>
        </xdr:cNvPr>
        <xdr:cNvPicPr>
          <a:picLocks noChangeAspect="1"/>
        </xdr:cNvPicPr>
      </xdr:nvPicPr>
      <xdr:blipFill>
        <a:blip xmlns:r="http://schemas.openxmlformats.org/officeDocument/2006/relationships" r:embed="rId1"/>
        <a:stretch>
          <a:fillRect/>
        </a:stretch>
      </xdr:blipFill>
      <xdr:spPr>
        <a:xfrm>
          <a:off x="104775" y="57150"/>
          <a:ext cx="1304925" cy="9715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257040</xdr:colOff>
      <xdr:row>0</xdr:row>
      <xdr:rowOff>95400</xdr:rowOff>
    </xdr:from>
    <xdr:to>
      <xdr:col>3</xdr:col>
      <xdr:colOff>1228320</xdr:colOff>
      <xdr:row>3</xdr:row>
      <xdr:rowOff>190080</xdr:rowOff>
    </xdr:to>
    <xdr:pic>
      <xdr:nvPicPr>
        <xdr:cNvPr id="13" name="Imagem 1" descr="Logotipo De Saúde E Bem Estar Design De Logotipo De Centro ...">
          <a:extLst>
            <a:ext uri="{FF2B5EF4-FFF2-40B4-BE49-F238E27FC236}">
              <a16:creationId xmlns:a16="http://schemas.microsoft.com/office/drawing/2014/main" id="{00000000-0008-0000-0500-00000D000000}"/>
            </a:ext>
          </a:extLst>
        </xdr:cNvPr>
        <xdr:cNvPicPr/>
      </xdr:nvPicPr>
      <xdr:blipFill>
        <a:blip xmlns:r="http://schemas.openxmlformats.org/officeDocument/2006/relationships" r:embed="rId1"/>
        <a:stretch/>
      </xdr:blipFill>
      <xdr:spPr>
        <a:xfrm>
          <a:off x="830520" y="95400"/>
          <a:ext cx="971280" cy="799560"/>
        </a:xfrm>
        <a:prstGeom prst="rect">
          <a:avLst/>
        </a:prstGeom>
        <a:noFill/>
        <a:ln w="0">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209550</xdr:colOff>
      <xdr:row>0</xdr:row>
      <xdr:rowOff>66675</xdr:rowOff>
    </xdr:from>
    <xdr:to>
      <xdr:col>2</xdr:col>
      <xdr:colOff>390525</xdr:colOff>
      <xdr:row>4</xdr:row>
      <xdr:rowOff>95250</xdr:rowOff>
    </xdr:to>
    <xdr:pic>
      <xdr:nvPicPr>
        <xdr:cNvPr id="2" name="Imagem 1">
          <a:extLst>
            <a:ext uri="{FF2B5EF4-FFF2-40B4-BE49-F238E27FC236}">
              <a16:creationId xmlns:a16="http://schemas.microsoft.com/office/drawing/2014/main" id="{47D3AFE2-F731-1072-A4BF-F4E29711ED66}"/>
            </a:ext>
          </a:extLst>
        </xdr:cNvPr>
        <xdr:cNvPicPr>
          <a:picLocks noChangeAspect="1"/>
        </xdr:cNvPicPr>
      </xdr:nvPicPr>
      <xdr:blipFill>
        <a:blip xmlns:r="http://schemas.openxmlformats.org/officeDocument/2006/relationships" r:embed="rId1"/>
        <a:stretch>
          <a:fillRect/>
        </a:stretch>
      </xdr:blipFill>
      <xdr:spPr>
        <a:xfrm>
          <a:off x="209550" y="66675"/>
          <a:ext cx="933450" cy="71437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933450</xdr:colOff>
      <xdr:row>0</xdr:row>
      <xdr:rowOff>714375</xdr:rowOff>
    </xdr:to>
    <xdr:pic>
      <xdr:nvPicPr>
        <xdr:cNvPr id="2" name="Imagem 1">
          <a:extLst>
            <a:ext uri="{FF2B5EF4-FFF2-40B4-BE49-F238E27FC236}">
              <a16:creationId xmlns:a16="http://schemas.microsoft.com/office/drawing/2014/main" id="{12F644A1-B3A2-425A-B131-696A2B4F8033}"/>
            </a:ext>
          </a:extLst>
        </xdr:cNvPr>
        <xdr:cNvPicPr>
          <a:picLocks noChangeAspect="1"/>
        </xdr:cNvPicPr>
      </xdr:nvPicPr>
      <xdr:blipFill>
        <a:blip xmlns:r="http://schemas.openxmlformats.org/officeDocument/2006/relationships" r:embed="rId1"/>
        <a:stretch>
          <a:fillRect/>
        </a:stretch>
      </xdr:blipFill>
      <xdr:spPr>
        <a:xfrm>
          <a:off x="0" y="0"/>
          <a:ext cx="933450" cy="7143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duardo/Dropbox/BDS%20-%20Projeto%20B3/Portfolio%20de%20Projeto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Resources/directory/32a430fa-0843-4045-aaf0-553c90496470.ExcelAutomationServiceFrontend.WorkingDir/NoAVScans/c3e9926f-4891-4bc7-9551-dd8e77df89b2/in/Gr&#225;fico%20de%20Gantt%20simp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am"/>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onogramaDeProjeto"/>
    </sheetNames>
    <sheetDataSet>
      <sheetData sheetId="0" refreshError="1"/>
    </sheetDataSet>
  </externalBook>
</externalLink>
</file>

<file path=xl/theme/theme1.xml><?xml version="1.0" encoding="utf-8"?>
<a:theme xmlns:a="http://schemas.openxmlformats.org/drawingml/2006/main" name="Tema do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04A7B"/>
  </sheetPr>
  <dimension ref="B1:B5"/>
  <sheetViews>
    <sheetView showGridLines="0" topLeftCell="A26" zoomScale="70" zoomScaleNormal="70" workbookViewId="0">
      <selection activeCell="G15" sqref="G15"/>
    </sheetView>
  </sheetViews>
  <sheetFormatPr defaultColWidth="8.7109375" defaultRowHeight="12.75" customHeight="1"/>
  <sheetData>
    <row r="1" spans="2:2" ht="12.75" customHeight="1">
      <c r="B1" t="s">
        <v>0</v>
      </c>
    </row>
    <row r="2" spans="2:2" ht="12.75" customHeight="1">
      <c r="B2" t="s">
        <v>1</v>
      </c>
    </row>
    <row r="3" spans="2:2" ht="12.75" customHeight="1">
      <c r="B3" t="s">
        <v>2</v>
      </c>
    </row>
    <row r="4" spans="2:2" ht="12.75" customHeight="1">
      <c r="B4" t="s">
        <v>3</v>
      </c>
    </row>
    <row r="5" spans="2:2" ht="12.75" customHeight="1">
      <c r="B5" t="s">
        <v>4</v>
      </c>
    </row>
  </sheetData>
  <pageMargins left="0.51180555555555596" right="0.51180555555555596" top="0.78749999999999998" bottom="0.78749999999999998" header="0.511811023622047" footer="0.511811023622047"/>
  <pageSetup paperSize="9" orientation="landscape"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pageSetUpPr fitToPage="1"/>
  </sheetPr>
  <dimension ref="A1:Y78"/>
  <sheetViews>
    <sheetView showGridLines="0" zoomScale="85" zoomScaleNormal="85" workbookViewId="0">
      <selection activeCell="AC29" sqref="AC29"/>
    </sheetView>
  </sheetViews>
  <sheetFormatPr defaultColWidth="8.7109375" defaultRowHeight="12.75" customHeight="1"/>
  <cols>
    <col min="1" max="1" width="3" customWidth="1"/>
    <col min="2" max="2" width="14.7109375" customWidth="1"/>
  </cols>
  <sheetData>
    <row r="1" spans="1:24" ht="16.5">
      <c r="B1" s="2"/>
      <c r="Q1" s="3"/>
    </row>
    <row r="2" spans="1:24" ht="16.5">
      <c r="B2" s="2"/>
      <c r="Q2" s="3"/>
    </row>
    <row r="3" spans="1:24" ht="26.25" customHeight="1">
      <c r="A3" s="284"/>
      <c r="B3" s="284"/>
      <c r="C3" s="4"/>
      <c r="D3" s="4"/>
      <c r="E3" s="4"/>
      <c r="F3" s="4"/>
      <c r="G3" s="4"/>
      <c r="H3" s="4"/>
      <c r="I3" s="4"/>
      <c r="J3" s="4"/>
      <c r="K3" s="4"/>
      <c r="L3" s="4"/>
      <c r="M3" s="4"/>
      <c r="N3" s="4"/>
      <c r="O3" s="4"/>
      <c r="P3" s="4"/>
      <c r="Q3" s="4"/>
      <c r="R3" s="4"/>
      <c r="S3" s="4"/>
      <c r="T3" s="4"/>
      <c r="U3" s="4"/>
    </row>
    <row r="4" spans="1:24" ht="26.25" customHeight="1">
      <c r="A4" s="1"/>
      <c r="B4" s="1"/>
      <c r="C4" s="5"/>
      <c r="D4" s="5"/>
      <c r="E4" s="5"/>
      <c r="F4" s="5"/>
      <c r="G4" s="5"/>
      <c r="H4" s="5"/>
      <c r="I4" s="5"/>
      <c r="J4" s="5"/>
      <c r="K4" s="5"/>
      <c r="L4" s="5"/>
      <c r="M4" s="5"/>
      <c r="N4" s="5"/>
      <c r="O4" s="5"/>
      <c r="P4" s="5"/>
      <c r="Q4" s="5"/>
      <c r="R4" s="5"/>
      <c r="S4" s="5"/>
      <c r="T4" s="5"/>
      <c r="U4" s="5"/>
    </row>
    <row r="15" spans="1:24">
      <c r="B15" s="6"/>
    </row>
    <row r="16" spans="1:24" ht="15">
      <c r="B16" s="3"/>
      <c r="C16" s="3"/>
      <c r="D16" s="3"/>
      <c r="E16" s="3"/>
      <c r="F16" s="3"/>
      <c r="G16" s="3"/>
      <c r="H16" s="3"/>
      <c r="I16" s="3"/>
      <c r="J16" s="3"/>
      <c r="K16" s="3"/>
      <c r="L16" s="3"/>
      <c r="M16" s="3"/>
      <c r="N16" s="3"/>
      <c r="O16" s="3"/>
      <c r="P16" s="3"/>
      <c r="Q16" s="3"/>
      <c r="R16" s="3"/>
      <c r="S16" s="3"/>
      <c r="T16" s="3"/>
      <c r="U16" s="3"/>
      <c r="V16" s="3"/>
      <c r="W16" s="3"/>
      <c r="X16" s="3"/>
    </row>
    <row r="17" spans="2:25" ht="15">
      <c r="B17" s="3"/>
      <c r="C17" s="3"/>
      <c r="D17" s="3"/>
      <c r="E17" s="3"/>
      <c r="F17" s="3"/>
      <c r="G17" s="3"/>
      <c r="H17" s="3"/>
      <c r="I17" s="3"/>
      <c r="J17" s="3"/>
      <c r="K17" s="3"/>
      <c r="L17" s="3"/>
      <c r="M17" s="3"/>
      <c r="N17" s="3"/>
      <c r="O17" s="3"/>
      <c r="P17" s="3"/>
      <c r="Q17" s="3"/>
      <c r="R17" s="3"/>
      <c r="S17" s="3"/>
      <c r="T17" s="3"/>
      <c r="U17" s="3"/>
      <c r="V17" s="3"/>
      <c r="W17" s="3"/>
      <c r="X17" s="3"/>
      <c r="Y17" s="7"/>
    </row>
    <row r="18" spans="2:25" ht="15">
      <c r="B18" s="3"/>
      <c r="C18" s="3"/>
      <c r="D18" s="3"/>
      <c r="E18" s="3"/>
      <c r="F18" s="3"/>
      <c r="G18" s="3"/>
      <c r="H18" s="3"/>
      <c r="I18" s="3"/>
      <c r="J18" s="3"/>
      <c r="K18" s="3"/>
      <c r="L18" s="3"/>
      <c r="M18" s="3"/>
      <c r="N18" s="3"/>
      <c r="O18" s="3"/>
      <c r="P18" s="3"/>
      <c r="Q18" s="3"/>
      <c r="R18" s="3"/>
      <c r="S18" s="3"/>
      <c r="T18" s="3"/>
      <c r="U18" s="3"/>
      <c r="V18" s="3"/>
      <c r="W18" s="3"/>
      <c r="X18" s="3"/>
      <c r="Y18" s="7"/>
    </row>
    <row r="19" spans="2:25" ht="15">
      <c r="B19" s="3"/>
      <c r="C19" s="3"/>
      <c r="D19" s="3"/>
      <c r="E19" s="3"/>
      <c r="F19" s="3"/>
      <c r="G19" s="3"/>
      <c r="H19" s="3"/>
      <c r="I19" s="3"/>
      <c r="J19" s="3"/>
      <c r="K19" s="3"/>
      <c r="L19" s="3"/>
      <c r="M19" s="3"/>
      <c r="N19" s="3"/>
      <c r="O19" s="3"/>
      <c r="P19" s="3"/>
      <c r="Q19" s="3"/>
      <c r="R19" s="3"/>
      <c r="S19" s="3"/>
      <c r="T19" s="3"/>
      <c r="U19" s="3"/>
      <c r="V19" s="3"/>
      <c r="W19" s="3"/>
      <c r="X19" s="3"/>
      <c r="Y19" s="7"/>
    </row>
    <row r="20" spans="2:25" ht="15">
      <c r="B20" s="3"/>
      <c r="C20" s="3"/>
      <c r="D20" s="3"/>
      <c r="E20" s="3"/>
      <c r="F20" s="3"/>
      <c r="G20" s="3"/>
      <c r="H20" s="3"/>
      <c r="I20" s="3"/>
      <c r="J20" s="3"/>
      <c r="K20" s="3"/>
      <c r="L20" s="3"/>
      <c r="M20" s="3"/>
      <c r="N20" s="3"/>
      <c r="O20" s="3"/>
      <c r="P20" s="3"/>
      <c r="Q20" s="3"/>
      <c r="R20" s="3"/>
      <c r="S20" s="3"/>
      <c r="T20" s="3"/>
      <c r="U20" s="3"/>
      <c r="V20" s="3"/>
      <c r="W20" s="3"/>
      <c r="X20" s="3"/>
      <c r="Y20" s="7"/>
    </row>
    <row r="21" spans="2:25" ht="15">
      <c r="B21" s="3"/>
      <c r="C21" s="3"/>
      <c r="D21" s="3"/>
      <c r="E21" s="3"/>
      <c r="F21" s="3"/>
      <c r="G21" s="3"/>
      <c r="H21" s="3"/>
      <c r="I21" s="3"/>
      <c r="J21" s="3"/>
      <c r="K21" s="3"/>
      <c r="L21" s="3"/>
      <c r="M21" s="3"/>
      <c r="N21" s="3"/>
      <c r="O21" s="3"/>
      <c r="P21" s="3"/>
      <c r="Q21" s="3"/>
      <c r="R21" s="3"/>
      <c r="S21" s="3"/>
      <c r="T21" s="3"/>
      <c r="U21" s="3"/>
      <c r="V21" s="3"/>
      <c r="W21" s="3"/>
      <c r="X21" s="3"/>
      <c r="Y21" s="7"/>
    </row>
    <row r="22" spans="2:25" ht="15">
      <c r="B22" s="3"/>
      <c r="C22" s="3"/>
      <c r="D22" s="3"/>
      <c r="E22" s="3"/>
      <c r="F22" s="3"/>
      <c r="G22" s="3"/>
      <c r="H22" s="3"/>
      <c r="I22" s="3"/>
      <c r="J22" s="3"/>
      <c r="K22" s="3"/>
      <c r="L22" s="3"/>
      <c r="M22" s="3"/>
      <c r="N22" s="3"/>
      <c r="O22" s="3"/>
      <c r="P22" s="3"/>
      <c r="Q22" s="3"/>
      <c r="R22" s="3"/>
      <c r="S22" s="3"/>
      <c r="T22" s="3"/>
      <c r="U22" s="3"/>
      <c r="V22" s="3"/>
      <c r="W22" s="3"/>
      <c r="X22" s="3"/>
      <c r="Y22" s="7"/>
    </row>
    <row r="23" spans="2:25" ht="15">
      <c r="B23" s="3"/>
      <c r="C23" s="3"/>
      <c r="D23" s="3"/>
      <c r="E23" s="3"/>
      <c r="F23" s="3"/>
      <c r="G23" s="3"/>
      <c r="H23" s="3"/>
      <c r="I23" s="3"/>
      <c r="J23" s="3"/>
      <c r="K23" s="3"/>
      <c r="L23" s="3"/>
      <c r="M23" s="3"/>
      <c r="N23" s="3"/>
      <c r="O23" s="3"/>
      <c r="P23" s="3"/>
      <c r="Q23" s="3"/>
      <c r="R23" s="3"/>
      <c r="S23" s="3"/>
      <c r="T23" s="3"/>
      <c r="U23" s="3"/>
      <c r="V23" s="3"/>
      <c r="W23" s="3"/>
      <c r="X23" s="3"/>
      <c r="Y23" s="7"/>
    </row>
    <row r="24" spans="2:25" ht="15">
      <c r="B24" s="3"/>
      <c r="C24" s="3"/>
      <c r="D24" s="3"/>
      <c r="E24" s="3"/>
      <c r="F24" s="3"/>
      <c r="G24" s="3"/>
      <c r="H24" s="3"/>
      <c r="I24" s="3"/>
      <c r="J24" s="3"/>
      <c r="K24" s="3"/>
      <c r="L24" s="3"/>
      <c r="M24" s="3"/>
      <c r="N24" s="3"/>
      <c r="O24" s="3"/>
      <c r="P24" s="3"/>
      <c r="Q24" s="3"/>
      <c r="R24" s="3"/>
      <c r="S24" s="3"/>
      <c r="T24" s="3"/>
      <c r="U24" s="3"/>
      <c r="V24" s="3"/>
      <c r="W24" s="3"/>
      <c r="X24" s="3"/>
      <c r="Y24" s="7"/>
    </row>
    <row r="25" spans="2:25" ht="15">
      <c r="B25" s="3"/>
      <c r="C25" s="3"/>
      <c r="D25" s="3"/>
      <c r="E25" s="3"/>
      <c r="F25" s="3"/>
      <c r="G25" s="3"/>
      <c r="H25" s="3"/>
      <c r="I25" s="3"/>
      <c r="J25" s="3"/>
      <c r="K25" s="3"/>
      <c r="L25" s="3"/>
      <c r="M25" s="3"/>
      <c r="N25" s="3"/>
      <c r="O25" s="3"/>
      <c r="P25" s="3"/>
      <c r="Q25" s="3"/>
      <c r="R25" s="3"/>
      <c r="S25" s="3"/>
      <c r="T25" s="3"/>
      <c r="U25" s="3"/>
      <c r="V25" s="3"/>
      <c r="W25" s="3"/>
      <c r="X25" s="3"/>
      <c r="Y25" s="7"/>
    </row>
    <row r="26" spans="2:25" ht="15">
      <c r="B26" s="3"/>
      <c r="C26" s="3"/>
      <c r="D26" s="3"/>
      <c r="E26" s="3"/>
      <c r="F26" s="3"/>
      <c r="G26" s="3"/>
      <c r="H26" s="3"/>
      <c r="I26" s="3"/>
      <c r="J26" s="3"/>
      <c r="K26" s="3"/>
      <c r="L26" s="3"/>
      <c r="M26" s="3"/>
      <c r="N26" s="3"/>
      <c r="O26" s="3"/>
      <c r="P26" s="3"/>
      <c r="Q26" s="3"/>
      <c r="R26" s="3"/>
      <c r="S26" s="3"/>
      <c r="T26" s="3"/>
      <c r="U26" s="3"/>
      <c r="V26" s="3"/>
      <c r="W26" s="3"/>
      <c r="X26" s="3"/>
      <c r="Y26" s="7"/>
    </row>
    <row r="27" spans="2:25" ht="15">
      <c r="B27" s="3"/>
      <c r="C27" s="3"/>
      <c r="D27" s="3"/>
      <c r="E27" s="3"/>
      <c r="F27" s="3"/>
      <c r="G27" s="3"/>
      <c r="H27" s="3"/>
      <c r="I27" s="3"/>
      <c r="J27" s="3"/>
      <c r="K27" s="3"/>
      <c r="L27" s="3"/>
      <c r="M27" s="3"/>
      <c r="N27" s="3"/>
      <c r="O27" s="3"/>
      <c r="P27" s="3"/>
      <c r="Q27" s="3"/>
      <c r="R27" s="3"/>
      <c r="S27" s="3"/>
      <c r="T27" s="3"/>
      <c r="U27" s="3"/>
      <c r="V27" s="3"/>
      <c r="W27" s="3"/>
      <c r="X27" s="3"/>
      <c r="Y27" s="7"/>
    </row>
    <row r="28" spans="2:25" ht="15">
      <c r="B28" s="3"/>
      <c r="C28" s="3"/>
      <c r="D28" s="3"/>
      <c r="E28" s="3"/>
      <c r="F28" s="3"/>
      <c r="G28" s="3"/>
      <c r="H28" s="3"/>
      <c r="I28" s="3"/>
      <c r="J28" s="3"/>
      <c r="K28" s="3"/>
      <c r="L28" s="3"/>
      <c r="M28" s="3"/>
      <c r="N28" s="3"/>
      <c r="O28" s="3"/>
      <c r="P28" s="3"/>
      <c r="Q28" s="3"/>
      <c r="R28" s="3"/>
      <c r="S28" s="3"/>
      <c r="T28" s="3"/>
      <c r="U28" s="3"/>
      <c r="V28" s="3"/>
      <c r="W28" s="3"/>
      <c r="X28" s="3"/>
      <c r="Y28" s="7"/>
    </row>
    <row r="29" spans="2:25" ht="15">
      <c r="B29" s="3"/>
      <c r="C29" s="3"/>
      <c r="D29" s="3"/>
      <c r="E29" s="3"/>
      <c r="F29" s="3"/>
      <c r="G29" s="3"/>
      <c r="H29" s="3"/>
      <c r="I29" s="3"/>
      <c r="J29" s="3"/>
      <c r="K29" s="3"/>
      <c r="L29" s="3"/>
      <c r="M29" s="3"/>
      <c r="N29" s="3"/>
      <c r="O29" s="3"/>
      <c r="P29" s="3"/>
      <c r="Q29" s="3"/>
      <c r="R29" s="3"/>
      <c r="S29" s="3"/>
      <c r="T29" s="3"/>
      <c r="U29" s="3"/>
      <c r="V29" s="3"/>
      <c r="W29" s="3"/>
      <c r="X29" s="3"/>
      <c r="Y29" s="7"/>
    </row>
    <row r="74" spans="2:4">
      <c r="B74" s="6"/>
      <c r="C74" s="6"/>
      <c r="D74" s="6"/>
    </row>
    <row r="75" spans="2:4">
      <c r="B75" s="6"/>
      <c r="C75" s="6"/>
      <c r="D75" s="6"/>
    </row>
    <row r="76" spans="2:4">
      <c r="B76" s="8"/>
    </row>
    <row r="77" spans="2:4">
      <c r="B77" s="8"/>
    </row>
    <row r="78" spans="2:4">
      <c r="B78" s="8"/>
    </row>
  </sheetData>
  <mergeCells count="1">
    <mergeCell ref="A3:B3"/>
  </mergeCells>
  <printOptions horizontalCentered="1"/>
  <pageMargins left="3.9583333333333297E-2" right="3.9583333333333297E-2" top="0.74791666666666701" bottom="0.74791666666666701" header="0.511811023622047" footer="0.31527777777777799"/>
  <pageSetup paperSize="9" orientation="landscape" horizontalDpi="300" verticalDpi="300"/>
  <headerFooter>
    <oddFooter>&amp;R13</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961ED"/>
    <outlinePr summaryBelow="0"/>
    <pageSetUpPr fitToPage="1"/>
  </sheetPr>
  <dimension ref="A2:R85"/>
  <sheetViews>
    <sheetView showGridLines="0" zoomScaleNormal="100" workbookViewId="0">
      <pane ySplit="9" topLeftCell="A10" activePane="bottomLeft" state="frozen"/>
      <selection pane="bottomLeft" activeCell="A9" sqref="A9:XFD9"/>
    </sheetView>
  </sheetViews>
  <sheetFormatPr defaultColWidth="8.7109375" defaultRowHeight="12.75" customHeight="1"/>
  <cols>
    <col min="1" max="1" width="3.42578125" customWidth="1"/>
    <col min="2" max="2" width="8.7109375" style="9"/>
    <col min="3" max="3" width="86.7109375" style="10" customWidth="1"/>
    <col min="4" max="4" width="17" style="9" customWidth="1"/>
    <col min="5" max="7" width="15.42578125" style="11" customWidth="1"/>
    <col min="8" max="8" width="14.42578125" style="11" customWidth="1"/>
    <col min="9" max="9" width="21.7109375" style="12" customWidth="1"/>
    <col min="10" max="10" width="13.42578125" style="11" customWidth="1"/>
    <col min="11" max="11" width="22.7109375" style="11" customWidth="1"/>
    <col min="12" max="12" width="12.5703125" customWidth="1"/>
    <col min="16" max="16" width="46.140625" customWidth="1"/>
    <col min="17" max="17" width="56.42578125" customWidth="1"/>
    <col min="18" max="18" width="16" customWidth="1"/>
  </cols>
  <sheetData>
    <row r="2" spans="2:18">
      <c r="C2" s="13"/>
    </row>
    <row r="3" spans="2:18" ht="18">
      <c r="C3" s="14"/>
    </row>
    <row r="7" spans="2:18" ht="16.5">
      <c r="B7" s="15" t="s">
        <v>5</v>
      </c>
      <c r="P7" t="s">
        <v>6</v>
      </c>
    </row>
    <row r="9" spans="2:18" s="16" customFormat="1" ht="31.5">
      <c r="B9" s="17" t="s">
        <v>7</v>
      </c>
      <c r="C9" s="18" t="s">
        <v>8</v>
      </c>
      <c r="D9" s="19" t="s">
        <v>9</v>
      </c>
      <c r="E9" s="20" t="s">
        <v>10</v>
      </c>
      <c r="F9" s="20" t="s">
        <v>11</v>
      </c>
      <c r="G9" s="20" t="s">
        <v>12</v>
      </c>
      <c r="H9" s="21" t="s">
        <v>13</v>
      </c>
      <c r="I9" s="21" t="s">
        <v>14</v>
      </c>
      <c r="J9" s="21" t="s">
        <v>15</v>
      </c>
      <c r="K9" s="21" t="s">
        <v>16</v>
      </c>
      <c r="L9" s="22" t="s">
        <v>17</v>
      </c>
      <c r="O9" s="285" t="s">
        <v>18</v>
      </c>
      <c r="P9" s="285"/>
      <c r="Q9" s="285"/>
      <c r="R9" s="285"/>
    </row>
    <row r="10" spans="2:18" s="23" customFormat="1" ht="27" customHeight="1">
      <c r="B10" s="17">
        <v>1</v>
      </c>
      <c r="C10" s="24" t="s">
        <v>19</v>
      </c>
      <c r="D10" s="19">
        <v>1</v>
      </c>
      <c r="E10" s="20"/>
      <c r="F10" s="20"/>
      <c r="G10" s="20"/>
      <c r="H10" s="21"/>
      <c r="I10" s="21"/>
      <c r="J10" s="21"/>
      <c r="K10" s="25"/>
      <c r="L10" s="26"/>
      <c r="O10" s="27"/>
      <c r="P10" s="28" t="s">
        <v>20</v>
      </c>
      <c r="Q10" s="28" t="s">
        <v>9</v>
      </c>
      <c r="R10" s="29" t="s">
        <v>21</v>
      </c>
    </row>
    <row r="11" spans="2:18" s="23" customFormat="1" ht="29.25" customHeight="1">
      <c r="B11" s="30" t="s">
        <v>22</v>
      </c>
      <c r="C11" s="31" t="s">
        <v>23</v>
      </c>
      <c r="D11" s="32" t="s">
        <v>22</v>
      </c>
      <c r="E11" s="33">
        <v>45884</v>
      </c>
      <c r="F11" s="33">
        <v>45885</v>
      </c>
      <c r="G11" s="34">
        <f>F11-E11</f>
        <v>1</v>
      </c>
      <c r="H11" s="35" t="s">
        <v>24</v>
      </c>
      <c r="I11" s="36" t="s">
        <v>25</v>
      </c>
      <c r="J11" s="89" t="s">
        <v>26</v>
      </c>
      <c r="K11" s="37">
        <v>2500</v>
      </c>
      <c r="L11" s="38"/>
      <c r="O11" s="39">
        <v>1</v>
      </c>
      <c r="P11" s="40" t="s">
        <v>19</v>
      </c>
      <c r="Q11" s="40" t="s">
        <v>27</v>
      </c>
      <c r="R11" s="41">
        <v>6</v>
      </c>
    </row>
    <row r="12" spans="2:18" s="23" customFormat="1" ht="27.75" customHeight="1">
      <c r="B12" s="42" t="s">
        <v>28</v>
      </c>
      <c r="C12" s="43" t="s">
        <v>29</v>
      </c>
      <c r="D12" s="44" t="s">
        <v>22</v>
      </c>
      <c r="E12" s="45">
        <v>45885</v>
      </c>
      <c r="F12" s="45">
        <v>45886</v>
      </c>
      <c r="G12" s="34">
        <f>F12-E12</f>
        <v>1</v>
      </c>
      <c r="H12" s="35" t="s">
        <v>24</v>
      </c>
      <c r="I12" s="46" t="s">
        <v>25</v>
      </c>
      <c r="J12" s="89" t="s">
        <v>26</v>
      </c>
      <c r="K12" s="47">
        <v>2000</v>
      </c>
      <c r="L12" s="48"/>
      <c r="O12" s="39">
        <v>2</v>
      </c>
      <c r="P12" s="40" t="s">
        <v>30</v>
      </c>
      <c r="Q12" s="40" t="s">
        <v>19</v>
      </c>
      <c r="R12" s="41">
        <v>11</v>
      </c>
    </row>
    <row r="13" spans="2:18" s="23" customFormat="1" ht="28.5" customHeight="1">
      <c r="B13" s="49" t="s">
        <v>31</v>
      </c>
      <c r="C13" s="50" t="s">
        <v>32</v>
      </c>
      <c r="D13" s="51" t="s">
        <v>28</v>
      </c>
      <c r="E13" s="45">
        <v>45886</v>
      </c>
      <c r="F13" s="45">
        <v>45887</v>
      </c>
      <c r="G13" s="34">
        <f>F13-E13</f>
        <v>1</v>
      </c>
      <c r="H13" s="35" t="s">
        <v>24</v>
      </c>
      <c r="I13" s="52" t="s">
        <v>25</v>
      </c>
      <c r="J13" s="89" t="s">
        <v>26</v>
      </c>
      <c r="K13" s="53">
        <v>3200</v>
      </c>
      <c r="L13" s="54"/>
      <c r="O13" s="39">
        <v>3</v>
      </c>
      <c r="P13" s="40" t="s">
        <v>33</v>
      </c>
      <c r="Q13" s="40" t="s">
        <v>19</v>
      </c>
      <c r="R13" s="41">
        <v>8</v>
      </c>
    </row>
    <row r="14" spans="2:18" s="23" customFormat="1" ht="27.75" customHeight="1">
      <c r="B14" s="55">
        <v>2</v>
      </c>
      <c r="C14" s="56" t="s">
        <v>30</v>
      </c>
      <c r="D14" s="57" t="s">
        <v>31</v>
      </c>
      <c r="E14" s="58"/>
      <c r="F14" s="58"/>
      <c r="G14" s="58"/>
      <c r="H14" s="59"/>
      <c r="I14" s="59"/>
      <c r="J14" s="59"/>
      <c r="K14" s="60">
        <f>SUM(K11:K13)</f>
        <v>7700</v>
      </c>
      <c r="L14" s="61"/>
      <c r="O14" s="39">
        <v>4</v>
      </c>
      <c r="P14" s="40" t="s">
        <v>34</v>
      </c>
      <c r="Q14" s="40" t="s">
        <v>35</v>
      </c>
      <c r="R14" s="41">
        <v>11</v>
      </c>
    </row>
    <row r="15" spans="2:18" s="8" customFormat="1" ht="37.5" customHeight="1">
      <c r="B15" s="30" t="s">
        <v>36</v>
      </c>
      <c r="C15" s="31" t="s">
        <v>37</v>
      </c>
      <c r="D15" s="32" t="s">
        <v>36</v>
      </c>
      <c r="E15" s="45">
        <v>45888</v>
      </c>
      <c r="F15" s="45">
        <v>45889</v>
      </c>
      <c r="G15" s="89">
        <f>F15-E15</f>
        <v>1</v>
      </c>
      <c r="H15" s="89" t="s">
        <v>24</v>
      </c>
      <c r="I15" s="62" t="s">
        <v>25</v>
      </c>
      <c r="J15" s="89" t="s">
        <v>26</v>
      </c>
      <c r="K15" s="37">
        <v>2000</v>
      </c>
      <c r="L15" s="63"/>
      <c r="O15" s="39">
        <v>5</v>
      </c>
      <c r="P15" s="40" t="s">
        <v>38</v>
      </c>
      <c r="Q15" s="40" t="s">
        <v>34</v>
      </c>
      <c r="R15" s="41">
        <v>5</v>
      </c>
    </row>
    <row r="16" spans="2:18" s="8" customFormat="1" ht="33" customHeight="1">
      <c r="B16" s="42" t="s">
        <v>39</v>
      </c>
      <c r="C16" s="64" t="s">
        <v>40</v>
      </c>
      <c r="D16" s="44" t="s">
        <v>28</v>
      </c>
      <c r="E16" s="45">
        <v>45889</v>
      </c>
      <c r="F16" s="45">
        <v>45891</v>
      </c>
      <c r="G16" s="89">
        <f>F16-E16</f>
        <v>2</v>
      </c>
      <c r="H16" s="89" t="s">
        <v>24</v>
      </c>
      <c r="I16" s="52" t="s">
        <v>25</v>
      </c>
      <c r="J16" s="89" t="s">
        <v>26</v>
      </c>
      <c r="K16" s="47">
        <v>2500</v>
      </c>
      <c r="L16" s="65"/>
      <c r="O16" s="39">
        <v>6</v>
      </c>
      <c r="P16" s="66" t="s">
        <v>41</v>
      </c>
      <c r="Q16" s="66" t="s">
        <v>38</v>
      </c>
      <c r="R16" s="41">
        <v>3</v>
      </c>
    </row>
    <row r="17" spans="1:18" s="8" customFormat="1" ht="28.5" customHeight="1">
      <c r="B17" s="42" t="s">
        <v>42</v>
      </c>
      <c r="C17" s="64" t="s">
        <v>43</v>
      </c>
      <c r="D17" s="44" t="s">
        <v>39</v>
      </c>
      <c r="E17" s="45">
        <v>45889</v>
      </c>
      <c r="F17" s="45">
        <v>45891</v>
      </c>
      <c r="G17" s="89">
        <f>F17-E17</f>
        <v>2</v>
      </c>
      <c r="H17" s="89" t="s">
        <v>24</v>
      </c>
      <c r="I17" s="52" t="s">
        <v>25</v>
      </c>
      <c r="J17" s="89" t="s">
        <v>26</v>
      </c>
      <c r="K17" s="47">
        <v>2500</v>
      </c>
      <c r="L17" s="65"/>
      <c r="O17" s="67">
        <v>7</v>
      </c>
      <c r="P17" s="68" t="s">
        <v>44</v>
      </c>
      <c r="Q17" s="68" t="s">
        <v>41</v>
      </c>
      <c r="R17" s="69">
        <v>6</v>
      </c>
    </row>
    <row r="18" spans="1:18" s="8" customFormat="1" ht="39" customHeight="1">
      <c r="B18" s="42" t="s">
        <v>45</v>
      </c>
      <c r="C18" s="64" t="s">
        <v>46</v>
      </c>
      <c r="D18" s="44" t="s">
        <v>39</v>
      </c>
      <c r="E18" s="45">
        <v>45893</v>
      </c>
      <c r="F18" s="45">
        <v>45896</v>
      </c>
      <c r="G18" s="89">
        <f>F18-E18</f>
        <v>3</v>
      </c>
      <c r="H18" s="89" t="s">
        <v>47</v>
      </c>
      <c r="I18" s="52" t="s">
        <v>25</v>
      </c>
      <c r="J18" s="89" t="s">
        <v>26</v>
      </c>
      <c r="K18" s="47">
        <v>2500</v>
      </c>
      <c r="L18" s="65"/>
      <c r="O18" s="39">
        <v>8</v>
      </c>
      <c r="P18" s="40" t="s">
        <v>48</v>
      </c>
      <c r="Q18" s="68" t="s">
        <v>44</v>
      </c>
      <c r="R18" s="41">
        <v>6</v>
      </c>
    </row>
    <row r="19" spans="1:18" s="8" customFormat="1" ht="34.5" customHeight="1">
      <c r="B19" s="42" t="s">
        <v>49</v>
      </c>
      <c r="C19" s="64" t="s">
        <v>50</v>
      </c>
      <c r="D19" s="44" t="s">
        <v>39</v>
      </c>
      <c r="E19" s="45">
        <v>45893</v>
      </c>
      <c r="F19" s="45">
        <v>45896</v>
      </c>
      <c r="G19" s="89">
        <f>F19-E19</f>
        <v>3</v>
      </c>
      <c r="H19" s="89" t="s">
        <v>47</v>
      </c>
      <c r="I19" s="52" t="s">
        <v>25</v>
      </c>
      <c r="J19" s="89" t="s">
        <v>26</v>
      </c>
      <c r="K19" s="47">
        <v>2500</v>
      </c>
      <c r="L19" s="65"/>
      <c r="O19" s="39">
        <v>9</v>
      </c>
      <c r="P19" s="40" t="s">
        <v>51</v>
      </c>
      <c r="Q19" s="40" t="s">
        <v>48</v>
      </c>
      <c r="R19" s="41">
        <v>6</v>
      </c>
    </row>
    <row r="20" spans="1:18" s="8" customFormat="1" ht="28.5" customHeight="1">
      <c r="B20" s="55">
        <v>3</v>
      </c>
      <c r="C20" s="56" t="s">
        <v>33</v>
      </c>
      <c r="D20" s="57" t="s">
        <v>52</v>
      </c>
      <c r="E20" s="70"/>
      <c r="F20" s="70"/>
      <c r="G20" s="70"/>
      <c r="H20" s="71"/>
      <c r="I20" s="71"/>
      <c r="J20" s="71"/>
      <c r="K20" s="72">
        <f>SUM(K15:K19)</f>
        <v>12000</v>
      </c>
      <c r="L20" s="73"/>
      <c r="O20" s="39">
        <v>10</v>
      </c>
      <c r="P20" s="40" t="s">
        <v>53</v>
      </c>
      <c r="Q20" s="40" t="s">
        <v>54</v>
      </c>
      <c r="R20" s="41">
        <v>6</v>
      </c>
    </row>
    <row r="21" spans="1:18" s="8" customFormat="1" ht="28.5" customHeight="1">
      <c r="B21" s="30" t="s">
        <v>55</v>
      </c>
      <c r="C21" s="74" t="s">
        <v>56</v>
      </c>
      <c r="D21" s="32" t="s">
        <v>31</v>
      </c>
      <c r="E21" s="45">
        <v>45899</v>
      </c>
      <c r="F21" s="45">
        <v>45901</v>
      </c>
      <c r="G21" s="89">
        <f t="shared" ref="G21:G26" si="0">F21-E21</f>
        <v>2</v>
      </c>
      <c r="H21" s="89" t="s">
        <v>47</v>
      </c>
      <c r="I21" s="84" t="s">
        <v>57</v>
      </c>
      <c r="J21" s="89" t="s">
        <v>26</v>
      </c>
      <c r="K21" s="37">
        <v>2000</v>
      </c>
      <c r="L21" s="63"/>
      <c r="O21" s="75">
        <v>11</v>
      </c>
      <c r="P21" s="66" t="s">
        <v>58</v>
      </c>
      <c r="Q21" s="40" t="s">
        <v>53</v>
      </c>
      <c r="R21" s="76">
        <v>6</v>
      </c>
    </row>
    <row r="22" spans="1:18" s="23" customFormat="1" ht="24" customHeight="1">
      <c r="B22" s="42" t="s">
        <v>59</v>
      </c>
      <c r="C22" s="64" t="s">
        <v>60</v>
      </c>
      <c r="D22" s="44" t="s">
        <v>55</v>
      </c>
      <c r="E22" s="45">
        <v>45899</v>
      </c>
      <c r="F22" s="45">
        <v>45901</v>
      </c>
      <c r="G22" s="89">
        <f t="shared" si="0"/>
        <v>2</v>
      </c>
      <c r="H22" s="89" t="s">
        <v>47</v>
      </c>
      <c r="I22" s="84" t="s">
        <v>57</v>
      </c>
      <c r="J22" s="89" t="s">
        <v>26</v>
      </c>
      <c r="K22" s="47">
        <v>2250</v>
      </c>
      <c r="L22" s="65"/>
      <c r="O22" s="77"/>
      <c r="P22" s="286"/>
      <c r="Q22" s="286"/>
      <c r="R22" s="78"/>
    </row>
    <row r="23" spans="1:18" s="8" customFormat="1" ht="28.5" customHeight="1">
      <c r="A23" s="8" t="s">
        <v>61</v>
      </c>
      <c r="B23" s="42" t="s">
        <v>62</v>
      </c>
      <c r="C23" s="64" t="s">
        <v>63</v>
      </c>
      <c r="D23" s="44" t="s">
        <v>59</v>
      </c>
      <c r="E23" s="45">
        <v>45901</v>
      </c>
      <c r="F23" s="45">
        <v>45904</v>
      </c>
      <c r="G23" s="89">
        <f t="shared" si="0"/>
        <v>3</v>
      </c>
      <c r="H23" s="89" t="s">
        <v>47</v>
      </c>
      <c r="I23" s="84" t="s">
        <v>57</v>
      </c>
      <c r="J23" s="89" t="s">
        <v>26</v>
      </c>
      <c r="K23" s="47">
        <v>2200</v>
      </c>
      <c r="L23" s="65"/>
      <c r="O23" s="23"/>
      <c r="P23" s="23"/>
      <c r="Q23" s="23"/>
      <c r="R23" s="23"/>
    </row>
    <row r="24" spans="1:18" s="8" customFormat="1" ht="28.5" customHeight="1">
      <c r="B24" s="42" t="s">
        <v>64</v>
      </c>
      <c r="C24" s="64" t="s">
        <v>65</v>
      </c>
      <c r="D24" s="79" t="s">
        <v>62</v>
      </c>
      <c r="E24" s="45">
        <v>45904</v>
      </c>
      <c r="F24" s="45">
        <v>45906</v>
      </c>
      <c r="G24" s="89">
        <f t="shared" si="0"/>
        <v>2</v>
      </c>
      <c r="H24" s="89" t="s">
        <v>47</v>
      </c>
      <c r="I24" s="84" t="s">
        <v>57</v>
      </c>
      <c r="J24" s="89" t="s">
        <v>26</v>
      </c>
      <c r="K24" s="47">
        <v>2250</v>
      </c>
      <c r="L24" s="65"/>
    </row>
    <row r="25" spans="1:18" s="8" customFormat="1" ht="28.5" customHeight="1">
      <c r="B25" s="42" t="s">
        <v>66</v>
      </c>
      <c r="C25" s="64" t="s">
        <v>67</v>
      </c>
      <c r="D25" s="44" t="s">
        <v>64</v>
      </c>
      <c r="E25" s="45">
        <v>45907</v>
      </c>
      <c r="F25" s="45">
        <v>45908</v>
      </c>
      <c r="G25" s="89">
        <f t="shared" si="0"/>
        <v>1</v>
      </c>
      <c r="H25" s="89" t="s">
        <v>24</v>
      </c>
      <c r="I25" s="84" t="s">
        <v>57</v>
      </c>
      <c r="J25" s="89" t="s">
        <v>26</v>
      </c>
      <c r="K25" s="47">
        <v>2250</v>
      </c>
      <c r="L25" s="65"/>
    </row>
    <row r="26" spans="1:18" s="8" customFormat="1" ht="28.5" customHeight="1">
      <c r="A26" s="8" t="s">
        <v>61</v>
      </c>
      <c r="B26" s="49" t="s">
        <v>68</v>
      </c>
      <c r="C26" s="80" t="s">
        <v>69</v>
      </c>
      <c r="D26" s="51" t="s">
        <v>64</v>
      </c>
      <c r="E26" s="45">
        <v>45910</v>
      </c>
      <c r="F26" s="45">
        <v>45911</v>
      </c>
      <c r="G26" s="89">
        <f t="shared" si="0"/>
        <v>1</v>
      </c>
      <c r="H26" s="89" t="s">
        <v>24</v>
      </c>
      <c r="I26" s="84" t="s">
        <v>57</v>
      </c>
      <c r="J26" s="89" t="s">
        <v>26</v>
      </c>
      <c r="K26" s="47">
        <v>2250</v>
      </c>
      <c r="L26" s="81"/>
    </row>
    <row r="27" spans="1:18" s="8" customFormat="1" ht="28.5" customHeight="1">
      <c r="B27" s="55">
        <v>4</v>
      </c>
      <c r="C27" s="56" t="s">
        <v>34</v>
      </c>
      <c r="D27" s="57" t="s">
        <v>68</v>
      </c>
      <c r="E27" s="58"/>
      <c r="F27" s="58"/>
      <c r="G27" s="58"/>
      <c r="H27" s="59"/>
      <c r="I27" s="59"/>
      <c r="J27" s="59"/>
      <c r="K27" s="82">
        <f>SUM(K21:K26)</f>
        <v>13200</v>
      </c>
      <c r="L27" s="61"/>
    </row>
    <row r="28" spans="1:18" s="8" customFormat="1" ht="30" customHeight="1">
      <c r="B28" s="30" t="s">
        <v>70</v>
      </c>
      <c r="C28" s="74" t="s">
        <v>71</v>
      </c>
      <c r="D28" s="32" t="s">
        <v>70</v>
      </c>
      <c r="E28" s="45">
        <v>45913</v>
      </c>
      <c r="F28" s="45">
        <v>45917</v>
      </c>
      <c r="G28" s="89">
        <f t="shared" ref="G28:G34" si="1">F28-E28</f>
        <v>4</v>
      </c>
      <c r="H28" s="89" t="s">
        <v>24</v>
      </c>
      <c r="I28" s="84" t="s">
        <v>72</v>
      </c>
      <c r="J28" s="89" t="s">
        <v>26</v>
      </c>
      <c r="K28" s="37">
        <v>6000</v>
      </c>
      <c r="L28" s="63"/>
    </row>
    <row r="29" spans="1:18" s="23" customFormat="1" ht="34.5" customHeight="1">
      <c r="B29" s="42" t="s">
        <v>73</v>
      </c>
      <c r="C29" s="64" t="s">
        <v>74</v>
      </c>
      <c r="D29" s="44" t="s">
        <v>70</v>
      </c>
      <c r="E29" s="45">
        <v>45915</v>
      </c>
      <c r="F29" s="45">
        <v>45917</v>
      </c>
      <c r="G29" s="89">
        <f t="shared" si="1"/>
        <v>2</v>
      </c>
      <c r="H29" s="89" t="s">
        <v>47</v>
      </c>
      <c r="I29" s="84" t="s">
        <v>72</v>
      </c>
      <c r="J29" s="89" t="s">
        <v>26</v>
      </c>
      <c r="K29" s="47">
        <v>4000</v>
      </c>
      <c r="L29" s="65"/>
    </row>
    <row r="30" spans="1:18" s="8" customFormat="1" ht="28.5" customHeight="1">
      <c r="B30" s="42" t="s">
        <v>75</v>
      </c>
      <c r="C30" s="64" t="s">
        <v>76</v>
      </c>
      <c r="D30" s="44" t="s">
        <v>70</v>
      </c>
      <c r="E30" s="45">
        <v>45913</v>
      </c>
      <c r="F30" s="45">
        <v>45917</v>
      </c>
      <c r="G30" s="89">
        <f t="shared" si="1"/>
        <v>4</v>
      </c>
      <c r="H30" s="89" t="s">
        <v>24</v>
      </c>
      <c r="I30" s="84" t="s">
        <v>72</v>
      </c>
      <c r="J30" s="89" t="s">
        <v>26</v>
      </c>
      <c r="K30" s="47">
        <v>4500</v>
      </c>
      <c r="L30" s="65"/>
    </row>
    <row r="31" spans="1:18" s="8" customFormat="1" ht="28.5" customHeight="1">
      <c r="B31" s="42" t="s">
        <v>77</v>
      </c>
      <c r="C31" s="64" t="s">
        <v>78</v>
      </c>
      <c r="D31" s="44" t="s">
        <v>39</v>
      </c>
      <c r="E31" s="45">
        <v>45913</v>
      </c>
      <c r="F31" s="45">
        <v>45917</v>
      </c>
      <c r="G31" s="89">
        <f t="shared" si="1"/>
        <v>4</v>
      </c>
      <c r="H31" s="89" t="s">
        <v>47</v>
      </c>
      <c r="I31" s="84" t="s">
        <v>72</v>
      </c>
      <c r="J31" s="89" t="s">
        <v>26</v>
      </c>
      <c r="K31" s="47">
        <v>4000</v>
      </c>
      <c r="L31" s="65"/>
    </row>
    <row r="32" spans="1:18" s="8" customFormat="1" ht="28.5" customHeight="1">
      <c r="B32" s="42" t="s">
        <v>79</v>
      </c>
      <c r="C32" s="64" t="s">
        <v>80</v>
      </c>
      <c r="D32" s="44" t="s">
        <v>77</v>
      </c>
      <c r="E32" s="45">
        <v>45913</v>
      </c>
      <c r="F32" s="45">
        <v>45917</v>
      </c>
      <c r="G32" s="89">
        <f t="shared" si="1"/>
        <v>4</v>
      </c>
      <c r="H32" s="89" t="s">
        <v>24</v>
      </c>
      <c r="I32" s="84" t="s">
        <v>72</v>
      </c>
      <c r="J32" s="89" t="s">
        <v>26</v>
      </c>
      <c r="K32" s="47">
        <v>4000</v>
      </c>
      <c r="L32" s="65"/>
    </row>
    <row r="33" spans="2:12" s="8" customFormat="1" ht="28.5" customHeight="1">
      <c r="B33" s="42" t="s">
        <v>81</v>
      </c>
      <c r="C33" s="64" t="s">
        <v>82</v>
      </c>
      <c r="D33" s="44" t="s">
        <v>77</v>
      </c>
      <c r="E33" s="45">
        <v>45913</v>
      </c>
      <c r="F33" s="45">
        <v>45917</v>
      </c>
      <c r="G33" s="89">
        <f t="shared" si="1"/>
        <v>4</v>
      </c>
      <c r="H33" s="89" t="s">
        <v>47</v>
      </c>
      <c r="I33" s="84" t="s">
        <v>72</v>
      </c>
      <c r="J33" s="89" t="s">
        <v>26</v>
      </c>
      <c r="K33" s="47">
        <v>4000</v>
      </c>
      <c r="L33" s="65"/>
    </row>
    <row r="34" spans="2:12" s="8" customFormat="1" ht="28.5" customHeight="1">
      <c r="B34" s="49" t="s">
        <v>83</v>
      </c>
      <c r="C34" s="80" t="s">
        <v>84</v>
      </c>
      <c r="D34" s="51" t="s">
        <v>77</v>
      </c>
      <c r="E34" s="45">
        <v>45913</v>
      </c>
      <c r="F34" s="45">
        <v>45917</v>
      </c>
      <c r="G34" s="89">
        <f t="shared" si="1"/>
        <v>4</v>
      </c>
      <c r="H34" s="89" t="s">
        <v>24</v>
      </c>
      <c r="I34" s="86" t="s">
        <v>72</v>
      </c>
      <c r="J34" s="89" t="s">
        <v>26</v>
      </c>
      <c r="K34" s="53">
        <v>5500</v>
      </c>
      <c r="L34" s="81"/>
    </row>
    <row r="35" spans="2:12" s="8" customFormat="1" ht="27.75" customHeight="1">
      <c r="B35" s="55">
        <v>5</v>
      </c>
      <c r="C35" s="56" t="s">
        <v>38</v>
      </c>
      <c r="D35" s="57" t="s">
        <v>83</v>
      </c>
      <c r="E35" s="58"/>
      <c r="F35" s="58"/>
      <c r="G35" s="58"/>
      <c r="H35" s="87"/>
      <c r="I35" s="59"/>
      <c r="J35" s="59"/>
      <c r="K35" s="82">
        <f>SUM(K28:K34)</f>
        <v>32000</v>
      </c>
      <c r="L35" s="61"/>
    </row>
    <row r="36" spans="2:12" s="8" customFormat="1" ht="28.5" customHeight="1">
      <c r="B36" s="30" t="s">
        <v>85</v>
      </c>
      <c r="C36" s="88" t="s">
        <v>86</v>
      </c>
      <c r="D36" s="32" t="s">
        <v>85</v>
      </c>
      <c r="E36" s="45">
        <v>45917</v>
      </c>
      <c r="F36" s="45">
        <v>45921</v>
      </c>
      <c r="G36" s="34">
        <f>F36-E36</f>
        <v>4</v>
      </c>
      <c r="H36" s="89" t="s">
        <v>24</v>
      </c>
      <c r="I36" s="90" t="s">
        <v>87</v>
      </c>
      <c r="J36" s="89" t="s">
        <v>26</v>
      </c>
      <c r="K36" s="37">
        <v>3000</v>
      </c>
      <c r="L36" s="63"/>
    </row>
    <row r="37" spans="2:12" s="23" customFormat="1" ht="28.5" customHeight="1">
      <c r="B37" s="42" t="s">
        <v>88</v>
      </c>
      <c r="C37" s="64" t="s">
        <v>89</v>
      </c>
      <c r="D37" s="44" t="s">
        <v>88</v>
      </c>
      <c r="E37" s="45">
        <v>45917</v>
      </c>
      <c r="F37" s="45">
        <v>45921</v>
      </c>
      <c r="G37" s="34">
        <f>F37-E37</f>
        <v>4</v>
      </c>
      <c r="H37" s="83" t="s">
        <v>24</v>
      </c>
      <c r="I37" s="84" t="s">
        <v>87</v>
      </c>
      <c r="J37" s="83" t="s">
        <v>26</v>
      </c>
      <c r="K37" s="47">
        <v>1000</v>
      </c>
      <c r="L37" s="65"/>
    </row>
    <row r="38" spans="2:12" s="23" customFormat="1" ht="28.5" customHeight="1">
      <c r="B38" s="49">
        <v>5.3</v>
      </c>
      <c r="C38" s="64" t="s">
        <v>90</v>
      </c>
      <c r="D38" s="51" t="s">
        <v>91</v>
      </c>
      <c r="E38" s="45">
        <v>45917</v>
      </c>
      <c r="F38" s="45">
        <v>45921</v>
      </c>
      <c r="G38" s="34">
        <f>F38-E38</f>
        <v>4</v>
      </c>
      <c r="H38" s="85" t="s">
        <v>92</v>
      </c>
      <c r="I38" s="84" t="s">
        <v>87</v>
      </c>
      <c r="J38" s="83" t="s">
        <v>26</v>
      </c>
      <c r="K38" s="47">
        <v>1000</v>
      </c>
      <c r="L38" s="81"/>
    </row>
    <row r="39" spans="2:12" s="8" customFormat="1" ht="28.5" customHeight="1">
      <c r="B39" s="49">
        <v>5.4</v>
      </c>
      <c r="C39" s="80" t="s">
        <v>93</v>
      </c>
      <c r="D39" s="51" t="s">
        <v>94</v>
      </c>
      <c r="E39" s="45">
        <v>45917</v>
      </c>
      <c r="F39" s="45">
        <v>45921</v>
      </c>
      <c r="G39" s="34">
        <f>F39-E39</f>
        <v>4</v>
      </c>
      <c r="H39" s="85" t="s">
        <v>47</v>
      </c>
      <c r="I39" s="86" t="s">
        <v>87</v>
      </c>
      <c r="J39" s="85" t="s">
        <v>26</v>
      </c>
      <c r="K39" s="53">
        <v>1000</v>
      </c>
      <c r="L39" s="81"/>
    </row>
    <row r="40" spans="2:12" s="8" customFormat="1" ht="24.75" customHeight="1">
      <c r="B40" s="55">
        <v>6</v>
      </c>
      <c r="C40" s="56" t="s">
        <v>41</v>
      </c>
      <c r="D40" s="57" t="s">
        <v>94</v>
      </c>
      <c r="E40" s="70"/>
      <c r="F40" s="70"/>
      <c r="G40" s="70"/>
      <c r="H40" s="71"/>
      <c r="I40" s="71"/>
      <c r="J40" s="71"/>
      <c r="K40" s="91"/>
      <c r="L40" s="73"/>
    </row>
    <row r="41" spans="2:12" s="8" customFormat="1" ht="28.5" customHeight="1">
      <c r="B41" s="30" t="s">
        <v>95</v>
      </c>
      <c r="C41" s="74" t="s">
        <v>96</v>
      </c>
      <c r="D41" s="32" t="s">
        <v>95</v>
      </c>
      <c r="E41" s="33">
        <v>45923</v>
      </c>
      <c r="F41" s="33">
        <v>45924</v>
      </c>
      <c r="G41" s="34">
        <f>F41-E41</f>
        <v>1</v>
      </c>
      <c r="H41" s="89" t="s">
        <v>47</v>
      </c>
      <c r="I41" s="90" t="s">
        <v>97</v>
      </c>
      <c r="J41" s="83" t="s">
        <v>26</v>
      </c>
      <c r="K41" s="37">
        <v>7500</v>
      </c>
      <c r="L41" s="38"/>
    </row>
    <row r="42" spans="2:12" s="8" customFormat="1" ht="28.5" customHeight="1">
      <c r="B42" s="42" t="s">
        <v>98</v>
      </c>
      <c r="C42" s="64" t="s">
        <v>99</v>
      </c>
      <c r="D42" s="44" t="s">
        <v>98</v>
      </c>
      <c r="E42" s="33">
        <v>45923</v>
      </c>
      <c r="F42" s="33">
        <v>45924</v>
      </c>
      <c r="G42" s="34">
        <f>F42-E42</f>
        <v>1</v>
      </c>
      <c r="H42" s="89" t="s">
        <v>47</v>
      </c>
      <c r="I42" s="90" t="s">
        <v>97</v>
      </c>
      <c r="J42" s="83" t="s">
        <v>26</v>
      </c>
      <c r="K42" s="47">
        <v>2600</v>
      </c>
      <c r="L42" s="48"/>
    </row>
    <row r="43" spans="2:12" s="8" customFormat="1" ht="24.75" customHeight="1">
      <c r="B43" s="49" t="s">
        <v>100</v>
      </c>
      <c r="C43" s="80" t="s">
        <v>101</v>
      </c>
      <c r="D43" s="51" t="s">
        <v>100</v>
      </c>
      <c r="E43" s="33">
        <v>45923</v>
      </c>
      <c r="F43" s="33">
        <v>45924</v>
      </c>
      <c r="G43" s="34">
        <f>F43-E43</f>
        <v>1</v>
      </c>
      <c r="H43" s="92" t="s">
        <v>47</v>
      </c>
      <c r="I43" s="93" t="s">
        <v>97</v>
      </c>
      <c r="J43" s="83" t="s">
        <v>26</v>
      </c>
      <c r="K43" s="53">
        <v>1500</v>
      </c>
      <c r="L43" s="54"/>
    </row>
    <row r="44" spans="2:12" s="8" customFormat="1" ht="24" customHeight="1">
      <c r="B44" s="55">
        <v>7</v>
      </c>
      <c r="C44" s="56" t="s">
        <v>44</v>
      </c>
      <c r="D44" s="57" t="s">
        <v>100</v>
      </c>
      <c r="E44" s="70"/>
      <c r="F44" s="70"/>
      <c r="G44" s="70"/>
      <c r="H44" s="94"/>
      <c r="I44" s="71"/>
      <c r="J44" s="71"/>
      <c r="K44" s="72">
        <f>SUM(K41:K43)</f>
        <v>11600</v>
      </c>
      <c r="L44" s="73"/>
    </row>
    <row r="45" spans="2:12" s="8" customFormat="1" ht="28.5" customHeight="1">
      <c r="B45" s="30" t="s">
        <v>102</v>
      </c>
      <c r="C45" s="95" t="s">
        <v>103</v>
      </c>
      <c r="D45" s="32" t="s">
        <v>102</v>
      </c>
      <c r="E45" s="33">
        <v>45923</v>
      </c>
      <c r="F45" s="33">
        <v>45924</v>
      </c>
      <c r="G45" s="34">
        <f>F45-E45</f>
        <v>1</v>
      </c>
      <c r="H45" s="89" t="s">
        <v>24</v>
      </c>
      <c r="I45" s="90" t="s">
        <v>104</v>
      </c>
      <c r="J45" s="83" t="s">
        <v>26</v>
      </c>
      <c r="K45" s="37">
        <v>7500</v>
      </c>
      <c r="L45" s="38"/>
    </row>
    <row r="46" spans="2:12" s="8" customFormat="1" ht="28.5" customHeight="1">
      <c r="B46" s="49" t="s">
        <v>105</v>
      </c>
      <c r="C46" s="80" t="s">
        <v>106</v>
      </c>
      <c r="D46" s="51" t="s">
        <v>105</v>
      </c>
      <c r="E46" s="33">
        <v>45923</v>
      </c>
      <c r="F46" s="33">
        <v>45924</v>
      </c>
      <c r="G46" s="34">
        <f>F46-E46</f>
        <v>1</v>
      </c>
      <c r="H46" s="85" t="s">
        <v>24</v>
      </c>
      <c r="I46" s="86" t="s">
        <v>107</v>
      </c>
      <c r="J46" s="85" t="s">
        <v>26</v>
      </c>
      <c r="K46" s="53">
        <v>4500</v>
      </c>
      <c r="L46" s="54"/>
    </row>
    <row r="47" spans="2:12" s="8" customFormat="1" ht="28.5" customHeight="1">
      <c r="B47" s="55">
        <v>8</v>
      </c>
      <c r="C47" s="96" t="s">
        <v>48</v>
      </c>
      <c r="D47" s="57" t="s">
        <v>105</v>
      </c>
      <c r="E47" s="70"/>
      <c r="F47" s="70"/>
      <c r="G47" s="70"/>
      <c r="H47" s="94"/>
      <c r="I47" s="71"/>
      <c r="J47" s="71"/>
      <c r="K47" s="72">
        <f>SUM(K45:K46)</f>
        <v>12000</v>
      </c>
      <c r="L47" s="73"/>
    </row>
    <row r="48" spans="2:12" s="8" customFormat="1" ht="24.75" customHeight="1">
      <c r="B48" s="30" t="s">
        <v>108</v>
      </c>
      <c r="C48" s="74" t="s">
        <v>109</v>
      </c>
      <c r="D48" s="32" t="s">
        <v>108</v>
      </c>
      <c r="E48" s="33">
        <v>45923</v>
      </c>
      <c r="F48" s="33">
        <v>45924</v>
      </c>
      <c r="G48" s="34">
        <v>2</v>
      </c>
      <c r="H48" s="89" t="s">
        <v>24</v>
      </c>
      <c r="I48" s="89" t="s">
        <v>110</v>
      </c>
      <c r="J48" s="89" t="s">
        <v>26</v>
      </c>
      <c r="K48" s="37">
        <v>5000</v>
      </c>
      <c r="L48" s="38"/>
    </row>
    <row r="49" spans="1:12" s="8" customFormat="1" ht="30" customHeight="1">
      <c r="A49" s="8" t="s">
        <v>111</v>
      </c>
      <c r="B49" s="42" t="s">
        <v>112</v>
      </c>
      <c r="C49" s="64" t="s">
        <v>113</v>
      </c>
      <c r="D49" s="44" t="s">
        <v>112</v>
      </c>
      <c r="E49" s="33">
        <v>45923</v>
      </c>
      <c r="F49" s="33">
        <v>45924</v>
      </c>
      <c r="G49" s="97">
        <v>2</v>
      </c>
      <c r="H49" s="83" t="s">
        <v>24</v>
      </c>
      <c r="I49" s="83" t="s">
        <v>110</v>
      </c>
      <c r="J49" s="83" t="s">
        <v>26</v>
      </c>
      <c r="K49" s="47">
        <v>4000</v>
      </c>
      <c r="L49" s="48"/>
    </row>
    <row r="50" spans="1:12" s="8" customFormat="1" ht="28.5" customHeight="1">
      <c r="B50" s="49" t="s">
        <v>114</v>
      </c>
      <c r="C50" s="80" t="s">
        <v>115</v>
      </c>
      <c r="D50" s="51" t="s">
        <v>114</v>
      </c>
      <c r="E50" s="33">
        <v>45923</v>
      </c>
      <c r="F50" s="33">
        <v>45930</v>
      </c>
      <c r="G50" s="98">
        <v>2</v>
      </c>
      <c r="H50" s="85" t="s">
        <v>24</v>
      </c>
      <c r="I50" s="85" t="s">
        <v>110</v>
      </c>
      <c r="J50" s="85" t="s">
        <v>26</v>
      </c>
      <c r="K50" s="53">
        <v>2000</v>
      </c>
      <c r="L50" s="54"/>
    </row>
    <row r="51" spans="1:12" s="8" customFormat="1" ht="28.5" customHeight="1">
      <c r="B51" s="55">
        <v>9</v>
      </c>
      <c r="C51" s="96" t="s">
        <v>116</v>
      </c>
      <c r="D51" s="57" t="s">
        <v>114</v>
      </c>
      <c r="E51" s="99"/>
      <c r="F51" s="99"/>
      <c r="G51" s="99"/>
      <c r="H51" s="94"/>
      <c r="I51" s="71"/>
      <c r="J51" s="71"/>
      <c r="K51" s="72">
        <f>SUM(K48:K50)</f>
        <v>11000</v>
      </c>
      <c r="L51" s="73"/>
    </row>
    <row r="52" spans="1:12" s="8" customFormat="1" ht="28.5" customHeight="1">
      <c r="B52" s="30" t="s">
        <v>117</v>
      </c>
      <c r="C52" s="74" t="s">
        <v>118</v>
      </c>
      <c r="D52" s="32" t="s">
        <v>117</v>
      </c>
      <c r="E52" s="33">
        <v>45931</v>
      </c>
      <c r="F52" s="33">
        <v>45933</v>
      </c>
      <c r="G52" s="34">
        <v>2</v>
      </c>
      <c r="H52" s="89" t="s">
        <v>24</v>
      </c>
      <c r="I52" s="89" t="s">
        <v>110</v>
      </c>
      <c r="J52" s="89" t="s">
        <v>26</v>
      </c>
      <c r="K52" s="37">
        <v>3500</v>
      </c>
      <c r="L52" s="38"/>
    </row>
    <row r="53" spans="1:12" s="8" customFormat="1" ht="28.5" customHeight="1">
      <c r="B53" s="42" t="s">
        <v>119</v>
      </c>
      <c r="C53" s="64" t="s">
        <v>120</v>
      </c>
      <c r="D53" s="44" t="s">
        <v>119</v>
      </c>
      <c r="E53" s="33">
        <v>45931</v>
      </c>
      <c r="F53" s="33">
        <v>45933</v>
      </c>
      <c r="G53" s="97">
        <v>2</v>
      </c>
      <c r="H53" s="83" t="s">
        <v>24</v>
      </c>
      <c r="I53" s="83" t="s">
        <v>110</v>
      </c>
      <c r="J53" s="83" t="s">
        <v>26</v>
      </c>
      <c r="K53" s="47">
        <v>2500</v>
      </c>
      <c r="L53" s="48"/>
    </row>
    <row r="54" spans="1:12" s="8" customFormat="1" ht="28.5" customHeight="1">
      <c r="B54" s="49" t="s">
        <v>121</v>
      </c>
      <c r="C54" s="80" t="s">
        <v>122</v>
      </c>
      <c r="D54" s="51" t="s">
        <v>121</v>
      </c>
      <c r="E54" s="33">
        <v>45931</v>
      </c>
      <c r="F54" s="33">
        <v>45933</v>
      </c>
      <c r="G54" s="98">
        <v>2</v>
      </c>
      <c r="H54" s="85" t="s">
        <v>24</v>
      </c>
      <c r="I54" s="85" t="s">
        <v>110</v>
      </c>
      <c r="J54" s="85" t="s">
        <v>26</v>
      </c>
      <c r="K54" s="53">
        <v>9000</v>
      </c>
      <c r="L54" s="54"/>
    </row>
    <row r="55" spans="1:12" s="8" customFormat="1" ht="28.5" customHeight="1">
      <c r="B55" s="55">
        <v>10</v>
      </c>
      <c r="C55" s="96" t="s">
        <v>53</v>
      </c>
      <c r="D55" s="57" t="s">
        <v>121</v>
      </c>
      <c r="E55" s="70"/>
      <c r="F55" s="70"/>
      <c r="G55" s="70"/>
      <c r="H55" s="94"/>
      <c r="I55" s="71"/>
      <c r="J55" s="71"/>
      <c r="K55" s="72">
        <f>SUM(K52:K54)</f>
        <v>15000</v>
      </c>
      <c r="L55" s="73"/>
    </row>
    <row r="56" spans="1:12" s="8" customFormat="1" ht="28.5" customHeight="1">
      <c r="B56" s="100" t="s">
        <v>123</v>
      </c>
      <c r="C56" s="74" t="s">
        <v>124</v>
      </c>
      <c r="D56" s="101" t="s">
        <v>123</v>
      </c>
      <c r="E56" s="33">
        <v>45937</v>
      </c>
      <c r="F56" s="33">
        <v>45938</v>
      </c>
      <c r="G56" s="34">
        <v>1</v>
      </c>
      <c r="H56" s="89" t="s">
        <v>24</v>
      </c>
      <c r="I56" s="89" t="s">
        <v>125</v>
      </c>
      <c r="J56" s="89" t="s">
        <v>26</v>
      </c>
      <c r="K56" s="37">
        <v>4000</v>
      </c>
      <c r="L56" s="38"/>
    </row>
    <row r="57" spans="1:12" s="8" customFormat="1" ht="28.5" customHeight="1">
      <c r="B57" s="102" t="s">
        <v>126</v>
      </c>
      <c r="C57" s="64" t="s">
        <v>127</v>
      </c>
      <c r="D57" s="103" t="s">
        <v>126</v>
      </c>
      <c r="E57" s="33">
        <v>45937</v>
      </c>
      <c r="F57" s="33">
        <v>45938</v>
      </c>
      <c r="G57" s="34">
        <v>1</v>
      </c>
      <c r="H57" s="83" t="s">
        <v>24</v>
      </c>
      <c r="I57" s="83" t="s">
        <v>107</v>
      </c>
      <c r="J57" s="83" t="s">
        <v>26</v>
      </c>
      <c r="K57" s="47">
        <v>2600</v>
      </c>
      <c r="L57" s="48"/>
    </row>
    <row r="58" spans="1:12" s="8" customFormat="1" ht="28.5" customHeight="1">
      <c r="B58" s="104" t="s">
        <v>128</v>
      </c>
      <c r="C58" s="80" t="s">
        <v>129</v>
      </c>
      <c r="D58" s="105" t="s">
        <v>128</v>
      </c>
      <c r="E58" s="33">
        <v>45937</v>
      </c>
      <c r="F58" s="33">
        <v>45938</v>
      </c>
      <c r="G58" s="34">
        <v>1</v>
      </c>
      <c r="H58" s="85" t="s">
        <v>24</v>
      </c>
      <c r="I58" s="106" t="s">
        <v>107</v>
      </c>
      <c r="J58" s="85" t="s">
        <v>26</v>
      </c>
      <c r="K58" s="53">
        <v>2300</v>
      </c>
      <c r="L58" s="107"/>
    </row>
    <row r="59" spans="1:12" s="8" customFormat="1" ht="28.5" customHeight="1">
      <c r="B59" s="108">
        <v>11</v>
      </c>
      <c r="C59" s="96" t="s">
        <v>58</v>
      </c>
      <c r="D59" s="109" t="s">
        <v>128</v>
      </c>
      <c r="E59" s="110"/>
      <c r="F59" s="110"/>
      <c r="G59" s="110"/>
      <c r="H59" s="111"/>
      <c r="I59" s="112"/>
      <c r="J59" s="111"/>
      <c r="K59" s="113">
        <f>SUM(K56:K58)</f>
        <v>8900</v>
      </c>
      <c r="L59" s="114"/>
    </row>
    <row r="60" spans="1:12" s="8" customFormat="1" ht="28.5" customHeight="1">
      <c r="B60" s="115" t="s">
        <v>130</v>
      </c>
      <c r="C60" s="116" t="s">
        <v>131</v>
      </c>
      <c r="D60" s="117" t="s">
        <v>130</v>
      </c>
      <c r="E60" s="33">
        <v>45937</v>
      </c>
      <c r="F60" s="33">
        <v>45938</v>
      </c>
      <c r="G60" s="118">
        <v>1</v>
      </c>
      <c r="H60" s="32" t="s">
        <v>24</v>
      </c>
      <c r="I60" s="119" t="s">
        <v>110</v>
      </c>
      <c r="J60" s="85" t="s">
        <v>26</v>
      </c>
      <c r="K60" s="120">
        <v>3700</v>
      </c>
      <c r="L60" s="121"/>
    </row>
    <row r="61" spans="1:12" ht="28.5" customHeight="1">
      <c r="B61" s="122" t="s">
        <v>132</v>
      </c>
      <c r="C61" s="123" t="s">
        <v>133</v>
      </c>
      <c r="D61" s="124" t="s">
        <v>132</v>
      </c>
      <c r="E61" s="33">
        <v>45937</v>
      </c>
      <c r="F61" s="33">
        <v>45938</v>
      </c>
      <c r="G61" s="118">
        <v>1</v>
      </c>
      <c r="H61" s="44" t="s">
        <v>24</v>
      </c>
      <c r="I61" s="119" t="s">
        <v>110</v>
      </c>
      <c r="J61" s="85" t="s">
        <v>26</v>
      </c>
      <c r="K61" s="125">
        <v>8500</v>
      </c>
      <c r="L61" s="126"/>
    </row>
    <row r="62" spans="1:12" ht="30.75" customHeight="1">
      <c r="B62" s="127"/>
      <c r="C62" s="128"/>
      <c r="D62" s="287" t="s">
        <v>134</v>
      </c>
      <c r="E62" s="287"/>
      <c r="F62" s="287"/>
      <c r="G62" s="287"/>
      <c r="H62" s="287"/>
      <c r="I62" s="287"/>
      <c r="J62" s="287"/>
      <c r="K62" s="129">
        <f>SUM(K14+K20+K27+K35+K44+K47+K51+K55+K59)</f>
        <v>123400</v>
      </c>
      <c r="L62" s="130"/>
    </row>
    <row r="63" spans="1:12" ht="17.25" customHeight="1"/>
    <row r="64" spans="1:12" ht="24" customHeight="1"/>
    <row r="65" spans="2:11" s="23" customFormat="1">
      <c r="B65" s="9"/>
      <c r="C65" s="10"/>
      <c r="D65" s="9"/>
      <c r="E65" s="11"/>
      <c r="F65" s="11"/>
      <c r="G65" s="11"/>
      <c r="H65" s="11"/>
      <c r="I65" s="12"/>
      <c r="J65" s="11"/>
      <c r="K65" s="11"/>
    </row>
    <row r="77" spans="2:11" ht="15" customHeight="1"/>
    <row r="78" spans="2:11" ht="15" customHeight="1"/>
    <row r="79" spans="2:11" ht="15" customHeight="1"/>
    <row r="83" ht="19.5" customHeight="1"/>
    <row r="84" ht="34.5" customHeight="1"/>
    <row r="85" ht="18.75" customHeight="1"/>
  </sheetData>
  <mergeCells count="3">
    <mergeCell ref="O9:R9"/>
    <mergeCell ref="P22:Q22"/>
    <mergeCell ref="D62:J62"/>
  </mergeCells>
  <printOptions horizontalCentered="1"/>
  <pageMargins left="0.25" right="0.25" top="0.75" bottom="0.75" header="0.511811023622047" footer="0.3"/>
  <pageSetup paperSize="9" fitToHeight="0" orientation="landscape" horizontalDpi="300" verticalDpi="300"/>
  <headerFooter>
    <oddFooter>&amp;R14</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504D"/>
  </sheetPr>
  <dimension ref="A3:BN38"/>
  <sheetViews>
    <sheetView showGridLines="0" zoomScaleNormal="100" workbookViewId="0">
      <selection activeCell="G11" sqref="G11"/>
    </sheetView>
  </sheetViews>
  <sheetFormatPr defaultColWidth="8.7109375" defaultRowHeight="15" customHeight="1"/>
  <cols>
    <col min="1" max="3" width="2.7109375" style="180" customWidth="1"/>
    <col min="4" max="4" width="55.85546875" customWidth="1"/>
    <col min="5" max="5" width="30.7109375" customWidth="1"/>
    <col min="6" max="6" width="10.7109375" customWidth="1"/>
    <col min="7" max="7" width="10.42578125" style="11" customWidth="1"/>
    <col min="8" max="8" width="10.42578125" customWidth="1"/>
    <col min="9" max="9" width="2.7109375" customWidth="1"/>
    <col min="10" max="10" width="6.140625" hidden="1" customWidth="1"/>
    <col min="11" max="66" width="2.5703125" customWidth="1"/>
  </cols>
  <sheetData>
    <row r="3" spans="1:66" ht="25.5" customHeight="1">
      <c r="E3" s="181" t="s">
        <v>135</v>
      </c>
      <c r="F3" s="182"/>
      <c r="G3" s="183"/>
      <c r="H3" s="184"/>
    </row>
    <row r="5" spans="1:66" ht="34.5" customHeight="1">
      <c r="A5" s="180" t="s">
        <v>136</v>
      </c>
      <c r="D5" s="185" t="s">
        <v>137</v>
      </c>
      <c r="E5" s="289" t="s">
        <v>138</v>
      </c>
      <c r="F5" s="289"/>
      <c r="G5" s="296">
        <v>45160</v>
      </c>
      <c r="H5" s="296"/>
    </row>
    <row r="6" spans="1:66" ht="30" customHeight="1">
      <c r="A6" s="186" t="s">
        <v>139</v>
      </c>
      <c r="B6" s="186"/>
      <c r="C6" s="186"/>
      <c r="E6" s="289" t="s">
        <v>140</v>
      </c>
      <c r="F6" s="289"/>
      <c r="G6" s="187">
        <v>1</v>
      </c>
      <c r="K6" s="288">
        <f>K7</f>
        <v>45159</v>
      </c>
      <c r="L6" s="288"/>
      <c r="M6" s="288"/>
      <c r="N6" s="288"/>
      <c r="O6" s="288"/>
      <c r="P6" s="288"/>
      <c r="Q6" s="288"/>
      <c r="R6" s="288">
        <f>R7</f>
        <v>45166</v>
      </c>
      <c r="S6" s="288"/>
      <c r="T6" s="288"/>
      <c r="U6" s="288"/>
      <c r="V6" s="288"/>
      <c r="W6" s="288"/>
      <c r="X6" s="288"/>
      <c r="Y6" s="288">
        <f>Y7</f>
        <v>45173</v>
      </c>
      <c r="Z6" s="288"/>
      <c r="AA6" s="288"/>
      <c r="AB6" s="288"/>
      <c r="AC6" s="288"/>
      <c r="AD6" s="288"/>
      <c r="AE6" s="288"/>
      <c r="AF6" s="288">
        <f>AF7</f>
        <v>45180</v>
      </c>
      <c r="AG6" s="288"/>
      <c r="AH6" s="288"/>
      <c r="AI6" s="288"/>
      <c r="AJ6" s="288"/>
      <c r="AK6" s="288"/>
      <c r="AL6" s="288"/>
      <c r="AM6" s="288">
        <f>AM7</f>
        <v>45187</v>
      </c>
      <c r="AN6" s="288"/>
      <c r="AO6" s="288"/>
      <c r="AP6" s="288"/>
      <c r="AQ6" s="288"/>
      <c r="AR6" s="288"/>
      <c r="AS6" s="288"/>
      <c r="AT6" s="288">
        <f>AT7</f>
        <v>45194</v>
      </c>
      <c r="AU6" s="288"/>
      <c r="AV6" s="288"/>
      <c r="AW6" s="288"/>
      <c r="AX6" s="288"/>
      <c r="AY6" s="288"/>
      <c r="AZ6" s="288"/>
      <c r="BA6" s="288">
        <f>BA7</f>
        <v>45201</v>
      </c>
      <c r="BB6" s="288"/>
      <c r="BC6" s="288"/>
      <c r="BD6" s="288"/>
      <c r="BE6" s="288"/>
      <c r="BF6" s="288"/>
      <c r="BG6" s="288"/>
      <c r="BH6" s="288">
        <f>BH7</f>
        <v>45208</v>
      </c>
      <c r="BI6" s="288"/>
      <c r="BJ6" s="288"/>
      <c r="BK6" s="288"/>
      <c r="BL6" s="288"/>
      <c r="BM6" s="288"/>
      <c r="BN6" s="288"/>
    </row>
    <row r="7" spans="1:66" ht="15" customHeight="1">
      <c r="A7" s="186" t="s">
        <v>141</v>
      </c>
      <c r="B7" s="186"/>
      <c r="C7" s="186"/>
      <c r="D7" s="188"/>
      <c r="E7" s="188"/>
      <c r="F7" s="188"/>
      <c r="G7" s="188"/>
      <c r="H7" s="188"/>
      <c r="I7" s="188"/>
      <c r="K7" s="189">
        <f>Início_do_projeto-WEEKDAY(Início_do_projeto,1)+2+7*(Semana_de_exibição-1)</f>
        <v>45159</v>
      </c>
      <c r="L7" s="190">
        <f t="shared" ref="L7:AQ7" si="0">K7+1</f>
        <v>45160</v>
      </c>
      <c r="M7" s="190">
        <f t="shared" si="0"/>
        <v>45161</v>
      </c>
      <c r="N7" s="190">
        <f t="shared" si="0"/>
        <v>45162</v>
      </c>
      <c r="O7" s="190">
        <f t="shared" si="0"/>
        <v>45163</v>
      </c>
      <c r="P7" s="190">
        <f t="shared" si="0"/>
        <v>45164</v>
      </c>
      <c r="Q7" s="191">
        <f t="shared" si="0"/>
        <v>45165</v>
      </c>
      <c r="R7" s="189">
        <f t="shared" si="0"/>
        <v>45166</v>
      </c>
      <c r="S7" s="190">
        <f t="shared" si="0"/>
        <v>45167</v>
      </c>
      <c r="T7" s="190">
        <f t="shared" si="0"/>
        <v>45168</v>
      </c>
      <c r="U7" s="190">
        <f t="shared" si="0"/>
        <v>45169</v>
      </c>
      <c r="V7" s="190">
        <f t="shared" si="0"/>
        <v>45170</v>
      </c>
      <c r="W7" s="190">
        <f t="shared" si="0"/>
        <v>45171</v>
      </c>
      <c r="X7" s="191">
        <f t="shared" si="0"/>
        <v>45172</v>
      </c>
      <c r="Y7" s="189">
        <f t="shared" si="0"/>
        <v>45173</v>
      </c>
      <c r="Z7" s="190">
        <f t="shared" si="0"/>
        <v>45174</v>
      </c>
      <c r="AA7" s="190">
        <f t="shared" si="0"/>
        <v>45175</v>
      </c>
      <c r="AB7" s="190">
        <f t="shared" si="0"/>
        <v>45176</v>
      </c>
      <c r="AC7" s="190">
        <f t="shared" si="0"/>
        <v>45177</v>
      </c>
      <c r="AD7" s="190">
        <f t="shared" si="0"/>
        <v>45178</v>
      </c>
      <c r="AE7" s="191">
        <f t="shared" si="0"/>
        <v>45179</v>
      </c>
      <c r="AF7" s="189">
        <f t="shared" si="0"/>
        <v>45180</v>
      </c>
      <c r="AG7" s="190">
        <f t="shared" si="0"/>
        <v>45181</v>
      </c>
      <c r="AH7" s="190">
        <f t="shared" si="0"/>
        <v>45182</v>
      </c>
      <c r="AI7" s="190">
        <f t="shared" si="0"/>
        <v>45183</v>
      </c>
      <c r="AJ7" s="190">
        <f t="shared" si="0"/>
        <v>45184</v>
      </c>
      <c r="AK7" s="190">
        <f t="shared" si="0"/>
        <v>45185</v>
      </c>
      <c r="AL7" s="191">
        <f t="shared" si="0"/>
        <v>45186</v>
      </c>
      <c r="AM7" s="189">
        <f t="shared" si="0"/>
        <v>45187</v>
      </c>
      <c r="AN7" s="190">
        <f t="shared" si="0"/>
        <v>45188</v>
      </c>
      <c r="AO7" s="190">
        <f t="shared" si="0"/>
        <v>45189</v>
      </c>
      <c r="AP7" s="190">
        <f t="shared" si="0"/>
        <v>45190</v>
      </c>
      <c r="AQ7" s="190">
        <f t="shared" si="0"/>
        <v>45191</v>
      </c>
      <c r="AR7" s="190">
        <f t="shared" ref="AR7:BN7" si="1">AQ7+1</f>
        <v>45192</v>
      </c>
      <c r="AS7" s="191">
        <f t="shared" si="1"/>
        <v>45193</v>
      </c>
      <c r="AT7" s="189">
        <f t="shared" si="1"/>
        <v>45194</v>
      </c>
      <c r="AU7" s="190">
        <f t="shared" si="1"/>
        <v>45195</v>
      </c>
      <c r="AV7" s="190">
        <f t="shared" si="1"/>
        <v>45196</v>
      </c>
      <c r="AW7" s="190">
        <f t="shared" si="1"/>
        <v>45197</v>
      </c>
      <c r="AX7" s="190">
        <f t="shared" si="1"/>
        <v>45198</v>
      </c>
      <c r="AY7" s="190">
        <f t="shared" si="1"/>
        <v>45199</v>
      </c>
      <c r="AZ7" s="191">
        <f t="shared" si="1"/>
        <v>45200</v>
      </c>
      <c r="BA7" s="189">
        <f t="shared" si="1"/>
        <v>45201</v>
      </c>
      <c r="BB7" s="190">
        <f t="shared" si="1"/>
        <v>45202</v>
      </c>
      <c r="BC7" s="190">
        <f t="shared" si="1"/>
        <v>45203</v>
      </c>
      <c r="BD7" s="190">
        <f t="shared" si="1"/>
        <v>45204</v>
      </c>
      <c r="BE7" s="190">
        <f t="shared" si="1"/>
        <v>45205</v>
      </c>
      <c r="BF7" s="190">
        <f t="shared" si="1"/>
        <v>45206</v>
      </c>
      <c r="BG7" s="191">
        <f t="shared" si="1"/>
        <v>45207</v>
      </c>
      <c r="BH7" s="189">
        <f t="shared" si="1"/>
        <v>45208</v>
      </c>
      <c r="BI7" s="190">
        <f t="shared" si="1"/>
        <v>45209</v>
      </c>
      <c r="BJ7" s="190">
        <f t="shared" si="1"/>
        <v>45210</v>
      </c>
      <c r="BK7" s="190">
        <f t="shared" si="1"/>
        <v>45211</v>
      </c>
      <c r="BL7" s="190">
        <f t="shared" si="1"/>
        <v>45212</v>
      </c>
      <c r="BM7" s="190">
        <f t="shared" si="1"/>
        <v>45213</v>
      </c>
      <c r="BN7" s="191">
        <f t="shared" si="1"/>
        <v>45214</v>
      </c>
    </row>
    <row r="8" spans="1:66" ht="30" customHeight="1">
      <c r="A8" s="186" t="s">
        <v>142</v>
      </c>
      <c r="B8" s="186"/>
      <c r="C8" s="186"/>
      <c r="D8" s="192" t="s">
        <v>143</v>
      </c>
      <c r="E8" s="193" t="s">
        <v>144</v>
      </c>
      <c r="F8" s="193" t="s">
        <v>145</v>
      </c>
      <c r="G8" s="193" t="s">
        <v>146</v>
      </c>
      <c r="H8" s="193" t="s">
        <v>147</v>
      </c>
      <c r="I8" s="193"/>
      <c r="J8" s="193" t="s">
        <v>148</v>
      </c>
      <c r="K8" s="194" t="str">
        <f t="shared" ref="K8:AP8" si="2">LEFT(TEXT(K7,"ddd"),1)</f>
        <v>M</v>
      </c>
      <c r="L8" s="194" t="str">
        <f t="shared" si="2"/>
        <v>T</v>
      </c>
      <c r="M8" s="194" t="str">
        <f t="shared" si="2"/>
        <v>W</v>
      </c>
      <c r="N8" s="194" t="str">
        <f t="shared" si="2"/>
        <v>T</v>
      </c>
      <c r="O8" s="194" t="str">
        <f t="shared" si="2"/>
        <v>F</v>
      </c>
      <c r="P8" s="194" t="str">
        <f t="shared" si="2"/>
        <v>S</v>
      </c>
      <c r="Q8" s="194" t="str">
        <f t="shared" si="2"/>
        <v>S</v>
      </c>
      <c r="R8" s="194" t="str">
        <f t="shared" si="2"/>
        <v>M</v>
      </c>
      <c r="S8" s="194" t="str">
        <f t="shared" si="2"/>
        <v>T</v>
      </c>
      <c r="T8" s="194" t="str">
        <f t="shared" si="2"/>
        <v>W</v>
      </c>
      <c r="U8" s="194" t="str">
        <f t="shared" si="2"/>
        <v>T</v>
      </c>
      <c r="V8" s="194" t="str">
        <f t="shared" si="2"/>
        <v>F</v>
      </c>
      <c r="W8" s="194" t="str">
        <f t="shared" si="2"/>
        <v>S</v>
      </c>
      <c r="X8" s="194" t="str">
        <f t="shared" si="2"/>
        <v>S</v>
      </c>
      <c r="Y8" s="194" t="str">
        <f t="shared" si="2"/>
        <v>M</v>
      </c>
      <c r="Z8" s="194" t="str">
        <f t="shared" si="2"/>
        <v>T</v>
      </c>
      <c r="AA8" s="194" t="str">
        <f t="shared" si="2"/>
        <v>W</v>
      </c>
      <c r="AB8" s="194" t="str">
        <f t="shared" si="2"/>
        <v>T</v>
      </c>
      <c r="AC8" s="194" t="str">
        <f t="shared" si="2"/>
        <v>F</v>
      </c>
      <c r="AD8" s="194" t="str">
        <f t="shared" si="2"/>
        <v>S</v>
      </c>
      <c r="AE8" s="194" t="str">
        <f t="shared" si="2"/>
        <v>S</v>
      </c>
      <c r="AF8" s="194" t="str">
        <f t="shared" si="2"/>
        <v>M</v>
      </c>
      <c r="AG8" s="194" t="str">
        <f t="shared" si="2"/>
        <v>T</v>
      </c>
      <c r="AH8" s="194" t="str">
        <f t="shared" si="2"/>
        <v>W</v>
      </c>
      <c r="AI8" s="194" t="str">
        <f t="shared" si="2"/>
        <v>T</v>
      </c>
      <c r="AJ8" s="194" t="str">
        <f t="shared" si="2"/>
        <v>F</v>
      </c>
      <c r="AK8" s="194" t="str">
        <f t="shared" si="2"/>
        <v>S</v>
      </c>
      <c r="AL8" s="194" t="str">
        <f t="shared" si="2"/>
        <v>S</v>
      </c>
      <c r="AM8" s="194" t="str">
        <f t="shared" si="2"/>
        <v>M</v>
      </c>
      <c r="AN8" s="194" t="str">
        <f t="shared" si="2"/>
        <v>T</v>
      </c>
      <c r="AO8" s="194" t="str">
        <f t="shared" si="2"/>
        <v>W</v>
      </c>
      <c r="AP8" s="194" t="str">
        <f t="shared" si="2"/>
        <v>T</v>
      </c>
      <c r="AQ8" s="194" t="str">
        <f t="shared" ref="AQ8:BV8" si="3">LEFT(TEXT(AQ7,"ddd"),1)</f>
        <v>F</v>
      </c>
      <c r="AR8" s="194" t="str">
        <f t="shared" si="3"/>
        <v>S</v>
      </c>
      <c r="AS8" s="194" t="str">
        <f t="shared" si="3"/>
        <v>S</v>
      </c>
      <c r="AT8" s="194" t="str">
        <f t="shared" si="3"/>
        <v>M</v>
      </c>
      <c r="AU8" s="194" t="str">
        <f t="shared" si="3"/>
        <v>T</v>
      </c>
      <c r="AV8" s="194" t="str">
        <f t="shared" si="3"/>
        <v>W</v>
      </c>
      <c r="AW8" s="194" t="str">
        <f t="shared" si="3"/>
        <v>T</v>
      </c>
      <c r="AX8" s="194" t="str">
        <f t="shared" si="3"/>
        <v>F</v>
      </c>
      <c r="AY8" s="194" t="str">
        <f t="shared" si="3"/>
        <v>S</v>
      </c>
      <c r="AZ8" s="194" t="str">
        <f t="shared" si="3"/>
        <v>S</v>
      </c>
      <c r="BA8" s="194" t="str">
        <f t="shared" si="3"/>
        <v>M</v>
      </c>
      <c r="BB8" s="194" t="str">
        <f t="shared" si="3"/>
        <v>T</v>
      </c>
      <c r="BC8" s="194" t="str">
        <f t="shared" si="3"/>
        <v>W</v>
      </c>
      <c r="BD8" s="194" t="str">
        <f t="shared" si="3"/>
        <v>T</v>
      </c>
      <c r="BE8" s="194" t="str">
        <f t="shared" si="3"/>
        <v>F</v>
      </c>
      <c r="BF8" s="194" t="str">
        <f t="shared" si="3"/>
        <v>S</v>
      </c>
      <c r="BG8" s="194" t="str">
        <f t="shared" si="3"/>
        <v>S</v>
      </c>
      <c r="BH8" s="194" t="str">
        <f t="shared" si="3"/>
        <v>M</v>
      </c>
      <c r="BI8" s="194" t="str">
        <f t="shared" si="3"/>
        <v>T</v>
      </c>
      <c r="BJ8" s="194" t="str">
        <f t="shared" si="3"/>
        <v>W</v>
      </c>
      <c r="BK8" s="194" t="str">
        <f t="shared" si="3"/>
        <v>T</v>
      </c>
      <c r="BL8" s="194" t="str">
        <f t="shared" si="3"/>
        <v>F</v>
      </c>
      <c r="BM8" s="194" t="str">
        <f t="shared" si="3"/>
        <v>S</v>
      </c>
      <c r="BN8" s="194" t="str">
        <f t="shared" si="3"/>
        <v>S</v>
      </c>
    </row>
    <row r="9" spans="1:66" ht="30" hidden="1" customHeight="1">
      <c r="A9" s="180" t="s">
        <v>149</v>
      </c>
      <c r="E9" s="195"/>
      <c r="J9" t="e">
        <f t="shared" ref="J9:J35" ca="1" si="4">IF(OR(ISBLANK(início_da_tarefa),ISBLANK(término_da_tarefa)),"",término_da_tarefa-início_da_tarefa+1)</f>
        <v>#REF!</v>
      </c>
      <c r="K9" s="196"/>
      <c r="L9" s="196"/>
      <c r="M9" s="196"/>
      <c r="N9" s="196"/>
      <c r="O9" s="196"/>
      <c r="P9" s="196"/>
      <c r="Q9" s="196"/>
      <c r="R9" s="196"/>
      <c r="S9" s="196"/>
      <c r="T9" s="196"/>
      <c r="U9" s="196"/>
      <c r="V9" s="196"/>
      <c r="W9" s="196"/>
      <c r="X9" s="196"/>
      <c r="Y9" s="196"/>
      <c r="Z9" s="196"/>
      <c r="AA9" s="196"/>
      <c r="AB9" s="196"/>
      <c r="AC9" s="196"/>
      <c r="AD9" s="196"/>
      <c r="AE9" s="196"/>
      <c r="AF9" s="196"/>
      <c r="AG9" s="196"/>
      <c r="AH9" s="196"/>
      <c r="AI9" s="196"/>
      <c r="AJ9" s="196"/>
      <c r="AK9" s="196"/>
      <c r="AL9" s="196"/>
      <c r="AM9" s="196"/>
      <c r="AN9" s="196"/>
      <c r="AO9" s="196"/>
      <c r="AP9" s="196"/>
      <c r="AQ9" s="196"/>
      <c r="AR9" s="196"/>
      <c r="AS9" s="196"/>
      <c r="AT9" s="196"/>
      <c r="AU9" s="196"/>
      <c r="AV9" s="196"/>
      <c r="AW9" s="196"/>
      <c r="AX9" s="196"/>
      <c r="AY9" s="196"/>
      <c r="AZ9" s="196"/>
      <c r="BA9" s="196"/>
      <c r="BB9" s="196"/>
      <c r="BC9" s="196"/>
      <c r="BD9" s="196"/>
      <c r="BE9" s="196"/>
      <c r="BF9" s="196"/>
      <c r="BG9" s="196"/>
      <c r="BH9" s="196"/>
      <c r="BI9" s="196"/>
      <c r="BJ9" s="196"/>
      <c r="BK9" s="196"/>
      <c r="BL9" s="196"/>
      <c r="BM9" s="196"/>
      <c r="BN9" s="196"/>
    </row>
    <row r="10" spans="1:66" s="16" customFormat="1" ht="30" customHeight="1">
      <c r="A10" s="186" t="s">
        <v>150</v>
      </c>
      <c r="B10" s="186"/>
      <c r="C10" s="186"/>
      <c r="D10" s="197" t="s">
        <v>19</v>
      </c>
      <c r="E10" s="198"/>
      <c r="F10" s="199"/>
      <c r="G10" s="200"/>
      <c r="H10" s="201"/>
      <c r="I10" s="202"/>
      <c r="J10" s="202" t="e">
        <f t="shared" ca="1" si="4"/>
        <v>#REF!</v>
      </c>
      <c r="K10" s="196"/>
      <c r="L10" s="196"/>
      <c r="M10" s="196"/>
      <c r="N10" s="196"/>
      <c r="O10" s="196"/>
      <c r="P10" s="196"/>
      <c r="Q10" s="196"/>
      <c r="R10" s="196"/>
      <c r="S10" s="196"/>
      <c r="T10" s="196"/>
      <c r="U10" s="196"/>
      <c r="V10" s="196"/>
      <c r="W10" s="196"/>
      <c r="X10" s="196"/>
      <c r="Y10" s="196"/>
      <c r="Z10" s="196"/>
      <c r="AA10" s="196"/>
      <c r="AB10" s="196"/>
      <c r="AC10" s="196"/>
      <c r="AD10" s="196"/>
      <c r="AE10" s="196"/>
      <c r="AF10" s="196"/>
      <c r="AG10" s="196"/>
      <c r="AH10" s="196"/>
      <c r="AI10" s="196"/>
      <c r="AJ10" s="196"/>
      <c r="AK10" s="196"/>
      <c r="AL10" s="196"/>
      <c r="AM10" s="196"/>
      <c r="AN10" s="196"/>
      <c r="AO10" s="196"/>
      <c r="AP10" s="196"/>
      <c r="AQ10" s="196"/>
      <c r="AR10" s="196"/>
      <c r="AS10" s="196"/>
      <c r="AT10" s="196"/>
      <c r="AU10" s="196"/>
      <c r="AV10" s="196"/>
      <c r="AW10" s="196"/>
      <c r="AX10" s="196"/>
      <c r="AY10" s="196"/>
      <c r="AZ10" s="196"/>
      <c r="BA10" s="196"/>
      <c r="BB10" s="196"/>
      <c r="BC10" s="196"/>
      <c r="BD10" s="196"/>
      <c r="BE10" s="196"/>
      <c r="BF10" s="196"/>
      <c r="BG10" s="196"/>
      <c r="BH10" s="196"/>
      <c r="BI10" s="196"/>
      <c r="BJ10" s="196"/>
      <c r="BK10" s="196"/>
      <c r="BL10" s="196"/>
      <c r="BM10" s="196"/>
      <c r="BN10" s="196"/>
    </row>
    <row r="11" spans="1:66" s="16" customFormat="1" ht="30" customHeight="1">
      <c r="A11" s="186" t="s">
        <v>151</v>
      </c>
      <c r="B11" s="186"/>
      <c r="C11" s="186"/>
      <c r="D11" s="203" t="s">
        <v>152</v>
      </c>
      <c r="E11" s="204"/>
      <c r="F11" s="205"/>
      <c r="G11" s="206">
        <f>Início_do_projeto</f>
        <v>45160</v>
      </c>
      <c r="H11" s="206">
        <f>G11+3</f>
        <v>45163</v>
      </c>
      <c r="I11" s="202"/>
      <c r="J11" s="202" t="e">
        <f t="shared" ca="1" si="4"/>
        <v>#REF!</v>
      </c>
      <c r="K11" s="196"/>
      <c r="L11" s="196"/>
      <c r="M11" s="196"/>
      <c r="N11" s="196"/>
      <c r="O11" s="196"/>
      <c r="P11" s="196"/>
      <c r="Q11" s="196"/>
      <c r="R11" s="196"/>
      <c r="S11" s="196"/>
      <c r="T11" s="196"/>
      <c r="U11" s="196"/>
      <c r="V11" s="196"/>
      <c r="W11" s="196"/>
      <c r="X11" s="196"/>
      <c r="Y11" s="196"/>
      <c r="Z11" s="196"/>
      <c r="AA11" s="196"/>
      <c r="AB11" s="196"/>
      <c r="AC11" s="196"/>
      <c r="AD11" s="196"/>
      <c r="AE11" s="196"/>
      <c r="AF11" s="196"/>
      <c r="AG11" s="196"/>
      <c r="AH11" s="196"/>
      <c r="AI11" s="196"/>
      <c r="AJ11" s="196"/>
      <c r="AK11" s="196"/>
      <c r="AL11" s="196"/>
      <c r="AM11" s="196"/>
      <c r="AN11" s="196"/>
      <c r="AO11" s="196"/>
      <c r="AP11" s="196"/>
      <c r="AQ11" s="196"/>
      <c r="AR11" s="196"/>
      <c r="AS11" s="196"/>
      <c r="AT11" s="196"/>
      <c r="AU11" s="196"/>
      <c r="AV11" s="196"/>
      <c r="AW11" s="196"/>
      <c r="AX11" s="196"/>
      <c r="AY11" s="196"/>
      <c r="AZ11" s="196"/>
      <c r="BA11" s="196"/>
      <c r="BB11" s="196"/>
      <c r="BC11" s="196"/>
      <c r="BD11" s="196"/>
      <c r="BE11" s="196"/>
      <c r="BF11" s="196"/>
      <c r="BG11" s="196"/>
      <c r="BH11" s="196"/>
      <c r="BI11" s="196"/>
      <c r="BJ11" s="196"/>
      <c r="BK11" s="196"/>
      <c r="BL11" s="196"/>
      <c r="BM11" s="196"/>
      <c r="BN11" s="196"/>
    </row>
    <row r="12" spans="1:66" s="16" customFormat="1" ht="30" customHeight="1">
      <c r="A12" s="186" t="s">
        <v>153</v>
      </c>
      <c r="B12" s="186"/>
      <c r="C12" s="186"/>
      <c r="D12" s="203" t="s">
        <v>154</v>
      </c>
      <c r="E12" s="204"/>
      <c r="F12" s="205"/>
      <c r="G12" s="206"/>
      <c r="H12" s="206"/>
      <c r="I12" s="202"/>
      <c r="J12" s="202" t="e">
        <f t="shared" ca="1" si="4"/>
        <v>#REF!</v>
      </c>
      <c r="K12" s="196"/>
      <c r="L12" s="196"/>
      <c r="M12" s="196"/>
      <c r="N12" s="196"/>
      <c r="O12" s="196"/>
      <c r="P12" s="196"/>
      <c r="Q12" s="196"/>
      <c r="R12" s="196"/>
      <c r="S12" s="196"/>
      <c r="T12" s="196"/>
      <c r="U12" s="196"/>
      <c r="V12" s="196"/>
      <c r="W12" s="207"/>
      <c r="X12" s="207"/>
      <c r="Y12" s="196"/>
      <c r="Z12" s="196"/>
      <c r="AA12" s="196"/>
      <c r="AB12" s="196"/>
      <c r="AC12" s="196"/>
      <c r="AD12" s="196"/>
      <c r="AE12" s="196"/>
      <c r="AF12" s="196"/>
      <c r="AG12" s="196"/>
      <c r="AH12" s="196"/>
      <c r="AI12" s="196"/>
      <c r="AJ12" s="196"/>
      <c r="AK12" s="196"/>
      <c r="AL12" s="196"/>
      <c r="AM12" s="196"/>
      <c r="AN12" s="196"/>
      <c r="AO12" s="196"/>
      <c r="AP12" s="196"/>
      <c r="AQ12" s="196"/>
      <c r="AR12" s="196"/>
      <c r="AS12" s="196"/>
      <c r="AT12" s="196"/>
      <c r="AU12" s="196"/>
      <c r="AV12" s="196"/>
      <c r="AW12" s="196"/>
      <c r="AX12" s="196"/>
      <c r="AY12" s="196"/>
      <c r="AZ12" s="196"/>
      <c r="BA12" s="196"/>
      <c r="BB12" s="196"/>
      <c r="BC12" s="196"/>
      <c r="BD12" s="196"/>
      <c r="BE12" s="196"/>
      <c r="BF12" s="196"/>
      <c r="BG12" s="196"/>
      <c r="BH12" s="196"/>
      <c r="BI12" s="196"/>
      <c r="BJ12" s="196"/>
      <c r="BK12" s="196"/>
      <c r="BL12" s="196"/>
      <c r="BM12" s="196"/>
      <c r="BN12" s="196"/>
    </row>
    <row r="13" spans="1:66" s="16" customFormat="1" ht="30" customHeight="1">
      <c r="A13" s="180"/>
      <c r="B13" s="180"/>
      <c r="C13" s="180"/>
      <c r="D13" s="203" t="s">
        <v>155</v>
      </c>
      <c r="E13" s="204"/>
      <c r="F13" s="205"/>
      <c r="G13" s="206"/>
      <c r="H13" s="206"/>
      <c r="I13" s="202"/>
      <c r="J13" s="202" t="e">
        <f t="shared" ca="1" si="4"/>
        <v>#REF!</v>
      </c>
      <c r="K13" s="196"/>
      <c r="L13" s="196"/>
      <c r="M13" s="196"/>
      <c r="N13" s="196"/>
      <c r="O13" s="196"/>
      <c r="P13" s="196"/>
      <c r="Q13" s="196"/>
      <c r="R13" s="196"/>
      <c r="S13" s="196"/>
      <c r="T13" s="196"/>
      <c r="U13" s="196"/>
      <c r="V13" s="196"/>
      <c r="W13" s="196"/>
      <c r="X13" s="196"/>
      <c r="Y13" s="196"/>
      <c r="Z13" s="196"/>
      <c r="AA13" s="196"/>
      <c r="AB13" s="196"/>
      <c r="AC13" s="196"/>
      <c r="AD13" s="196"/>
      <c r="AE13" s="196"/>
      <c r="AF13" s="196"/>
      <c r="AG13" s="196"/>
      <c r="AH13" s="196"/>
      <c r="AI13" s="196"/>
      <c r="AJ13" s="196"/>
      <c r="AK13" s="196"/>
      <c r="AL13" s="196"/>
      <c r="AM13" s="196"/>
      <c r="AN13" s="196"/>
      <c r="AO13" s="196"/>
      <c r="AP13" s="196"/>
      <c r="AQ13" s="196"/>
      <c r="AR13" s="196"/>
      <c r="AS13" s="196"/>
      <c r="AT13" s="196"/>
      <c r="AU13" s="196"/>
      <c r="AV13" s="196"/>
      <c r="AW13" s="196"/>
      <c r="AX13" s="196"/>
      <c r="AY13" s="196"/>
      <c r="AZ13" s="196"/>
      <c r="BA13" s="196"/>
      <c r="BB13" s="196"/>
      <c r="BC13" s="196"/>
      <c r="BD13" s="196"/>
      <c r="BE13" s="196"/>
      <c r="BF13" s="196"/>
      <c r="BG13" s="196"/>
      <c r="BH13" s="196"/>
      <c r="BI13" s="196"/>
      <c r="BJ13" s="196"/>
      <c r="BK13" s="196"/>
      <c r="BL13" s="196"/>
      <c r="BM13" s="196"/>
      <c r="BN13" s="196"/>
    </row>
    <row r="14" spans="1:66" s="16" customFormat="1" ht="30" customHeight="1">
      <c r="A14" s="180"/>
      <c r="B14" s="180"/>
      <c r="C14" s="180"/>
      <c r="D14" s="203" t="s">
        <v>156</v>
      </c>
      <c r="E14" s="204"/>
      <c r="F14" s="205"/>
      <c r="G14" s="206"/>
      <c r="H14" s="206"/>
      <c r="I14" s="202"/>
      <c r="J14" s="202" t="e">
        <f t="shared" ca="1" si="4"/>
        <v>#REF!</v>
      </c>
      <c r="K14" s="196"/>
      <c r="L14" s="196"/>
      <c r="M14" s="196"/>
      <c r="N14" s="196"/>
      <c r="O14" s="196"/>
      <c r="P14" s="196"/>
      <c r="Q14" s="196"/>
      <c r="R14" s="196"/>
      <c r="S14" s="196"/>
      <c r="T14" s="196"/>
      <c r="U14" s="196"/>
      <c r="V14" s="196"/>
      <c r="W14" s="196"/>
      <c r="X14" s="196"/>
      <c r="Y14" s="196"/>
      <c r="Z14" s="196"/>
      <c r="AA14" s="207"/>
      <c r="AB14" s="196"/>
      <c r="AC14" s="196"/>
      <c r="AD14" s="196"/>
      <c r="AE14" s="196"/>
      <c r="AF14" s="196"/>
      <c r="AG14" s="196"/>
      <c r="AH14" s="196"/>
      <c r="AI14" s="196"/>
      <c r="AJ14" s="196"/>
      <c r="AK14" s="196"/>
      <c r="AL14" s="196"/>
      <c r="AM14" s="196"/>
      <c r="AN14" s="196"/>
      <c r="AO14" s="196"/>
      <c r="AP14" s="196"/>
      <c r="AQ14" s="196"/>
      <c r="AR14" s="196"/>
      <c r="AS14" s="196"/>
      <c r="AT14" s="196"/>
      <c r="AU14" s="196"/>
      <c r="AV14" s="196"/>
      <c r="AW14" s="196"/>
      <c r="AX14" s="196"/>
      <c r="AY14" s="196"/>
      <c r="AZ14" s="196"/>
      <c r="BA14" s="196"/>
      <c r="BB14" s="196"/>
      <c r="BC14" s="196"/>
      <c r="BD14" s="196"/>
      <c r="BE14" s="196"/>
      <c r="BF14" s="196"/>
      <c r="BG14" s="196"/>
      <c r="BH14" s="196"/>
      <c r="BI14" s="196"/>
      <c r="BJ14" s="196"/>
      <c r="BK14" s="196"/>
      <c r="BL14" s="196"/>
      <c r="BM14" s="196"/>
      <c r="BN14" s="196"/>
    </row>
    <row r="15" spans="1:66" s="16" customFormat="1" ht="30" customHeight="1">
      <c r="A15" s="180"/>
      <c r="B15" s="180"/>
      <c r="C15" s="180"/>
      <c r="D15" s="203" t="s">
        <v>157</v>
      </c>
      <c r="E15" s="204"/>
      <c r="F15" s="205"/>
      <c r="G15" s="206"/>
      <c r="H15" s="206"/>
      <c r="I15" s="202"/>
      <c r="J15" s="202" t="e">
        <f t="shared" ca="1" si="4"/>
        <v>#REF!</v>
      </c>
      <c r="K15" s="196"/>
      <c r="L15" s="196"/>
      <c r="M15" s="196"/>
      <c r="N15" s="196"/>
      <c r="O15" s="196"/>
      <c r="P15" s="196"/>
      <c r="Q15" s="196"/>
      <c r="R15" s="196"/>
      <c r="S15" s="196"/>
      <c r="T15" s="196"/>
      <c r="U15" s="196"/>
      <c r="V15" s="196"/>
      <c r="W15" s="196"/>
      <c r="X15" s="196"/>
      <c r="Y15" s="196"/>
      <c r="Z15" s="196"/>
      <c r="AA15" s="196"/>
      <c r="AB15" s="196"/>
      <c r="AC15" s="196"/>
      <c r="AD15" s="196"/>
      <c r="AE15" s="196"/>
      <c r="AF15" s="196"/>
      <c r="AG15" s="196"/>
      <c r="AH15" s="196"/>
      <c r="AI15" s="196"/>
      <c r="AJ15" s="196"/>
      <c r="AK15" s="196"/>
      <c r="AL15" s="196"/>
      <c r="AM15" s="196"/>
      <c r="AN15" s="196"/>
      <c r="AO15" s="196"/>
      <c r="AP15" s="196"/>
      <c r="AQ15" s="196"/>
      <c r="AR15" s="196"/>
      <c r="AS15" s="196"/>
      <c r="AT15" s="196"/>
      <c r="AU15" s="196"/>
      <c r="AV15" s="196"/>
      <c r="AW15" s="196"/>
      <c r="AX15" s="196"/>
      <c r="AY15" s="196"/>
      <c r="AZ15" s="196"/>
      <c r="BA15" s="196"/>
      <c r="BB15" s="196"/>
      <c r="BC15" s="196"/>
      <c r="BD15" s="196"/>
      <c r="BE15" s="196"/>
      <c r="BF15" s="196"/>
      <c r="BG15" s="196"/>
      <c r="BH15" s="196"/>
      <c r="BI15" s="196"/>
      <c r="BJ15" s="196"/>
      <c r="BK15" s="196"/>
      <c r="BL15" s="196"/>
      <c r="BM15" s="196"/>
      <c r="BN15" s="196"/>
    </row>
    <row r="16" spans="1:66" s="16" customFormat="1" ht="30" customHeight="1">
      <c r="A16" s="186" t="s">
        <v>158</v>
      </c>
      <c r="B16" s="186"/>
      <c r="C16" s="186"/>
      <c r="D16" s="208" t="s">
        <v>159</v>
      </c>
      <c r="E16" s="209"/>
      <c r="F16" s="210"/>
      <c r="G16" s="211"/>
      <c r="H16" s="212"/>
      <c r="I16" s="202"/>
      <c r="J16" s="202" t="e">
        <f t="shared" ca="1" si="4"/>
        <v>#REF!</v>
      </c>
      <c r="K16" s="196"/>
      <c r="L16" s="196"/>
      <c r="M16" s="196"/>
      <c r="N16" s="196"/>
      <c r="O16" s="196"/>
      <c r="P16" s="196"/>
      <c r="Q16" s="196"/>
      <c r="R16" s="196"/>
      <c r="S16" s="196"/>
      <c r="T16" s="196"/>
      <c r="U16" s="196"/>
      <c r="V16" s="196"/>
      <c r="W16" s="196"/>
      <c r="X16" s="196"/>
      <c r="Y16" s="196"/>
      <c r="Z16" s="196"/>
      <c r="AA16" s="196"/>
      <c r="AB16" s="196"/>
      <c r="AC16" s="196"/>
      <c r="AD16" s="196"/>
      <c r="AE16" s="196"/>
      <c r="AF16" s="196"/>
      <c r="AG16" s="196"/>
      <c r="AH16" s="196"/>
      <c r="AI16" s="196"/>
      <c r="AJ16" s="196"/>
      <c r="AK16" s="196"/>
      <c r="AL16" s="196"/>
      <c r="AM16" s="196"/>
      <c r="AN16" s="196"/>
      <c r="AO16" s="196"/>
      <c r="AP16" s="196"/>
      <c r="AQ16" s="196"/>
      <c r="AR16" s="196"/>
      <c r="AS16" s="196"/>
      <c r="AT16" s="196"/>
      <c r="AU16" s="196"/>
      <c r="AV16" s="196"/>
      <c r="AW16" s="196"/>
      <c r="AX16" s="196"/>
      <c r="AY16" s="196"/>
      <c r="AZ16" s="196"/>
      <c r="BA16" s="196"/>
      <c r="BB16" s="196"/>
      <c r="BC16" s="196"/>
      <c r="BD16" s="196"/>
      <c r="BE16" s="196"/>
      <c r="BF16" s="196"/>
      <c r="BG16" s="196"/>
      <c r="BH16" s="196"/>
      <c r="BI16" s="196"/>
      <c r="BJ16" s="196"/>
      <c r="BK16" s="196"/>
      <c r="BL16" s="196"/>
      <c r="BM16" s="196"/>
      <c r="BN16" s="196"/>
    </row>
    <row r="17" spans="1:66" s="16" customFormat="1" ht="30" customHeight="1">
      <c r="A17" s="186"/>
      <c r="B17" s="186"/>
      <c r="C17" s="186"/>
      <c r="D17" s="213" t="s">
        <v>160</v>
      </c>
      <c r="E17" s="214"/>
      <c r="F17" s="215"/>
      <c r="G17" s="216"/>
      <c r="H17" s="216"/>
      <c r="I17" s="202"/>
      <c r="J17" s="202" t="e">
        <f t="shared" ca="1" si="4"/>
        <v>#REF!</v>
      </c>
      <c r="K17" s="196"/>
      <c r="L17" s="196"/>
      <c r="M17" s="196"/>
      <c r="N17" s="196"/>
      <c r="O17" s="196"/>
      <c r="P17" s="196"/>
      <c r="Q17" s="196"/>
      <c r="R17" s="196"/>
      <c r="S17" s="196"/>
      <c r="T17" s="196"/>
      <c r="U17" s="196"/>
      <c r="V17" s="196"/>
      <c r="W17" s="196"/>
      <c r="X17" s="196"/>
      <c r="Y17" s="196"/>
      <c r="Z17" s="196"/>
      <c r="AA17" s="196"/>
      <c r="AB17" s="196"/>
      <c r="AC17" s="196"/>
      <c r="AD17" s="196"/>
      <c r="AE17" s="196"/>
      <c r="AF17" s="196"/>
      <c r="AG17" s="196"/>
      <c r="AH17" s="196"/>
      <c r="AI17" s="196"/>
      <c r="AJ17" s="196"/>
      <c r="AK17" s="196"/>
      <c r="AL17" s="196"/>
      <c r="AM17" s="196"/>
      <c r="AN17" s="196"/>
      <c r="AO17" s="196"/>
      <c r="AP17" s="196"/>
      <c r="AQ17" s="196"/>
      <c r="AR17" s="196"/>
      <c r="AS17" s="196"/>
      <c r="AT17" s="196"/>
      <c r="AU17" s="196"/>
      <c r="AV17" s="196"/>
      <c r="AW17" s="196"/>
      <c r="AX17" s="196"/>
      <c r="AY17" s="196"/>
      <c r="AZ17" s="196"/>
      <c r="BA17" s="196"/>
      <c r="BB17" s="196"/>
      <c r="BC17" s="196"/>
      <c r="BD17" s="196"/>
      <c r="BE17" s="196"/>
      <c r="BF17" s="196"/>
      <c r="BG17" s="196"/>
      <c r="BH17" s="196"/>
      <c r="BI17" s="196"/>
      <c r="BJ17" s="196"/>
      <c r="BK17" s="196"/>
      <c r="BL17" s="196"/>
      <c r="BM17" s="196"/>
      <c r="BN17" s="196"/>
    </row>
    <row r="18" spans="1:66" s="16" customFormat="1" ht="30" customHeight="1">
      <c r="A18" s="180"/>
      <c r="B18" s="180"/>
      <c r="C18" s="180"/>
      <c r="D18" s="213" t="s">
        <v>154</v>
      </c>
      <c r="E18" s="214"/>
      <c r="F18" s="215"/>
      <c r="G18" s="216"/>
      <c r="H18" s="216"/>
      <c r="I18" s="202"/>
      <c r="J18" s="202" t="e">
        <f t="shared" ca="1" si="4"/>
        <v>#REF!</v>
      </c>
      <c r="K18" s="196"/>
      <c r="L18" s="196"/>
      <c r="M18" s="196"/>
      <c r="N18" s="196"/>
      <c r="O18" s="196"/>
      <c r="P18" s="196"/>
      <c r="Q18" s="196"/>
      <c r="R18" s="196"/>
      <c r="S18" s="196"/>
      <c r="T18" s="196"/>
      <c r="U18" s="196"/>
      <c r="V18" s="196"/>
      <c r="W18" s="207"/>
      <c r="X18" s="207"/>
      <c r="Y18" s="196"/>
      <c r="Z18" s="196"/>
      <c r="AA18" s="196"/>
      <c r="AB18" s="196"/>
      <c r="AC18" s="196"/>
      <c r="AD18" s="196"/>
      <c r="AE18" s="196"/>
      <c r="AF18" s="196"/>
      <c r="AG18" s="196"/>
      <c r="AH18" s="196"/>
      <c r="AI18" s="196"/>
      <c r="AJ18" s="196"/>
      <c r="AK18" s="196"/>
      <c r="AL18" s="196"/>
      <c r="AM18" s="196"/>
      <c r="AN18" s="196"/>
      <c r="AO18" s="196"/>
      <c r="AP18" s="196"/>
      <c r="AQ18" s="196"/>
      <c r="AR18" s="196"/>
      <c r="AS18" s="196"/>
      <c r="AT18" s="196"/>
      <c r="AU18" s="196"/>
      <c r="AV18" s="196"/>
      <c r="AW18" s="196"/>
      <c r="AX18" s="196"/>
      <c r="AY18" s="196"/>
      <c r="AZ18" s="196"/>
      <c r="BA18" s="196"/>
      <c r="BB18" s="196"/>
      <c r="BC18" s="196"/>
      <c r="BD18" s="196"/>
      <c r="BE18" s="196"/>
      <c r="BF18" s="196"/>
      <c r="BG18" s="196"/>
      <c r="BH18" s="196"/>
      <c r="BI18" s="196"/>
      <c r="BJ18" s="196"/>
      <c r="BK18" s="196"/>
      <c r="BL18" s="196"/>
      <c r="BM18" s="196"/>
      <c r="BN18" s="196"/>
    </row>
    <row r="19" spans="1:66" s="16" customFormat="1" ht="30" customHeight="1">
      <c r="A19" s="180"/>
      <c r="B19" s="180"/>
      <c r="C19" s="180"/>
      <c r="D19" s="213" t="s">
        <v>155</v>
      </c>
      <c r="E19" s="214"/>
      <c r="F19" s="215"/>
      <c r="G19" s="216"/>
      <c r="H19" s="216"/>
      <c r="I19" s="202"/>
      <c r="J19" s="202" t="e">
        <f t="shared" ca="1" si="4"/>
        <v>#REF!</v>
      </c>
      <c r="K19" s="196"/>
      <c r="L19" s="196"/>
      <c r="M19" s="196"/>
      <c r="N19" s="196"/>
      <c r="O19" s="196"/>
      <c r="P19" s="196"/>
      <c r="Q19" s="196"/>
      <c r="R19" s="196"/>
      <c r="S19" s="196"/>
      <c r="T19" s="196"/>
      <c r="U19" s="196"/>
      <c r="V19" s="196"/>
      <c r="W19" s="196"/>
      <c r="X19" s="196"/>
      <c r="Y19" s="196"/>
      <c r="Z19" s="196"/>
      <c r="AA19" s="196"/>
      <c r="AB19" s="196"/>
      <c r="AC19" s="196"/>
      <c r="AD19" s="196"/>
      <c r="AE19" s="196"/>
      <c r="AF19" s="196"/>
      <c r="AG19" s="196"/>
      <c r="AH19" s="196"/>
      <c r="AI19" s="196"/>
      <c r="AJ19" s="196"/>
      <c r="AK19" s="196"/>
      <c r="AL19" s="196"/>
      <c r="AM19" s="196"/>
      <c r="AN19" s="196"/>
      <c r="AO19" s="196"/>
      <c r="AP19" s="196"/>
      <c r="AQ19" s="196"/>
      <c r="AR19" s="196"/>
      <c r="AS19" s="196"/>
      <c r="AT19" s="196"/>
      <c r="AU19" s="196"/>
      <c r="AV19" s="196"/>
      <c r="AW19" s="196"/>
      <c r="AX19" s="196"/>
      <c r="AY19" s="196"/>
      <c r="AZ19" s="196"/>
      <c r="BA19" s="196"/>
      <c r="BB19" s="196"/>
      <c r="BC19" s="196"/>
      <c r="BD19" s="196"/>
      <c r="BE19" s="196"/>
      <c r="BF19" s="196"/>
      <c r="BG19" s="196"/>
      <c r="BH19" s="196"/>
      <c r="BI19" s="196"/>
      <c r="BJ19" s="196"/>
      <c r="BK19" s="196"/>
      <c r="BL19" s="196"/>
      <c r="BM19" s="196"/>
      <c r="BN19" s="196"/>
    </row>
    <row r="20" spans="1:66" s="16" customFormat="1" ht="30" customHeight="1">
      <c r="A20" s="180"/>
      <c r="B20" s="180"/>
      <c r="C20" s="180"/>
      <c r="D20" s="213" t="s">
        <v>156</v>
      </c>
      <c r="E20" s="214"/>
      <c r="F20" s="215"/>
      <c r="G20" s="216"/>
      <c r="H20" s="216"/>
      <c r="I20" s="202"/>
      <c r="J20" s="202" t="e">
        <f t="shared" ca="1" si="4"/>
        <v>#REF!</v>
      </c>
      <c r="K20" s="196"/>
      <c r="L20" s="196"/>
      <c r="M20" s="196"/>
      <c r="N20" s="196"/>
      <c r="O20" s="196"/>
      <c r="P20" s="196"/>
      <c r="Q20" s="196"/>
      <c r="R20" s="196"/>
      <c r="S20" s="196"/>
      <c r="T20" s="196"/>
      <c r="U20" s="196"/>
      <c r="V20" s="196"/>
      <c r="W20" s="196"/>
      <c r="X20" s="196"/>
      <c r="Y20" s="196"/>
      <c r="Z20" s="196"/>
      <c r="AA20" s="207"/>
      <c r="AB20" s="196"/>
      <c r="AC20" s="196"/>
      <c r="AD20" s="196"/>
      <c r="AE20" s="196"/>
      <c r="AF20" s="196"/>
      <c r="AG20" s="196"/>
      <c r="AH20" s="196"/>
      <c r="AI20" s="196"/>
      <c r="AJ20" s="196"/>
      <c r="AK20" s="196"/>
      <c r="AL20" s="196"/>
      <c r="AM20" s="196"/>
      <c r="AN20" s="196"/>
      <c r="AO20" s="196"/>
      <c r="AP20" s="196"/>
      <c r="AQ20" s="196"/>
      <c r="AR20" s="196"/>
      <c r="AS20" s="196"/>
      <c r="AT20" s="196"/>
      <c r="AU20" s="196"/>
      <c r="AV20" s="196"/>
      <c r="AW20" s="196"/>
      <c r="AX20" s="196"/>
      <c r="AY20" s="196"/>
      <c r="AZ20" s="196"/>
      <c r="BA20" s="196"/>
      <c r="BB20" s="196"/>
      <c r="BC20" s="196"/>
      <c r="BD20" s="196"/>
      <c r="BE20" s="196"/>
      <c r="BF20" s="196"/>
      <c r="BG20" s="196"/>
      <c r="BH20" s="196"/>
      <c r="BI20" s="196"/>
      <c r="BJ20" s="196"/>
      <c r="BK20" s="196"/>
      <c r="BL20" s="196"/>
      <c r="BM20" s="196"/>
      <c r="BN20" s="196"/>
    </row>
    <row r="21" spans="1:66" s="16" customFormat="1" ht="30" customHeight="1">
      <c r="A21" s="180"/>
      <c r="B21" s="180"/>
      <c r="C21" s="180"/>
      <c r="D21" s="213" t="s">
        <v>157</v>
      </c>
      <c r="E21" s="214"/>
      <c r="F21" s="215"/>
      <c r="G21" s="216"/>
      <c r="H21" s="216"/>
      <c r="I21" s="202"/>
      <c r="J21" s="202" t="e">
        <f t="shared" ca="1" si="4"/>
        <v>#REF!</v>
      </c>
      <c r="K21" s="196"/>
      <c r="L21" s="196"/>
      <c r="M21" s="196"/>
      <c r="N21" s="196"/>
      <c r="O21" s="196"/>
      <c r="P21" s="196"/>
      <c r="Q21" s="196"/>
      <c r="R21" s="196"/>
      <c r="S21" s="196"/>
      <c r="T21" s="196"/>
      <c r="U21" s="196"/>
      <c r="V21" s="196"/>
      <c r="W21" s="196"/>
      <c r="X21" s="196"/>
      <c r="Y21" s="196"/>
      <c r="Z21" s="196"/>
      <c r="AA21" s="196"/>
      <c r="AB21" s="196"/>
      <c r="AC21" s="196"/>
      <c r="AD21" s="196"/>
      <c r="AE21" s="196"/>
      <c r="AF21" s="196"/>
      <c r="AG21" s="196"/>
      <c r="AH21" s="196"/>
      <c r="AI21" s="196"/>
      <c r="AJ21" s="196"/>
      <c r="AK21" s="196"/>
      <c r="AL21" s="196"/>
      <c r="AM21" s="196"/>
      <c r="AN21" s="196"/>
      <c r="AO21" s="196"/>
      <c r="AP21" s="196"/>
      <c r="AQ21" s="196"/>
      <c r="AR21" s="196"/>
      <c r="AS21" s="196"/>
      <c r="AT21" s="196"/>
      <c r="AU21" s="196"/>
      <c r="AV21" s="196"/>
      <c r="AW21" s="196"/>
      <c r="AX21" s="196"/>
      <c r="AY21" s="196"/>
      <c r="AZ21" s="196"/>
      <c r="BA21" s="196"/>
      <c r="BB21" s="196"/>
      <c r="BC21" s="196"/>
      <c r="BD21" s="196"/>
      <c r="BE21" s="196"/>
      <c r="BF21" s="196"/>
      <c r="BG21" s="196"/>
      <c r="BH21" s="196"/>
      <c r="BI21" s="196"/>
      <c r="BJ21" s="196"/>
      <c r="BK21" s="196"/>
      <c r="BL21" s="196"/>
      <c r="BM21" s="196"/>
      <c r="BN21" s="196"/>
    </row>
    <row r="22" spans="1:66" s="16" customFormat="1" ht="30" customHeight="1">
      <c r="A22" s="180" t="s">
        <v>161</v>
      </c>
      <c r="B22" s="180"/>
      <c r="C22" s="180"/>
      <c r="D22" s="217" t="s">
        <v>162</v>
      </c>
      <c r="E22" s="218"/>
      <c r="F22" s="219"/>
      <c r="G22" s="220"/>
      <c r="H22" s="221"/>
      <c r="I22" s="202"/>
      <c r="J22" s="202" t="e">
        <f t="shared" ca="1" si="4"/>
        <v>#REF!</v>
      </c>
      <c r="K22" s="196"/>
      <c r="L22" s="196"/>
      <c r="M22" s="196"/>
      <c r="N22" s="196"/>
      <c r="O22" s="196"/>
      <c r="P22" s="196"/>
      <c r="Q22" s="196"/>
      <c r="R22" s="196"/>
      <c r="S22" s="196"/>
      <c r="T22" s="196"/>
      <c r="U22" s="196"/>
      <c r="V22" s="196"/>
      <c r="W22" s="196"/>
      <c r="X22" s="196"/>
      <c r="Y22" s="196"/>
      <c r="Z22" s="196"/>
      <c r="AA22" s="196"/>
      <c r="AB22" s="196"/>
      <c r="AC22" s="196"/>
      <c r="AD22" s="196"/>
      <c r="AE22" s="196"/>
      <c r="AF22" s="196"/>
      <c r="AG22" s="196"/>
      <c r="AH22" s="196"/>
      <c r="AI22" s="196"/>
      <c r="AJ22" s="196"/>
      <c r="AK22" s="196"/>
      <c r="AL22" s="196"/>
      <c r="AM22" s="196"/>
      <c r="AN22" s="196"/>
      <c r="AO22" s="196"/>
      <c r="AP22" s="196"/>
      <c r="AQ22" s="196"/>
      <c r="AR22" s="196"/>
      <c r="AS22" s="196"/>
      <c r="AT22" s="196"/>
      <c r="AU22" s="196"/>
      <c r="AV22" s="196"/>
      <c r="AW22" s="196"/>
      <c r="AX22" s="196"/>
      <c r="AY22" s="196"/>
      <c r="AZ22" s="196"/>
      <c r="BA22" s="196"/>
      <c r="BB22" s="196"/>
      <c r="BC22" s="196"/>
      <c r="BD22" s="196"/>
      <c r="BE22" s="196"/>
      <c r="BF22" s="196"/>
      <c r="BG22" s="196"/>
      <c r="BH22" s="196"/>
      <c r="BI22" s="196"/>
      <c r="BJ22" s="196"/>
      <c r="BK22" s="196"/>
      <c r="BL22" s="196"/>
      <c r="BM22" s="196"/>
      <c r="BN22" s="196"/>
    </row>
    <row r="23" spans="1:66" s="16" customFormat="1" ht="30" customHeight="1">
      <c r="A23" s="180"/>
      <c r="B23" s="180"/>
      <c r="C23" s="180"/>
      <c r="D23" s="222" t="s">
        <v>160</v>
      </c>
      <c r="E23" s="223"/>
      <c r="F23" s="224"/>
      <c r="G23" s="225"/>
      <c r="H23" s="225"/>
      <c r="I23" s="202"/>
      <c r="J23" s="202" t="e">
        <f t="shared" ca="1" si="4"/>
        <v>#REF!</v>
      </c>
      <c r="K23" s="196"/>
      <c r="L23" s="196"/>
      <c r="M23" s="196"/>
      <c r="N23" s="196"/>
      <c r="O23" s="196"/>
      <c r="P23" s="196"/>
      <c r="Q23" s="196"/>
      <c r="R23" s="196"/>
      <c r="S23" s="196"/>
      <c r="T23" s="196"/>
      <c r="U23" s="196"/>
      <c r="V23" s="196"/>
      <c r="W23" s="196"/>
      <c r="X23" s="196"/>
      <c r="Y23" s="196"/>
      <c r="Z23" s="196"/>
      <c r="AA23" s="196"/>
      <c r="AB23" s="196"/>
      <c r="AC23" s="196"/>
      <c r="AD23" s="196"/>
      <c r="AE23" s="196"/>
      <c r="AF23" s="196"/>
      <c r="AG23" s="196"/>
      <c r="AH23" s="196"/>
      <c r="AI23" s="196"/>
      <c r="AJ23" s="196"/>
      <c r="AK23" s="196"/>
      <c r="AL23" s="196"/>
      <c r="AM23" s="196"/>
      <c r="AN23" s="196"/>
      <c r="AO23" s="196"/>
      <c r="AP23" s="196"/>
      <c r="AQ23" s="196"/>
      <c r="AR23" s="196"/>
      <c r="AS23" s="196"/>
      <c r="AT23" s="196"/>
      <c r="AU23" s="196"/>
      <c r="AV23" s="196"/>
      <c r="AW23" s="196"/>
      <c r="AX23" s="196"/>
      <c r="AY23" s="196"/>
      <c r="AZ23" s="196"/>
      <c r="BA23" s="196"/>
      <c r="BB23" s="196"/>
      <c r="BC23" s="196"/>
      <c r="BD23" s="196"/>
      <c r="BE23" s="196"/>
      <c r="BF23" s="196"/>
      <c r="BG23" s="196"/>
      <c r="BH23" s="196"/>
      <c r="BI23" s="196"/>
      <c r="BJ23" s="196"/>
      <c r="BK23" s="196"/>
      <c r="BL23" s="196"/>
      <c r="BM23" s="196"/>
      <c r="BN23" s="196"/>
    </row>
    <row r="24" spans="1:66" s="16" customFormat="1" ht="30" customHeight="1">
      <c r="A24" s="180"/>
      <c r="B24" s="180"/>
      <c r="C24" s="180"/>
      <c r="D24" s="222" t="s">
        <v>154</v>
      </c>
      <c r="E24" s="223"/>
      <c r="F24" s="224"/>
      <c r="G24" s="225"/>
      <c r="H24" s="225"/>
      <c r="I24" s="202"/>
      <c r="J24" s="202" t="e">
        <f t="shared" ca="1" si="4"/>
        <v>#REF!</v>
      </c>
      <c r="K24" s="196"/>
      <c r="L24" s="196"/>
      <c r="M24" s="196"/>
      <c r="N24" s="196"/>
      <c r="O24" s="196"/>
      <c r="P24" s="196"/>
      <c r="Q24" s="196"/>
      <c r="R24" s="196"/>
      <c r="S24" s="196"/>
      <c r="T24" s="196"/>
      <c r="U24" s="196"/>
      <c r="V24" s="196"/>
      <c r="W24" s="196"/>
      <c r="X24" s="196"/>
      <c r="Y24" s="196"/>
      <c r="Z24" s="196"/>
      <c r="AA24" s="196"/>
      <c r="AB24" s="196"/>
      <c r="AC24" s="196"/>
      <c r="AD24" s="196"/>
      <c r="AE24" s="196"/>
      <c r="AF24" s="196"/>
      <c r="AG24" s="196"/>
      <c r="AH24" s="196"/>
      <c r="AI24" s="196"/>
      <c r="AJ24" s="196"/>
      <c r="AK24" s="196"/>
      <c r="AL24" s="196"/>
      <c r="AM24" s="196"/>
      <c r="AN24" s="196"/>
      <c r="AO24" s="196"/>
      <c r="AP24" s="196"/>
      <c r="AQ24" s="196"/>
      <c r="AR24" s="196"/>
      <c r="AS24" s="196"/>
      <c r="AT24" s="196"/>
      <c r="AU24" s="196"/>
      <c r="AV24" s="196"/>
      <c r="AW24" s="196"/>
      <c r="AX24" s="196"/>
      <c r="AY24" s="196"/>
      <c r="AZ24" s="196"/>
      <c r="BA24" s="196"/>
      <c r="BB24" s="196"/>
      <c r="BC24" s="196"/>
      <c r="BD24" s="196"/>
      <c r="BE24" s="196"/>
      <c r="BF24" s="196"/>
      <c r="BG24" s="196"/>
      <c r="BH24" s="196"/>
      <c r="BI24" s="196"/>
      <c r="BJ24" s="196"/>
      <c r="BK24" s="196"/>
      <c r="BL24" s="196"/>
      <c r="BM24" s="196"/>
      <c r="BN24" s="196"/>
    </row>
    <row r="25" spans="1:66" s="16" customFormat="1" ht="30" customHeight="1">
      <c r="A25" s="180"/>
      <c r="B25" s="180"/>
      <c r="C25" s="180"/>
      <c r="D25" s="222" t="s">
        <v>155</v>
      </c>
      <c r="E25" s="223"/>
      <c r="F25" s="224"/>
      <c r="G25" s="225"/>
      <c r="H25" s="225"/>
      <c r="I25" s="202"/>
      <c r="J25" s="202" t="e">
        <f t="shared" ca="1" si="4"/>
        <v>#REF!</v>
      </c>
      <c r="K25" s="196"/>
      <c r="L25" s="196"/>
      <c r="M25" s="196"/>
      <c r="N25" s="196"/>
      <c r="O25" s="196"/>
      <c r="P25" s="196"/>
      <c r="Q25" s="196"/>
      <c r="R25" s="196"/>
      <c r="S25" s="196"/>
      <c r="T25" s="196"/>
      <c r="U25" s="196"/>
      <c r="V25" s="196"/>
      <c r="W25" s="196"/>
      <c r="X25" s="196"/>
      <c r="Y25" s="196"/>
      <c r="Z25" s="196"/>
      <c r="AA25" s="196"/>
      <c r="AB25" s="196"/>
      <c r="AC25" s="196"/>
      <c r="AD25" s="196"/>
      <c r="AE25" s="196"/>
      <c r="AF25" s="196"/>
      <c r="AG25" s="196"/>
      <c r="AH25" s="196"/>
      <c r="AI25" s="196"/>
      <c r="AJ25" s="196"/>
      <c r="AK25" s="196"/>
      <c r="AL25" s="196"/>
      <c r="AM25" s="196"/>
      <c r="AN25" s="196"/>
      <c r="AO25" s="196"/>
      <c r="AP25" s="196"/>
      <c r="AQ25" s="196"/>
      <c r="AR25" s="196"/>
      <c r="AS25" s="196"/>
      <c r="AT25" s="196"/>
      <c r="AU25" s="196"/>
      <c r="AV25" s="196"/>
      <c r="AW25" s="196"/>
      <c r="AX25" s="196"/>
      <c r="AY25" s="196"/>
      <c r="AZ25" s="196"/>
      <c r="BA25" s="196"/>
      <c r="BB25" s="196"/>
      <c r="BC25" s="196"/>
      <c r="BD25" s="196"/>
      <c r="BE25" s="196"/>
      <c r="BF25" s="196"/>
      <c r="BG25" s="196"/>
      <c r="BH25" s="196"/>
      <c r="BI25" s="196"/>
      <c r="BJ25" s="196"/>
      <c r="BK25" s="196"/>
      <c r="BL25" s="196"/>
      <c r="BM25" s="196"/>
      <c r="BN25" s="196"/>
    </row>
    <row r="26" spans="1:66" s="16" customFormat="1" ht="30" customHeight="1">
      <c r="A26" s="180"/>
      <c r="B26" s="180"/>
      <c r="C26" s="180"/>
      <c r="D26" s="222" t="s">
        <v>156</v>
      </c>
      <c r="E26" s="223"/>
      <c r="F26" s="224"/>
      <c r="G26" s="225"/>
      <c r="H26" s="225"/>
      <c r="I26" s="202"/>
      <c r="J26" s="202" t="e">
        <f t="shared" ca="1" si="4"/>
        <v>#REF!</v>
      </c>
      <c r="K26" s="196"/>
      <c r="L26" s="196"/>
      <c r="M26" s="196"/>
      <c r="N26" s="196"/>
      <c r="O26" s="196"/>
      <c r="P26" s="196"/>
      <c r="Q26" s="196"/>
      <c r="R26" s="196"/>
      <c r="S26" s="196"/>
      <c r="T26" s="196"/>
      <c r="U26" s="196"/>
      <c r="V26" s="196"/>
      <c r="W26" s="196"/>
      <c r="X26" s="196"/>
      <c r="Y26" s="196"/>
      <c r="Z26" s="196"/>
      <c r="AA26" s="196"/>
      <c r="AB26" s="196"/>
      <c r="AC26" s="196"/>
      <c r="AD26" s="196"/>
      <c r="AE26" s="196"/>
      <c r="AF26" s="196"/>
      <c r="AG26" s="196"/>
      <c r="AH26" s="196"/>
      <c r="AI26" s="196"/>
      <c r="AJ26" s="196"/>
      <c r="AK26" s="196"/>
      <c r="AL26" s="196"/>
      <c r="AM26" s="196"/>
      <c r="AN26" s="196"/>
      <c r="AO26" s="196"/>
      <c r="AP26" s="196"/>
      <c r="AQ26" s="196"/>
      <c r="AR26" s="196"/>
      <c r="AS26" s="196"/>
      <c r="AT26" s="196"/>
      <c r="AU26" s="196"/>
      <c r="AV26" s="196"/>
      <c r="AW26" s="196"/>
      <c r="AX26" s="196"/>
      <c r="AY26" s="196"/>
      <c r="AZ26" s="196"/>
      <c r="BA26" s="196"/>
      <c r="BB26" s="196"/>
      <c r="BC26" s="196"/>
      <c r="BD26" s="196"/>
      <c r="BE26" s="196"/>
      <c r="BF26" s="196"/>
      <c r="BG26" s="196"/>
      <c r="BH26" s="196"/>
      <c r="BI26" s="196"/>
      <c r="BJ26" s="196"/>
      <c r="BK26" s="196"/>
      <c r="BL26" s="196"/>
      <c r="BM26" s="196"/>
      <c r="BN26" s="196"/>
    </row>
    <row r="27" spans="1:66" s="16" customFormat="1" ht="30" customHeight="1">
      <c r="A27" s="180"/>
      <c r="B27" s="180"/>
      <c r="C27" s="180"/>
      <c r="D27" s="222" t="s">
        <v>157</v>
      </c>
      <c r="E27" s="223"/>
      <c r="F27" s="224"/>
      <c r="G27" s="225"/>
      <c r="H27" s="225"/>
      <c r="I27" s="202"/>
      <c r="J27" s="202" t="e">
        <f t="shared" ca="1" si="4"/>
        <v>#REF!</v>
      </c>
      <c r="K27" s="196"/>
      <c r="L27" s="196"/>
      <c r="M27" s="196"/>
      <c r="N27" s="196"/>
      <c r="O27" s="196"/>
      <c r="P27" s="196"/>
      <c r="Q27" s="196"/>
      <c r="R27" s="196"/>
      <c r="S27" s="196"/>
      <c r="T27" s="196"/>
      <c r="U27" s="196"/>
      <c r="V27" s="196"/>
      <c r="W27" s="196"/>
      <c r="X27" s="196"/>
      <c r="Y27" s="196"/>
      <c r="Z27" s="196"/>
      <c r="AA27" s="196"/>
      <c r="AB27" s="196"/>
      <c r="AC27" s="196"/>
      <c r="AD27" s="196"/>
      <c r="AE27" s="196"/>
      <c r="AF27" s="196"/>
      <c r="AG27" s="196"/>
      <c r="AH27" s="196"/>
      <c r="AI27" s="196"/>
      <c r="AJ27" s="196"/>
      <c r="AK27" s="196"/>
      <c r="AL27" s="196"/>
      <c r="AM27" s="196"/>
      <c r="AN27" s="196"/>
      <c r="AO27" s="196"/>
      <c r="AP27" s="196"/>
      <c r="AQ27" s="196"/>
      <c r="AR27" s="196"/>
      <c r="AS27" s="196"/>
      <c r="AT27" s="196"/>
      <c r="AU27" s="196"/>
      <c r="AV27" s="196"/>
      <c r="AW27" s="196"/>
      <c r="AX27" s="196"/>
      <c r="AY27" s="196"/>
      <c r="AZ27" s="196"/>
      <c r="BA27" s="196"/>
      <c r="BB27" s="196"/>
      <c r="BC27" s="196"/>
      <c r="BD27" s="196"/>
      <c r="BE27" s="196"/>
      <c r="BF27" s="196"/>
      <c r="BG27" s="196"/>
      <c r="BH27" s="196"/>
      <c r="BI27" s="196"/>
      <c r="BJ27" s="196"/>
      <c r="BK27" s="196"/>
      <c r="BL27" s="196"/>
      <c r="BM27" s="196"/>
      <c r="BN27" s="196"/>
    </row>
    <row r="28" spans="1:66" s="16" customFormat="1" ht="30" customHeight="1">
      <c r="A28" s="180" t="s">
        <v>161</v>
      </c>
      <c r="B28" s="180"/>
      <c r="C28" s="180"/>
      <c r="D28" s="226" t="s">
        <v>163</v>
      </c>
      <c r="E28" s="227"/>
      <c r="F28" s="228"/>
      <c r="G28" s="229"/>
      <c r="H28" s="230"/>
      <c r="I28" s="202"/>
      <c r="J28" s="202" t="e">
        <f t="shared" ca="1" si="4"/>
        <v>#REF!</v>
      </c>
      <c r="K28" s="196"/>
      <c r="L28" s="196"/>
      <c r="M28" s="196"/>
      <c r="N28" s="196"/>
      <c r="O28" s="196"/>
      <c r="P28" s="196"/>
      <c r="Q28" s="196"/>
      <c r="R28" s="196"/>
      <c r="S28" s="196"/>
      <c r="T28" s="196"/>
      <c r="U28" s="196"/>
      <c r="V28" s="196"/>
      <c r="W28" s="196"/>
      <c r="X28" s="196"/>
      <c r="Y28" s="196"/>
      <c r="Z28" s="196"/>
      <c r="AA28" s="196"/>
      <c r="AB28" s="196"/>
      <c r="AC28" s="196"/>
      <c r="AD28" s="196"/>
      <c r="AE28" s="196"/>
      <c r="AF28" s="196"/>
      <c r="AG28" s="196"/>
      <c r="AH28" s="196"/>
      <c r="AI28" s="196"/>
      <c r="AJ28" s="196"/>
      <c r="AK28" s="196"/>
      <c r="AL28" s="196"/>
      <c r="AM28" s="196"/>
      <c r="AN28" s="196"/>
      <c r="AO28" s="196"/>
      <c r="AP28" s="196"/>
      <c r="AQ28" s="196"/>
      <c r="AR28" s="196"/>
      <c r="AS28" s="196"/>
      <c r="AT28" s="196"/>
      <c r="AU28" s="196"/>
      <c r="AV28" s="196"/>
      <c r="AW28" s="196"/>
      <c r="AX28" s="196"/>
      <c r="AY28" s="196"/>
      <c r="AZ28" s="196"/>
      <c r="BA28" s="196"/>
      <c r="BB28" s="196"/>
      <c r="BC28" s="196"/>
      <c r="BD28" s="196"/>
      <c r="BE28" s="196"/>
      <c r="BF28" s="196"/>
      <c r="BG28" s="196"/>
      <c r="BH28" s="196"/>
      <c r="BI28" s="196"/>
      <c r="BJ28" s="196"/>
      <c r="BK28" s="196"/>
      <c r="BL28" s="196"/>
      <c r="BM28" s="196"/>
      <c r="BN28" s="196"/>
    </row>
    <row r="29" spans="1:66" s="16" customFormat="1" ht="30" customHeight="1">
      <c r="A29" s="180"/>
      <c r="B29" s="180"/>
      <c r="C29" s="180"/>
      <c r="D29" s="231" t="s">
        <v>160</v>
      </c>
      <c r="E29" s="232"/>
      <c r="F29" s="233"/>
      <c r="G29" s="234" t="s">
        <v>164</v>
      </c>
      <c r="H29" s="234" t="s">
        <v>164</v>
      </c>
      <c r="I29" s="202"/>
      <c r="J29" s="202" t="e">
        <f t="shared" ca="1" si="4"/>
        <v>#REF!</v>
      </c>
      <c r="K29" s="196"/>
      <c r="L29" s="196"/>
      <c r="M29" s="196"/>
      <c r="N29" s="196"/>
      <c r="O29" s="196"/>
      <c r="P29" s="196"/>
      <c r="Q29" s="196"/>
      <c r="R29" s="196"/>
      <c r="S29" s="196"/>
      <c r="T29" s="196"/>
      <c r="U29" s="196"/>
      <c r="V29" s="196"/>
      <c r="W29" s="196"/>
      <c r="X29" s="196"/>
      <c r="Y29" s="196"/>
      <c r="Z29" s="196"/>
      <c r="AA29" s="196"/>
      <c r="AB29" s="196"/>
      <c r="AC29" s="196"/>
      <c r="AD29" s="196"/>
      <c r="AE29" s="196"/>
      <c r="AF29" s="196"/>
      <c r="AG29" s="196"/>
      <c r="AH29" s="196"/>
      <c r="AI29" s="196"/>
      <c r="AJ29" s="196"/>
      <c r="AK29" s="196"/>
      <c r="AL29" s="196"/>
      <c r="AM29" s="196"/>
      <c r="AN29" s="196"/>
      <c r="AO29" s="196"/>
      <c r="AP29" s="196"/>
      <c r="AQ29" s="196"/>
      <c r="AR29" s="196"/>
      <c r="AS29" s="196"/>
      <c r="AT29" s="196"/>
      <c r="AU29" s="196"/>
      <c r="AV29" s="196"/>
      <c r="AW29" s="196"/>
      <c r="AX29" s="196"/>
      <c r="AY29" s="196"/>
      <c r="AZ29" s="196"/>
      <c r="BA29" s="196"/>
      <c r="BB29" s="196"/>
      <c r="BC29" s="196"/>
      <c r="BD29" s="196"/>
      <c r="BE29" s="196"/>
      <c r="BF29" s="196"/>
      <c r="BG29" s="196"/>
      <c r="BH29" s="196"/>
      <c r="BI29" s="196"/>
      <c r="BJ29" s="196"/>
      <c r="BK29" s="196"/>
      <c r="BL29" s="196"/>
      <c r="BM29" s="196"/>
      <c r="BN29" s="196"/>
    </row>
    <row r="30" spans="1:66" s="16" customFormat="1" ht="30" customHeight="1">
      <c r="A30" s="180"/>
      <c r="B30" s="180"/>
      <c r="C30" s="180"/>
      <c r="D30" s="231" t="s">
        <v>154</v>
      </c>
      <c r="E30" s="232"/>
      <c r="F30" s="233"/>
      <c r="G30" s="234" t="s">
        <v>164</v>
      </c>
      <c r="H30" s="234" t="s">
        <v>164</v>
      </c>
      <c r="I30" s="202"/>
      <c r="J30" s="202" t="e">
        <f t="shared" ca="1" si="4"/>
        <v>#REF!</v>
      </c>
      <c r="K30" s="196"/>
      <c r="L30" s="196"/>
      <c r="M30" s="196"/>
      <c r="N30" s="196"/>
      <c r="O30" s="196"/>
      <c r="P30" s="196"/>
      <c r="Q30" s="196"/>
      <c r="R30" s="196"/>
      <c r="S30" s="196"/>
      <c r="T30" s="196"/>
      <c r="U30" s="196"/>
      <c r="V30" s="196"/>
      <c r="W30" s="196"/>
      <c r="X30" s="196"/>
      <c r="Y30" s="196"/>
      <c r="Z30" s="196"/>
      <c r="AA30" s="196"/>
      <c r="AB30" s="196"/>
      <c r="AC30" s="196"/>
      <c r="AD30" s="196"/>
      <c r="AE30" s="196"/>
      <c r="AF30" s="196"/>
      <c r="AG30" s="196"/>
      <c r="AH30" s="196"/>
      <c r="AI30" s="196"/>
      <c r="AJ30" s="196"/>
      <c r="AK30" s="196"/>
      <c r="AL30" s="196"/>
      <c r="AM30" s="196"/>
      <c r="AN30" s="196"/>
      <c r="AO30" s="196"/>
      <c r="AP30" s="196"/>
      <c r="AQ30" s="196"/>
      <c r="AR30" s="196"/>
      <c r="AS30" s="196"/>
      <c r="AT30" s="196"/>
      <c r="AU30" s="196"/>
      <c r="AV30" s="196"/>
      <c r="AW30" s="196"/>
      <c r="AX30" s="196"/>
      <c r="AY30" s="196"/>
      <c r="AZ30" s="196"/>
      <c r="BA30" s="196"/>
      <c r="BB30" s="196"/>
      <c r="BC30" s="196"/>
      <c r="BD30" s="196"/>
      <c r="BE30" s="196"/>
      <c r="BF30" s="196"/>
      <c r="BG30" s="196"/>
      <c r="BH30" s="196"/>
      <c r="BI30" s="196"/>
      <c r="BJ30" s="196"/>
      <c r="BK30" s="196"/>
      <c r="BL30" s="196"/>
      <c r="BM30" s="196"/>
      <c r="BN30" s="196"/>
    </row>
    <row r="31" spans="1:66" s="16" customFormat="1" ht="30" customHeight="1">
      <c r="A31" s="180"/>
      <c r="B31" s="180"/>
      <c r="C31" s="180"/>
      <c r="D31" s="231" t="s">
        <v>155</v>
      </c>
      <c r="E31" s="232"/>
      <c r="F31" s="233"/>
      <c r="G31" s="234" t="s">
        <v>164</v>
      </c>
      <c r="H31" s="234" t="s">
        <v>164</v>
      </c>
      <c r="I31" s="202"/>
      <c r="J31" s="202" t="e">
        <f t="shared" ca="1" si="4"/>
        <v>#REF!</v>
      </c>
      <c r="K31" s="196"/>
      <c r="L31" s="196"/>
      <c r="M31" s="196"/>
      <c r="N31" s="196"/>
      <c r="O31" s="196"/>
      <c r="P31" s="196"/>
      <c r="Q31" s="196"/>
      <c r="R31" s="196"/>
      <c r="S31" s="196"/>
      <c r="T31" s="196"/>
      <c r="U31" s="196"/>
      <c r="V31" s="196"/>
      <c r="W31" s="196"/>
      <c r="X31" s="196"/>
      <c r="Y31" s="196"/>
      <c r="Z31" s="196"/>
      <c r="AA31" s="196"/>
      <c r="AB31" s="196"/>
      <c r="AC31" s="196"/>
      <c r="AD31" s="196"/>
      <c r="AE31" s="196"/>
      <c r="AF31" s="196"/>
      <c r="AG31" s="196"/>
      <c r="AH31" s="196"/>
      <c r="AI31" s="196"/>
      <c r="AJ31" s="196"/>
      <c r="AK31" s="196"/>
      <c r="AL31" s="196"/>
      <c r="AM31" s="196"/>
      <c r="AN31" s="196"/>
      <c r="AO31" s="196"/>
      <c r="AP31" s="196"/>
      <c r="AQ31" s="196"/>
      <c r="AR31" s="196"/>
      <c r="AS31" s="196"/>
      <c r="AT31" s="196"/>
      <c r="AU31" s="196"/>
      <c r="AV31" s="196"/>
      <c r="AW31" s="196"/>
      <c r="AX31" s="196"/>
      <c r="AY31" s="196"/>
      <c r="AZ31" s="196"/>
      <c r="BA31" s="196"/>
      <c r="BB31" s="196"/>
      <c r="BC31" s="196"/>
      <c r="BD31" s="196"/>
      <c r="BE31" s="196"/>
      <c r="BF31" s="196"/>
      <c r="BG31" s="196"/>
      <c r="BH31" s="196"/>
      <c r="BI31" s="196"/>
      <c r="BJ31" s="196"/>
      <c r="BK31" s="196"/>
      <c r="BL31" s="196"/>
      <c r="BM31" s="196"/>
      <c r="BN31" s="196"/>
    </row>
    <row r="32" spans="1:66" s="16" customFormat="1" ht="30" customHeight="1">
      <c r="A32" s="180"/>
      <c r="B32" s="180"/>
      <c r="C32" s="180"/>
      <c r="D32" s="231" t="s">
        <v>156</v>
      </c>
      <c r="E32" s="232"/>
      <c r="F32" s="233"/>
      <c r="G32" s="234" t="s">
        <v>164</v>
      </c>
      <c r="H32" s="234" t="s">
        <v>164</v>
      </c>
      <c r="I32" s="202"/>
      <c r="J32" s="202" t="e">
        <f t="shared" ca="1" si="4"/>
        <v>#REF!</v>
      </c>
      <c r="K32" s="196"/>
      <c r="L32" s="196"/>
      <c r="M32" s="196"/>
      <c r="N32" s="196"/>
      <c r="O32" s="196"/>
      <c r="P32" s="196"/>
      <c r="Q32" s="196"/>
      <c r="R32" s="196"/>
      <c r="S32" s="196"/>
      <c r="T32" s="196"/>
      <c r="U32" s="196"/>
      <c r="V32" s="196"/>
      <c r="W32" s="196"/>
      <c r="X32" s="196"/>
      <c r="Y32" s="196"/>
      <c r="Z32" s="196"/>
      <c r="AA32" s="196"/>
      <c r="AB32" s="196"/>
      <c r="AC32" s="196"/>
      <c r="AD32" s="196"/>
      <c r="AE32" s="196"/>
      <c r="AF32" s="196"/>
      <c r="AG32" s="196"/>
      <c r="AH32" s="196"/>
      <c r="AI32" s="196"/>
      <c r="AJ32" s="196"/>
      <c r="AK32" s="196"/>
      <c r="AL32" s="196"/>
      <c r="AM32" s="196"/>
      <c r="AN32" s="196"/>
      <c r="AO32" s="196"/>
      <c r="AP32" s="196"/>
      <c r="AQ32" s="196"/>
      <c r="AR32" s="196"/>
      <c r="AS32" s="196"/>
      <c r="AT32" s="196"/>
      <c r="AU32" s="196"/>
      <c r="AV32" s="196"/>
      <c r="AW32" s="196"/>
      <c r="AX32" s="196"/>
      <c r="AY32" s="196"/>
      <c r="AZ32" s="196"/>
      <c r="BA32" s="196"/>
      <c r="BB32" s="196"/>
      <c r="BC32" s="196"/>
      <c r="BD32" s="196"/>
      <c r="BE32" s="196"/>
      <c r="BF32" s="196"/>
      <c r="BG32" s="196"/>
      <c r="BH32" s="196"/>
      <c r="BI32" s="196"/>
      <c r="BJ32" s="196"/>
      <c r="BK32" s="196"/>
      <c r="BL32" s="196"/>
      <c r="BM32" s="196"/>
      <c r="BN32" s="196"/>
    </row>
    <row r="33" spans="1:66" s="16" customFormat="1" ht="30" customHeight="1">
      <c r="A33" s="180"/>
      <c r="B33" s="180"/>
      <c r="C33" s="180"/>
      <c r="D33" s="231" t="s">
        <v>157</v>
      </c>
      <c r="E33" s="232"/>
      <c r="F33" s="233"/>
      <c r="G33" s="234" t="s">
        <v>164</v>
      </c>
      <c r="H33" s="234" t="s">
        <v>164</v>
      </c>
      <c r="I33" s="202"/>
      <c r="J33" s="202" t="e">
        <f t="shared" ca="1" si="4"/>
        <v>#REF!</v>
      </c>
      <c r="K33" s="196"/>
      <c r="L33" s="196"/>
      <c r="M33" s="196"/>
      <c r="N33" s="196"/>
      <c r="O33" s="196"/>
      <c r="P33" s="196"/>
      <c r="Q33" s="196"/>
      <c r="R33" s="196"/>
      <c r="S33" s="196"/>
      <c r="T33" s="196"/>
      <c r="U33" s="196"/>
      <c r="V33" s="196"/>
      <c r="W33" s="196"/>
      <c r="X33" s="196"/>
      <c r="Y33" s="196"/>
      <c r="Z33" s="196"/>
      <c r="AA33" s="196"/>
      <c r="AB33" s="196"/>
      <c r="AC33" s="196"/>
      <c r="AD33" s="196"/>
      <c r="AE33" s="196"/>
      <c r="AF33" s="196"/>
      <c r="AG33" s="196"/>
      <c r="AH33" s="196"/>
      <c r="AI33" s="196"/>
      <c r="AJ33" s="196"/>
      <c r="AK33" s="196"/>
      <c r="AL33" s="196"/>
      <c r="AM33" s="196"/>
      <c r="AN33" s="196"/>
      <c r="AO33" s="196"/>
      <c r="AP33" s="196"/>
      <c r="AQ33" s="196"/>
      <c r="AR33" s="196"/>
      <c r="AS33" s="196"/>
      <c r="AT33" s="196"/>
      <c r="AU33" s="196"/>
      <c r="AV33" s="196"/>
      <c r="AW33" s="196"/>
      <c r="AX33" s="196"/>
      <c r="AY33" s="196"/>
      <c r="AZ33" s="196"/>
      <c r="BA33" s="196"/>
      <c r="BB33" s="196"/>
      <c r="BC33" s="196"/>
      <c r="BD33" s="196"/>
      <c r="BE33" s="196"/>
      <c r="BF33" s="196"/>
      <c r="BG33" s="196"/>
      <c r="BH33" s="196"/>
      <c r="BI33" s="196"/>
      <c r="BJ33" s="196"/>
      <c r="BK33" s="196"/>
      <c r="BL33" s="196"/>
      <c r="BM33" s="196"/>
      <c r="BN33" s="196"/>
    </row>
    <row r="34" spans="1:66" s="16" customFormat="1" ht="30" customHeight="1">
      <c r="A34" s="180" t="s">
        <v>165</v>
      </c>
      <c r="B34" s="180"/>
      <c r="C34" s="180"/>
      <c r="D34" s="235"/>
      <c r="E34" s="236"/>
      <c r="F34" s="237"/>
      <c r="G34" s="238"/>
      <c r="H34" s="238"/>
      <c r="I34" s="202"/>
      <c r="J34" s="202" t="e">
        <f t="shared" ca="1" si="4"/>
        <v>#REF!</v>
      </c>
      <c r="K34" s="196"/>
      <c r="L34" s="196"/>
      <c r="M34" s="196"/>
      <c r="N34" s="196"/>
      <c r="O34" s="196"/>
      <c r="P34" s="196"/>
      <c r="Q34" s="196"/>
      <c r="R34" s="196"/>
      <c r="S34" s="196"/>
      <c r="T34" s="196"/>
      <c r="U34" s="196"/>
      <c r="V34" s="196"/>
      <c r="W34" s="196"/>
      <c r="X34" s="196"/>
      <c r="Y34" s="196"/>
      <c r="Z34" s="196"/>
      <c r="AA34" s="196"/>
      <c r="AB34" s="196"/>
      <c r="AC34" s="196"/>
      <c r="AD34" s="196"/>
      <c r="AE34" s="196"/>
      <c r="AF34" s="196"/>
      <c r="AG34" s="196"/>
      <c r="AH34" s="196"/>
      <c r="AI34" s="196"/>
      <c r="AJ34" s="196"/>
      <c r="AK34" s="196"/>
      <c r="AL34" s="196"/>
      <c r="AM34" s="196"/>
      <c r="AN34" s="196"/>
      <c r="AO34" s="196"/>
      <c r="AP34" s="196"/>
      <c r="AQ34" s="196"/>
      <c r="AR34" s="196"/>
      <c r="AS34" s="196"/>
      <c r="AT34" s="196"/>
      <c r="AU34" s="196"/>
      <c r="AV34" s="196"/>
      <c r="AW34" s="196"/>
      <c r="AX34" s="196"/>
      <c r="AY34" s="196"/>
      <c r="AZ34" s="196"/>
      <c r="BA34" s="196"/>
      <c r="BB34" s="196"/>
      <c r="BC34" s="196"/>
      <c r="BD34" s="196"/>
      <c r="BE34" s="196"/>
      <c r="BF34" s="196"/>
      <c r="BG34" s="196"/>
      <c r="BH34" s="196"/>
      <c r="BI34" s="196"/>
      <c r="BJ34" s="196"/>
      <c r="BK34" s="196"/>
      <c r="BL34" s="196"/>
      <c r="BM34" s="196"/>
      <c r="BN34" s="196"/>
    </row>
    <row r="35" spans="1:66" s="16" customFormat="1" ht="30" customHeight="1">
      <c r="A35" s="186" t="s">
        <v>166</v>
      </c>
      <c r="B35" s="186"/>
      <c r="C35" s="186"/>
      <c r="D35" s="239" t="s">
        <v>167</v>
      </c>
      <c r="E35" s="240"/>
      <c r="F35" s="241"/>
      <c r="G35" s="242"/>
      <c r="H35" s="243"/>
      <c r="I35" s="244"/>
      <c r="J35" s="244" t="e">
        <f t="shared" ca="1" si="4"/>
        <v>#REF!</v>
      </c>
      <c r="K35" s="245"/>
      <c r="L35" s="245"/>
      <c r="M35" s="245"/>
      <c r="N35" s="245"/>
      <c r="O35" s="245"/>
      <c r="P35" s="245"/>
      <c r="Q35" s="245"/>
      <c r="R35" s="245"/>
      <c r="S35" s="245"/>
      <c r="T35" s="245"/>
      <c r="U35" s="245"/>
      <c r="V35" s="245"/>
      <c r="W35" s="245"/>
      <c r="X35" s="245"/>
      <c r="Y35" s="245"/>
      <c r="Z35" s="245"/>
      <c r="AA35" s="245"/>
      <c r="AB35" s="245"/>
      <c r="AC35" s="245"/>
      <c r="AD35" s="245"/>
      <c r="AE35" s="245"/>
      <c r="AF35" s="245"/>
      <c r="AG35" s="245"/>
      <c r="AH35" s="245"/>
      <c r="AI35" s="245"/>
      <c r="AJ35" s="245"/>
      <c r="AK35" s="245"/>
      <c r="AL35" s="245"/>
      <c r="AM35" s="245"/>
      <c r="AN35" s="245"/>
      <c r="AO35" s="245"/>
      <c r="AP35" s="245"/>
      <c r="AQ35" s="245"/>
      <c r="AR35" s="245"/>
      <c r="AS35" s="245"/>
      <c r="AT35" s="245"/>
      <c r="AU35" s="245"/>
      <c r="AV35" s="245"/>
      <c r="AW35" s="245"/>
      <c r="AX35" s="245"/>
      <c r="AY35" s="245"/>
      <c r="AZ35" s="245"/>
      <c r="BA35" s="245"/>
      <c r="BB35" s="245"/>
      <c r="BC35" s="245"/>
      <c r="BD35" s="245"/>
      <c r="BE35" s="245"/>
      <c r="BF35" s="245"/>
      <c r="BG35" s="245"/>
      <c r="BH35" s="245"/>
      <c r="BI35" s="245"/>
      <c r="BJ35" s="245"/>
      <c r="BK35" s="245"/>
      <c r="BL35" s="245"/>
      <c r="BM35" s="245"/>
      <c r="BN35" s="245"/>
    </row>
    <row r="36" spans="1:66" ht="30" customHeight="1">
      <c r="I36" s="246"/>
    </row>
    <row r="37" spans="1:66" ht="30" customHeight="1">
      <c r="E37" s="247"/>
      <c r="H37" s="248"/>
    </row>
    <row r="38" spans="1:66" ht="30" customHeight="1">
      <c r="E38" s="249"/>
    </row>
  </sheetData>
  <mergeCells count="11">
    <mergeCell ref="E5:F5"/>
    <mergeCell ref="G5:H5"/>
    <mergeCell ref="E6:F6"/>
    <mergeCell ref="K6:Q6"/>
    <mergeCell ref="R6:X6"/>
    <mergeCell ref="BH6:BN6"/>
    <mergeCell ref="Y6:AE6"/>
    <mergeCell ref="AF6:AL6"/>
    <mergeCell ref="AM6:AS6"/>
    <mergeCell ref="AT6:AZ6"/>
    <mergeCell ref="BA6:BG6"/>
  </mergeCells>
  <conditionalFormatting sqref="F9:F35">
    <cfRule type="dataBar" priority="2">
      <dataBar>
        <cfvo type="num" val="0"/>
        <cfvo type="num" val="1"/>
        <color rgb="FFBFBFBF"/>
      </dataBar>
      <extLst>
        <ext xmlns:x14="http://schemas.microsoft.com/office/spreadsheetml/2009/9/main" uri="{B025F937-C7B1-47D3-B67F-A62EFF666E3E}">
          <x14:id>{2435D4A6-E1D0-40FE-B5FE-AC7E7E437C97}</x14:id>
        </ext>
      </extLst>
    </cfRule>
  </conditionalFormatting>
  <conditionalFormatting sqref="K9:BN35">
    <cfRule type="expression" dxfId="2" priority="3">
      <formula>AND(início_da_tarefa&lt;=K$7,ROUNDDOWN((término_da_tarefa-início_da_tarefa+1)*progresso_da_tarefa,0)+início_da_tarefa-1&gt;=K$7)</formula>
    </cfRule>
    <cfRule type="expression" dxfId="1" priority="4">
      <formula>AND(término_da_tarefa&gt;=K$7,início_da_tarefa&lt;L$7)</formula>
    </cfRule>
  </conditionalFormatting>
  <conditionalFormatting sqref="K7:BN35">
    <cfRule type="expression" dxfId="0" priority="5">
      <formula>AND(TODAY()&gt;=K$7,TODAY()&lt;L$7)</formula>
    </cfRule>
  </conditionalFormatting>
  <dataValidations count="1">
    <dataValidation type="whole" operator="greaterThanOrEqual" allowBlank="1" showInputMessage="1" promptTitle="Semana de exibição" prompt="Alterar esse número rola a exibição do Gráfico de Gantt." sqref="G6" xr:uid="{00000000-0002-0000-0500-000000000000}">
      <formula1>1</formula1>
      <formula2>0</formula2>
    </dataValidation>
  </dataValidations>
  <pageMargins left="0.51180555555555596" right="0.51180555555555596" top="0.78749999999999998" bottom="0.78749999999999998" header="0.511811023622047" footer="0.511811023622047"/>
  <pageSetup orientation="portrait" horizontalDpi="300" verticalDpi="300"/>
  <drawing r:id="rId1"/>
  <extLst>
    <ext xmlns:x14="http://schemas.microsoft.com/office/spreadsheetml/2009/9/main" uri="{78C0D931-6437-407d-A8EE-F0AAD7539E65}">
      <x14:conditionalFormattings>
        <x14:conditionalFormatting xmlns:xm="http://schemas.microsoft.com/office/excel/2006/main">
          <x14:cfRule type="dataBar" id="{2435D4A6-E1D0-40FE-B5FE-AC7E7E437C97}">
            <x14:dataBar axisPosition="none">
              <x14:cfvo type="num">
                <xm:f>0</xm:f>
              </x14:cfvo>
              <x14:cfvo type="num">
                <xm:f>1</xm:f>
              </x14:cfvo>
              <x14:negativeFillColor rgb="FFBFBFBF"/>
            </x14:dataBar>
          </x14:cfRule>
          <xm:sqref>F9:F35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E53"/>
  <sheetViews>
    <sheetView zoomScaleNormal="100" workbookViewId="0">
      <selection activeCell="A3" sqref="A3"/>
    </sheetView>
  </sheetViews>
  <sheetFormatPr defaultColWidth="8.7109375" defaultRowHeight="12.75" customHeight="1"/>
  <cols>
    <col min="1" max="1" width="14" customWidth="1"/>
    <col min="2" max="2" width="25.5703125" customWidth="1"/>
    <col min="3" max="3" width="55" customWidth="1"/>
    <col min="4" max="4" width="6.140625" customWidth="1"/>
    <col min="5" max="5" width="7" customWidth="1"/>
    <col min="6" max="49" width="105.42578125" customWidth="1"/>
    <col min="50" max="50" width="10" customWidth="1"/>
  </cols>
  <sheetData>
    <row r="3" spans="1:5" ht="12.75" customHeight="1">
      <c r="A3" s="250" t="s">
        <v>9</v>
      </c>
      <c r="B3" s="251" t="s">
        <v>14</v>
      </c>
      <c r="C3" s="251" t="s">
        <v>8</v>
      </c>
      <c r="D3" s="251" t="s">
        <v>7</v>
      </c>
      <c r="E3" s="252" t="s">
        <v>168</v>
      </c>
    </row>
    <row r="4" spans="1:5" ht="12.75" customHeight="1">
      <c r="A4" s="253">
        <v>1</v>
      </c>
      <c r="B4" s="254" t="s">
        <v>169</v>
      </c>
      <c r="C4" s="254" t="s">
        <v>19</v>
      </c>
      <c r="D4" s="255">
        <v>1</v>
      </c>
      <c r="E4" s="256"/>
    </row>
    <row r="5" spans="1:5" ht="12.75" customHeight="1">
      <c r="A5" s="257" t="s">
        <v>22</v>
      </c>
      <c r="B5" s="258" t="s">
        <v>25</v>
      </c>
      <c r="C5" s="254" t="s">
        <v>23</v>
      </c>
      <c r="D5" s="255" t="s">
        <v>22</v>
      </c>
      <c r="E5" s="259">
        <v>2500</v>
      </c>
    </row>
    <row r="6" spans="1:5" ht="12.75" customHeight="1">
      <c r="A6" s="260"/>
      <c r="B6" s="261"/>
      <c r="C6" s="254" t="s">
        <v>29</v>
      </c>
      <c r="D6" s="255" t="s">
        <v>28</v>
      </c>
      <c r="E6" s="259">
        <v>2000</v>
      </c>
    </row>
    <row r="7" spans="1:5" ht="12.75" customHeight="1">
      <c r="A7" s="257" t="s">
        <v>28</v>
      </c>
      <c r="B7" s="258" t="s">
        <v>25</v>
      </c>
      <c r="C7" s="254" t="s">
        <v>40</v>
      </c>
      <c r="D7" s="255" t="s">
        <v>39</v>
      </c>
      <c r="E7" s="259">
        <v>2500</v>
      </c>
    </row>
    <row r="8" spans="1:5" ht="12.75" customHeight="1">
      <c r="A8" s="260"/>
      <c r="B8" s="261"/>
      <c r="C8" s="254" t="s">
        <v>32</v>
      </c>
      <c r="D8" s="255" t="s">
        <v>31</v>
      </c>
      <c r="E8" s="259">
        <v>3200</v>
      </c>
    </row>
    <row r="9" spans="1:5" ht="12.75" customHeight="1">
      <c r="A9" s="257" t="s">
        <v>31</v>
      </c>
      <c r="B9" s="254" t="s">
        <v>57</v>
      </c>
      <c r="C9" s="254" t="s">
        <v>56</v>
      </c>
      <c r="D9" s="255" t="s">
        <v>55</v>
      </c>
      <c r="E9" s="259">
        <v>2000</v>
      </c>
    </row>
    <row r="10" spans="1:5" ht="12.75" customHeight="1">
      <c r="A10" s="260"/>
      <c r="B10" s="254" t="s">
        <v>169</v>
      </c>
      <c r="C10" s="254" t="s">
        <v>30</v>
      </c>
      <c r="D10" s="255">
        <v>2</v>
      </c>
      <c r="E10" s="259">
        <v>7700</v>
      </c>
    </row>
    <row r="11" spans="1:5" ht="12.75" customHeight="1">
      <c r="A11" s="253" t="s">
        <v>123</v>
      </c>
      <c r="B11" s="254" t="s">
        <v>125</v>
      </c>
      <c r="C11" s="254" t="s">
        <v>124</v>
      </c>
      <c r="D11" s="255" t="s">
        <v>123</v>
      </c>
      <c r="E11" s="259">
        <v>4000</v>
      </c>
    </row>
    <row r="12" spans="1:5" ht="12.75" customHeight="1">
      <c r="A12" s="253" t="s">
        <v>126</v>
      </c>
      <c r="B12" s="254" t="s">
        <v>107</v>
      </c>
      <c r="C12" s="254" t="s">
        <v>127</v>
      </c>
      <c r="D12" s="255" t="s">
        <v>126</v>
      </c>
      <c r="E12" s="259">
        <v>2600</v>
      </c>
    </row>
    <row r="13" spans="1:5" ht="12.75" customHeight="1">
      <c r="A13" s="253" t="s">
        <v>128</v>
      </c>
      <c r="B13" s="254" t="s">
        <v>107</v>
      </c>
      <c r="C13" s="254" t="s">
        <v>129</v>
      </c>
      <c r="D13" s="255" t="s">
        <v>128</v>
      </c>
      <c r="E13" s="259">
        <v>2300</v>
      </c>
    </row>
    <row r="14" spans="1:5" ht="12.75" customHeight="1">
      <c r="A14" s="253" t="s">
        <v>36</v>
      </c>
      <c r="B14" s="254" t="s">
        <v>25</v>
      </c>
      <c r="C14" s="254" t="s">
        <v>37</v>
      </c>
      <c r="D14" s="255" t="s">
        <v>36</v>
      </c>
      <c r="E14" s="259">
        <v>2000</v>
      </c>
    </row>
    <row r="15" spans="1:5" ht="12.75" customHeight="1">
      <c r="A15" s="257" t="s">
        <v>39</v>
      </c>
      <c r="B15" s="254" t="s">
        <v>72</v>
      </c>
      <c r="C15" s="254" t="s">
        <v>78</v>
      </c>
      <c r="D15" s="255" t="s">
        <v>77</v>
      </c>
      <c r="E15" s="259">
        <v>4000</v>
      </c>
    </row>
    <row r="16" spans="1:5" ht="12.75" customHeight="1">
      <c r="A16" s="262"/>
      <c r="B16" s="258" t="s">
        <v>25</v>
      </c>
      <c r="C16" s="254" t="s">
        <v>43</v>
      </c>
      <c r="D16" s="255" t="s">
        <v>42</v>
      </c>
      <c r="E16" s="259">
        <v>2500</v>
      </c>
    </row>
    <row r="17" spans="1:5" ht="12.75" customHeight="1">
      <c r="A17" s="262"/>
      <c r="B17" s="263"/>
      <c r="C17" s="254" t="s">
        <v>50</v>
      </c>
      <c r="D17" s="255" t="s">
        <v>49</v>
      </c>
      <c r="E17" s="259">
        <v>2500</v>
      </c>
    </row>
    <row r="18" spans="1:5" ht="12.75" customHeight="1">
      <c r="A18" s="260"/>
      <c r="B18" s="261"/>
      <c r="C18" s="254" t="s">
        <v>46</v>
      </c>
      <c r="D18" s="255" t="s">
        <v>45</v>
      </c>
      <c r="E18" s="259">
        <v>2500</v>
      </c>
    </row>
    <row r="19" spans="1:5" ht="12.75" customHeight="1">
      <c r="A19" s="253" t="s">
        <v>52</v>
      </c>
      <c r="B19" s="254" t="s">
        <v>169</v>
      </c>
      <c r="C19" s="254" t="s">
        <v>33</v>
      </c>
      <c r="D19" s="255">
        <v>3</v>
      </c>
      <c r="E19" s="259">
        <v>12000</v>
      </c>
    </row>
    <row r="20" spans="1:5" ht="12.75" customHeight="1">
      <c r="A20" s="253" t="s">
        <v>55</v>
      </c>
      <c r="B20" s="254" t="s">
        <v>57</v>
      </c>
      <c r="C20" s="254" t="s">
        <v>60</v>
      </c>
      <c r="D20" s="255" t="s">
        <v>59</v>
      </c>
      <c r="E20" s="259">
        <v>2250</v>
      </c>
    </row>
    <row r="21" spans="1:5" ht="12.75" customHeight="1">
      <c r="A21" s="253" t="s">
        <v>59</v>
      </c>
      <c r="B21" s="254" t="s">
        <v>57</v>
      </c>
      <c r="C21" s="254" t="s">
        <v>63</v>
      </c>
      <c r="D21" s="255" t="s">
        <v>62</v>
      </c>
      <c r="E21" s="259">
        <v>2200</v>
      </c>
    </row>
    <row r="22" spans="1:5" ht="12.75" customHeight="1">
      <c r="A22" s="253" t="s">
        <v>62</v>
      </c>
      <c r="B22" s="254" t="s">
        <v>57</v>
      </c>
      <c r="C22" s="254" t="s">
        <v>65</v>
      </c>
      <c r="D22" s="255" t="s">
        <v>64</v>
      </c>
      <c r="E22" s="259">
        <v>2250</v>
      </c>
    </row>
    <row r="23" spans="1:5" ht="12.75" customHeight="1">
      <c r="A23" s="257" t="s">
        <v>64</v>
      </c>
      <c r="B23" s="258" t="s">
        <v>57</v>
      </c>
      <c r="C23" s="254" t="s">
        <v>67</v>
      </c>
      <c r="D23" s="255" t="s">
        <v>66</v>
      </c>
      <c r="E23" s="259">
        <v>2250</v>
      </c>
    </row>
    <row r="24" spans="1:5" ht="12.75" customHeight="1">
      <c r="A24" s="260"/>
      <c r="B24" s="261"/>
      <c r="C24" s="254" t="s">
        <v>69</v>
      </c>
      <c r="D24" s="255" t="s">
        <v>68</v>
      </c>
      <c r="E24" s="259">
        <v>2250</v>
      </c>
    </row>
    <row r="25" spans="1:5" ht="12.75" customHeight="1">
      <c r="A25" s="253" t="s">
        <v>68</v>
      </c>
      <c r="B25" s="254" t="s">
        <v>169</v>
      </c>
      <c r="C25" s="254" t="s">
        <v>34</v>
      </c>
      <c r="D25" s="255">
        <v>4</v>
      </c>
      <c r="E25" s="259">
        <v>13200</v>
      </c>
    </row>
    <row r="26" spans="1:5" ht="12.75" customHeight="1">
      <c r="A26" s="257" t="s">
        <v>70</v>
      </c>
      <c r="B26" s="258" t="s">
        <v>72</v>
      </c>
      <c r="C26" s="254" t="s">
        <v>76</v>
      </c>
      <c r="D26" s="255" t="s">
        <v>75</v>
      </c>
      <c r="E26" s="259">
        <v>4500</v>
      </c>
    </row>
    <row r="27" spans="1:5" ht="12.75" customHeight="1">
      <c r="A27" s="262"/>
      <c r="B27" s="263"/>
      <c r="C27" s="254" t="s">
        <v>74</v>
      </c>
      <c r="D27" s="255" t="s">
        <v>73</v>
      </c>
      <c r="E27" s="259">
        <v>4000</v>
      </c>
    </row>
    <row r="28" spans="1:5" ht="12.75" customHeight="1">
      <c r="A28" s="260"/>
      <c r="B28" s="261"/>
      <c r="C28" s="254" t="s">
        <v>71</v>
      </c>
      <c r="D28" s="255" t="s">
        <v>70</v>
      </c>
      <c r="E28" s="259">
        <v>6000</v>
      </c>
    </row>
    <row r="29" spans="1:5" ht="12.75" customHeight="1">
      <c r="A29" s="257" t="s">
        <v>77</v>
      </c>
      <c r="B29" s="258" t="s">
        <v>72</v>
      </c>
      <c r="C29" s="254" t="s">
        <v>80</v>
      </c>
      <c r="D29" s="255" t="s">
        <v>79</v>
      </c>
      <c r="E29" s="259">
        <v>4000</v>
      </c>
    </row>
    <row r="30" spans="1:5" ht="12.75" customHeight="1">
      <c r="A30" s="262"/>
      <c r="B30" s="263"/>
      <c r="C30" s="254" t="s">
        <v>84</v>
      </c>
      <c r="D30" s="255" t="s">
        <v>83</v>
      </c>
      <c r="E30" s="259">
        <v>5500</v>
      </c>
    </row>
    <row r="31" spans="1:5" ht="12.75" customHeight="1">
      <c r="A31" s="260"/>
      <c r="B31" s="261"/>
      <c r="C31" s="254" t="s">
        <v>82</v>
      </c>
      <c r="D31" s="255" t="s">
        <v>81</v>
      </c>
      <c r="E31" s="259">
        <v>4000</v>
      </c>
    </row>
    <row r="32" spans="1:5" ht="12.75" customHeight="1">
      <c r="A32" s="253" t="s">
        <v>83</v>
      </c>
      <c r="B32" s="254" t="s">
        <v>169</v>
      </c>
      <c r="C32" s="254" t="s">
        <v>38</v>
      </c>
      <c r="D32" s="255">
        <v>5</v>
      </c>
      <c r="E32" s="259">
        <v>32000</v>
      </c>
    </row>
    <row r="33" spans="1:5" ht="12.75" customHeight="1">
      <c r="A33" s="253" t="s">
        <v>91</v>
      </c>
      <c r="B33" s="254" t="s">
        <v>169</v>
      </c>
      <c r="C33" s="254" t="s">
        <v>90</v>
      </c>
      <c r="D33" s="255" t="s">
        <v>169</v>
      </c>
      <c r="E33" s="256"/>
    </row>
    <row r="34" spans="1:5" ht="12.75" customHeight="1">
      <c r="A34" s="253" t="s">
        <v>85</v>
      </c>
      <c r="B34" s="254" t="s">
        <v>87</v>
      </c>
      <c r="C34" s="254" t="s">
        <v>86</v>
      </c>
      <c r="D34" s="255" t="s">
        <v>85</v>
      </c>
      <c r="E34" s="259">
        <v>3000</v>
      </c>
    </row>
    <row r="35" spans="1:5" ht="12.75" customHeight="1">
      <c r="A35" s="253" t="s">
        <v>88</v>
      </c>
      <c r="B35" s="254" t="s">
        <v>87</v>
      </c>
      <c r="C35" s="254" t="s">
        <v>89</v>
      </c>
      <c r="D35" s="255" t="s">
        <v>88</v>
      </c>
      <c r="E35" s="259">
        <v>1000</v>
      </c>
    </row>
    <row r="36" spans="1:5" ht="12.75" customHeight="1">
      <c r="A36" s="257" t="s">
        <v>94</v>
      </c>
      <c r="B36" s="254" t="s">
        <v>87</v>
      </c>
      <c r="C36" s="254" t="s">
        <v>93</v>
      </c>
      <c r="D36" s="255" t="s">
        <v>94</v>
      </c>
      <c r="E36" s="259">
        <v>1000</v>
      </c>
    </row>
    <row r="37" spans="1:5" ht="12.75" customHeight="1">
      <c r="A37" s="260"/>
      <c r="B37" s="254" t="s">
        <v>169</v>
      </c>
      <c r="C37" s="254" t="s">
        <v>41</v>
      </c>
      <c r="D37" s="255">
        <v>6</v>
      </c>
      <c r="E37" s="256"/>
    </row>
    <row r="38" spans="1:5" ht="12.75" customHeight="1">
      <c r="A38" s="253" t="s">
        <v>95</v>
      </c>
      <c r="B38" s="254" t="s">
        <v>97</v>
      </c>
      <c r="C38" s="254" t="s">
        <v>96</v>
      </c>
      <c r="D38" s="255" t="s">
        <v>95</v>
      </c>
      <c r="E38" s="259">
        <v>7500</v>
      </c>
    </row>
    <row r="39" spans="1:5" ht="12.75" customHeight="1">
      <c r="A39" s="253" t="s">
        <v>98</v>
      </c>
      <c r="B39" s="254" t="s">
        <v>97</v>
      </c>
      <c r="C39" s="254" t="s">
        <v>99</v>
      </c>
      <c r="D39" s="255" t="s">
        <v>98</v>
      </c>
      <c r="E39" s="259">
        <v>2600</v>
      </c>
    </row>
    <row r="40" spans="1:5">
      <c r="A40" s="257" t="s">
        <v>100</v>
      </c>
      <c r="B40" s="254" t="s">
        <v>97</v>
      </c>
      <c r="C40" s="254" t="s">
        <v>101</v>
      </c>
      <c r="D40" s="255" t="s">
        <v>100</v>
      </c>
      <c r="E40" s="259">
        <v>1500</v>
      </c>
    </row>
    <row r="41" spans="1:5">
      <c r="A41" s="260"/>
      <c r="B41" s="254" t="s">
        <v>169</v>
      </c>
      <c r="C41" s="254" t="s">
        <v>44</v>
      </c>
      <c r="D41" s="255">
        <v>7</v>
      </c>
      <c r="E41" s="259">
        <v>11600</v>
      </c>
    </row>
    <row r="42" spans="1:5">
      <c r="A42" s="253" t="s">
        <v>102</v>
      </c>
      <c r="B42" s="254" t="s">
        <v>104</v>
      </c>
      <c r="C42" s="254" t="s">
        <v>103</v>
      </c>
      <c r="D42" s="255" t="s">
        <v>102</v>
      </c>
      <c r="E42" s="259">
        <v>7500</v>
      </c>
    </row>
    <row r="43" spans="1:5">
      <c r="A43" s="257" t="s">
        <v>105</v>
      </c>
      <c r="B43" s="254" t="s">
        <v>107</v>
      </c>
      <c r="C43" s="254" t="s">
        <v>106</v>
      </c>
      <c r="D43" s="255" t="s">
        <v>105</v>
      </c>
      <c r="E43" s="259">
        <v>4500</v>
      </c>
    </row>
    <row r="44" spans="1:5">
      <c r="A44" s="260"/>
      <c r="B44" s="254" t="s">
        <v>169</v>
      </c>
      <c r="C44" s="254" t="s">
        <v>48</v>
      </c>
      <c r="D44" s="255">
        <v>8</v>
      </c>
      <c r="E44" s="259">
        <v>12000</v>
      </c>
    </row>
    <row r="45" spans="1:5">
      <c r="A45" s="253" t="s">
        <v>108</v>
      </c>
      <c r="B45" s="254" t="s">
        <v>110</v>
      </c>
      <c r="C45" s="254" t="s">
        <v>109</v>
      </c>
      <c r="D45" s="255" t="s">
        <v>108</v>
      </c>
      <c r="E45" s="259">
        <v>5000</v>
      </c>
    </row>
    <row r="46" spans="1:5">
      <c r="A46" s="253" t="s">
        <v>112</v>
      </c>
      <c r="B46" s="254" t="s">
        <v>110</v>
      </c>
      <c r="C46" s="254" t="s">
        <v>113</v>
      </c>
      <c r="D46" s="255" t="s">
        <v>112</v>
      </c>
      <c r="E46" s="259">
        <v>4000</v>
      </c>
    </row>
    <row r="47" spans="1:5">
      <c r="A47" s="257" t="s">
        <v>114</v>
      </c>
      <c r="B47" s="254" t="s">
        <v>110</v>
      </c>
      <c r="C47" s="254" t="s">
        <v>115</v>
      </c>
      <c r="D47" s="255" t="s">
        <v>114</v>
      </c>
      <c r="E47" s="259">
        <v>2000</v>
      </c>
    </row>
    <row r="48" spans="1:5">
      <c r="A48" s="260"/>
      <c r="B48" s="254" t="s">
        <v>169</v>
      </c>
      <c r="C48" s="254" t="s">
        <v>116</v>
      </c>
      <c r="D48" s="255">
        <v>9</v>
      </c>
      <c r="E48" s="259">
        <v>11000</v>
      </c>
    </row>
    <row r="49" spans="1:5">
      <c r="A49" s="253" t="s">
        <v>117</v>
      </c>
      <c r="B49" s="254" t="s">
        <v>110</v>
      </c>
      <c r="C49" s="254" t="s">
        <v>118</v>
      </c>
      <c r="D49" s="255" t="s">
        <v>117</v>
      </c>
      <c r="E49" s="259">
        <v>3500</v>
      </c>
    </row>
    <row r="50" spans="1:5">
      <c r="A50" s="253" t="s">
        <v>119</v>
      </c>
      <c r="B50" s="254" t="s">
        <v>110</v>
      </c>
      <c r="C50" s="254" t="s">
        <v>120</v>
      </c>
      <c r="D50" s="255" t="s">
        <v>119</v>
      </c>
      <c r="E50" s="259">
        <v>2500</v>
      </c>
    </row>
    <row r="51" spans="1:5">
      <c r="A51" s="257" t="s">
        <v>121</v>
      </c>
      <c r="B51" s="254" t="s">
        <v>110</v>
      </c>
      <c r="C51" s="254" t="s">
        <v>122</v>
      </c>
      <c r="D51" s="255" t="s">
        <v>121</v>
      </c>
      <c r="E51" s="259">
        <v>9000</v>
      </c>
    </row>
    <row r="52" spans="1:5">
      <c r="A52" s="260"/>
      <c r="B52" s="254" t="s">
        <v>169</v>
      </c>
      <c r="C52" s="254" t="s">
        <v>53</v>
      </c>
      <c r="D52" s="255">
        <v>10</v>
      </c>
      <c r="E52" s="259">
        <v>15000</v>
      </c>
    </row>
    <row r="53" spans="1:5">
      <c r="A53" s="264" t="s">
        <v>170</v>
      </c>
      <c r="B53" s="265"/>
      <c r="C53" s="265"/>
      <c r="D53" s="266"/>
      <c r="E53" s="267">
        <v>242900</v>
      </c>
    </row>
  </sheetData>
  <pageMargins left="0.51180555555555596" right="0.51180555555555596" top="0.78749999999999998" bottom="0.78749999999999998"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pageSetUpPr fitToPage="1"/>
  </sheetPr>
  <dimension ref="B2:AA18"/>
  <sheetViews>
    <sheetView showGridLines="0" topLeftCell="B1" zoomScale="70" zoomScaleNormal="70" workbookViewId="0">
      <pane ySplit="5" topLeftCell="A6" activePane="bottomLeft" state="frozen"/>
      <selection pane="bottomLeft" activeCell="H21" sqref="H21"/>
      <selection activeCell="B1" sqref="B1"/>
    </sheetView>
  </sheetViews>
  <sheetFormatPr defaultColWidth="8.7109375" defaultRowHeight="12.75" customHeight="1"/>
  <cols>
    <col min="1" max="1" width="3.42578125" customWidth="1"/>
    <col min="2" max="2" width="13" style="11" customWidth="1"/>
    <col min="3" max="3" width="78.42578125" style="131" customWidth="1"/>
    <col min="4" max="4" width="7.85546875" style="11" customWidth="1"/>
    <col min="5" max="5" width="9.7109375" style="11" customWidth="1"/>
    <col min="6" max="6" width="8.28515625" style="11" customWidth="1"/>
    <col min="7" max="7" width="10.5703125" style="11" customWidth="1"/>
    <col min="8" max="8" width="10.140625" style="11" customWidth="1"/>
    <col min="9" max="9" width="7.7109375" style="11" customWidth="1"/>
    <col min="10" max="11" width="3.7109375" style="11" customWidth="1"/>
    <col min="12" max="27" width="3.7109375" customWidth="1"/>
  </cols>
  <sheetData>
    <row r="2" spans="2:27" ht="16.5">
      <c r="B2" s="2" t="s">
        <v>171</v>
      </c>
    </row>
    <row r="5" spans="2:27" s="16" customFormat="1" ht="15.75">
      <c r="B5" s="268" t="s">
        <v>7</v>
      </c>
      <c r="C5" s="269" t="s">
        <v>172</v>
      </c>
      <c r="D5" s="291"/>
      <c r="E5" s="291"/>
      <c r="F5" s="291"/>
      <c r="G5" s="291"/>
      <c r="H5" s="291"/>
      <c r="I5" s="291"/>
      <c r="J5" s="291"/>
      <c r="K5" s="291"/>
      <c r="L5" s="291"/>
      <c r="M5" s="291"/>
      <c r="N5" s="291"/>
      <c r="O5" s="291"/>
      <c r="P5" s="291"/>
      <c r="Q5" s="291"/>
      <c r="R5" s="291"/>
      <c r="S5" s="291"/>
      <c r="T5" s="291"/>
      <c r="U5" s="291"/>
      <c r="V5" s="291"/>
      <c r="W5" s="291"/>
      <c r="X5" s="291"/>
      <c r="Y5" s="270"/>
      <c r="Z5" s="270"/>
      <c r="AA5" s="271"/>
    </row>
    <row r="6" spans="2:27">
      <c r="B6" s="272"/>
      <c r="D6" s="273">
        <v>1</v>
      </c>
      <c r="E6" s="8">
        <v>2</v>
      </c>
      <c r="F6" s="8">
        <v>3</v>
      </c>
      <c r="G6" s="274">
        <v>4</v>
      </c>
      <c r="H6" s="273">
        <v>5</v>
      </c>
      <c r="I6" s="8">
        <v>6</v>
      </c>
      <c r="J6" s="8">
        <v>7</v>
      </c>
      <c r="K6" s="274">
        <v>8</v>
      </c>
      <c r="L6" s="273">
        <v>9</v>
      </c>
      <c r="M6" s="8">
        <v>10</v>
      </c>
      <c r="N6" s="8">
        <v>11</v>
      </c>
      <c r="O6" s="274">
        <v>12</v>
      </c>
      <c r="P6" s="273">
        <v>13</v>
      </c>
      <c r="Q6" s="8">
        <v>14</v>
      </c>
      <c r="R6" s="8">
        <v>15</v>
      </c>
      <c r="S6" s="274">
        <v>16</v>
      </c>
      <c r="T6" s="273">
        <v>17</v>
      </c>
      <c r="U6" s="8">
        <v>18</v>
      </c>
      <c r="V6" s="8">
        <v>19</v>
      </c>
      <c r="W6" s="274">
        <v>20</v>
      </c>
      <c r="X6" s="273">
        <v>21</v>
      </c>
      <c r="Y6" s="8">
        <v>22</v>
      </c>
      <c r="Z6" s="8">
        <v>23</v>
      </c>
      <c r="AA6" s="274">
        <v>24</v>
      </c>
    </row>
    <row r="7" spans="2:27" ht="12.75" customHeight="1">
      <c r="B7" s="272"/>
      <c r="D7" s="292" t="s">
        <v>173</v>
      </c>
      <c r="E7" s="292"/>
      <c r="F7" s="292"/>
      <c r="G7" s="292"/>
      <c r="H7" s="293" t="s">
        <v>174</v>
      </c>
      <c r="I7" s="293"/>
      <c r="J7" s="293"/>
      <c r="K7" s="293"/>
      <c r="L7" s="293" t="s">
        <v>175</v>
      </c>
      <c r="M7" s="293"/>
      <c r="N7" s="293"/>
      <c r="O7" s="293"/>
      <c r="P7" s="293" t="s">
        <v>176</v>
      </c>
      <c r="Q7" s="293"/>
      <c r="R7" s="293"/>
      <c r="S7" s="293"/>
      <c r="T7" s="293" t="s">
        <v>177</v>
      </c>
      <c r="U7" s="293"/>
      <c r="V7" s="293"/>
      <c r="W7" s="293"/>
      <c r="X7" s="293" t="s">
        <v>178</v>
      </c>
      <c r="Y7" s="293"/>
      <c r="Z7" s="293"/>
      <c r="AA7" s="293"/>
    </row>
    <row r="8" spans="2:27" s="275" customFormat="1" ht="15.75">
      <c r="B8" s="276" t="s">
        <v>22</v>
      </c>
      <c r="C8" s="277" t="s">
        <v>179</v>
      </c>
      <c r="D8" s="290">
        <v>30000</v>
      </c>
      <c r="E8" s="290"/>
      <c r="F8" s="290"/>
      <c r="G8" s="290"/>
      <c r="H8" s="290"/>
      <c r="I8" s="290"/>
      <c r="J8" s="290"/>
      <c r="K8" s="290"/>
      <c r="L8" s="290"/>
      <c r="M8" s="290"/>
      <c r="N8" s="290"/>
      <c r="O8" s="290"/>
      <c r="P8" s="290"/>
      <c r="Q8" s="290"/>
      <c r="R8" s="290"/>
      <c r="S8" s="290"/>
      <c r="T8" s="290"/>
      <c r="U8" s="290"/>
      <c r="V8" s="290"/>
      <c r="W8" s="290"/>
      <c r="X8" s="290"/>
      <c r="Y8" s="290"/>
      <c r="Z8" s="290"/>
      <c r="AA8" s="290"/>
    </row>
    <row r="9" spans="2:27" s="275" customFormat="1" ht="15.75">
      <c r="B9" s="276" t="s">
        <v>28</v>
      </c>
      <c r="C9" s="277" t="s">
        <v>180</v>
      </c>
      <c r="D9" s="290"/>
      <c r="E9" s="290"/>
      <c r="F9" s="290"/>
      <c r="G9" s="290"/>
      <c r="H9" s="290">
        <v>5000</v>
      </c>
      <c r="I9" s="290"/>
      <c r="J9" s="290"/>
      <c r="K9" s="290"/>
      <c r="L9" s="290">
        <v>5000</v>
      </c>
      <c r="M9" s="290"/>
      <c r="N9" s="290"/>
      <c r="O9" s="290"/>
      <c r="P9" s="290">
        <v>5000</v>
      </c>
      <c r="Q9" s="290"/>
      <c r="R9" s="290"/>
      <c r="S9" s="290"/>
      <c r="T9" s="290">
        <v>5000</v>
      </c>
      <c r="U9" s="290"/>
      <c r="V9" s="290"/>
      <c r="W9" s="290"/>
      <c r="X9" s="290"/>
      <c r="Y9" s="290"/>
      <c r="Z9" s="290"/>
      <c r="AA9" s="290"/>
    </row>
    <row r="10" spans="2:27" s="275" customFormat="1" ht="15.75">
      <c r="B10" s="276" t="s">
        <v>31</v>
      </c>
      <c r="C10" s="277" t="s">
        <v>181</v>
      </c>
      <c r="D10" s="290"/>
      <c r="E10" s="290"/>
      <c r="F10" s="290"/>
      <c r="G10" s="290"/>
      <c r="H10" s="290"/>
      <c r="I10" s="290"/>
      <c r="J10" s="290"/>
      <c r="K10" s="290"/>
      <c r="L10" s="290"/>
      <c r="M10" s="290"/>
      <c r="N10" s="290"/>
      <c r="O10" s="290"/>
      <c r="P10" s="290"/>
      <c r="Q10" s="290"/>
      <c r="R10" s="290"/>
      <c r="S10" s="290"/>
      <c r="T10" s="290"/>
      <c r="U10" s="290"/>
      <c r="V10" s="290"/>
      <c r="W10" s="290"/>
      <c r="X10" s="290">
        <v>10000</v>
      </c>
      <c r="Y10" s="290"/>
      <c r="Z10" s="290"/>
      <c r="AA10" s="290"/>
    </row>
    <row r="11" spans="2:27" ht="15.75">
      <c r="B11" s="278">
        <v>2</v>
      </c>
      <c r="C11" s="279" t="s">
        <v>182</v>
      </c>
      <c r="D11" s="290"/>
      <c r="E11" s="290"/>
      <c r="F11" s="290"/>
      <c r="G11" s="290"/>
      <c r="H11" s="290"/>
      <c r="I11" s="290"/>
      <c r="J11" s="290"/>
      <c r="K11" s="290"/>
      <c r="L11" s="290">
        <v>20000</v>
      </c>
      <c r="M11" s="290"/>
      <c r="N11" s="290"/>
      <c r="O11" s="290"/>
      <c r="P11" s="290">
        <v>40000</v>
      </c>
      <c r="Q11" s="290"/>
      <c r="R11" s="290"/>
      <c r="S11" s="290"/>
      <c r="T11" s="290">
        <v>10000</v>
      </c>
      <c r="U11" s="290"/>
      <c r="V11" s="290"/>
      <c r="W11" s="290"/>
      <c r="X11" s="290">
        <v>10000</v>
      </c>
      <c r="Y11" s="290"/>
      <c r="Z11" s="290"/>
      <c r="AA11" s="290"/>
    </row>
    <row r="12" spans="2:27" ht="15.75">
      <c r="B12" s="280" t="s">
        <v>55</v>
      </c>
      <c r="C12" s="281" t="s">
        <v>183</v>
      </c>
      <c r="D12" s="290"/>
      <c r="E12" s="290"/>
      <c r="F12" s="290"/>
      <c r="G12" s="290"/>
      <c r="H12" s="290">
        <v>10000</v>
      </c>
      <c r="I12" s="290"/>
      <c r="J12" s="290"/>
      <c r="K12" s="290"/>
      <c r="L12" s="290">
        <v>25000</v>
      </c>
      <c r="M12" s="290"/>
      <c r="N12" s="290"/>
      <c r="O12" s="290"/>
      <c r="P12" s="290">
        <v>25000</v>
      </c>
      <c r="Q12" s="290"/>
      <c r="R12" s="290"/>
      <c r="S12" s="290"/>
      <c r="T12" s="290">
        <v>25000</v>
      </c>
      <c r="U12" s="290"/>
      <c r="V12" s="290"/>
      <c r="W12" s="290"/>
      <c r="X12" s="290">
        <v>5000</v>
      </c>
      <c r="Y12" s="290"/>
      <c r="Z12" s="290"/>
      <c r="AA12" s="290"/>
    </row>
    <row r="13" spans="2:27" s="23" customFormat="1" ht="15.75">
      <c r="B13" s="280" t="s">
        <v>64</v>
      </c>
      <c r="C13" s="281" t="s">
        <v>184</v>
      </c>
      <c r="D13" s="290"/>
      <c r="E13" s="290"/>
      <c r="F13" s="290"/>
      <c r="G13" s="290"/>
      <c r="H13" s="290"/>
      <c r="I13" s="290"/>
      <c r="J13" s="290"/>
      <c r="K13" s="290"/>
      <c r="L13" s="290">
        <v>15000</v>
      </c>
      <c r="M13" s="290"/>
      <c r="N13" s="290"/>
      <c r="O13" s="290"/>
      <c r="P13" s="290">
        <v>15000</v>
      </c>
      <c r="Q13" s="290"/>
      <c r="R13" s="290"/>
      <c r="S13" s="290"/>
      <c r="T13" s="290">
        <v>20000</v>
      </c>
      <c r="U13" s="290"/>
      <c r="V13" s="290"/>
      <c r="W13" s="290"/>
      <c r="X13" s="290">
        <v>10000</v>
      </c>
      <c r="Y13" s="290"/>
      <c r="Z13" s="290"/>
      <c r="AA13" s="290"/>
    </row>
    <row r="14" spans="2:27" s="8" customFormat="1" ht="15.75">
      <c r="B14" s="278">
        <v>4</v>
      </c>
      <c r="C14" s="279" t="s">
        <v>185</v>
      </c>
      <c r="D14" s="290"/>
      <c r="E14" s="290"/>
      <c r="F14" s="290"/>
      <c r="G14" s="290"/>
      <c r="H14" s="290"/>
      <c r="I14" s="290"/>
      <c r="J14" s="290"/>
      <c r="K14" s="290"/>
      <c r="L14" s="290"/>
      <c r="M14" s="290"/>
      <c r="N14" s="290"/>
      <c r="O14" s="290"/>
      <c r="P14" s="290"/>
      <c r="Q14" s="290"/>
      <c r="R14" s="290"/>
      <c r="S14" s="290"/>
      <c r="T14" s="290"/>
      <c r="U14" s="290"/>
      <c r="V14" s="290"/>
      <c r="W14" s="290"/>
      <c r="X14" s="290">
        <v>7000</v>
      </c>
      <c r="Y14" s="290"/>
      <c r="Z14" s="290"/>
      <c r="AA14" s="290"/>
    </row>
    <row r="15" spans="2:27" s="8" customFormat="1" ht="15.75">
      <c r="B15" s="280" t="s">
        <v>85</v>
      </c>
      <c r="C15" s="281" t="s">
        <v>186</v>
      </c>
      <c r="D15" s="290"/>
      <c r="E15" s="290"/>
      <c r="F15" s="290"/>
      <c r="G15" s="290"/>
      <c r="H15" s="290"/>
      <c r="I15" s="290"/>
      <c r="J15" s="290"/>
      <c r="K15" s="290"/>
      <c r="L15" s="290"/>
      <c r="M15" s="290"/>
      <c r="N15" s="290"/>
      <c r="O15" s="290"/>
      <c r="P15" s="290"/>
      <c r="Q15" s="290"/>
      <c r="R15" s="290"/>
      <c r="S15" s="290"/>
      <c r="T15" s="290">
        <v>4000</v>
      </c>
      <c r="U15" s="290"/>
      <c r="V15" s="290"/>
      <c r="W15" s="290"/>
      <c r="X15" s="290">
        <v>4000</v>
      </c>
      <c r="Y15" s="290"/>
      <c r="Z15" s="290"/>
      <c r="AA15" s="290"/>
    </row>
    <row r="16" spans="2:27" ht="15.75">
      <c r="B16" s="280" t="s">
        <v>88</v>
      </c>
      <c r="C16" s="281" t="s">
        <v>187</v>
      </c>
      <c r="D16" s="290"/>
      <c r="E16" s="290"/>
      <c r="F16" s="290"/>
      <c r="G16" s="290"/>
      <c r="H16" s="290"/>
      <c r="I16" s="290"/>
      <c r="J16" s="290"/>
      <c r="K16" s="290"/>
      <c r="L16" s="290"/>
      <c r="M16" s="290"/>
      <c r="N16" s="290"/>
      <c r="O16" s="290"/>
      <c r="P16" s="290"/>
      <c r="Q16" s="290"/>
      <c r="R16" s="290"/>
      <c r="S16" s="290"/>
      <c r="T16" s="290">
        <v>2500</v>
      </c>
      <c r="U16" s="290"/>
      <c r="V16" s="290"/>
      <c r="W16" s="290"/>
      <c r="X16" s="290">
        <v>2500</v>
      </c>
      <c r="Y16" s="290"/>
      <c r="Z16" s="290"/>
      <c r="AA16" s="290"/>
    </row>
    <row r="17" spans="2:27" s="23" customFormat="1" ht="15.75">
      <c r="B17" s="280" t="s">
        <v>94</v>
      </c>
      <c r="C17" s="281" t="s">
        <v>188</v>
      </c>
      <c r="D17" s="290"/>
      <c r="E17" s="290"/>
      <c r="F17" s="290"/>
      <c r="G17" s="290"/>
      <c r="H17" s="290"/>
      <c r="I17" s="290"/>
      <c r="J17" s="290"/>
      <c r="K17" s="290"/>
      <c r="L17" s="290"/>
      <c r="M17" s="290"/>
      <c r="N17" s="290"/>
      <c r="O17" s="290"/>
      <c r="P17" s="290"/>
      <c r="Q17" s="290"/>
      <c r="R17" s="290"/>
      <c r="S17" s="290"/>
      <c r="T17" s="290"/>
      <c r="U17" s="290"/>
      <c r="V17" s="290"/>
      <c r="W17" s="290"/>
      <c r="X17" s="290">
        <v>0</v>
      </c>
      <c r="Y17" s="290"/>
      <c r="Z17" s="290"/>
      <c r="AA17" s="290"/>
    </row>
    <row r="18" spans="2:27" s="8" customFormat="1" ht="15.75">
      <c r="B18" s="280" t="s">
        <v>189</v>
      </c>
      <c r="C18" s="281" t="s">
        <v>190</v>
      </c>
      <c r="D18" s="290"/>
      <c r="E18" s="290"/>
      <c r="F18" s="290"/>
      <c r="G18" s="290"/>
      <c r="H18" s="290">
        <f>20000*35%</f>
        <v>7000</v>
      </c>
      <c r="I18" s="290"/>
      <c r="J18" s="290"/>
      <c r="K18" s="290"/>
      <c r="L18" s="290">
        <f>13000/4</f>
        <v>3250</v>
      </c>
      <c r="M18" s="290"/>
      <c r="N18" s="290"/>
      <c r="O18" s="290"/>
      <c r="P18" s="290">
        <f>13000/4</f>
        <v>3250</v>
      </c>
      <c r="Q18" s="290"/>
      <c r="R18" s="290"/>
      <c r="S18" s="290"/>
      <c r="T18" s="290">
        <f>13000/4</f>
        <v>3250</v>
      </c>
      <c r="U18" s="290"/>
      <c r="V18" s="290"/>
      <c r="W18" s="290"/>
      <c r="X18" s="290">
        <f>13000/4</f>
        <v>3250</v>
      </c>
      <c r="Y18" s="290"/>
      <c r="Z18" s="290"/>
      <c r="AA18" s="290"/>
    </row>
  </sheetData>
  <mergeCells count="73">
    <mergeCell ref="D5:X5"/>
    <mergeCell ref="D7:G7"/>
    <mergeCell ref="H7:K7"/>
    <mergeCell ref="L7:O7"/>
    <mergeCell ref="P7:S7"/>
    <mergeCell ref="T7:W7"/>
    <mergeCell ref="X7:AA7"/>
    <mergeCell ref="X8:AA8"/>
    <mergeCell ref="D9:G9"/>
    <mergeCell ref="H9:K9"/>
    <mergeCell ref="L9:O9"/>
    <mergeCell ref="P9:S9"/>
    <mergeCell ref="T9:W9"/>
    <mergeCell ref="X9:AA9"/>
    <mergeCell ref="D8:G8"/>
    <mergeCell ref="H8:K8"/>
    <mergeCell ref="L8:O8"/>
    <mergeCell ref="P8:S8"/>
    <mergeCell ref="T8:W8"/>
    <mergeCell ref="X10:AA10"/>
    <mergeCell ref="D11:G11"/>
    <mergeCell ref="H11:K11"/>
    <mergeCell ref="L11:O11"/>
    <mergeCell ref="P11:S11"/>
    <mergeCell ref="T11:W11"/>
    <mergeCell ref="X11:AA11"/>
    <mergeCell ref="D10:G10"/>
    <mergeCell ref="H10:K10"/>
    <mergeCell ref="L10:O10"/>
    <mergeCell ref="P10:S10"/>
    <mergeCell ref="T10:W10"/>
    <mergeCell ref="X12:AA12"/>
    <mergeCell ref="D13:G13"/>
    <mergeCell ref="H13:K13"/>
    <mergeCell ref="L13:O13"/>
    <mergeCell ref="P13:S13"/>
    <mergeCell ref="T13:W13"/>
    <mergeCell ref="X13:AA13"/>
    <mergeCell ref="D12:G12"/>
    <mergeCell ref="H12:K12"/>
    <mergeCell ref="L12:O12"/>
    <mergeCell ref="P12:S12"/>
    <mergeCell ref="T12:W12"/>
    <mergeCell ref="X14:AA14"/>
    <mergeCell ref="D15:G15"/>
    <mergeCell ref="H15:K15"/>
    <mergeCell ref="L15:O15"/>
    <mergeCell ref="P15:S15"/>
    <mergeCell ref="T15:W15"/>
    <mergeCell ref="X15:AA15"/>
    <mergeCell ref="D14:G14"/>
    <mergeCell ref="H14:K14"/>
    <mergeCell ref="L14:O14"/>
    <mergeCell ref="P14:S14"/>
    <mergeCell ref="T14:W14"/>
    <mergeCell ref="X16:AA16"/>
    <mergeCell ref="D17:G17"/>
    <mergeCell ref="H17:K17"/>
    <mergeCell ref="L17:O17"/>
    <mergeCell ref="P17:S17"/>
    <mergeCell ref="T17:W17"/>
    <mergeCell ref="X17:AA17"/>
    <mergeCell ref="D16:G16"/>
    <mergeCell ref="H16:K16"/>
    <mergeCell ref="L16:O16"/>
    <mergeCell ref="P16:S16"/>
    <mergeCell ref="T16:W16"/>
    <mergeCell ref="X18:AA18"/>
    <mergeCell ref="D18:G18"/>
    <mergeCell ref="H18:K18"/>
    <mergeCell ref="L18:O18"/>
    <mergeCell ref="P18:S18"/>
    <mergeCell ref="T18:W18"/>
  </mergeCells>
  <printOptions horizontalCentered="1"/>
  <pageMargins left="0.39374999999999999" right="0.196527777777778" top="0.39374999999999999" bottom="0.196527777777778" header="0.511811023622047" footer="0.511811023622047"/>
  <pageSetup paperSize="9"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679E7"/>
    <outlinePr summaryBelow="0"/>
  </sheetPr>
  <dimension ref="B3:J50"/>
  <sheetViews>
    <sheetView showGridLines="0" zoomScale="115" zoomScaleNormal="115" workbookViewId="0">
      <pane ySplit="8" topLeftCell="A21" activePane="bottomLeft" state="frozen"/>
      <selection pane="bottomLeft" activeCell="C15" sqref="C15"/>
    </sheetView>
  </sheetViews>
  <sheetFormatPr defaultColWidth="8.7109375" defaultRowHeight="13.5" customHeight="1"/>
  <cols>
    <col min="1" max="1" width="3.42578125" customWidth="1"/>
    <col min="2" max="2" width="7.85546875" style="11" customWidth="1"/>
    <col min="3" max="3" width="101.7109375" style="131" customWidth="1"/>
    <col min="4" max="4" width="12.85546875" style="11" customWidth="1"/>
    <col min="5" max="5" width="12.140625" style="11" customWidth="1"/>
    <col min="6" max="6" width="10.85546875" style="11" customWidth="1"/>
    <col min="7" max="7" width="26.7109375" customWidth="1"/>
    <col min="8" max="8" width="9.5703125" customWidth="1"/>
    <col min="9" max="9" width="6" customWidth="1"/>
  </cols>
  <sheetData>
    <row r="3" spans="2:10" ht="13.5" customHeight="1">
      <c r="B3"/>
      <c r="C3" s="132"/>
    </row>
    <row r="6" spans="2:10" ht="13.5" customHeight="1">
      <c r="B6" s="2" t="s">
        <v>191</v>
      </c>
    </row>
    <row r="8" spans="2:10" s="16" customFormat="1" ht="26.25" customHeight="1">
      <c r="B8" s="133" t="s">
        <v>7</v>
      </c>
      <c r="C8" s="134" t="s">
        <v>8</v>
      </c>
      <c r="D8" s="134" t="s">
        <v>9</v>
      </c>
      <c r="E8" s="134" t="s">
        <v>21</v>
      </c>
      <c r="F8" s="134" t="s">
        <v>13</v>
      </c>
      <c r="G8" s="134" t="s">
        <v>14</v>
      </c>
      <c r="H8" s="134" t="s">
        <v>15</v>
      </c>
      <c r="I8" s="135" t="s">
        <v>17</v>
      </c>
    </row>
    <row r="9" spans="2:10" ht="13.5" customHeight="1">
      <c r="B9" s="136" t="s">
        <v>22</v>
      </c>
      <c r="C9" s="137" t="s">
        <v>23</v>
      </c>
      <c r="D9" s="138" t="s">
        <v>22</v>
      </c>
      <c r="E9" s="139">
        <v>2</v>
      </c>
      <c r="F9" s="140" t="s">
        <v>47</v>
      </c>
      <c r="G9" s="144" t="s">
        <v>25</v>
      </c>
      <c r="H9" s="144" t="s">
        <v>26</v>
      </c>
      <c r="I9" s="141" t="s">
        <v>192</v>
      </c>
      <c r="J9" s="8"/>
    </row>
    <row r="10" spans="2:10" ht="13.5" customHeight="1">
      <c r="B10" s="142" t="s">
        <v>28</v>
      </c>
      <c r="C10" s="143" t="s">
        <v>29</v>
      </c>
      <c r="D10" s="144" t="s">
        <v>22</v>
      </c>
      <c r="E10" s="145">
        <v>2</v>
      </c>
      <c r="F10" s="146" t="s">
        <v>24</v>
      </c>
      <c r="G10" s="144" t="s">
        <v>25</v>
      </c>
      <c r="H10" s="144" t="s">
        <v>26</v>
      </c>
      <c r="I10" s="147" t="s">
        <v>192</v>
      </c>
      <c r="J10" s="8"/>
    </row>
    <row r="11" spans="2:10" ht="13.5" customHeight="1">
      <c r="B11" s="142" t="s">
        <v>31</v>
      </c>
      <c r="C11" s="143" t="s">
        <v>193</v>
      </c>
      <c r="D11" s="148" t="s">
        <v>28</v>
      </c>
      <c r="E11" s="144">
        <v>2</v>
      </c>
      <c r="F11" s="146" t="s">
        <v>24</v>
      </c>
      <c r="G11" s="144" t="s">
        <v>25</v>
      </c>
      <c r="H11" s="144" t="s">
        <v>26</v>
      </c>
      <c r="I11" s="149"/>
      <c r="J11" s="8"/>
    </row>
    <row r="12" spans="2:10" ht="13.5" customHeight="1">
      <c r="B12" s="150" t="s">
        <v>36</v>
      </c>
      <c r="C12" s="151" t="s">
        <v>37</v>
      </c>
      <c r="D12" s="144" t="s">
        <v>36</v>
      </c>
      <c r="E12" s="152">
        <v>2</v>
      </c>
      <c r="F12" s="146" t="s">
        <v>24</v>
      </c>
      <c r="G12" s="144" t="s">
        <v>25</v>
      </c>
      <c r="H12" s="144" t="s">
        <v>26</v>
      </c>
      <c r="I12" s="153"/>
      <c r="J12" s="8"/>
    </row>
    <row r="13" spans="2:10" ht="13.5" customHeight="1">
      <c r="B13" s="150" t="s">
        <v>39</v>
      </c>
      <c r="C13" s="151" t="s">
        <v>194</v>
      </c>
      <c r="D13" s="144" t="s">
        <v>28</v>
      </c>
      <c r="E13" s="154">
        <v>2</v>
      </c>
      <c r="F13" s="155" t="s">
        <v>24</v>
      </c>
      <c r="G13" s="144" t="s">
        <v>25</v>
      </c>
      <c r="H13" s="144" t="s">
        <v>26</v>
      </c>
      <c r="I13" s="153"/>
      <c r="J13" s="8"/>
    </row>
    <row r="14" spans="2:10" ht="13.5" customHeight="1">
      <c r="B14" s="150" t="s">
        <v>42</v>
      </c>
      <c r="C14" s="151" t="s">
        <v>195</v>
      </c>
      <c r="D14" s="144" t="s">
        <v>39</v>
      </c>
      <c r="E14" s="154">
        <v>2</v>
      </c>
      <c r="F14" s="155" t="s">
        <v>24</v>
      </c>
      <c r="G14" s="144" t="s">
        <v>25</v>
      </c>
      <c r="H14" s="144" t="s">
        <v>26</v>
      </c>
      <c r="I14" s="156" t="s">
        <v>192</v>
      </c>
      <c r="J14" s="8"/>
    </row>
    <row r="15" spans="2:10" ht="13.5" customHeight="1">
      <c r="B15" s="157" t="s">
        <v>45</v>
      </c>
      <c r="C15" s="151" t="s">
        <v>196</v>
      </c>
      <c r="D15" s="144" t="s">
        <v>39</v>
      </c>
      <c r="E15" s="154">
        <v>1</v>
      </c>
      <c r="F15" s="155" t="s">
        <v>24</v>
      </c>
      <c r="G15" s="144" t="s">
        <v>25</v>
      </c>
      <c r="H15" s="144" t="s">
        <v>26</v>
      </c>
      <c r="I15" s="156" t="s">
        <v>192</v>
      </c>
      <c r="J15" s="8"/>
    </row>
    <row r="16" spans="2:10" ht="13.5" customHeight="1">
      <c r="B16" s="157" t="s">
        <v>49</v>
      </c>
      <c r="C16" s="151" t="s">
        <v>197</v>
      </c>
      <c r="D16" s="144" t="s">
        <v>39</v>
      </c>
      <c r="E16" s="154">
        <v>1</v>
      </c>
      <c r="F16" s="158" t="s">
        <v>47</v>
      </c>
      <c r="G16" s="144" t="s">
        <v>25</v>
      </c>
      <c r="H16" s="144" t="s">
        <v>26</v>
      </c>
      <c r="I16" s="156" t="s">
        <v>192</v>
      </c>
      <c r="J16" s="8"/>
    </row>
    <row r="17" spans="2:10" ht="13.5" customHeight="1">
      <c r="B17" s="157" t="s">
        <v>55</v>
      </c>
      <c r="C17" s="151" t="s">
        <v>198</v>
      </c>
      <c r="D17" s="144" t="s">
        <v>31</v>
      </c>
      <c r="E17" s="160">
        <v>1</v>
      </c>
      <c r="F17" s="161" t="s">
        <v>47</v>
      </c>
      <c r="G17" s="144" t="s">
        <v>57</v>
      </c>
      <c r="H17" s="144" t="s">
        <v>26</v>
      </c>
      <c r="I17" s="156" t="s">
        <v>192</v>
      </c>
      <c r="J17" s="8"/>
    </row>
    <row r="18" spans="2:10" ht="13.5" customHeight="1">
      <c r="B18" s="157" t="s">
        <v>59</v>
      </c>
      <c r="C18" s="151" t="s">
        <v>199</v>
      </c>
      <c r="D18" s="144" t="s">
        <v>55</v>
      </c>
      <c r="E18" s="160">
        <v>1</v>
      </c>
      <c r="F18" s="155" t="s">
        <v>47</v>
      </c>
      <c r="G18" s="144" t="s">
        <v>57</v>
      </c>
      <c r="H18" s="144" t="s">
        <v>26</v>
      </c>
      <c r="I18" s="156" t="s">
        <v>192</v>
      </c>
      <c r="J18" s="8"/>
    </row>
    <row r="19" spans="2:10" ht="13.5" customHeight="1">
      <c r="B19" s="157" t="s">
        <v>62</v>
      </c>
      <c r="C19" s="151" t="s">
        <v>200</v>
      </c>
      <c r="D19" s="144" t="s">
        <v>59</v>
      </c>
      <c r="E19" s="160">
        <v>1</v>
      </c>
      <c r="F19" s="155" t="s">
        <v>47</v>
      </c>
      <c r="G19" s="144" t="s">
        <v>57</v>
      </c>
      <c r="H19" s="144" t="s">
        <v>26</v>
      </c>
      <c r="I19" s="156" t="s">
        <v>192</v>
      </c>
      <c r="J19" s="8"/>
    </row>
    <row r="20" spans="2:10" ht="13.5" customHeight="1">
      <c r="B20" s="157" t="s">
        <v>64</v>
      </c>
      <c r="C20" s="151" t="s">
        <v>65</v>
      </c>
      <c r="D20" s="162" t="s">
        <v>62</v>
      </c>
      <c r="E20" s="160">
        <v>1</v>
      </c>
      <c r="F20" s="155" t="s">
        <v>47</v>
      </c>
      <c r="G20" s="144" t="s">
        <v>57</v>
      </c>
      <c r="H20" s="144" t="s">
        <v>26</v>
      </c>
      <c r="I20" s="156" t="s">
        <v>192</v>
      </c>
      <c r="J20" s="8"/>
    </row>
    <row r="21" spans="2:10" ht="13.5" customHeight="1">
      <c r="B21" s="157" t="s">
        <v>66</v>
      </c>
      <c r="C21" s="151" t="s">
        <v>201</v>
      </c>
      <c r="D21" s="144" t="s">
        <v>64</v>
      </c>
      <c r="E21" s="160">
        <v>2</v>
      </c>
      <c r="F21" s="155" t="s">
        <v>47</v>
      </c>
      <c r="G21" s="144" t="s">
        <v>57</v>
      </c>
      <c r="H21" s="144" t="s">
        <v>26</v>
      </c>
      <c r="I21" s="156" t="s">
        <v>192</v>
      </c>
      <c r="J21" s="8"/>
    </row>
    <row r="22" spans="2:10" ht="13.5" customHeight="1">
      <c r="B22" s="157" t="s">
        <v>68</v>
      </c>
      <c r="C22" s="151" t="s">
        <v>202</v>
      </c>
      <c r="D22" s="144" t="s">
        <v>64</v>
      </c>
      <c r="E22" s="160">
        <v>2</v>
      </c>
      <c r="F22" s="163" t="s">
        <v>24</v>
      </c>
      <c r="G22" s="144" t="s">
        <v>57</v>
      </c>
      <c r="H22" s="144" t="s">
        <v>26</v>
      </c>
      <c r="I22" s="156" t="s">
        <v>192</v>
      </c>
      <c r="J22" s="8"/>
    </row>
    <row r="23" spans="2:10" ht="13.5" customHeight="1">
      <c r="B23" s="157" t="s">
        <v>70</v>
      </c>
      <c r="C23" s="151" t="s">
        <v>71</v>
      </c>
      <c r="D23" s="138" t="s">
        <v>70</v>
      </c>
      <c r="E23" s="160">
        <v>2</v>
      </c>
      <c r="F23" s="161" t="s">
        <v>24</v>
      </c>
      <c r="G23" s="144" t="s">
        <v>72</v>
      </c>
      <c r="H23" s="144" t="s">
        <v>26</v>
      </c>
      <c r="I23" s="156" t="s">
        <v>192</v>
      </c>
      <c r="J23" s="8"/>
    </row>
    <row r="24" spans="2:10" ht="13.5" customHeight="1">
      <c r="B24" s="157" t="s">
        <v>73</v>
      </c>
      <c r="C24" s="151" t="s">
        <v>203</v>
      </c>
      <c r="D24" s="144" t="s">
        <v>70</v>
      </c>
      <c r="E24" s="160">
        <v>1</v>
      </c>
      <c r="F24" s="161" t="s">
        <v>24</v>
      </c>
      <c r="G24" s="144" t="s">
        <v>72</v>
      </c>
      <c r="H24" s="144" t="s">
        <v>26</v>
      </c>
      <c r="I24" s="156" t="s">
        <v>192</v>
      </c>
      <c r="J24" s="8"/>
    </row>
    <row r="25" spans="2:10" ht="13.5" customHeight="1">
      <c r="B25" s="157" t="s">
        <v>75</v>
      </c>
      <c r="C25" s="151" t="s">
        <v>76</v>
      </c>
      <c r="D25" s="144" t="s">
        <v>70</v>
      </c>
      <c r="E25" s="160">
        <v>2</v>
      </c>
      <c r="F25" s="161" t="s">
        <v>47</v>
      </c>
      <c r="G25" s="144" t="s">
        <v>72</v>
      </c>
      <c r="H25" s="144" t="s">
        <v>26</v>
      </c>
      <c r="I25" s="156" t="s">
        <v>192</v>
      </c>
      <c r="J25" s="8"/>
    </row>
    <row r="26" spans="2:10" ht="13.5" customHeight="1">
      <c r="B26" s="159" t="s">
        <v>77</v>
      </c>
      <c r="C26" s="151" t="s">
        <v>204</v>
      </c>
      <c r="D26" s="144" t="s">
        <v>77</v>
      </c>
      <c r="E26" s="160">
        <v>1</v>
      </c>
      <c r="F26" s="161" t="s">
        <v>24</v>
      </c>
      <c r="G26" s="144" t="s">
        <v>72</v>
      </c>
      <c r="H26" s="144" t="s">
        <v>26</v>
      </c>
      <c r="I26" s="156" t="s">
        <v>192</v>
      </c>
      <c r="J26" s="8"/>
    </row>
    <row r="27" spans="2:10" ht="13.5" customHeight="1">
      <c r="B27" s="159" t="s">
        <v>79</v>
      </c>
      <c r="C27" s="151" t="s">
        <v>205</v>
      </c>
      <c r="D27" s="144" t="s">
        <v>77</v>
      </c>
      <c r="E27" s="144">
        <v>2</v>
      </c>
      <c r="F27" s="161" t="s">
        <v>47</v>
      </c>
      <c r="G27" s="144" t="s">
        <v>72</v>
      </c>
      <c r="H27" s="144" t="s">
        <v>26</v>
      </c>
      <c r="I27" s="156" t="s">
        <v>192</v>
      </c>
      <c r="J27" s="8"/>
    </row>
    <row r="28" spans="2:10" ht="13.5" customHeight="1">
      <c r="B28" s="159" t="s">
        <v>81</v>
      </c>
      <c r="C28" s="151" t="s">
        <v>78</v>
      </c>
      <c r="D28" s="144" t="s">
        <v>77</v>
      </c>
      <c r="E28" s="144">
        <v>1</v>
      </c>
      <c r="F28" s="161" t="s">
        <v>24</v>
      </c>
      <c r="G28" s="144" t="s">
        <v>72</v>
      </c>
      <c r="H28" s="144" t="s">
        <v>26</v>
      </c>
      <c r="I28" s="156" t="s">
        <v>192</v>
      </c>
      <c r="J28" s="8"/>
    </row>
    <row r="29" spans="2:10" ht="13.5" customHeight="1">
      <c r="B29" s="159" t="s">
        <v>83</v>
      </c>
      <c r="C29" s="151" t="s">
        <v>82</v>
      </c>
      <c r="D29" s="148" t="s">
        <v>77</v>
      </c>
      <c r="E29" s="144">
        <v>2</v>
      </c>
      <c r="F29" s="161" t="s">
        <v>47</v>
      </c>
      <c r="G29" s="144" t="s">
        <v>72</v>
      </c>
      <c r="H29" s="144" t="s">
        <v>26</v>
      </c>
      <c r="I29" s="156" t="s">
        <v>192</v>
      </c>
      <c r="J29" s="8"/>
    </row>
    <row r="30" spans="2:10" ht="17.25" customHeight="1">
      <c r="B30" s="159" t="s">
        <v>85</v>
      </c>
      <c r="C30" s="164" t="s">
        <v>84</v>
      </c>
      <c r="D30" s="144" t="s">
        <v>85</v>
      </c>
      <c r="E30" s="144">
        <v>2</v>
      </c>
      <c r="F30" s="161" t="s">
        <v>24</v>
      </c>
      <c r="G30" s="144" t="s">
        <v>87</v>
      </c>
      <c r="H30" s="144" t="s">
        <v>26</v>
      </c>
      <c r="I30" s="156" t="s">
        <v>192</v>
      </c>
      <c r="J30" s="8"/>
    </row>
    <row r="31" spans="2:10" ht="13.5" customHeight="1">
      <c r="B31" s="157" t="s">
        <v>88</v>
      </c>
      <c r="C31" s="151" t="s">
        <v>86</v>
      </c>
      <c r="D31" s="160" t="s">
        <v>88</v>
      </c>
      <c r="E31" s="160">
        <v>2</v>
      </c>
      <c r="F31" s="161" t="s">
        <v>24</v>
      </c>
      <c r="G31" s="144" t="s">
        <v>87</v>
      </c>
      <c r="H31" s="144" t="s">
        <v>26</v>
      </c>
      <c r="I31" s="156" t="s">
        <v>192</v>
      </c>
      <c r="J31" s="8"/>
    </row>
    <row r="32" spans="2:10" ht="13.5" customHeight="1">
      <c r="B32" s="157" t="s">
        <v>94</v>
      </c>
      <c r="C32" s="151" t="s">
        <v>89</v>
      </c>
      <c r="D32" s="160" t="s">
        <v>94</v>
      </c>
      <c r="E32" s="160">
        <v>1</v>
      </c>
      <c r="F32" s="161" t="s">
        <v>24</v>
      </c>
      <c r="G32" s="144" t="s">
        <v>87</v>
      </c>
      <c r="H32" s="144" t="s">
        <v>26</v>
      </c>
      <c r="I32" s="156" t="s">
        <v>192</v>
      </c>
      <c r="J32" s="8"/>
    </row>
    <row r="33" spans="2:10" ht="13.5" customHeight="1">
      <c r="B33" s="159" t="s">
        <v>95</v>
      </c>
      <c r="C33" s="151" t="s">
        <v>90</v>
      </c>
      <c r="D33" s="144" t="s">
        <v>95</v>
      </c>
      <c r="E33" s="144">
        <v>1</v>
      </c>
      <c r="F33" s="161" t="s">
        <v>47</v>
      </c>
      <c r="G33" s="144" t="s">
        <v>97</v>
      </c>
      <c r="H33" s="144" t="s">
        <v>26</v>
      </c>
      <c r="I33" s="156" t="s">
        <v>192</v>
      </c>
      <c r="J33" s="8"/>
    </row>
    <row r="34" spans="2:10" ht="13.5" customHeight="1">
      <c r="B34" s="159" t="s">
        <v>98</v>
      </c>
      <c r="C34" s="151" t="s">
        <v>93</v>
      </c>
      <c r="D34" s="144" t="s">
        <v>98</v>
      </c>
      <c r="E34" s="144">
        <v>1</v>
      </c>
      <c r="F34" s="161" t="s">
        <v>47</v>
      </c>
      <c r="G34" s="144" t="s">
        <v>97</v>
      </c>
      <c r="H34" s="144" t="s">
        <v>26</v>
      </c>
      <c r="I34" s="156" t="s">
        <v>192</v>
      </c>
      <c r="J34" s="8"/>
    </row>
    <row r="35" spans="2:10" ht="13.5" customHeight="1">
      <c r="B35" s="159" t="s">
        <v>100</v>
      </c>
      <c r="C35" s="151" t="s">
        <v>96</v>
      </c>
      <c r="D35" s="144" t="s">
        <v>100</v>
      </c>
      <c r="E35" s="144">
        <v>1</v>
      </c>
      <c r="F35" s="161" t="s">
        <v>47</v>
      </c>
      <c r="G35" s="144" t="s">
        <v>97</v>
      </c>
      <c r="H35" s="144" t="s">
        <v>26</v>
      </c>
      <c r="I35" s="156" t="s">
        <v>192</v>
      </c>
      <c r="J35" s="8"/>
    </row>
    <row r="36" spans="2:10" ht="13.5" customHeight="1">
      <c r="B36" s="159" t="s">
        <v>102</v>
      </c>
      <c r="C36" s="165" t="s">
        <v>99</v>
      </c>
      <c r="D36" s="144" t="s">
        <v>102</v>
      </c>
      <c r="E36" s="144">
        <v>2</v>
      </c>
      <c r="F36" s="161" t="s">
        <v>47</v>
      </c>
      <c r="G36" s="144" t="s">
        <v>104</v>
      </c>
      <c r="H36" s="144" t="s">
        <v>26</v>
      </c>
      <c r="I36" s="156" t="s">
        <v>192</v>
      </c>
      <c r="J36" s="8"/>
    </row>
    <row r="37" spans="2:10" ht="13.5" customHeight="1">
      <c r="B37" s="159" t="s">
        <v>206</v>
      </c>
      <c r="C37" s="151" t="s">
        <v>101</v>
      </c>
      <c r="D37" s="144" t="s">
        <v>206</v>
      </c>
      <c r="E37" s="144">
        <v>2</v>
      </c>
      <c r="F37" s="161" t="s">
        <v>24</v>
      </c>
      <c r="G37" s="144" t="s">
        <v>107</v>
      </c>
      <c r="H37" s="144" t="s">
        <v>26</v>
      </c>
      <c r="I37" s="156" t="s">
        <v>192</v>
      </c>
      <c r="J37" s="8"/>
    </row>
    <row r="38" spans="2:10" ht="13.5" customHeight="1">
      <c r="B38" s="159" t="s">
        <v>105</v>
      </c>
      <c r="C38" s="151" t="s">
        <v>103</v>
      </c>
      <c r="D38" s="144" t="s">
        <v>105</v>
      </c>
      <c r="E38" s="144">
        <v>2</v>
      </c>
      <c r="F38" s="161" t="s">
        <v>24</v>
      </c>
      <c r="G38" s="144" t="s">
        <v>107</v>
      </c>
      <c r="H38" s="144" t="s">
        <v>26</v>
      </c>
      <c r="I38" s="156" t="s">
        <v>192</v>
      </c>
      <c r="J38" s="8"/>
    </row>
    <row r="39" spans="2:10" ht="13.5" customHeight="1">
      <c r="B39" s="159" t="s">
        <v>108</v>
      </c>
      <c r="C39" s="151" t="s">
        <v>106</v>
      </c>
      <c r="D39" s="144" t="s">
        <v>108</v>
      </c>
      <c r="E39" s="144">
        <v>2</v>
      </c>
      <c r="F39" s="161" t="s">
        <v>24</v>
      </c>
      <c r="G39" s="144" t="s">
        <v>110</v>
      </c>
      <c r="H39" s="144" t="s">
        <v>26</v>
      </c>
      <c r="I39" s="156" t="s">
        <v>192</v>
      </c>
      <c r="J39" s="8"/>
    </row>
    <row r="40" spans="2:10" ht="13.5" customHeight="1">
      <c r="B40" s="159" t="s">
        <v>112</v>
      </c>
      <c r="C40" s="151" t="s">
        <v>109</v>
      </c>
      <c r="D40" s="144" t="s">
        <v>112</v>
      </c>
      <c r="E40" s="144">
        <v>2</v>
      </c>
      <c r="F40" s="161" t="s">
        <v>24</v>
      </c>
      <c r="G40" s="144" t="s">
        <v>110</v>
      </c>
      <c r="H40" s="144" t="s">
        <v>26</v>
      </c>
      <c r="I40" s="156" t="s">
        <v>192</v>
      </c>
      <c r="J40" s="8"/>
    </row>
    <row r="41" spans="2:10" ht="13.5" customHeight="1">
      <c r="B41" s="159" t="s">
        <v>114</v>
      </c>
      <c r="C41" s="151" t="s">
        <v>113</v>
      </c>
      <c r="D41" s="144" t="s">
        <v>114</v>
      </c>
      <c r="E41" s="144">
        <v>2</v>
      </c>
      <c r="F41" s="161" t="s">
        <v>24</v>
      </c>
      <c r="G41" s="144" t="s">
        <v>110</v>
      </c>
      <c r="H41" s="144" t="s">
        <v>26</v>
      </c>
      <c r="I41" s="156" t="s">
        <v>192</v>
      </c>
      <c r="J41" s="8"/>
    </row>
    <row r="42" spans="2:10" ht="13.5" customHeight="1">
      <c r="B42" s="159" t="s">
        <v>117</v>
      </c>
      <c r="C42" s="151" t="s">
        <v>115</v>
      </c>
      <c r="D42" s="144" t="s">
        <v>117</v>
      </c>
      <c r="E42" s="144">
        <v>2</v>
      </c>
      <c r="F42" s="161" t="s">
        <v>24</v>
      </c>
      <c r="G42" s="144" t="s">
        <v>110</v>
      </c>
      <c r="H42" s="144" t="s">
        <v>26</v>
      </c>
      <c r="I42" s="156" t="s">
        <v>192</v>
      </c>
      <c r="J42" s="8"/>
    </row>
    <row r="43" spans="2:10" ht="13.5" customHeight="1">
      <c r="B43" s="159" t="s">
        <v>119</v>
      </c>
      <c r="C43" s="151" t="s">
        <v>118</v>
      </c>
      <c r="D43" s="144" t="s">
        <v>119</v>
      </c>
      <c r="E43" s="144">
        <v>2</v>
      </c>
      <c r="F43" s="161" t="s">
        <v>24</v>
      </c>
      <c r="G43" s="144" t="s">
        <v>110</v>
      </c>
      <c r="H43" s="144" t="s">
        <v>26</v>
      </c>
      <c r="I43" s="156" t="s">
        <v>192</v>
      </c>
      <c r="J43" s="8"/>
    </row>
    <row r="44" spans="2:10" ht="13.5" customHeight="1">
      <c r="B44" s="159" t="s">
        <v>121</v>
      </c>
      <c r="C44" s="151" t="s">
        <v>120</v>
      </c>
      <c r="D44" s="144" t="s">
        <v>121</v>
      </c>
      <c r="E44" s="144">
        <v>2</v>
      </c>
      <c r="F44" s="161" t="s">
        <v>24</v>
      </c>
      <c r="G44" s="144" t="s">
        <v>110</v>
      </c>
      <c r="H44" s="144" t="s">
        <v>26</v>
      </c>
      <c r="I44" s="156" t="s">
        <v>192</v>
      </c>
      <c r="J44" s="8"/>
    </row>
    <row r="45" spans="2:10" ht="13.5" customHeight="1">
      <c r="B45" s="159" t="s">
        <v>123</v>
      </c>
      <c r="C45" s="151" t="s">
        <v>122</v>
      </c>
      <c r="D45" s="144" t="s">
        <v>123</v>
      </c>
      <c r="E45" s="144">
        <v>2</v>
      </c>
      <c r="F45" s="161" t="s">
        <v>24</v>
      </c>
      <c r="G45" s="144" t="s">
        <v>125</v>
      </c>
      <c r="H45" s="144" t="s">
        <v>26</v>
      </c>
      <c r="I45" s="156" t="s">
        <v>192</v>
      </c>
      <c r="J45" s="8"/>
    </row>
    <row r="46" spans="2:10" ht="13.5" customHeight="1">
      <c r="B46" s="159" t="s">
        <v>126</v>
      </c>
      <c r="C46" s="151" t="s">
        <v>124</v>
      </c>
      <c r="D46" s="144" t="s">
        <v>126</v>
      </c>
      <c r="E46" s="144">
        <v>2</v>
      </c>
      <c r="F46" s="161" t="s">
        <v>24</v>
      </c>
      <c r="G46" s="144" t="s">
        <v>107</v>
      </c>
      <c r="H46" s="144" t="s">
        <v>26</v>
      </c>
      <c r="I46" s="156" t="s">
        <v>192</v>
      </c>
      <c r="J46" s="8"/>
    </row>
    <row r="47" spans="2:10" ht="13.5" customHeight="1">
      <c r="B47" s="166" t="s">
        <v>128</v>
      </c>
      <c r="C47" s="151" t="s">
        <v>127</v>
      </c>
      <c r="D47" s="167" t="s">
        <v>128</v>
      </c>
      <c r="E47" s="144">
        <v>2</v>
      </c>
      <c r="F47" s="161" t="s">
        <v>24</v>
      </c>
      <c r="G47" s="144" t="s">
        <v>107</v>
      </c>
      <c r="H47" s="144" t="s">
        <v>26</v>
      </c>
      <c r="I47" s="156" t="s">
        <v>192</v>
      </c>
      <c r="J47" s="8"/>
    </row>
    <row r="48" spans="2:10" ht="13.5" customHeight="1">
      <c r="B48" s="166" t="s">
        <v>130</v>
      </c>
      <c r="C48" s="151" t="s">
        <v>129</v>
      </c>
      <c r="D48" s="167" t="s">
        <v>130</v>
      </c>
      <c r="E48" s="144">
        <v>2</v>
      </c>
      <c r="F48" s="161" t="s">
        <v>24</v>
      </c>
      <c r="G48" s="144" t="s">
        <v>110</v>
      </c>
      <c r="H48" s="144" t="s">
        <v>26</v>
      </c>
      <c r="I48" s="156" t="s">
        <v>192</v>
      </c>
      <c r="J48" s="8"/>
    </row>
    <row r="49" spans="2:10" ht="13.5" customHeight="1">
      <c r="B49" s="166" t="s">
        <v>132</v>
      </c>
      <c r="C49" s="151" t="s">
        <v>131</v>
      </c>
      <c r="D49" s="167" t="s">
        <v>132</v>
      </c>
      <c r="E49" s="144">
        <v>2</v>
      </c>
      <c r="F49" s="161" t="s">
        <v>24</v>
      </c>
      <c r="G49" s="144" t="s">
        <v>110</v>
      </c>
      <c r="H49" s="144" t="s">
        <v>26</v>
      </c>
      <c r="I49" s="156" t="s">
        <v>192</v>
      </c>
      <c r="J49" s="8"/>
    </row>
    <row r="50" spans="2:10" ht="13.5" customHeight="1">
      <c r="B50" s="168" t="s">
        <v>207</v>
      </c>
      <c r="C50" s="169" t="s">
        <v>133</v>
      </c>
      <c r="D50" s="170" t="s">
        <v>207</v>
      </c>
      <c r="E50" s="171">
        <v>2</v>
      </c>
      <c r="F50" s="282" t="s">
        <v>24</v>
      </c>
      <c r="G50" s="283" t="s">
        <v>110</v>
      </c>
      <c r="H50" s="283" t="s">
        <v>26</v>
      </c>
      <c r="I50" s="172" t="s">
        <v>192</v>
      </c>
      <c r="J50" s="8"/>
    </row>
  </sheetData>
  <printOptions horizontalCentered="1"/>
  <pageMargins left="0.39374999999999999" right="0.39374999999999999" top="0.39374999999999999" bottom="0.39374999999999999" header="0.511811023622047" footer="0.39374999999999999"/>
  <pageSetup paperSize="9" scale="65" orientation="landscape" horizontalDpi="300" verticalDpi="300"/>
  <headerFooter>
    <oddFooter>&amp;R15</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CC1DA"/>
  </sheetPr>
  <dimension ref="A1:M13"/>
  <sheetViews>
    <sheetView zoomScaleNormal="100" workbookViewId="0">
      <pane xSplit="1" topLeftCell="B5" activePane="topRight" state="frozen"/>
      <selection pane="topRight" activeCell="D13" sqref="D13"/>
    </sheetView>
  </sheetViews>
  <sheetFormatPr defaultColWidth="0" defaultRowHeight="12.75" customHeight="1" zeroHeight="1"/>
  <cols>
    <col min="1" max="1" width="21.7109375" customWidth="1"/>
    <col min="2" max="2" width="32.5703125" customWidth="1"/>
    <col min="3" max="3" width="43" customWidth="1"/>
    <col min="4" max="4" width="36.7109375" customWidth="1"/>
    <col min="5" max="5" width="34.140625" customWidth="1"/>
    <col min="6" max="6" width="46.42578125" customWidth="1"/>
    <col min="7" max="7" width="37.7109375" customWidth="1"/>
    <col min="8" max="8" width="35" customWidth="1"/>
    <col min="9" max="9" width="36.85546875" customWidth="1"/>
    <col min="10" max="10" width="40.5703125" customWidth="1"/>
    <col min="11" max="11" width="37.5703125" customWidth="1"/>
    <col min="12" max="12" width="40" customWidth="1"/>
    <col min="13" max="13" width="33.42578125" customWidth="1"/>
  </cols>
  <sheetData>
    <row r="1" spans="1:13" ht="64.5" customHeight="1"/>
    <row r="2" spans="1:13">
      <c r="A2" s="173" t="s">
        <v>208</v>
      </c>
      <c r="B2" s="174" t="s">
        <v>209</v>
      </c>
      <c r="C2" s="173" t="s">
        <v>210</v>
      </c>
      <c r="D2" s="175">
        <v>45901</v>
      </c>
      <c r="E2" s="174"/>
      <c r="F2" s="174"/>
      <c r="G2" s="174"/>
      <c r="H2" s="174"/>
    </row>
    <row r="3" spans="1:13">
      <c r="A3" s="174"/>
      <c r="B3" s="174"/>
      <c r="C3" s="174"/>
      <c r="D3" s="174"/>
      <c r="E3" s="174"/>
      <c r="F3" s="174"/>
      <c r="G3" s="174"/>
      <c r="H3" s="174"/>
    </row>
    <row r="4" spans="1:13">
      <c r="A4" s="294" t="s">
        <v>211</v>
      </c>
      <c r="B4" s="294"/>
      <c r="C4" s="294"/>
      <c r="D4" s="294"/>
      <c r="E4" s="294"/>
      <c r="F4" s="294"/>
      <c r="G4" s="294"/>
      <c r="H4" s="294"/>
      <c r="I4" s="295" t="s">
        <v>212</v>
      </c>
      <c r="J4" s="295"/>
      <c r="K4" s="295"/>
      <c r="L4" s="295"/>
      <c r="M4" s="295"/>
    </row>
    <row r="5" spans="1:13" ht="24.75" customHeight="1">
      <c r="A5" s="176" t="s">
        <v>213</v>
      </c>
      <c r="B5" s="176" t="s">
        <v>214</v>
      </c>
      <c r="C5" s="176" t="s">
        <v>215</v>
      </c>
      <c r="D5" s="177" t="s">
        <v>216</v>
      </c>
      <c r="E5" s="177" t="s">
        <v>217</v>
      </c>
      <c r="F5" s="177" t="s">
        <v>218</v>
      </c>
      <c r="G5" s="177" t="s">
        <v>219</v>
      </c>
      <c r="H5" s="177" t="s">
        <v>220</v>
      </c>
      <c r="I5" s="177" t="s">
        <v>221</v>
      </c>
      <c r="J5" s="177" t="s">
        <v>222</v>
      </c>
      <c r="K5" s="177" t="s">
        <v>223</v>
      </c>
      <c r="L5" s="177" t="s">
        <v>224</v>
      </c>
      <c r="M5" s="177" t="s">
        <v>225</v>
      </c>
    </row>
    <row r="6" spans="1:13" ht="39" customHeight="1">
      <c r="A6" s="178" t="s">
        <v>226</v>
      </c>
      <c r="B6" s="179" t="s">
        <v>227</v>
      </c>
      <c r="C6" s="179" t="s">
        <v>228</v>
      </c>
      <c r="D6" s="179" t="s">
        <v>229</v>
      </c>
      <c r="E6" s="179" t="s">
        <v>230</v>
      </c>
      <c r="F6" s="179" t="s">
        <v>231</v>
      </c>
      <c r="G6" s="179" t="s">
        <v>232</v>
      </c>
      <c r="H6" s="179" t="s">
        <v>233</v>
      </c>
      <c r="I6" s="179" t="s">
        <v>234</v>
      </c>
      <c r="J6" s="179" t="s">
        <v>235</v>
      </c>
      <c r="K6" s="179" t="s">
        <v>236</v>
      </c>
      <c r="L6" s="179" t="s">
        <v>237</v>
      </c>
      <c r="M6" s="179" t="s">
        <v>238</v>
      </c>
    </row>
    <row r="7" spans="1:13" ht="38.25" customHeight="1">
      <c r="A7" s="178" t="s">
        <v>239</v>
      </c>
      <c r="B7" s="179" t="s">
        <v>240</v>
      </c>
      <c r="C7" s="179" t="s">
        <v>241</v>
      </c>
      <c r="D7" s="179" t="s">
        <v>242</v>
      </c>
      <c r="E7" s="179" t="s">
        <v>243</v>
      </c>
      <c r="F7" s="179" t="s">
        <v>244</v>
      </c>
      <c r="G7" s="179" t="s">
        <v>245</v>
      </c>
      <c r="H7" s="179" t="s">
        <v>246</v>
      </c>
      <c r="I7" s="179" t="s">
        <v>247</v>
      </c>
      <c r="J7" s="179" t="s">
        <v>248</v>
      </c>
      <c r="K7" s="179" t="s">
        <v>249</v>
      </c>
      <c r="L7" s="179" t="s">
        <v>250</v>
      </c>
      <c r="M7" s="179" t="s">
        <v>251</v>
      </c>
    </row>
    <row r="8" spans="1:13" ht="38.25" customHeight="1">
      <c r="A8" s="178" t="s">
        <v>252</v>
      </c>
      <c r="B8" s="179" t="s">
        <v>253</v>
      </c>
      <c r="C8" s="179" t="s">
        <v>254</v>
      </c>
      <c r="D8" s="179" t="s">
        <v>255</v>
      </c>
      <c r="E8" s="179" t="s">
        <v>256</v>
      </c>
      <c r="F8" s="179" t="s">
        <v>257</v>
      </c>
      <c r="G8" s="179" t="s">
        <v>258</v>
      </c>
      <c r="H8" s="179" t="s">
        <v>259</v>
      </c>
      <c r="I8" s="179" t="s">
        <v>260</v>
      </c>
      <c r="J8" s="179" t="s">
        <v>261</v>
      </c>
      <c r="K8" s="179" t="s">
        <v>262</v>
      </c>
      <c r="L8" s="179" t="s">
        <v>250</v>
      </c>
      <c r="M8" s="179" t="s">
        <v>263</v>
      </c>
    </row>
    <row r="9" spans="1:13" ht="38.25" customHeight="1">
      <c r="A9" s="178" t="s">
        <v>264</v>
      </c>
      <c r="B9" s="179" t="s">
        <v>265</v>
      </c>
      <c r="C9" s="179" t="s">
        <v>266</v>
      </c>
      <c r="D9" s="179" t="s">
        <v>267</v>
      </c>
      <c r="E9" s="179" t="s">
        <v>268</v>
      </c>
      <c r="F9" s="179" t="s">
        <v>269</v>
      </c>
      <c r="G9" s="179" t="s">
        <v>268</v>
      </c>
      <c r="H9" s="179" t="s">
        <v>270</v>
      </c>
      <c r="I9" s="179" t="s">
        <v>271</v>
      </c>
      <c r="J9" s="179" t="s">
        <v>272</v>
      </c>
      <c r="K9" s="179" t="s">
        <v>273</v>
      </c>
      <c r="L9" s="179" t="s">
        <v>274</v>
      </c>
      <c r="M9" s="179" t="s">
        <v>275</v>
      </c>
    </row>
    <row r="10" spans="1:13" ht="38.25" customHeight="1">
      <c r="A10" s="178" t="s">
        <v>276</v>
      </c>
      <c r="B10" s="179" t="s">
        <v>277</v>
      </c>
      <c r="C10" s="179" t="s">
        <v>278</v>
      </c>
      <c r="D10" s="179" t="s">
        <v>279</v>
      </c>
      <c r="E10" s="179" t="s">
        <v>280</v>
      </c>
      <c r="F10" s="179" t="s">
        <v>281</v>
      </c>
      <c r="G10" s="179" t="s">
        <v>282</v>
      </c>
      <c r="H10" s="179" t="s">
        <v>283</v>
      </c>
      <c r="I10" s="179" t="s">
        <v>284</v>
      </c>
      <c r="J10" s="179" t="s">
        <v>285</v>
      </c>
      <c r="K10" s="179" t="s">
        <v>286</v>
      </c>
      <c r="L10" s="179" t="s">
        <v>287</v>
      </c>
      <c r="M10" s="179" t="s">
        <v>288</v>
      </c>
    </row>
    <row r="11" spans="1:13" ht="43.5" customHeight="1">
      <c r="A11" s="178" t="s">
        <v>289</v>
      </c>
      <c r="B11" s="179" t="s">
        <v>290</v>
      </c>
      <c r="C11" s="179" t="s">
        <v>291</v>
      </c>
      <c r="D11" s="179" t="s">
        <v>292</v>
      </c>
      <c r="E11" s="179" t="s">
        <v>293</v>
      </c>
      <c r="F11" s="179" t="s">
        <v>294</v>
      </c>
      <c r="G11" s="179" t="s">
        <v>295</v>
      </c>
      <c r="H11" s="179" t="s">
        <v>296</v>
      </c>
      <c r="I11" s="179" t="s">
        <v>297</v>
      </c>
      <c r="J11" s="179" t="s">
        <v>298</v>
      </c>
      <c r="K11" s="179" t="s">
        <v>299</v>
      </c>
      <c r="L11" s="179" t="s">
        <v>300</v>
      </c>
      <c r="M11" s="179" t="s">
        <v>301</v>
      </c>
    </row>
    <row r="12" spans="1:13" ht="38.25" customHeight="1">
      <c r="A12" s="178" t="s">
        <v>302</v>
      </c>
      <c r="B12" s="179" t="s">
        <v>303</v>
      </c>
      <c r="C12" s="179" t="s">
        <v>304</v>
      </c>
      <c r="D12" s="179" t="s">
        <v>305</v>
      </c>
      <c r="E12" s="179" t="s">
        <v>306</v>
      </c>
      <c r="F12" s="179" t="s">
        <v>307</v>
      </c>
      <c r="G12" s="179" t="s">
        <v>308</v>
      </c>
      <c r="H12" s="179" t="s">
        <v>309</v>
      </c>
      <c r="I12" s="179" t="s">
        <v>310</v>
      </c>
      <c r="J12" s="179" t="s">
        <v>311</v>
      </c>
      <c r="K12" s="179" t="s">
        <v>312</v>
      </c>
      <c r="L12" s="179" t="s">
        <v>313</v>
      </c>
      <c r="M12" s="179" t="s">
        <v>314</v>
      </c>
    </row>
    <row r="13" spans="1:13" ht="38.25" customHeight="1">
      <c r="A13" s="178" t="s">
        <v>315</v>
      </c>
      <c r="B13" s="179" t="s">
        <v>316</v>
      </c>
      <c r="C13" s="179" t="s">
        <v>317</v>
      </c>
      <c r="D13" s="179" t="s">
        <v>318</v>
      </c>
      <c r="E13" s="179" t="s">
        <v>319</v>
      </c>
      <c r="F13" s="179" t="s">
        <v>320</v>
      </c>
      <c r="G13" s="179" t="s">
        <v>321</v>
      </c>
      <c r="H13" s="179" t="s">
        <v>322</v>
      </c>
      <c r="I13" s="179" t="s">
        <v>323</v>
      </c>
      <c r="J13" s="179" t="s">
        <v>324</v>
      </c>
      <c r="K13" s="179" t="s">
        <v>325</v>
      </c>
      <c r="L13" s="179" t="s">
        <v>326</v>
      </c>
      <c r="M13" s="179" t="s">
        <v>327</v>
      </c>
    </row>
  </sheetData>
  <mergeCells count="2">
    <mergeCell ref="A4:H4"/>
    <mergeCell ref="I4:M4"/>
  </mergeCells>
  <pageMargins left="0.51180555555555596" right="0.51180555555555596" top="0.78749999999999998" bottom="0.78749999999999998" header="0.511811023622047" footer="0.511811023622047"/>
  <pageSetup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FECAP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2025-09-22T00:40:20Z</dcterms:created>
  <dcterms:modified xsi:type="dcterms:W3CDTF">2025-09-22T03:07:03Z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2009-09-10T00:53:44Z</dcterms:created>
  <dc:creator>dmello</dc:creator>
  <dc:description/>
  <dc:language>en-US</dc:language>
  <cp:lastModifiedBy>Erika Silva12345678 24026205</cp:lastModifiedBy>
  <cp:lastPrinted>2024-08-29T21:33:37Z</cp:lastPrinted>
  <dcterms:modified xsi:type="dcterms:W3CDTF">2025-09-16T01:30:23Z</dcterms:modified>
  <cp:revision>0</cp:revision>
  <dc:subject/>
  <dc:title/>
</cp:coreProperties>
</file>