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24226"/>
  <mc:AlternateContent xmlns:mc="http://schemas.openxmlformats.org/markup-compatibility/2006">
    <mc:Choice Requires="x15">
      <x15ac:absPath xmlns:x15ac="http://schemas.microsoft.com/office/spreadsheetml/2010/11/ac" url="C:\Users\anter\Downloads\"/>
    </mc:Choice>
  </mc:AlternateContent>
  <xr:revisionPtr revIDLastSave="0" documentId="13_ncr:1_{17AA38F7-7E75-4219-A2F1-0727810EEA4F}" xr6:coauthVersionLast="47" xr6:coauthVersionMax="47" xr10:uidLastSave="{00000000-0000-0000-0000-000000000000}"/>
  <bookViews>
    <workbookView xWindow="-120" yWindow="-120" windowWidth="29040" windowHeight="15720" tabRatio="854" activeTab="5" xr2:uid="{00000000-000D-0000-FFFF-FFFF00000000}"/>
  </bookViews>
  <sheets>
    <sheet name="Project Charter" sheetId="16" r:id="rId1"/>
    <sheet name="WBS-MACRO-ATIVIDADE" sheetId="19" r:id="rId2"/>
    <sheet name="WBS_Detalhado (ordem etapas)" sheetId="1" r:id="rId3"/>
    <sheet name="WBS_Detalhado (ordem depend)" sheetId="13" r:id="rId4"/>
    <sheet name="Análise de Stackeholder" sheetId="21" r:id="rId5"/>
    <sheet name="Diagrama de Seta" sheetId="26" r:id="rId6"/>
    <sheet name="Diagrama de rede-precedência" sheetId="27" r:id="rId7"/>
    <sheet name="Gráfico de Gantt" sheetId="18" state="hidden" r:id="rId8"/>
    <sheet name="PV_dependência" sheetId="17" state="hidden" r:id="rId9"/>
    <sheet name="Cronograma_de_Custos (2)" sheetId="6" state="hidden" r:id="rId10"/>
  </sheets>
  <externalReferences>
    <externalReference r:id="rId11"/>
    <externalReference r:id="rId12"/>
    <externalReference r:id="rId13"/>
    <externalReference r:id="rId14"/>
    <externalReference r:id="rId15"/>
  </externalReferences>
  <definedNames>
    <definedName name="A" localSheetId="6" hidden="1">{"'TG'!$A$1:$L$37"}</definedName>
    <definedName name="A" localSheetId="1" hidden="1">{"'TG'!$A$1:$L$37"}</definedName>
    <definedName name="A" hidden="1">{"'TG'!$A$1:$L$37"}</definedName>
    <definedName name="Comprar">[1]Param!#REF!</definedName>
    <definedName name="E" localSheetId="6"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E" localSheetId="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E"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início_da_tarefa" localSheetId="7">[2]CronogramaDeProjeto!$E1</definedName>
    <definedName name="Início_do_projeto" localSheetId="6">'[5]Gráfico de Gantt'!$G$5</definedName>
    <definedName name="Início_do_projeto" localSheetId="1">'[3]Gráfico de Gantt'!$G$5</definedName>
    <definedName name="Início_do_projeto">'Gráfico de Gantt'!$G$5</definedName>
    <definedName name="Periodicidade">[4]Param!$AB$5:$AB$9</definedName>
    <definedName name="_xlnm.Print_Area" localSheetId="9">'Cronograma_de_Custos (2)'!$B$2:$X$18</definedName>
    <definedName name="progresso_da_tarefa" localSheetId="7">[2]CronogramaDeProjeto!$D1</definedName>
    <definedName name="Semana_de_exibição" localSheetId="6">'[5]Gráfico de Gantt'!$G$6</definedName>
    <definedName name="Semana_de_exibição" localSheetId="1">'[3]Gráfico de Gantt'!$G$6</definedName>
    <definedName name="Semana_de_exibição">'Gráfico de Gantt'!$G$6</definedName>
    <definedName name="Status">[1]Param!#REF!</definedName>
    <definedName name="t" localSheetId="6" hidden="1">{"'TG'!$A$1:$L$37"}</definedName>
    <definedName name="t" localSheetId="1" hidden="1">{"'TG'!$A$1:$L$37"}</definedName>
    <definedName name="t" hidden="1">{"'TG'!$A$1:$L$37"}</definedName>
    <definedName name="término_da_tarefa" localSheetId="7">[2]CronogramaDeProjeto!$F1</definedName>
    <definedName name="VersaoExcel">[4]Param!$D$15:$E$15</definedName>
    <definedName name="VersaoSR">[4]Param!$C$24:$C$26</definedName>
  </definedNames>
  <calcPr calcId="191029"/>
  <pivotCaches>
    <pivotCache cacheId="0"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2" i="27" l="1"/>
  <c r="G27" i="27"/>
  <c r="G28" i="27" s="1"/>
  <c r="I25" i="27" s="1"/>
  <c r="J25" i="27" s="1"/>
  <c r="L25" i="27" s="1"/>
  <c r="M25" i="27" s="1"/>
  <c r="O25" i="27" s="1"/>
  <c r="P25" i="27" s="1"/>
  <c r="R25" i="27" s="1"/>
  <c r="S25" i="27" s="1"/>
  <c r="U25" i="27" s="1"/>
  <c r="V25" i="27" s="1"/>
  <c r="X22" i="27" l="1"/>
  <c r="Y22" i="27" s="1"/>
  <c r="X28" i="27"/>
  <c r="Y28" i="27" s="1"/>
  <c r="AA25" i="27" l="1"/>
  <c r="AB25" i="27" s="1"/>
  <c r="AB26" i="27" s="1"/>
  <c r="AD25" i="27"/>
  <c r="AE25" i="27" l="1"/>
  <c r="Y23" i="27"/>
  <c r="AA26" i="27"/>
  <c r="AB27" i="27"/>
  <c r="AA27" i="27" l="1"/>
  <c r="X23" i="27"/>
  <c r="Y24" i="27"/>
  <c r="AG25" i="27"/>
  <c r="AH25" i="27" s="1"/>
  <c r="AE26" i="27"/>
  <c r="AJ25" i="27" l="1"/>
  <c r="AK25" i="27" s="1"/>
  <c r="AH26" i="27"/>
  <c r="X24" i="27"/>
  <c r="AD26" i="27"/>
  <c r="AE27" i="27"/>
  <c r="AD27" i="27" l="1"/>
  <c r="Y29" i="27"/>
  <c r="AM25" i="27"/>
  <c r="AN25" i="27" s="1"/>
  <c r="AK26" i="27"/>
  <c r="AG26" i="27"/>
  <c r="AG27" i="27" s="1"/>
  <c r="AH27" i="27"/>
  <c r="X29" i="27" l="1"/>
  <c r="Y30" i="27"/>
  <c r="AJ26" i="27"/>
  <c r="AJ27" i="27" s="1"/>
  <c r="AK27" i="27"/>
  <c r="AP25" i="27"/>
  <c r="AQ25" i="27" s="1"/>
  <c r="AN26" i="27"/>
  <c r="AM26" i="27" l="1"/>
  <c r="AM27" i="27" s="1"/>
  <c r="AN27" i="27"/>
  <c r="AS25" i="27"/>
  <c r="AT25" i="27" s="1"/>
  <c r="AQ26" i="27"/>
  <c r="X30" i="27"/>
  <c r="V26" i="27"/>
  <c r="U26" i="27" l="1"/>
  <c r="V27" i="27"/>
  <c r="AQ27" i="27"/>
  <c r="AP26" i="27"/>
  <c r="AP27" i="27" s="1"/>
  <c r="AV25" i="27"/>
  <c r="AW25" i="27" s="1"/>
  <c r="AT26" i="27"/>
  <c r="AT27" i="27" l="1"/>
  <c r="AS26" i="27"/>
  <c r="AS27" i="27" s="1"/>
  <c r="AY25" i="27"/>
  <c r="AZ25" i="27" s="1"/>
  <c r="AW26" i="27"/>
  <c r="S26" i="27"/>
  <c r="U27" i="27"/>
  <c r="S27" i="27" l="1"/>
  <c r="R26" i="27"/>
  <c r="AW27" i="27"/>
  <c r="AV26" i="27"/>
  <c r="AV27" i="27" s="1"/>
  <c r="BB25" i="27"/>
  <c r="BC25" i="27" s="1"/>
  <c r="AZ26" i="27"/>
  <c r="AZ27" i="27" l="1"/>
  <c r="AY26" i="27"/>
  <c r="AY27" i="27" s="1"/>
  <c r="BC26" i="27"/>
  <c r="BE25" i="27"/>
  <c r="BF25" i="27" s="1"/>
  <c r="R27" i="27"/>
  <c r="P26" i="27"/>
  <c r="P27" i="27" l="1"/>
  <c r="O26" i="27"/>
  <c r="BF26" i="27"/>
  <c r="BH25" i="27"/>
  <c r="BI25" i="27" s="1"/>
  <c r="BC27" i="27"/>
  <c r="BB26" i="27"/>
  <c r="BB27" i="27" s="1"/>
  <c r="BI26" i="27" l="1"/>
  <c r="BK25" i="27"/>
  <c r="BL25" i="27" s="1"/>
  <c r="BF27" i="27"/>
  <c r="BE26" i="27"/>
  <c r="BE27" i="27" s="1"/>
  <c r="O27" i="27"/>
  <c r="M26" i="27"/>
  <c r="M27" i="27" l="1"/>
  <c r="L26" i="27"/>
  <c r="BL26" i="27"/>
  <c r="BN25" i="27"/>
  <c r="BO25" i="27" s="1"/>
  <c r="BH26" i="27"/>
  <c r="BH27" i="27" s="1"/>
  <c r="BI27" i="27"/>
  <c r="BQ25" i="27" l="1"/>
  <c r="BR25" i="27" s="1"/>
  <c r="BO26" i="27"/>
  <c r="BK26" i="27"/>
  <c r="BK27" i="27" s="1"/>
  <c r="BL27" i="27"/>
  <c r="L27" i="27"/>
  <c r="J26" i="27"/>
  <c r="J27" i="27" l="1"/>
  <c r="I26" i="27"/>
  <c r="BN26" i="27"/>
  <c r="BN27" i="27" s="1"/>
  <c r="BO27" i="27"/>
  <c r="BT25" i="27"/>
  <c r="BU25" i="27" s="1"/>
  <c r="BR26" i="27"/>
  <c r="BQ26" i="27" l="1"/>
  <c r="BQ27" i="27" s="1"/>
  <c r="BR27" i="27"/>
  <c r="BW25" i="27"/>
  <c r="BX25" i="27" s="1"/>
  <c r="BU26" i="27"/>
  <c r="I27" i="27"/>
  <c r="G23" i="27"/>
  <c r="G29" i="27"/>
  <c r="G30" i="27" l="1"/>
  <c r="F29" i="27"/>
  <c r="F30" i="27" s="1"/>
  <c r="F23" i="27"/>
  <c r="F24" i="27" s="1"/>
  <c r="G24" i="27"/>
  <c r="BT26" i="27"/>
  <c r="BT27" i="27" s="1"/>
  <c r="BU27" i="27"/>
  <c r="BZ25" i="27"/>
  <c r="CA25" i="27" s="1"/>
  <c r="BX26" i="27"/>
  <c r="BW26" i="27" l="1"/>
  <c r="BW27" i="27" s="1"/>
  <c r="BX27" i="27"/>
  <c r="CC25" i="27"/>
  <c r="CD25" i="27" s="1"/>
  <c r="CA26" i="27"/>
  <c r="BZ26" i="27" l="1"/>
  <c r="BZ27" i="27" s="1"/>
  <c r="CA27" i="27"/>
  <c r="CF25" i="27"/>
  <c r="CG25" i="27" s="1"/>
  <c r="CD26" i="27"/>
  <c r="CC26" i="27" l="1"/>
  <c r="CC27" i="27" s="1"/>
  <c r="CD27" i="27"/>
  <c r="CI25" i="27"/>
  <c r="CJ25" i="27" s="1"/>
  <c r="CG26" i="27"/>
  <c r="CG27" i="27" l="1"/>
  <c r="CF26" i="27"/>
  <c r="CF27" i="27" s="1"/>
  <c r="CL25" i="27"/>
  <c r="CM25" i="27" s="1"/>
  <c r="CM26" i="27" s="1"/>
  <c r="CJ26" i="27"/>
  <c r="CJ27" i="27" l="1"/>
  <c r="CI26" i="27"/>
  <c r="CI27" i="27" s="1"/>
  <c r="CM27" i="27"/>
  <c r="CL26" i="27"/>
  <c r="CL27" i="27" s="1"/>
  <c r="E12" i="1" l="1"/>
  <c r="F12" i="1" s="1"/>
  <c r="E13" i="1" s="1"/>
  <c r="F13" i="1" s="1"/>
  <c r="E15" i="1" s="1"/>
  <c r="F15" i="1" s="1"/>
  <c r="E16" i="1" s="1"/>
  <c r="F16" i="1" s="1"/>
  <c r="E17" i="1" s="1"/>
  <c r="F17" i="1" s="1"/>
  <c r="E18" i="1" s="1"/>
  <c r="F18" i="1" s="1"/>
  <c r="E21" i="1" s="1"/>
  <c r="F21" i="1" s="1"/>
  <c r="E22" i="1" s="1"/>
  <c r="F22" i="1" s="1"/>
  <c r="E24" i="1" s="1"/>
  <c r="F24" i="1" s="1"/>
  <c r="E25" i="1" s="1"/>
  <c r="F25" i="1" s="1"/>
  <c r="E27" i="1" s="1"/>
  <c r="F27" i="1" s="1"/>
  <c r="E28" i="1" s="1"/>
  <c r="F28" i="1" s="1"/>
  <c r="E29" i="1" s="1"/>
  <c r="F29" i="1" s="1"/>
  <c r="E30" i="1" s="1"/>
  <c r="F30" i="1" l="1"/>
  <c r="E32" i="1" s="1"/>
  <c r="F32" i="1" s="1"/>
  <c r="E33" i="1" s="1"/>
  <c r="F33" i="1" s="1"/>
  <c r="E34" i="1" s="1"/>
  <c r="F34" i="1" s="1"/>
  <c r="E36" i="1" s="1"/>
  <c r="F36" i="1" s="1"/>
  <c r="E37" i="1" s="1"/>
  <c r="F37" i="1" s="1"/>
  <c r="E38" i="1" s="1"/>
  <c r="F38" i="1" s="1"/>
  <c r="E40" i="1" s="1"/>
  <c r="F40" i="1" s="1"/>
  <c r="E41" i="1" s="1"/>
  <c r="F41" i="1" s="1"/>
  <c r="E42" i="1" s="1"/>
  <c r="F42" i="1" s="1"/>
  <c r="E44" i="1" s="1"/>
  <c r="F44" i="1" s="1"/>
  <c r="E45" i="1" s="1"/>
  <c r="F45" i="1" s="1"/>
  <c r="E46" i="1" s="1"/>
  <c r="F46" i="1" s="1"/>
  <c r="E48" i="1" s="1"/>
  <c r="F48" i="1" s="1"/>
  <c r="E49" i="1" s="1"/>
  <c r="F49" i="1" s="1"/>
  <c r="E50" i="1" s="1"/>
  <c r="F50" i="1" s="1"/>
  <c r="E52" i="1" s="1"/>
  <c r="F52" i="1" s="1"/>
  <c r="E53" i="1" s="1"/>
  <c r="F53" i="1" s="1"/>
  <c r="E54" i="1" s="1"/>
  <c r="F54" i="1" s="1"/>
  <c r="K55" i="1"/>
  <c r="K26" i="1" l="1"/>
  <c r="K19" i="1"/>
  <c r="K14" i="1"/>
  <c r="K51" i="1"/>
  <c r="K47" i="1"/>
  <c r="K43" i="1"/>
  <c r="K39" i="1"/>
  <c r="K31" i="1"/>
  <c r="K56" i="1" l="1"/>
  <c r="J35" i="18"/>
  <c r="J34" i="18"/>
  <c r="J33" i="18"/>
  <c r="J32" i="18"/>
  <c r="J31" i="18"/>
  <c r="J30" i="18"/>
  <c r="J29" i="18"/>
  <c r="J28" i="18"/>
  <c r="J22" i="18"/>
  <c r="J16" i="18"/>
  <c r="J10" i="18"/>
  <c r="J9" i="18"/>
  <c r="G11" i="18"/>
  <c r="H11" i="18" s="1"/>
  <c r="H18" i="6"/>
  <c r="L18" i="6"/>
  <c r="P18" i="6"/>
  <c r="T18" i="6"/>
  <c r="X18" i="6"/>
  <c r="K7" i="18"/>
  <c r="K8" i="18" s="1"/>
  <c r="J11" i="18"/>
  <c r="J23" i="18"/>
  <c r="J12" i="18"/>
  <c r="J24" i="18"/>
  <c r="J15" i="18"/>
  <c r="J13" i="18"/>
  <c r="J25" i="18"/>
  <c r="J17" i="18"/>
  <c r="J14" i="18"/>
  <c r="J18" i="18"/>
  <c r="J27" i="18"/>
  <c r="J26" i="18"/>
  <c r="J19" i="18"/>
  <c r="J20" i="18"/>
  <c r="J21" i="18"/>
  <c r="K6" i="18" l="1"/>
  <c r="L7" i="18"/>
  <c r="M7" i="18" l="1"/>
  <c r="L8" i="18"/>
  <c r="M8" i="18" l="1"/>
  <c r="N7" i="18"/>
  <c r="N8" i="18" l="1"/>
  <c r="O7" i="18"/>
  <c r="O8" i="18" l="1"/>
  <c r="P7" i="18"/>
  <c r="Q7" i="18" l="1"/>
  <c r="P8" i="18"/>
  <c r="Q8" i="18" l="1"/>
  <c r="R7" i="18"/>
  <c r="R6" i="18" l="1"/>
  <c r="S7" i="18"/>
  <c r="R8" i="18"/>
  <c r="S8" i="18" l="1"/>
  <c r="T7" i="18"/>
  <c r="U7" i="18" l="1"/>
  <c r="T8" i="18"/>
  <c r="U8" i="18" l="1"/>
  <c r="V7" i="18"/>
  <c r="W7" i="18" l="1"/>
  <c r="V8" i="18"/>
  <c r="W8" i="18" l="1"/>
  <c r="X7" i="18"/>
  <c r="X8" i="18" l="1"/>
  <c r="Y7" i="18"/>
  <c r="Z7" i="18" l="1"/>
  <c r="Y8" i="18"/>
  <c r="Y6" i="18"/>
  <c r="Z8" i="18" l="1"/>
  <c r="AA7" i="18"/>
  <c r="AB7" i="18" l="1"/>
  <c r="AA8" i="18"/>
  <c r="AC7" i="18" l="1"/>
  <c r="AB8" i="18"/>
  <c r="AC8" i="18" l="1"/>
  <c r="AD7" i="18"/>
  <c r="AE7" i="18" l="1"/>
  <c r="AD8" i="18"/>
  <c r="AE8" i="18" l="1"/>
  <c r="AF7" i="18"/>
  <c r="AF6" i="18" l="1"/>
  <c r="AG7" i="18"/>
  <c r="AF8" i="18"/>
  <c r="AH7" i="18" l="1"/>
  <c r="AG8" i="18"/>
  <c r="AI7" i="18" l="1"/>
  <c r="AH8" i="18"/>
  <c r="AI8" i="18" l="1"/>
  <c r="AJ7" i="18"/>
  <c r="AK7" i="18" l="1"/>
  <c r="AJ8" i="18"/>
  <c r="AK8" i="18" l="1"/>
  <c r="AL7" i="18"/>
  <c r="AL8" i="18" l="1"/>
  <c r="AM7" i="18"/>
  <c r="AM6" i="18" l="1"/>
  <c r="AM8" i="18"/>
  <c r="AN7" i="18"/>
  <c r="AN8" i="18" l="1"/>
  <c r="AO7" i="18"/>
  <c r="AP7" i="18" l="1"/>
  <c r="AO8" i="18"/>
  <c r="AP8" i="18" l="1"/>
  <c r="AQ7" i="18"/>
  <c r="AR7" i="18" l="1"/>
  <c r="AQ8" i="18"/>
  <c r="AR8" i="18" l="1"/>
  <c r="AS7" i="18"/>
  <c r="AT7" i="18" l="1"/>
  <c r="AS8" i="18"/>
  <c r="AT6" i="18" l="1"/>
  <c r="AT8" i="18"/>
  <c r="AU7" i="18"/>
  <c r="AU8" i="18" l="1"/>
  <c r="AV7" i="18"/>
  <c r="AV8" i="18" l="1"/>
  <c r="AW7" i="18"/>
  <c r="AW8" i="18" l="1"/>
  <c r="AX7" i="18"/>
  <c r="AX8" i="18" l="1"/>
  <c r="AY7" i="18"/>
  <c r="AZ7" i="18" l="1"/>
  <c r="AY8" i="18"/>
  <c r="BA7" i="18" l="1"/>
  <c r="AZ8" i="18"/>
  <c r="BA6" i="18" l="1"/>
  <c r="BA8" i="18"/>
  <c r="BB7" i="18"/>
  <c r="BB8" i="18" l="1"/>
  <c r="BC7" i="18"/>
  <c r="BC8" i="18" l="1"/>
  <c r="BD7" i="18"/>
  <c r="BE7" i="18" l="1"/>
  <c r="BD8" i="18"/>
  <c r="BE8" i="18" l="1"/>
  <c r="BF7" i="18"/>
  <c r="BG7" i="18" l="1"/>
  <c r="BF8" i="18"/>
  <c r="BH7" i="18" l="1"/>
  <c r="BG8" i="18"/>
  <c r="BH6" i="18" l="1"/>
  <c r="BH8" i="18"/>
  <c r="BI7" i="18"/>
  <c r="BI8" i="18" l="1"/>
  <c r="BJ7" i="18"/>
  <c r="BJ8" i="18" l="1"/>
  <c r="BK7" i="18"/>
  <c r="BK8" i="18" l="1"/>
  <c r="BL7" i="18"/>
  <c r="BM7" i="18" l="1"/>
  <c r="BL8" i="18"/>
  <c r="BN7" i="18" l="1"/>
  <c r="BN8" i="18" s="1"/>
  <c r="BM8" i="1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B88B485-7E9F-47F8-BDE3-9F353DBEB64F}" keepAlive="1" name="Consulta - Seção 01 - Project_charter - grupo8 final" description="Conexão com a consulta 'Seção 01 - Project_charter - grupo8 final' na pasta de trabalho." type="5" refreshedVersion="6" background="1">
    <dbPr connection="Provider=Microsoft.Mashup.OleDb.1;Data Source=$Workbook$;Location=Seção 01 - Project_charter - grupo8 final;Extended Properties=&quot;&quot;" command="SELECT * FROM [Seção 01 - Project_charter - grupo8 final]"/>
  </connection>
</connections>
</file>

<file path=xl/sharedStrings.xml><?xml version="1.0" encoding="utf-8"?>
<sst xmlns="http://schemas.openxmlformats.org/spreadsheetml/2006/main" count="1201" uniqueCount="393">
  <si>
    <t>Ref</t>
  </si>
  <si>
    <t>Etapas – Atividades - Marcos</t>
  </si>
  <si>
    <t>Dependência</t>
  </si>
  <si>
    <t>Conclusão</t>
  </si>
  <si>
    <t>Responsável</t>
  </si>
  <si>
    <t xml:space="preserve">Recursos                                    </t>
  </si>
  <si>
    <t>Obs</t>
  </si>
  <si>
    <t>2.1</t>
  </si>
  <si>
    <t>2.2</t>
  </si>
  <si>
    <t>2.3</t>
  </si>
  <si>
    <t>4.1</t>
  </si>
  <si>
    <t>1.1</t>
  </si>
  <si>
    <t>Plano do Projeto</t>
  </si>
  <si>
    <t>-</t>
  </si>
  <si>
    <t>1.2</t>
  </si>
  <si>
    <t>1.3</t>
  </si>
  <si>
    <t>3.1</t>
  </si>
  <si>
    <t>3.2</t>
  </si>
  <si>
    <t>5.1</t>
  </si>
  <si>
    <t>5.2</t>
  </si>
  <si>
    <t>5.3</t>
  </si>
  <si>
    <t>Controle</t>
  </si>
  <si>
    <t>Fechamento</t>
  </si>
  <si>
    <t>Contratar empresa para informatização da academia</t>
  </si>
  <si>
    <t>Adquirir Sistemas de Segurança</t>
  </si>
  <si>
    <t>Fechar Convênio com Estacionamento próximo ao local</t>
  </si>
  <si>
    <t>Adequar o Espaço Físico</t>
  </si>
  <si>
    <t>Contratar Mão de Obra</t>
  </si>
  <si>
    <t>Duração em semanas</t>
  </si>
  <si>
    <t>5.4</t>
  </si>
  <si>
    <t>Contratação de Designer de Interiores</t>
  </si>
  <si>
    <t>Custos</t>
  </si>
  <si>
    <t>Equipamentos de Ginástica</t>
  </si>
  <si>
    <t>Equipamentos de Apoio e Administração</t>
  </si>
  <si>
    <t>4.2</t>
  </si>
  <si>
    <t>TOTAL</t>
  </si>
  <si>
    <t>5.2. CRONOGRAMA DE CUSTOS</t>
  </si>
  <si>
    <t>Agosto</t>
  </si>
  <si>
    <t>Setembro</t>
  </si>
  <si>
    <t>Outubro</t>
  </si>
  <si>
    <t>Novembro</t>
  </si>
  <si>
    <t>Dezembro</t>
  </si>
  <si>
    <t>Janeiro</t>
  </si>
  <si>
    <t>2.2.1</t>
  </si>
  <si>
    <t>2.2.2</t>
  </si>
  <si>
    <t xml:space="preserve"> </t>
  </si>
  <si>
    <t>4.2.1</t>
  </si>
  <si>
    <t>1ª</t>
  </si>
  <si>
    <t>Pessoas</t>
  </si>
  <si>
    <t>4.1 Plano de ação detalhado da WBS (com dependência, tempo e recurso)</t>
  </si>
  <si>
    <t>4.2 Plano de ação detalhado da WBS (com dependência, tempo e recurso)</t>
  </si>
  <si>
    <t xml:space="preserve">Etapas – Atividades - </t>
  </si>
  <si>
    <t>Formar uma equipe de desenvolvimento e design</t>
  </si>
  <si>
    <t>Definir os objetivos do aplicativo e sua proposta de valor</t>
  </si>
  <si>
    <t>Identificar as principais funcionalidades e recursos a serem incluídos</t>
  </si>
  <si>
    <t>Iniciação</t>
  </si>
  <si>
    <t>GERENTE DE PROJETO</t>
  </si>
  <si>
    <t>Planejamento</t>
  </si>
  <si>
    <t>Realizar uma análise de mercado para entender concorrentes e demandas</t>
  </si>
  <si>
    <t>Dicas de saúde e bem-estar</t>
  </si>
  <si>
    <t>Planos de exercícios físicos personalizados</t>
  </si>
  <si>
    <t>Mapas com locais de academias e parques</t>
  </si>
  <si>
    <t>Integração com sistemas de monitoramento de saúde</t>
  </si>
  <si>
    <t>Criar um cronograma detalhado com marcos e prazos</t>
  </si>
  <si>
    <t>Design e Prototipagem</t>
  </si>
  <si>
    <t>2.2.3</t>
  </si>
  <si>
    <t>2.2.4</t>
  </si>
  <si>
    <t>DESIGN</t>
  </si>
  <si>
    <t>Interface limpa e intuitiva</t>
  </si>
  <si>
    <t>Navegação simples entre as funcionalidades</t>
  </si>
  <si>
    <t>Criar protótipos interativos para validar o fluxo de usuário</t>
  </si>
  <si>
    <t>3.1.2</t>
  </si>
  <si>
    <t>Desenvolvimento</t>
  </si>
  <si>
    <t>Desenvolver a estrutura do aplicativo</t>
  </si>
  <si>
    <t>DESENVOLVIMENTO</t>
  </si>
  <si>
    <t>Front-end: Interface do usuário e interações</t>
  </si>
  <si>
    <t>4.1.2</t>
  </si>
  <si>
    <t>Implementar as funcionalidades principais</t>
  </si>
  <si>
    <t>4.2.2</t>
  </si>
  <si>
    <t>4.2.3</t>
  </si>
  <si>
    <t>Módulo de dicas de saúde</t>
  </si>
  <si>
    <t>Gerador de planos de exercícios</t>
  </si>
  <si>
    <t>Integração com APIs de mapas para localização de academias e parques</t>
  </si>
  <si>
    <t>Integrar o aplicativo com sistemas de monitoramento de saúde, como dispositivos wearable ou aplicativos de rastreamento</t>
  </si>
  <si>
    <t>Garantir a segurança e privacidade dos dados do usuário</t>
  </si>
  <si>
    <t>Testar a integração para assegurar que os dados são sincronizados corretamente</t>
  </si>
  <si>
    <t>Testes</t>
  </si>
  <si>
    <t>Realizar testes de qualidade e desempenho em diversas plataformas (iOS, Android)</t>
  </si>
  <si>
    <t>Testar a usabilidade do aplicativo com usuários reais</t>
  </si>
  <si>
    <t>Identificar e corrigir bugs e problemas de interface</t>
  </si>
  <si>
    <t>6.1</t>
  </si>
  <si>
    <t>6.1.2</t>
  </si>
  <si>
    <t>6.1.3</t>
  </si>
  <si>
    <t>Lançamento</t>
  </si>
  <si>
    <t>Preparar a infraestrutura para o lançamento nas lojas de aplicativos (App Store, Google Play)</t>
  </si>
  <si>
    <t>Criar materiais de marketing, como vídeos promocionais e descrições claras</t>
  </si>
  <si>
    <t>Submeter o aplicativo para revisão nas lojas de aplicativos</t>
  </si>
  <si>
    <t>7.1.1</t>
  </si>
  <si>
    <t>7.1.2</t>
  </si>
  <si>
    <t>.</t>
  </si>
  <si>
    <t>7.1.3</t>
  </si>
  <si>
    <t>Pós-lançamento</t>
  </si>
  <si>
    <t>Monitorar o feedback dos usuários e analisar métricas de uso</t>
  </si>
  <si>
    <t>Realizar atualizações periódicas para adicionar novas funcionalidades e melhorias</t>
  </si>
  <si>
    <t>Oferecer suporte ao cliente para solucionar problemas e responder dúvidas</t>
  </si>
  <si>
    <t>8.1.1</t>
  </si>
  <si>
    <t>8.1.2</t>
  </si>
  <si>
    <t>8.1.3</t>
  </si>
  <si>
    <t>Marketing e Divulgação</t>
  </si>
  <si>
    <t>Criar estratégias de marketing digital para aumentar a visibilidade do aplicativo</t>
  </si>
  <si>
    <t>Colaborar com influenciadores de saúde e bem-estar para promoção</t>
  </si>
  <si>
    <t>Realizar campanhas de mídia social e anúncios online</t>
  </si>
  <si>
    <t>9.1.1</t>
  </si>
  <si>
    <t>9.1.2</t>
  </si>
  <si>
    <t>9.1.3</t>
  </si>
  <si>
    <t>Avaliação e Aperfeiçoamento</t>
  </si>
  <si>
    <t>Realizar análises regulares sobre o desempenho do aplicativo</t>
  </si>
  <si>
    <t>Explorar parcerias com empresas relacionadas à saúde e bem-estar</t>
  </si>
  <si>
    <t>10.1.1</t>
  </si>
  <si>
    <t>10.1.2</t>
  </si>
  <si>
    <t>10.1.3</t>
  </si>
  <si>
    <t>Avaliar a possibilidade de oferecer versões premium ou modelos de assinatura</t>
  </si>
  <si>
    <t>SEGURANÇA</t>
  </si>
  <si>
    <t>QUALIDADE</t>
  </si>
  <si>
    <t>UX</t>
  </si>
  <si>
    <t>REDES</t>
  </si>
  <si>
    <t>COMERCIAL</t>
  </si>
  <si>
    <t>DESEMPENHO</t>
  </si>
  <si>
    <t>EQUIPE TÉCNICA</t>
  </si>
  <si>
    <t>Definir os requisitos detalhados do aplicativo (escopo)</t>
  </si>
  <si>
    <t>3.1.1</t>
  </si>
  <si>
    <t>3.2.1</t>
  </si>
  <si>
    <t>Realizar o design da interface do usuário (UI)</t>
  </si>
  <si>
    <t xml:space="preserve"> Experiência do usuário (UX)</t>
  </si>
  <si>
    <t>Total</t>
  </si>
  <si>
    <t>(vazio)</t>
  </si>
  <si>
    <t>Total Geral</t>
  </si>
  <si>
    <t>Soma de Custos</t>
  </si>
  <si>
    <t>Teste de UI / UX</t>
  </si>
  <si>
    <t>3.2.2</t>
  </si>
  <si>
    <t>Insira o nome do Líder do projeto na célula B3. Insira a data de Início do projeto na célula E3. Início do projeto: o rótulo está na célula C3.</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</si>
  <si>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</si>
  <si>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</si>
  <si>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</si>
  <si>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</si>
  <si>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</si>
  <si>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</si>
  <si>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</si>
  <si>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</si>
  <si>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</si>
  <si>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</si>
  <si>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DIAS</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</si>
  <si>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</si>
  <si>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</si>
  <si>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</si>
  <si>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Tarefa 1</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</si>
  <si>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</si>
  <si>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Tarefa 2</t>
  </si>
  <si>
    <t>Tarefa 3</t>
  </si>
  <si>
    <t>Tarefa 4</t>
  </si>
  <si>
    <t>Tarefa 5</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</si>
  <si>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</si>
  <si>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Título Fase 2</t>
  </si>
  <si>
    <t>Bloco de título de fase de exemplo</t>
  </si>
  <si>
    <t>Título Fase 3</t>
  </si>
  <si>
    <t>Título Fase 4</t>
  </si>
  <si>
    <t>data</t>
  </si>
  <si>
    <t>Esta é uma linha vazia</t>
  </si>
  <si>
    <t>Esta linha marca o final do Cronograma do projeto. NÃO insira nada nessa linha. 
Insira novas linhas ACIMA desta linha para continuar a construção do cronograma de projeto.</t>
  </si>
  <si>
    <t>Insira novas linhas ACIMA desta</t>
  </si>
  <si>
    <t>Líder do projeto:
Gerente de Projeto</t>
  </si>
  <si>
    <t>Análise de expansão de mercado</t>
  </si>
  <si>
    <t>2ª</t>
  </si>
  <si>
    <t>Saúde e bem-estar na palma da sua mão</t>
  </si>
  <si>
    <t>NÃO</t>
  </si>
  <si>
    <t>Atividades</t>
  </si>
  <si>
    <t>Pós-lançamento (Stakeholders internos)</t>
  </si>
  <si>
    <t>Lançamento (Stakeholders internos)</t>
  </si>
  <si>
    <t>Rede de Precedência de Atividades</t>
  </si>
  <si>
    <t>Planejamento/Design e Prototipagem</t>
  </si>
  <si>
    <t>FAREMOS MAIS PARA FRENTE</t>
  </si>
  <si>
    <t>Data Início</t>
  </si>
  <si>
    <t>Data Fim</t>
  </si>
  <si>
    <t>Definição dos objetivos dos dashboards</t>
  </si>
  <si>
    <t>Formação da equipe e definição dos papéis</t>
  </si>
  <si>
    <t>Levantamento inicial de requisitos e funcionalidades</t>
  </si>
  <si>
    <t>Análise de necessidades da Cannoli e clientes</t>
  </si>
  <si>
    <t>Definição de requisitos funcionais e não funcionais</t>
  </si>
  <si>
    <t>Elaboração do cronograma e metas</t>
  </si>
  <si>
    <t>Identificação de riscos e plano de mitigação</t>
  </si>
  <si>
    <t>Navegação e funcionalidades</t>
  </si>
  <si>
    <t>Protótipos interativos</t>
  </si>
  <si>
    <t xml:space="preserve">DESIGN UI </t>
  </si>
  <si>
    <t>DESIGN UX</t>
  </si>
  <si>
    <t>Modelagem de dados e definição da arquitetura</t>
  </si>
  <si>
    <t>Implementação do backend (API, lógica do negócio, segurança)</t>
  </si>
  <si>
    <t>Implementação do frontend (gráficos, filtros, KPIs)</t>
  </si>
  <si>
    <t>Integração com base de dados</t>
  </si>
  <si>
    <t>INTEGRAÇÃO DE INTELIGÊNCIA ARTIFICIAL E SIMULAÇÕES</t>
  </si>
  <si>
    <t>Aplicação de algoritmos de IA/ML para gerar insights</t>
  </si>
  <si>
    <t>Implementação de alertas automáticos e detecção de anomalias</t>
  </si>
  <si>
    <t>Simulação de campanhas e cenários de uso</t>
  </si>
  <si>
    <t>Testes funcionais e de usabilidade</t>
  </si>
  <si>
    <t>Testes de responsividade e compatibilidade</t>
  </si>
  <si>
    <t>Testes de segurança e privacidade (LGPD)</t>
  </si>
  <si>
    <t>Entrega da primeira versão aos professores</t>
  </si>
  <si>
    <t>Ajustes baseados em feedbacks</t>
  </si>
  <si>
    <t>Entrega oficial da versão final</t>
  </si>
  <si>
    <t>Apresentação do projeto (banner + pitch)</t>
  </si>
  <si>
    <t>PÓS-LANÇAMENTO E APRESENTAÇÃO FINAL</t>
  </si>
  <si>
    <t>Suporte a dúvidas e melhorias pós-avaliação</t>
  </si>
  <si>
    <t>Documentação final do projeto</t>
  </si>
  <si>
    <t>EXPANSÃO</t>
  </si>
  <si>
    <t>Desenvolver parcerias</t>
  </si>
  <si>
    <t>Desenvolver versões de assinatura</t>
  </si>
  <si>
    <t>EQUIPE</t>
  </si>
  <si>
    <t xml:space="preserve">EQUIPE </t>
  </si>
  <si>
    <t>2.0</t>
  </si>
  <si>
    <t>2.4</t>
  </si>
  <si>
    <t>3.0</t>
  </si>
  <si>
    <t>3.3</t>
  </si>
  <si>
    <t>3.4</t>
  </si>
  <si>
    <t>3.5</t>
  </si>
  <si>
    <t>4.0</t>
  </si>
  <si>
    <t>4.3</t>
  </si>
  <si>
    <t>4.4</t>
  </si>
  <si>
    <t>5.0</t>
  </si>
  <si>
    <t>6.0</t>
  </si>
  <si>
    <t>6.2</t>
  </si>
  <si>
    <t>6.3</t>
  </si>
  <si>
    <t>7.0</t>
  </si>
  <si>
    <t>7.1</t>
  </si>
  <si>
    <t>7.2</t>
  </si>
  <si>
    <t>7.3</t>
  </si>
  <si>
    <t>8.0</t>
  </si>
  <si>
    <t>8.1</t>
  </si>
  <si>
    <t>8.2</t>
  </si>
  <si>
    <t>8.3</t>
  </si>
  <si>
    <t>9.1</t>
  </si>
  <si>
    <t>9.0</t>
  </si>
  <si>
    <t>9.2</t>
  </si>
  <si>
    <t>9.3</t>
  </si>
  <si>
    <t>10.0</t>
  </si>
  <si>
    <t>10.1</t>
  </si>
  <si>
    <t>10.2</t>
  </si>
  <si>
    <t>10.3</t>
  </si>
  <si>
    <t>Reuniões executivas, relatórios em PDF.</t>
  </si>
  <si>
    <t>Em marcos principais (validações e entrega final).</t>
  </si>
  <si>
    <t>Apresentações de resultados, relatórios consolidados.</t>
  </si>
  <si>
    <t>Relatórios executivos, visão macro.</t>
  </si>
  <si>
    <t>Visão estratégica, impacto nos negócios, ROI.</t>
  </si>
  <si>
    <t>Gerência Executiva / Alta Administração</t>
  </si>
  <si>
    <t>Reuniões de acompanhamento e entrega de relatórios.</t>
  </si>
  <si>
    <t>Aprovação de recursos, validação estratégica.</t>
  </si>
  <si>
    <t>Muito alto, aprovam e validam a entrega final.</t>
  </si>
  <si>
    <t>Muito alto, patrocinadores e tomadores de decisão.</t>
  </si>
  <si>
    <t>Alinhar o aplicativo com a visão da empresa e garantir o sucesso financeiro e da marca no mercado.</t>
  </si>
  <si>
    <t>Gerência Executiva/Alta Administração</t>
  </si>
  <si>
    <t>Sistema de tickets, reuniões de alinhamento.</t>
  </si>
  <si>
    <t>Semanal.</t>
  </si>
  <si>
    <t>Registro de chamados, relatórios de suporte.</t>
  </si>
  <si>
    <t>Relatórios práticos de incidentes e soluções.</t>
  </si>
  <si>
    <t>Demandas dos usuários finais, resolução de problemas.</t>
  </si>
  <si>
    <t>Equipe de Suporte ao Cliente</t>
  </si>
  <si>
    <t>Participação em testes e treinamento.</t>
  </si>
  <si>
    <t>Suporte técnico, registro de problemas e feedback.</t>
  </si>
  <si>
    <t>Médio, pois atuam diretamente na satisfação do cliente.</t>
  </si>
  <si>
    <t>Baixo-Médio.</t>
  </si>
  <si>
    <t>Garantir que clientes consigam usar a plataforma sem dificuldades.</t>
  </si>
  <si>
    <t>Sessões de testes com usuários, relatórios UX.</t>
  </si>
  <si>
    <t>Durante design e testes.</t>
  </si>
  <si>
    <t>Protótipos, testes de usabilidade, relatórios UX.</t>
  </si>
  <si>
    <t>Feedback detalhado sobre navegação e experiência.</t>
  </si>
  <si>
    <t>Usabilidade da interface, feedback dos usuários.</t>
  </si>
  <si>
    <t>UX (User Experience)</t>
  </si>
  <si>
    <t>Alinhamento constante com desenvolvedores.</t>
  </si>
  <si>
    <t>Prototipagem, testes de usabilidade e ajustes de interface.</t>
  </si>
  <si>
    <t>Alto, experiência ruim pode comprometer o sucesso do projeto.</t>
  </si>
  <si>
    <t>Médio, influencia na aceitação do sistema.</t>
  </si>
  <si>
    <t>Garantir que a interface seja intuitiva, acessível e responsiva.</t>
  </si>
  <si>
    <t>E-mails, apresentações visuais.</t>
  </si>
  <si>
    <t>Mensal.</t>
  </si>
  <si>
    <t>Relatórios de comunicação, métricas de engajamento.</t>
  </si>
  <si>
    <t>Resumo visual de resultados e alcance.</t>
  </si>
  <si>
    <t>Engajamento dos clientes, divulgação da plataforma Cannoli.</t>
  </si>
  <si>
    <t>Marketing</t>
  </si>
  <si>
    <t>Feedback contínuo sobre relatórios de campanhas.</t>
  </si>
  <si>
    <t>Indicar necessidades de métricas de marketing.</t>
  </si>
  <si>
    <t>Médio-Alto, pois impacta diretamente a visibilidade da empresa.</t>
  </si>
  <si>
    <t>Médio.</t>
  </si>
  <si>
    <t>Obter relatórios e métricas de engajamento para campanhas mais efetivas.</t>
  </si>
  <si>
    <t>Reuniões estratégicas, e-mail.</t>
  </si>
  <si>
    <t>Trimestral.</t>
  </si>
  <si>
    <t>Relatórios de impacto de negócio.</t>
  </si>
  <si>
    <t>Resumos claros de oportunidades e métricas.</t>
  </si>
  <si>
    <t>Estratégias de vendas, métricas de clientes, potencial de uso do dashboard.</t>
  </si>
  <si>
    <t>Time Comercial</t>
  </si>
  <si>
    <t>Feedback durante testes e uso.</t>
  </si>
  <si>
    <t>Validar indicadores comerciais, sugerir métricas relevantes.</t>
  </si>
  <si>
    <t>Alto, dashboard gera valor direto para decisões comerciais.</t>
  </si>
  <si>
    <t>Médio, podem solicitar métricas específicas.</t>
  </si>
  <si>
    <t>Usar dados estratégicos para atrair e fidelizar clientes; melhorar performance de vendas.</t>
  </si>
  <si>
    <t>Reuniões presenciais/Teams, Trello/Jira.</t>
  </si>
  <si>
    <t>Diário/semanal.</t>
  </si>
  <si>
    <t>Quadro Kanban, relatórios de sprint, dailys.</t>
  </si>
  <si>
    <t>Detalhes técnicos e de gestão do progresso.</t>
  </si>
  <si>
    <t>Backlog, requisitos técnicos, progresso do sprint.</t>
  </si>
  <si>
    <t>Desenvolvedores (Equipe de alunos)</t>
  </si>
  <si>
    <t>Trabalho colaborativo, reuniões semanais, aplicação de boas práticas.</t>
  </si>
  <si>
    <t>Implementação de backend, frontend, integrações e testes.</t>
  </si>
  <si>
    <t>Alto, responsáveis pela execução.</t>
  </si>
  <si>
    <t>Médio, pois possuem domínio técnico mas seguem prioridades definidas pelo Product Owner.</t>
  </si>
  <si>
    <t>Entregar um produto funcional, seguro e inovador dentro do prazo e escopo.</t>
  </si>
  <si>
    <t>Desenvolvedores</t>
  </si>
  <si>
    <t>Reuniões online, relatórios PDF/Excel.</t>
  </si>
  <si>
    <t>A cada entrega (sprint review).</t>
  </si>
  <si>
    <t>Relatórios de desempenho, apresentações de status.</t>
  </si>
  <si>
    <t>Visão executiva, resultados de negócio.</t>
  </si>
  <si>
    <t>KPIs estratégicos, relatórios exportáveis, usabilidade e segurança.</t>
  </si>
  <si>
    <t>Product Owner (Equipe Cannoli/Admins)</t>
  </si>
  <si>
    <t>Contato frequente com a equipe de desenvolvimento.</t>
  </si>
  <si>
    <t>Gerir backlog, priorizar funcionalidades, validar entregas.</t>
  </si>
  <si>
    <t>Muito alto, direciona o desenvolvimento.</t>
  </si>
  <si>
    <t>Alto, define prioridades, aceita ou rejeita entregas.</t>
  </si>
  <si>
    <t>Garantir que o dashboard atenda às necessidades estratégicas da Cannoli.</t>
  </si>
  <si>
    <t>Product Owner</t>
  </si>
  <si>
    <t>Workshops, formulários de feedback, demonstrações online.</t>
  </si>
  <si>
    <t>Durante testes e validação final.</t>
  </si>
  <si>
    <t>Demonstrações práticas, dashboards interativos, tutoriais.</t>
  </si>
  <si>
    <t>Resumos claros com indicadores principais.</t>
  </si>
  <si>
    <t>KPIs, relatórios customizáveis, facilidade de uso do dashboard.</t>
  </si>
  <si>
    <t>Cliente (Usuários Finais)</t>
  </si>
  <si>
    <t>Envolvimento em testes de usabilidade e validação.</t>
  </si>
  <si>
    <t>Utilizar o sistema, fornecer feedback contínuo.</t>
  </si>
  <si>
    <t>Alto, pois são os principais beneficiários e validadores da solução.</t>
  </si>
  <si>
    <t>Médio (feedback influencia melhorias e ajustes).</t>
  </si>
  <si>
    <t>Ter acesso a relatórios claros, KPIs e insights para apoiar decisões de negócio; experiência intuitiva e responsiva.</t>
  </si>
  <si>
    <t>Mecanismo de Entrega</t>
  </si>
  <si>
    <t>Frequência</t>
  </si>
  <si>
    <t>Formato</t>
  </si>
  <si>
    <t>Nível de Detalhe</t>
  </si>
  <si>
    <t>Área de Interesse</t>
  </si>
  <si>
    <t>Stakeholder</t>
  </si>
  <si>
    <t>Sintonia “fina”</t>
  </si>
  <si>
    <t>Papéis &amp; Responsabilidades</t>
  </si>
  <si>
    <t>Importância e Impacto</t>
  </si>
  <si>
    <t>Poder e Influência</t>
  </si>
  <si>
    <t>Objetivos, Metas, Motivações e Interesses</t>
  </si>
  <si>
    <t>Matriz de Relatórios Stakeholders – SRM</t>
  </si>
  <si>
    <t>Mapa de Avaliação de Stakeholders - SAM</t>
  </si>
  <si>
    <t>Conclusão (ENTREGA)</t>
  </si>
  <si>
    <t>3.6</t>
  </si>
  <si>
    <t>1.1 e 1.2</t>
  </si>
  <si>
    <t>3.2 e 3.3</t>
  </si>
  <si>
    <t>3.2, 3.3, 3.5</t>
  </si>
  <si>
    <t xml:space="preserve">Implementação do frontend (gráficos, filtros, KPIs) </t>
  </si>
  <si>
    <t>Aplicação de algoritmos de IA/ML</t>
  </si>
  <si>
    <t>Duração em dias</t>
  </si>
  <si>
    <t>3.2, 3.3</t>
  </si>
  <si>
    <t>9.4</t>
  </si>
  <si>
    <t>9.5</t>
  </si>
  <si>
    <t xml:space="preserve">Preparar a infraestrutura para o lançamento nas lojas de aplicativos </t>
  </si>
  <si>
    <t>Quais as atividades não podem atrasar? A, B, D, F,G --&gt; caminho crítico</t>
  </si>
  <si>
    <t>Quantos dias dura o Projeto? 46</t>
  </si>
  <si>
    <t>Duração</t>
  </si>
  <si>
    <t>Atividade</t>
  </si>
  <si>
    <t>Desenvolvimento APP</t>
  </si>
  <si>
    <t>Dias</t>
  </si>
  <si>
    <t>Quantos Dias dura o projeto?</t>
  </si>
  <si>
    <t>Atividade fantasma</t>
  </si>
  <si>
    <t>Diagrama de seta</t>
  </si>
  <si>
    <t>Projeto para construir um SISTEMA</t>
  </si>
  <si>
    <t>FT</t>
  </si>
  <si>
    <t>FL</t>
  </si>
  <si>
    <t>UDT</t>
  </si>
  <si>
    <t>UDI</t>
  </si>
  <si>
    <t>PDT</t>
  </si>
  <si>
    <t>PDI</t>
  </si>
  <si>
    <t>duração</t>
  </si>
  <si>
    <t>atividade</t>
  </si>
  <si>
    <t>modelo</t>
  </si>
  <si>
    <t>Legenda do NÓ</t>
  </si>
  <si>
    <t>Descrição</t>
  </si>
  <si>
    <t>É o caminho crítico</t>
  </si>
  <si>
    <t>FT-Folgas totais</t>
  </si>
  <si>
    <t>FL-Folgas Livres</t>
  </si>
  <si>
    <t>UDT - Último dia de término</t>
  </si>
  <si>
    <t>PDT - Primeito dia de término</t>
  </si>
  <si>
    <t>UDI - Último dia de início</t>
  </si>
  <si>
    <t>PDI -Primeiro dia de início</t>
  </si>
  <si>
    <t>Projeto para construir uma casa</t>
  </si>
  <si>
    <t>1ª e 2ª</t>
  </si>
  <si>
    <t>2.3 / 3.6 /4.2 / 6.1 / 8.1 / 8.3 / 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</si>
</sst>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R$ &quot;* #,##0.00_);_(&quot;R$ &quot;* \(#,##0.00\);_(&quot;R$ &quot;* &quot;-&quot;??_);_(@_)"/>
    <numFmt numFmtId="165" formatCode="ddd\,\ dd/mm/yyyy"/>
    <numFmt numFmtId="166" formatCode="d\-mmm\-yyyy"/>
    <numFmt numFmtId="167" formatCode="d"/>
    <numFmt numFmtId="168" formatCode="d/m/yy;@"/>
    <numFmt numFmtId="169" formatCode="&quot;R$&quot;\ #,##0.00"/>
  </numFmts>
  <fonts count="57" x14ac:knownFonts="1">
    <font>
      <sz val="10"/>
      <name val="Arial"/>
    </font>
    <font>
      <sz val="11"/>
      <color theme="1"/>
      <name val="Calibri"/>
      <family val="2"/>
      <scheme val="minor"/>
    </font>
    <font>
      <sz val="11"/>
      <color theme="1"/>
      <name val="Calibri"/>
      <family val="2"/>
      <scheme val="minor"/>
    </font>
    <font>
      <sz val="10"/>
      <name val="Arial"/>
      <family val="2"/>
    </font>
    <font>
      <sz val="8"/>
      <name val="Arial"/>
      <family val="2"/>
    </font>
    <font>
      <sz val="12"/>
      <name val="Times New Roman"/>
      <family val="1"/>
    </font>
    <font>
      <b/>
      <sz val="10"/>
      <name val="Arial"/>
      <family val="2"/>
    </font>
    <font>
      <sz val="10"/>
      <name val="Arial"/>
      <family val="2"/>
    </font>
    <font>
      <u/>
      <sz val="10"/>
      <color indexed="12"/>
      <name val="Arial"/>
      <family val="2"/>
    </font>
    <font>
      <b/>
      <sz val="13"/>
      <name val="Times New Roman"/>
      <family val="1"/>
    </font>
    <font>
      <sz val="10"/>
      <name val="Arial"/>
      <family val="2"/>
    </font>
    <font>
      <b/>
      <sz val="12"/>
      <color indexed="9"/>
      <name val="Times New Roman"/>
      <family val="1"/>
    </font>
    <font>
      <sz val="8"/>
      <name val="Arial"/>
      <family val="2"/>
    </font>
    <font>
      <b/>
      <sz val="11"/>
      <name val="Arial"/>
      <family val="2"/>
    </font>
    <font>
      <sz val="12"/>
      <name val="Arial"/>
      <family val="2"/>
    </font>
    <font>
      <sz val="9"/>
      <name val="Arial"/>
      <family val="2"/>
    </font>
    <font>
      <sz val="10"/>
      <name val="Times New Roman"/>
      <family val="1"/>
    </font>
    <font>
      <sz val="11"/>
      <color theme="1"/>
      <name val="Calibri"/>
      <family val="2"/>
      <scheme val="minor"/>
    </font>
    <font>
      <sz val="11"/>
      <color theme="0"/>
      <name val="Calibri"/>
      <family val="2"/>
      <scheme val="minor"/>
    </font>
    <font>
      <b/>
      <sz val="18"/>
      <color theme="3"/>
      <name val="Cambria"/>
      <family val="2"/>
      <scheme val="major"/>
    </font>
    <font>
      <b/>
      <sz val="13"/>
      <color theme="3"/>
      <name val="Calibri"/>
      <family val="2"/>
      <scheme val="minor"/>
    </font>
    <font>
      <b/>
      <sz val="11"/>
      <color theme="3"/>
      <name val="Calibri"/>
      <family val="2"/>
      <scheme val="minor"/>
    </font>
    <font>
      <b/>
      <sz val="11"/>
      <color theme="1"/>
      <name val="Calibri"/>
      <family val="2"/>
      <scheme val="minor"/>
    </font>
    <font>
      <b/>
      <sz val="18"/>
      <color theme="9" tint="-0.249977111117893"/>
      <name val="Arial"/>
      <family val="2"/>
    </font>
    <font>
      <b/>
      <sz val="20"/>
      <color theme="4"/>
      <name val="Arial"/>
      <family val="2"/>
    </font>
    <font>
      <b/>
      <sz val="20"/>
      <color theme="4" tint="-0.249977111117893"/>
      <name val="Cambria"/>
      <family val="2"/>
      <scheme val="major"/>
    </font>
    <font>
      <sz val="10"/>
      <name val="Calibri"/>
      <family val="2"/>
      <scheme val="minor"/>
    </font>
    <font>
      <sz val="9"/>
      <name val="Calibri"/>
      <family val="2"/>
      <scheme val="minor"/>
    </font>
    <font>
      <b/>
      <sz val="9"/>
      <color theme="0"/>
      <name val="Calibri"/>
      <family val="2"/>
      <scheme val="minor"/>
    </font>
    <font>
      <sz val="8"/>
      <color theme="0"/>
      <name val="Calibri"/>
      <family val="2"/>
      <scheme val="minor"/>
    </font>
    <font>
      <sz val="11"/>
      <name val="Calibri"/>
      <family val="2"/>
      <scheme val="minor"/>
    </font>
    <font>
      <i/>
      <sz val="9"/>
      <color theme="1"/>
      <name val="Calibri"/>
      <family val="2"/>
      <scheme val="minor"/>
    </font>
    <font>
      <sz val="10"/>
      <color theme="1" tint="0.499984740745262"/>
      <name val="Calibri"/>
      <family val="2"/>
      <scheme val="minor"/>
    </font>
    <font>
      <b/>
      <sz val="11"/>
      <color theme="1" tint="0.499984740745262"/>
      <name val="Calibri"/>
      <family val="2"/>
      <scheme val="minor"/>
    </font>
    <font>
      <sz val="10"/>
      <color theme="1" tint="0.499984740745262"/>
      <name val="Arial"/>
      <family val="2"/>
    </font>
    <font>
      <b/>
      <sz val="12"/>
      <color theme="1"/>
      <name val="Arial"/>
      <family val="2"/>
    </font>
    <font>
      <b/>
      <sz val="12"/>
      <name val="Arial"/>
      <family val="2"/>
    </font>
    <font>
      <u/>
      <sz val="12"/>
      <name val="Arial"/>
      <family val="2"/>
    </font>
    <font>
      <sz val="12"/>
      <color rgb="FF374151"/>
      <name val="Arial"/>
      <family val="2"/>
    </font>
    <font>
      <sz val="11"/>
      <name val="Arial"/>
      <family val="2"/>
    </font>
    <font>
      <b/>
      <sz val="14"/>
      <name val="Arial"/>
      <family val="2"/>
    </font>
    <font>
      <b/>
      <sz val="9"/>
      <name val="Arial"/>
      <family val="2"/>
    </font>
    <font>
      <sz val="14"/>
      <name val="Arial"/>
      <family val="2"/>
    </font>
    <font>
      <b/>
      <sz val="14"/>
      <color theme="1"/>
      <name val="Arial"/>
      <family val="2"/>
    </font>
    <font>
      <b/>
      <sz val="18"/>
      <name val="Arial"/>
      <family val="2"/>
    </font>
    <font>
      <u/>
      <sz val="11"/>
      <color theme="10"/>
      <name val="Calibri"/>
      <family val="2"/>
      <scheme val="minor"/>
    </font>
    <font>
      <sz val="11"/>
      <color theme="1"/>
      <name val="Calibri"/>
      <family val="2"/>
    </font>
    <font>
      <sz val="10"/>
      <name val="Arial"/>
      <family val="2"/>
    </font>
    <font>
      <b/>
      <sz val="14"/>
      <color theme="1"/>
      <name val="Calibri"/>
      <family val="2"/>
      <scheme val="minor"/>
    </font>
    <font>
      <sz val="14"/>
      <color theme="1"/>
      <name val="Calibri"/>
      <family val="2"/>
      <scheme val="minor"/>
    </font>
    <font>
      <b/>
      <sz val="12"/>
      <name val="Calibri"/>
      <family val="2"/>
      <scheme val="minor"/>
    </font>
    <font>
      <b/>
      <sz val="14"/>
      <name val="Calibri"/>
      <family val="2"/>
      <scheme val="minor"/>
    </font>
    <font>
      <b/>
      <sz val="16"/>
      <color theme="1"/>
      <name val="Calibri"/>
      <family val="2"/>
      <scheme val="minor"/>
    </font>
    <font>
      <b/>
      <sz val="36"/>
      <color theme="1"/>
      <name val="Calibri"/>
      <family val="2"/>
      <scheme val="minor"/>
    </font>
    <font>
      <b/>
      <sz val="24"/>
      <color theme="1"/>
      <name val="Calibri"/>
      <family val="2"/>
      <scheme val="minor"/>
    </font>
    <font>
      <b/>
      <sz val="8"/>
      <name val="Arial"/>
      <family val="2"/>
    </font>
    <font>
      <sz val="10"/>
      <color rgb="FFFF0000"/>
      <name val="Arial"/>
      <family val="2"/>
    </font>
  </fonts>
  <fills count="29">
    <fill>
      <patternFill patternType="none"/>
    </fill>
    <fill>
      <patternFill patternType="gray125"/>
    </fill>
    <fill>
      <patternFill patternType="solid">
        <fgColor indexed="62"/>
        <bgColor indexed="64"/>
      </patternFill>
    </fill>
    <fill>
      <patternFill patternType="solid">
        <fgColor indexed="56"/>
        <bgColor indexed="64"/>
      </patternFill>
    </fill>
    <fill>
      <patternFill patternType="solid">
        <fgColor indexed="9"/>
        <bgColor indexed="64"/>
      </patternFill>
    </fill>
    <fill>
      <patternFill patternType="solid">
        <fgColor theme="3" tint="0.59999389629810485"/>
        <bgColor indexed="64"/>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1" tint="0.34998626667073579"/>
        <bgColor theme="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6" tint="0.59999389629810485"/>
        <bgColor indexed="65"/>
      </patternFill>
    </fill>
    <fill>
      <patternFill patternType="solid">
        <fgColor theme="4"/>
        <bgColor theme="4"/>
      </patternFill>
    </fill>
    <fill>
      <patternFill patternType="solid">
        <fgColor theme="5"/>
        <bgColor theme="5"/>
      </patternFill>
    </fill>
    <fill>
      <patternFill patternType="solid">
        <fgColor theme="8" tint="0.79998168889431442"/>
        <bgColor indexed="64"/>
      </patternFill>
    </fill>
    <fill>
      <patternFill patternType="solid">
        <fgColor rgb="FFFF0000"/>
        <bgColor indexed="64"/>
      </patternFill>
    </fill>
    <fill>
      <patternFill patternType="solid">
        <fgColor theme="9" tint="0.59999389629810485"/>
        <bgColor indexed="64"/>
      </patternFill>
    </fill>
  </fills>
  <borders count="9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ck">
        <color theme="4" tint="0.499984740745262"/>
      </bottom>
      <diagonal/>
    </border>
    <border>
      <left/>
      <right/>
      <top/>
      <bottom style="medium">
        <color theme="4" tint="0.39997558519241921"/>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theme="3"/>
      </left>
      <right style="thin">
        <color theme="3"/>
      </right>
      <top/>
      <bottom/>
      <diagonal/>
    </border>
    <border>
      <left style="thin">
        <color theme="3"/>
      </left>
      <right style="thin">
        <color theme="3"/>
      </right>
      <top/>
      <bottom style="thin">
        <color theme="3"/>
      </bottom>
      <diagonal/>
    </border>
    <border>
      <left style="thin">
        <color rgb="FF999999"/>
      </left>
      <right/>
      <top style="thin">
        <color rgb="FF999999"/>
      </top>
      <bottom/>
      <diagonal/>
    </border>
    <border>
      <left style="thin">
        <color indexed="65"/>
      </left>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9"/>
      </top>
      <bottom/>
      <diagonal/>
    </border>
    <border>
      <left style="thin">
        <color indexed="9"/>
      </left>
      <right/>
      <top style="thin">
        <color rgb="FF999999"/>
      </top>
      <bottom style="thin">
        <color rgb="FF999999"/>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right style="thin">
        <color theme="3"/>
      </right>
      <top style="thin">
        <color theme="3"/>
      </top>
      <bottom style="thin">
        <color theme="3"/>
      </bottom>
      <diagonal/>
    </border>
    <border>
      <left style="thin">
        <color theme="3"/>
      </left>
      <right style="medium">
        <color indexed="64"/>
      </right>
      <top style="thin">
        <color theme="3"/>
      </top>
      <bottom style="thin">
        <color theme="3"/>
      </bottom>
      <diagonal/>
    </border>
    <border>
      <left style="thin">
        <color theme="3"/>
      </left>
      <right style="medium">
        <color indexed="64"/>
      </right>
      <top/>
      <bottom style="thin">
        <color theme="3"/>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theme="3"/>
      </left>
      <right/>
      <top style="thin">
        <color theme="3"/>
      </top>
      <bottom style="thin">
        <color theme="3"/>
      </bottom>
      <diagonal/>
    </border>
    <border>
      <left/>
      <right style="thin">
        <color theme="3"/>
      </right>
      <top/>
      <bottom style="thin">
        <color theme="3"/>
      </bottom>
      <diagonal/>
    </border>
    <border>
      <left style="thin">
        <color indexed="64"/>
      </left>
      <right style="thin">
        <color indexed="64"/>
      </right>
      <top style="thin">
        <color indexed="64"/>
      </top>
      <bottom/>
      <diagonal/>
    </border>
    <border>
      <left/>
      <right style="thin">
        <color theme="3"/>
      </right>
      <top style="thin">
        <color theme="3"/>
      </top>
      <bottom/>
      <diagonal/>
    </border>
    <border>
      <left style="thin">
        <color theme="3"/>
      </left>
      <right style="medium">
        <color indexed="64"/>
      </right>
      <top style="thin">
        <color theme="3"/>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thin">
        <color theme="3"/>
      </top>
      <bottom style="thin">
        <color theme="3"/>
      </bottom>
      <diagonal/>
    </border>
    <border>
      <left style="medium">
        <color indexed="64"/>
      </left>
      <right/>
      <top style="thin">
        <color theme="3"/>
      </top>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theme="3"/>
      </right>
      <top style="medium">
        <color indexed="64"/>
      </top>
      <bottom style="medium">
        <color indexed="64"/>
      </bottom>
      <diagonal/>
    </border>
    <border>
      <left style="thin">
        <color theme="3"/>
      </left>
      <right style="thin">
        <color theme="3"/>
      </right>
      <top style="medium">
        <color indexed="64"/>
      </top>
      <bottom style="medium">
        <color indexed="64"/>
      </bottom>
      <diagonal/>
    </border>
    <border>
      <left style="thin">
        <color theme="3"/>
      </left>
      <right style="medium">
        <color indexed="64"/>
      </right>
      <top style="medium">
        <color indexed="64"/>
      </top>
      <bottom style="medium">
        <color indexed="64"/>
      </bottom>
      <diagonal/>
    </border>
    <border>
      <left style="medium">
        <color indexed="64"/>
      </left>
      <right/>
      <top/>
      <bottom style="thin">
        <color theme="3"/>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3"/>
      </left>
      <right/>
      <top/>
      <bottom style="thin">
        <color theme="3"/>
      </bottom>
      <diagonal/>
    </border>
    <border>
      <left style="thin">
        <color indexed="64"/>
      </left>
      <right/>
      <top/>
      <bottom style="medium">
        <color indexed="64"/>
      </bottom>
      <diagonal/>
    </border>
    <border>
      <left style="medium">
        <color indexed="64"/>
      </left>
      <right style="thin">
        <color theme="3"/>
      </right>
      <top style="medium">
        <color indexed="64"/>
      </top>
      <bottom style="medium">
        <color indexed="64"/>
      </bottom>
      <diagonal/>
    </border>
    <border>
      <left style="medium">
        <color indexed="64"/>
      </left>
      <right style="thin">
        <color theme="3"/>
      </right>
      <top/>
      <bottom style="thin">
        <color theme="3"/>
      </bottom>
      <diagonal/>
    </border>
    <border>
      <left/>
      <right style="medium">
        <color indexed="64"/>
      </right>
      <top/>
      <bottom style="thin">
        <color theme="3"/>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hair">
        <color indexed="64"/>
      </left>
      <right style="hair">
        <color indexed="64"/>
      </right>
      <top style="medium">
        <color indexed="64"/>
      </top>
      <bottom/>
      <diagonal/>
    </border>
    <border>
      <left style="thin">
        <color theme="3"/>
      </left>
      <right style="thin">
        <color theme="3"/>
      </right>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diagonal/>
    </border>
    <border>
      <left/>
      <right style="thin">
        <color indexed="64"/>
      </right>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s>
  <cellStyleXfs count="22">
    <xf numFmtId="0" fontId="0" fillId="0" borderId="0"/>
    <xf numFmtId="168" fontId="17" fillId="0" borderId="43" applyFill="0">
      <alignment horizontal="center" vertical="center"/>
    </xf>
    <xf numFmtId="0" fontId="8" fillId="0" borderId="0" applyNumberFormat="0" applyFill="0" applyBorder="0" applyAlignment="0" applyProtection="0">
      <alignment vertical="top"/>
      <protection locked="0"/>
    </xf>
    <xf numFmtId="165" fontId="17" fillId="0" borderId="35">
      <alignment horizontal="center" vertical="center"/>
    </xf>
    <xf numFmtId="164" fontId="3" fillId="0" borderId="0" applyFont="0" applyFill="0" applyBorder="0" applyAlignment="0" applyProtection="0"/>
    <xf numFmtId="0" fontId="17" fillId="0" borderId="43" applyFill="0">
      <alignment horizontal="center" vertical="center"/>
    </xf>
    <xf numFmtId="9" fontId="3" fillId="0" borderId="0" applyFont="0" applyFill="0" applyBorder="0" applyAlignment="0" applyProtection="0"/>
    <xf numFmtId="0" fontId="17" fillId="0" borderId="43" applyFill="0">
      <alignment horizontal="left" vertical="center" indent="2"/>
    </xf>
    <xf numFmtId="0" fontId="19" fillId="0" borderId="0" applyNumberFormat="0" applyFill="0" applyBorder="0" applyAlignment="0" applyProtection="0"/>
    <xf numFmtId="0" fontId="20" fillId="0" borderId="21" applyNumberFormat="0" applyFill="0" applyAlignment="0" applyProtection="0"/>
    <xf numFmtId="0" fontId="21" fillId="0" borderId="22" applyNumberFormat="0" applyFill="0" applyAlignment="0" applyProtection="0"/>
    <xf numFmtId="0" fontId="18" fillId="0" borderId="0"/>
    <xf numFmtId="0" fontId="3" fillId="0" borderId="0"/>
    <xf numFmtId="0" fontId="19" fillId="0" borderId="0" applyNumberFormat="0" applyFill="0" applyBorder="0" applyAlignment="0" applyProtection="0"/>
    <xf numFmtId="0" fontId="45" fillId="0" borderId="0" applyNumberFormat="0" applyFill="0" applyBorder="0" applyAlignment="0" applyProtection="0"/>
    <xf numFmtId="0" fontId="18" fillId="24" borderId="0" applyNumberFormat="0" applyBorder="0" applyAlignment="0" applyProtection="0"/>
    <xf numFmtId="0" fontId="30" fillId="0" borderId="0"/>
    <xf numFmtId="0" fontId="18" fillId="25" borderId="0" applyNumberFormat="0" applyBorder="0" applyAlignment="0" applyProtection="0"/>
    <xf numFmtId="0" fontId="46" fillId="23" borderId="0" applyNumberFormat="0" applyBorder="0" applyAlignment="0" applyProtection="0"/>
    <xf numFmtId="0" fontId="2" fillId="0" borderId="0"/>
    <xf numFmtId="9" fontId="47" fillId="0" borderId="0" applyFont="0" applyFill="0" applyBorder="0" applyAlignment="0" applyProtection="0"/>
    <xf numFmtId="0" fontId="1" fillId="0" borderId="0"/>
  </cellStyleXfs>
  <cellXfs count="343">
    <xf numFmtId="0" fontId="0" fillId="0" borderId="0" xfId="0"/>
    <xf numFmtId="0" fontId="0" fillId="0" borderId="0" xfId="0" applyAlignment="1">
      <alignment horizontal="center"/>
    </xf>
    <xf numFmtId="0" fontId="7" fillId="0" borderId="0" xfId="0" applyFont="1"/>
    <xf numFmtId="0" fontId="0" fillId="0" borderId="0" xfId="0" applyAlignment="1">
      <alignment horizontal="left"/>
    </xf>
    <xf numFmtId="0" fontId="9" fillId="0" borderId="0" xfId="0" applyFont="1"/>
    <xf numFmtId="0" fontId="5" fillId="0" borderId="1" xfId="0" applyFont="1" applyBorder="1" applyAlignment="1">
      <alignment horizontal="left" vertical="top" wrapText="1"/>
    </xf>
    <xf numFmtId="0" fontId="5" fillId="0" borderId="2" xfId="0" applyFont="1" applyBorder="1" applyAlignment="1">
      <alignment horizontal="left" vertical="top" wrapText="1" indent="2"/>
    </xf>
    <xf numFmtId="0" fontId="10" fillId="0" borderId="0" xfId="0" applyFont="1"/>
    <xf numFmtId="0" fontId="6" fillId="0" borderId="0" xfId="0" applyFont="1" applyAlignment="1">
      <alignment vertical="center"/>
    </xf>
    <xf numFmtId="0" fontId="5" fillId="0" borderId="1" xfId="0" applyFont="1" applyBorder="1" applyAlignment="1">
      <alignment horizontal="left" vertical="center" wrapText="1"/>
    </xf>
    <xf numFmtId="0" fontId="10" fillId="0" borderId="0" xfId="0" applyFont="1" applyAlignment="1">
      <alignment vertical="center"/>
    </xf>
    <xf numFmtId="0" fontId="5" fillId="0" borderId="2" xfId="0" applyFont="1" applyBorder="1" applyAlignment="1">
      <alignment horizontal="left" vertical="center" wrapText="1" indent="2"/>
    </xf>
    <xf numFmtId="0" fontId="11" fillId="2" borderId="3" xfId="0" applyFont="1" applyFill="1" applyBorder="1" applyAlignment="1">
      <alignment horizontal="left" vertical="center" wrapText="1" indent="2"/>
    </xf>
    <xf numFmtId="0" fontId="11" fillId="2" borderId="4" xfId="0" applyFont="1" applyFill="1" applyBorder="1" applyAlignment="1">
      <alignment horizontal="left" vertical="center" wrapText="1"/>
    </xf>
    <xf numFmtId="0" fontId="0" fillId="0" borderId="0" xfId="0" applyAlignment="1">
      <alignment vertical="center"/>
    </xf>
    <xf numFmtId="0" fontId="7" fillId="0" borderId="5" xfId="0" applyFont="1" applyBorder="1"/>
    <xf numFmtId="0" fontId="7" fillId="0" borderId="6" xfId="0" applyFont="1" applyBorder="1"/>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0" fillId="0" borderId="5" xfId="0" applyBorder="1"/>
    <xf numFmtId="0" fontId="6" fillId="0" borderId="0" xfId="0" applyFont="1"/>
    <xf numFmtId="0" fontId="14" fillId="0" borderId="0" xfId="0" applyFont="1"/>
    <xf numFmtId="0" fontId="24" fillId="0" borderId="0" xfId="0" applyFont="1" applyAlignment="1">
      <alignment horizontal="center"/>
    </xf>
    <xf numFmtId="0" fontId="24" fillId="0" borderId="0" xfId="0" applyFont="1"/>
    <xf numFmtId="0" fontId="15" fillId="0" borderId="0" xfId="0" applyFont="1"/>
    <xf numFmtId="0" fontId="0" fillId="0" borderId="27" xfId="0" applyBorder="1"/>
    <xf numFmtId="0" fontId="0" fillId="0" borderId="28" xfId="0" applyBorder="1"/>
    <xf numFmtId="0" fontId="0" fillId="0" borderId="27" xfId="0" pivotButton="1"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18" fillId="0" borderId="0" xfId="11" applyAlignment="1">
      <alignment wrapText="1"/>
    </xf>
    <xf numFmtId="0" fontId="19" fillId="0" borderId="0" xfId="8" applyAlignment="1">
      <alignment horizontal="left"/>
    </xf>
    <xf numFmtId="0" fontId="25" fillId="0" borderId="0" xfId="0" applyFont="1" applyAlignment="1">
      <alignment horizontal="left"/>
    </xf>
    <xf numFmtId="0" fontId="26" fillId="0" borderId="0" xfId="0" applyFont="1"/>
    <xf numFmtId="0" fontId="26" fillId="0" borderId="0" xfId="0" applyFont="1" applyAlignment="1">
      <alignment horizontal="center"/>
    </xf>
    <xf numFmtId="0" fontId="18" fillId="0" borderId="0" xfId="11"/>
    <xf numFmtId="0" fontId="0" fillId="0" borderId="35" xfId="0" applyBorder="1" applyAlignment="1">
      <alignment horizontal="center" vertical="center"/>
    </xf>
    <xf numFmtId="0" fontId="0" fillId="0" borderId="39" xfId="0" applyBorder="1"/>
    <xf numFmtId="167" fontId="27" fillId="8" borderId="40" xfId="0" applyNumberFormat="1" applyFont="1" applyFill="1" applyBorder="1" applyAlignment="1">
      <alignment horizontal="center" vertical="center"/>
    </xf>
    <xf numFmtId="167" fontId="27" fillId="8" borderId="0" xfId="0" applyNumberFormat="1" applyFont="1" applyFill="1" applyAlignment="1">
      <alignment horizontal="center" vertical="center"/>
    </xf>
    <xf numFmtId="167" fontId="27" fillId="8" borderId="34" xfId="0" applyNumberFormat="1" applyFont="1" applyFill="1" applyBorder="1" applyAlignment="1">
      <alignment horizontal="center" vertical="center"/>
    </xf>
    <xf numFmtId="0" fontId="28" fillId="9" borderId="37" xfId="0" applyFont="1" applyFill="1" applyBorder="1" applyAlignment="1">
      <alignment horizontal="left" vertical="center" indent="1"/>
    </xf>
    <xf numFmtId="0" fontId="28" fillId="9" borderId="37" xfId="0" applyFont="1" applyFill="1" applyBorder="1" applyAlignment="1">
      <alignment horizontal="center" vertical="center" wrapText="1"/>
    </xf>
    <xf numFmtId="0" fontId="29" fillId="10" borderId="41" xfId="0" applyFont="1" applyFill="1" applyBorder="1" applyAlignment="1">
      <alignment horizontal="center" vertical="center" shrinkToFit="1"/>
    </xf>
    <xf numFmtId="0" fontId="0" fillId="0" borderId="0" xfId="0" applyAlignment="1">
      <alignment wrapText="1"/>
    </xf>
    <xf numFmtId="0" fontId="0" fillId="0" borderId="42" xfId="0" applyBorder="1" applyAlignment="1">
      <alignment vertical="center"/>
    </xf>
    <xf numFmtId="0" fontId="22" fillId="11" borderId="43" xfId="0" applyFont="1" applyFill="1" applyBorder="1" applyAlignment="1">
      <alignment horizontal="left" vertical="center" indent="1"/>
    </xf>
    <xf numFmtId="0" fontId="17" fillId="11" borderId="43" xfId="5" applyFill="1">
      <alignment horizontal="center" vertical="center"/>
    </xf>
    <xf numFmtId="9" fontId="30" fillId="11" borderId="43" xfId="6" applyFont="1" applyFill="1" applyBorder="1" applyAlignment="1">
      <alignment horizontal="center" vertical="center"/>
    </xf>
    <xf numFmtId="168" fontId="0" fillId="11" borderId="43" xfId="0" applyNumberFormat="1" applyFill="1" applyBorder="1" applyAlignment="1">
      <alignment horizontal="center" vertical="center"/>
    </xf>
    <xf numFmtId="168" fontId="30" fillId="11" borderId="43" xfId="0" applyNumberFormat="1" applyFont="1" applyFill="1" applyBorder="1" applyAlignment="1">
      <alignment horizontal="center" vertical="center"/>
    </xf>
    <xf numFmtId="0" fontId="30" fillId="0" borderId="43" xfId="0" applyFont="1" applyBorder="1" applyAlignment="1">
      <alignment horizontal="center" vertical="center"/>
    </xf>
    <xf numFmtId="0" fontId="17" fillId="12" borderId="43" xfId="7" applyFill="1">
      <alignment horizontal="left" vertical="center" indent="2"/>
    </xf>
    <xf numFmtId="0" fontId="17" fillId="12" borderId="43" xfId="5" applyFill="1">
      <alignment horizontal="center" vertical="center"/>
    </xf>
    <xf numFmtId="9" fontId="30" fillId="12" borderId="43" xfId="6" applyFont="1" applyFill="1" applyBorder="1" applyAlignment="1">
      <alignment horizontal="center" vertical="center"/>
    </xf>
    <xf numFmtId="168" fontId="17" fillId="12" borderId="43" xfId="1" applyFill="1">
      <alignment horizontal="center" vertical="center"/>
    </xf>
    <xf numFmtId="0" fontId="0" fillId="0" borderId="42" xfId="0" applyBorder="1" applyAlignment="1">
      <alignment horizontal="right" vertical="center"/>
    </xf>
    <xf numFmtId="0" fontId="22" fillId="13" borderId="43" xfId="0" applyFont="1" applyFill="1" applyBorder="1" applyAlignment="1">
      <alignment horizontal="left" vertical="center" indent="1"/>
    </xf>
    <xf numFmtId="0" fontId="17" fillId="13" borderId="43" xfId="5" applyFill="1">
      <alignment horizontal="center" vertical="center"/>
    </xf>
    <xf numFmtId="9" fontId="30" fillId="13" borderId="43" xfId="6" applyFont="1" applyFill="1" applyBorder="1" applyAlignment="1">
      <alignment horizontal="center" vertical="center"/>
    </xf>
    <xf numFmtId="168" fontId="0" fillId="13" borderId="43" xfId="0" applyNumberFormat="1" applyFill="1" applyBorder="1" applyAlignment="1">
      <alignment horizontal="center" vertical="center"/>
    </xf>
    <xf numFmtId="168" fontId="30" fillId="13" borderId="43" xfId="0" applyNumberFormat="1" applyFont="1" applyFill="1" applyBorder="1" applyAlignment="1">
      <alignment horizontal="center" vertical="center"/>
    </xf>
    <xf numFmtId="0" fontId="17" fillId="14" borderId="43" xfId="7" applyFill="1">
      <alignment horizontal="left" vertical="center" indent="2"/>
    </xf>
    <xf numFmtId="0" fontId="17" fillId="14" borderId="43" xfId="5" applyFill="1">
      <alignment horizontal="center" vertical="center"/>
    </xf>
    <xf numFmtId="9" fontId="30" fillId="14" borderId="43" xfId="6" applyFont="1" applyFill="1" applyBorder="1" applyAlignment="1">
      <alignment horizontal="center" vertical="center"/>
    </xf>
    <xf numFmtId="168" fontId="17" fillId="14" borderId="43" xfId="1" applyFill="1">
      <alignment horizontal="center" vertical="center"/>
    </xf>
    <xf numFmtId="0" fontId="22" fillId="15" borderId="43" xfId="0" applyFont="1" applyFill="1" applyBorder="1" applyAlignment="1">
      <alignment horizontal="left" vertical="center" indent="1"/>
    </xf>
    <xf numFmtId="0" fontId="17" fillId="15" borderId="43" xfId="5" applyFill="1">
      <alignment horizontal="center" vertical="center"/>
    </xf>
    <xf numFmtId="9" fontId="30" fillId="15" borderId="43" xfId="6" applyFont="1" applyFill="1" applyBorder="1" applyAlignment="1">
      <alignment horizontal="center" vertical="center"/>
    </xf>
    <xf numFmtId="168" fontId="0" fillId="15" borderId="43" xfId="0" applyNumberFormat="1" applyFill="1" applyBorder="1" applyAlignment="1">
      <alignment horizontal="center" vertical="center"/>
    </xf>
    <xf numFmtId="168" fontId="30" fillId="15" borderId="43" xfId="0" applyNumberFormat="1" applyFont="1" applyFill="1" applyBorder="1" applyAlignment="1">
      <alignment horizontal="center" vertical="center"/>
    </xf>
    <xf numFmtId="0" fontId="17" fillId="16" borderId="43" xfId="7" applyFill="1">
      <alignment horizontal="left" vertical="center" indent="2"/>
    </xf>
    <xf numFmtId="0" fontId="17" fillId="16" borderId="43" xfId="5" applyFill="1">
      <alignment horizontal="center" vertical="center"/>
    </xf>
    <xf numFmtId="9" fontId="30" fillId="16" borderId="43" xfId="6" applyFont="1" applyFill="1" applyBorder="1" applyAlignment="1">
      <alignment horizontal="center" vertical="center"/>
    </xf>
    <xf numFmtId="168" fontId="17" fillId="16" borderId="43" xfId="1" applyFill="1">
      <alignment horizontal="center" vertical="center"/>
    </xf>
    <xf numFmtId="0" fontId="22" fillId="17" borderId="43" xfId="0" applyFont="1" applyFill="1" applyBorder="1" applyAlignment="1">
      <alignment horizontal="left" vertical="center" indent="1"/>
    </xf>
    <xf numFmtId="0" fontId="17" fillId="17" borderId="43" xfId="5" applyFill="1">
      <alignment horizontal="center" vertical="center"/>
    </xf>
    <xf numFmtId="9" fontId="30" fillId="17" borderId="43" xfId="6" applyFont="1" applyFill="1" applyBorder="1" applyAlignment="1">
      <alignment horizontal="center" vertical="center"/>
    </xf>
    <xf numFmtId="168" fontId="0" fillId="17" borderId="43" xfId="0" applyNumberFormat="1" applyFill="1" applyBorder="1" applyAlignment="1">
      <alignment horizontal="center" vertical="center"/>
    </xf>
    <xf numFmtId="168" fontId="30" fillId="17" borderId="43" xfId="0" applyNumberFormat="1" applyFont="1" applyFill="1" applyBorder="1" applyAlignment="1">
      <alignment horizontal="center" vertical="center"/>
    </xf>
    <xf numFmtId="0" fontId="17" fillId="18" borderId="43" xfId="7" applyFill="1">
      <alignment horizontal="left" vertical="center" indent="2"/>
    </xf>
    <xf numFmtId="0" fontId="17" fillId="18" borderId="43" xfId="5" applyFill="1">
      <alignment horizontal="center" vertical="center"/>
    </xf>
    <xf numFmtId="9" fontId="30" fillId="18" borderId="43" xfId="6" applyFont="1" applyFill="1" applyBorder="1" applyAlignment="1">
      <alignment horizontal="center" vertical="center"/>
    </xf>
    <xf numFmtId="168" fontId="17" fillId="18" borderId="43" xfId="1" applyFill="1">
      <alignment horizontal="center" vertical="center"/>
    </xf>
    <xf numFmtId="0" fontId="17" fillId="0" borderId="43" xfId="7">
      <alignment horizontal="left" vertical="center" indent="2"/>
    </xf>
    <xf numFmtId="0" fontId="17" fillId="0" borderId="43" xfId="5">
      <alignment horizontal="center" vertical="center"/>
    </xf>
    <xf numFmtId="9" fontId="30" fillId="0" borderId="43" xfId="6" applyFont="1" applyBorder="1" applyAlignment="1">
      <alignment horizontal="center" vertical="center"/>
    </xf>
    <xf numFmtId="168" fontId="17" fillId="0" borderId="43" xfId="1">
      <alignment horizontal="center" vertical="center"/>
    </xf>
    <xf numFmtId="0" fontId="31" fillId="19" borderId="43" xfId="0" applyFont="1" applyFill="1" applyBorder="1" applyAlignment="1">
      <alignment horizontal="left" vertical="center" indent="1"/>
    </xf>
    <xf numFmtId="0" fontId="31" fillId="19" borderId="43" xfId="0" applyFont="1" applyFill="1" applyBorder="1" applyAlignment="1">
      <alignment horizontal="center" vertical="center"/>
    </xf>
    <xf numFmtId="9" fontId="30" fillId="19" borderId="43" xfId="6" applyFont="1" applyFill="1" applyBorder="1" applyAlignment="1">
      <alignment horizontal="center" vertical="center"/>
    </xf>
    <xf numFmtId="168" fontId="32" fillId="19" borderId="43" xfId="0" applyNumberFormat="1" applyFont="1" applyFill="1" applyBorder="1" applyAlignment="1">
      <alignment horizontal="left" vertical="center"/>
    </xf>
    <xf numFmtId="168" fontId="30" fillId="19" borderId="43" xfId="0" applyNumberFormat="1" applyFont="1" applyFill="1" applyBorder="1" applyAlignment="1">
      <alignment horizontal="center" vertical="center"/>
    </xf>
    <xf numFmtId="0" fontId="30" fillId="19" borderId="43" xfId="0" applyFont="1" applyFill="1" applyBorder="1" applyAlignment="1">
      <alignment horizontal="center" vertical="center"/>
    </xf>
    <xf numFmtId="0" fontId="0" fillId="19" borderId="42" xfId="0" applyFill="1" applyBorder="1" applyAlignment="1">
      <alignment vertical="center"/>
    </xf>
    <xf numFmtId="0" fontId="0" fillId="0" borderId="0" xfId="0" applyAlignment="1">
      <alignment horizontal="right" vertical="center"/>
    </xf>
    <xf numFmtId="0" fontId="33" fillId="0" borderId="0" xfId="0" applyFont="1"/>
    <xf numFmtId="0" fontId="18" fillId="0" borderId="0" xfId="0" applyFont="1" applyAlignment="1">
      <alignment horizontal="center"/>
    </xf>
    <xf numFmtId="0" fontId="34" fillId="0" borderId="0" xfId="2" applyFont="1" applyAlignment="1" applyProtection="1"/>
    <xf numFmtId="0" fontId="20" fillId="0" borderId="21" xfId="9" applyAlignment="1">
      <alignment vertical="top" wrapText="1"/>
    </xf>
    <xf numFmtId="0" fontId="14" fillId="0" borderId="23" xfId="0" applyFont="1" applyBorder="1" applyAlignment="1">
      <alignment horizontal="center" vertical="top" wrapText="1"/>
    </xf>
    <xf numFmtId="0" fontId="7" fillId="0" borderId="0" xfId="0" applyFont="1" applyAlignment="1">
      <alignment horizontal="center"/>
    </xf>
    <xf numFmtId="0" fontId="14" fillId="0" borderId="23" xfId="0" applyFont="1" applyBorder="1" applyAlignment="1">
      <alignment horizontal="center" vertical="center" wrapText="1"/>
    </xf>
    <xf numFmtId="0" fontId="14" fillId="0" borderId="1" xfId="0" applyFont="1" applyBorder="1" applyAlignment="1">
      <alignment horizontal="center" vertical="center" wrapText="1"/>
    </xf>
    <xf numFmtId="0" fontId="14" fillId="0" borderId="44" xfId="0" applyFont="1" applyBorder="1" applyAlignment="1">
      <alignment horizontal="center" vertical="top" wrapText="1"/>
    </xf>
    <xf numFmtId="164" fontId="14" fillId="0" borderId="23" xfId="4" applyFont="1" applyFill="1" applyBorder="1" applyAlignment="1">
      <alignment vertical="center" wrapText="1"/>
    </xf>
    <xf numFmtId="0" fontId="14" fillId="0" borderId="44" xfId="0" applyFont="1" applyBorder="1" applyAlignment="1">
      <alignment horizontal="center" vertical="center" wrapText="1"/>
    </xf>
    <xf numFmtId="0" fontId="14" fillId="0" borderId="50" xfId="0" applyFont="1" applyBorder="1" applyAlignment="1">
      <alignment horizontal="center" vertical="center" wrapText="1"/>
    </xf>
    <xf numFmtId="0" fontId="14" fillId="0" borderId="26" xfId="0" applyFont="1" applyBorder="1" applyAlignment="1">
      <alignment horizontal="center" vertical="center" wrapText="1"/>
    </xf>
    <xf numFmtId="0" fontId="14" fillId="0" borderId="52" xfId="0" applyFont="1" applyBorder="1" applyAlignment="1">
      <alignment horizontal="center" vertical="center" wrapText="1"/>
    </xf>
    <xf numFmtId="0" fontId="14" fillId="0" borderId="24" xfId="0" applyFont="1" applyBorder="1" applyAlignment="1">
      <alignment horizontal="center" vertical="center" wrapText="1"/>
    </xf>
    <xf numFmtId="0" fontId="14" fillId="0" borderId="24" xfId="0" applyFont="1" applyBorder="1" applyAlignment="1">
      <alignment horizontal="center" vertical="top" wrapText="1"/>
    </xf>
    <xf numFmtId="164" fontId="14" fillId="0" borderId="24" xfId="4" applyFont="1" applyFill="1" applyBorder="1" applyAlignment="1">
      <alignment vertical="center" wrapText="1"/>
    </xf>
    <xf numFmtId="0" fontId="6" fillId="5" borderId="7" xfId="0" applyFont="1" applyFill="1" applyBorder="1" applyAlignment="1">
      <alignment vertical="center"/>
    </xf>
    <xf numFmtId="0" fontId="15" fillId="0" borderId="26" xfId="0" applyFont="1" applyBorder="1" applyAlignment="1">
      <alignment horizontal="center" vertical="center" wrapText="1"/>
    </xf>
    <xf numFmtId="0" fontId="14" fillId="0" borderId="51" xfId="0" applyFont="1" applyBorder="1" applyAlignment="1">
      <alignment horizontal="center" vertical="center" wrapText="1"/>
    </xf>
    <xf numFmtId="0" fontId="14" fillId="0" borderId="56" xfId="0" applyFont="1" applyBorder="1" applyAlignment="1">
      <alignment horizontal="center" vertical="center" wrapText="1"/>
    </xf>
    <xf numFmtId="14" fontId="14" fillId="0" borderId="26" xfId="0" applyNumberFormat="1" applyFont="1" applyBorder="1" applyAlignment="1">
      <alignment horizontal="center" vertical="center" wrapText="1"/>
    </xf>
    <xf numFmtId="0" fontId="14" fillId="0" borderId="26" xfId="0" applyFont="1" applyBorder="1" applyAlignment="1">
      <alignment horizontal="center" vertical="top" wrapText="1"/>
    </xf>
    <xf numFmtId="164" fontId="14" fillId="0" borderId="26" xfId="4" applyFont="1" applyFill="1" applyBorder="1" applyAlignment="1">
      <alignment vertical="center" wrapText="1"/>
    </xf>
    <xf numFmtId="0" fontId="36" fillId="0" borderId="46" xfId="0" applyFont="1" applyBorder="1" applyAlignment="1">
      <alignment horizontal="left" vertical="center" wrapText="1"/>
    </xf>
    <xf numFmtId="0" fontId="36" fillId="0" borderId="45" xfId="0" applyFont="1" applyBorder="1" applyAlignment="1">
      <alignment horizontal="left" vertical="center" wrapText="1"/>
    </xf>
    <xf numFmtId="0" fontId="14" fillId="0" borderId="45" xfId="0" applyFont="1" applyBorder="1" applyAlignment="1">
      <alignment horizontal="left" vertical="top" wrapText="1"/>
    </xf>
    <xf numFmtId="0" fontId="3" fillId="0" borderId="53" xfId="0" applyFont="1" applyBorder="1"/>
    <xf numFmtId="0" fontId="38" fillId="0" borderId="57" xfId="0" applyFont="1" applyBorder="1" applyAlignment="1">
      <alignment vertical="center"/>
    </xf>
    <xf numFmtId="0" fontId="6" fillId="5" borderId="60" xfId="0" applyFont="1" applyFill="1" applyBorder="1" applyAlignment="1">
      <alignment vertical="center"/>
    </xf>
    <xf numFmtId="0" fontId="35" fillId="5" borderId="7" xfId="0" applyFont="1" applyFill="1" applyBorder="1" applyAlignment="1">
      <alignment horizontal="center" vertical="center" wrapText="1"/>
    </xf>
    <xf numFmtId="0" fontId="35" fillId="5" borderId="16" xfId="0" applyFont="1" applyFill="1" applyBorder="1" applyAlignment="1">
      <alignment horizontal="center" vertical="center" wrapText="1"/>
    </xf>
    <xf numFmtId="0" fontId="35" fillId="5" borderId="55" xfId="0" applyFont="1" applyFill="1" applyBorder="1" applyAlignment="1">
      <alignment horizontal="center" vertical="center" wrapText="1"/>
    </xf>
    <xf numFmtId="0" fontId="35" fillId="5" borderId="61" xfId="0" applyFont="1" applyFill="1" applyBorder="1" applyAlignment="1">
      <alignment horizontal="center" vertical="center" wrapText="1"/>
    </xf>
    <xf numFmtId="0" fontId="35" fillId="5" borderId="62" xfId="0" applyFont="1" applyFill="1" applyBorder="1" applyAlignment="1">
      <alignment horizontal="center" vertical="center" wrapText="1"/>
    </xf>
    <xf numFmtId="0" fontId="35" fillId="5" borderId="63" xfId="0" applyFont="1" applyFill="1" applyBorder="1" applyAlignment="1">
      <alignment horizontal="center" vertical="center" wrapText="1"/>
    </xf>
    <xf numFmtId="0" fontId="35" fillId="5" borderId="16" xfId="0" applyFont="1" applyFill="1" applyBorder="1" applyAlignment="1">
      <alignment horizontal="left" vertical="center" wrapText="1"/>
    </xf>
    <xf numFmtId="0" fontId="6" fillId="5" borderId="62" xfId="0" applyFont="1" applyFill="1" applyBorder="1" applyAlignment="1">
      <alignment vertical="center"/>
    </xf>
    <xf numFmtId="0" fontId="35" fillId="5" borderId="63" xfId="0" applyFont="1" applyFill="1" applyBorder="1" applyAlignment="1">
      <alignment horizontal="left" vertical="center" wrapText="1"/>
    </xf>
    <xf numFmtId="0" fontId="14" fillId="0" borderId="52" xfId="0" applyFont="1" applyBorder="1" applyAlignment="1">
      <alignment horizontal="center" vertical="top" wrapText="1"/>
    </xf>
    <xf numFmtId="0" fontId="14" fillId="0" borderId="53" xfId="0" applyFont="1" applyBorder="1" applyAlignment="1">
      <alignment horizontal="left" vertical="top" wrapText="1"/>
    </xf>
    <xf numFmtId="0" fontId="14" fillId="0" borderId="50" xfId="0" applyFont="1" applyBorder="1" applyAlignment="1">
      <alignment horizontal="center" vertical="top" wrapText="1"/>
    </xf>
    <xf numFmtId="0" fontId="14" fillId="0" borderId="46" xfId="0" applyFont="1" applyBorder="1" applyAlignment="1">
      <alignment horizontal="left" vertical="top" wrapText="1"/>
    </xf>
    <xf numFmtId="0" fontId="36" fillId="5" borderId="60" xfId="0" applyFont="1" applyFill="1" applyBorder="1" applyAlignment="1">
      <alignment horizontal="left" vertical="center" wrapText="1"/>
    </xf>
    <xf numFmtId="0" fontId="36" fillId="5" borderId="55" xfId="0" applyFont="1" applyFill="1" applyBorder="1" applyAlignment="1">
      <alignment horizontal="center" vertical="center" wrapText="1"/>
    </xf>
    <xf numFmtId="0" fontId="36" fillId="5" borderId="61" xfId="0" applyFont="1" applyFill="1" applyBorder="1" applyAlignment="1">
      <alignment horizontal="center" vertical="center" wrapText="1"/>
    </xf>
    <xf numFmtId="0" fontId="36" fillId="5" borderId="62" xfId="0" applyFont="1" applyFill="1" applyBorder="1" applyAlignment="1">
      <alignment horizontal="center" vertical="center" wrapText="1"/>
    </xf>
    <xf numFmtId="164" fontId="36" fillId="5" borderId="62" xfId="4" applyFont="1" applyFill="1" applyBorder="1" applyAlignment="1">
      <alignment horizontal="center" vertical="center" wrapText="1"/>
    </xf>
    <xf numFmtId="0" fontId="36" fillId="5" borderId="63" xfId="0" applyFont="1" applyFill="1" applyBorder="1" applyAlignment="1">
      <alignment horizontal="left" vertical="center" wrapText="1"/>
    </xf>
    <xf numFmtId="0" fontId="36" fillId="0" borderId="53" xfId="0" applyFont="1" applyBorder="1" applyAlignment="1">
      <alignment horizontal="left" vertical="center" wrapText="1"/>
    </xf>
    <xf numFmtId="0" fontId="36" fillId="5" borderId="65" xfId="0" applyFont="1" applyFill="1" applyBorder="1" applyAlignment="1">
      <alignment horizontal="center" vertical="center" wrapText="1"/>
    </xf>
    <xf numFmtId="0" fontId="36" fillId="5" borderId="66" xfId="0" applyFont="1" applyFill="1" applyBorder="1" applyAlignment="1">
      <alignment horizontal="center" vertical="center" wrapText="1"/>
    </xf>
    <xf numFmtId="0" fontId="36" fillId="5" borderId="67" xfId="0" applyFont="1" applyFill="1" applyBorder="1" applyAlignment="1">
      <alignment horizontal="left" vertical="center" wrapText="1"/>
    </xf>
    <xf numFmtId="0" fontId="14" fillId="5" borderId="61" xfId="0" applyFont="1" applyFill="1" applyBorder="1" applyAlignment="1">
      <alignment horizontal="center" vertical="center" wrapText="1"/>
    </xf>
    <xf numFmtId="0" fontId="0" fillId="0" borderId="0" xfId="0" applyAlignment="1">
      <alignment horizontal="left" vertical="center"/>
    </xf>
    <xf numFmtId="0" fontId="38" fillId="0" borderId="64" xfId="0" applyFont="1" applyBorder="1" applyAlignment="1">
      <alignment vertical="center"/>
    </xf>
    <xf numFmtId="0" fontId="38" fillId="0" borderId="58" xfId="0" applyFont="1" applyBorder="1" applyAlignment="1">
      <alignment vertical="center"/>
    </xf>
    <xf numFmtId="0" fontId="39" fillId="0" borderId="56" xfId="0" applyFont="1" applyBorder="1" applyAlignment="1">
      <alignment horizontal="center" vertical="center" wrapText="1"/>
    </xf>
    <xf numFmtId="0" fontId="39" fillId="0" borderId="1" xfId="0" applyFont="1" applyBorder="1" applyAlignment="1">
      <alignment horizontal="center" vertical="center" wrapText="1"/>
    </xf>
    <xf numFmtId="164" fontId="35" fillId="20" borderId="66" xfId="0" applyNumberFormat="1" applyFont="1" applyFill="1" applyBorder="1" applyAlignment="1">
      <alignment horizontal="center" vertical="center" wrapText="1"/>
    </xf>
    <xf numFmtId="164" fontId="36" fillId="20" borderId="62" xfId="4" applyFont="1" applyFill="1" applyBorder="1" applyAlignment="1">
      <alignment horizontal="center" vertical="center" wrapText="1"/>
    </xf>
    <xf numFmtId="164" fontId="36" fillId="20" borderId="66" xfId="4" applyFont="1" applyFill="1" applyBorder="1" applyAlignment="1">
      <alignment horizontal="center" vertical="center" wrapText="1"/>
    </xf>
    <xf numFmtId="164" fontId="14" fillId="20" borderId="55" xfId="4" applyFont="1" applyFill="1" applyBorder="1" applyAlignment="1">
      <alignment vertical="center" wrapText="1"/>
    </xf>
    <xf numFmtId="164" fontId="36" fillId="5" borderId="12" xfId="4" applyFont="1" applyFill="1" applyBorder="1" applyAlignment="1">
      <alignment vertical="center" wrapText="1"/>
    </xf>
    <xf numFmtId="0" fontId="3" fillId="0" borderId="0" xfId="0" applyFont="1" applyAlignment="1">
      <alignment horizontal="left" vertical="center" wrapText="1"/>
    </xf>
    <xf numFmtId="0" fontId="36" fillId="0" borderId="0" xfId="0" applyFont="1" applyAlignment="1">
      <alignment horizontal="left" vertical="center"/>
    </xf>
    <xf numFmtId="0" fontId="40" fillId="0" borderId="0" xfId="0" applyFont="1" applyAlignment="1">
      <alignment horizontal="left" vertical="center"/>
    </xf>
    <xf numFmtId="0" fontId="16" fillId="0" borderId="1" xfId="0" applyFont="1" applyBorder="1" applyAlignment="1">
      <alignment horizontal="center" vertical="center" wrapText="1"/>
    </xf>
    <xf numFmtId="0" fontId="16" fillId="0" borderId="1" xfId="0" applyFont="1" applyBorder="1" applyAlignment="1">
      <alignment horizontal="center" vertical="top" wrapText="1"/>
    </xf>
    <xf numFmtId="0" fontId="15" fillId="0" borderId="1" xfId="0" applyFont="1" applyBorder="1" applyAlignment="1">
      <alignment horizontal="center" vertical="top" wrapText="1"/>
    </xf>
    <xf numFmtId="0" fontId="15" fillId="0" borderId="1" xfId="0" applyFont="1" applyBorder="1" applyAlignment="1">
      <alignment horizontal="center" vertical="center" wrapText="1"/>
    </xf>
    <xf numFmtId="0" fontId="16" fillId="0" borderId="56" xfId="0" applyFont="1" applyBorder="1" applyAlignment="1">
      <alignment horizontal="center" vertical="top" wrapText="1"/>
    </xf>
    <xf numFmtId="0" fontId="3" fillId="0" borderId="0" xfId="0" applyFont="1"/>
    <xf numFmtId="0" fontId="3" fillId="6" borderId="68" xfId="0" applyFont="1" applyFill="1" applyBorder="1" applyAlignment="1">
      <alignment horizontal="center" vertical="center"/>
    </xf>
    <xf numFmtId="0" fontId="3" fillId="6" borderId="59" xfId="0" applyFont="1" applyFill="1" applyBorder="1" applyAlignment="1">
      <alignment horizontal="center" vertical="center"/>
    </xf>
    <xf numFmtId="164" fontId="16" fillId="6" borderId="59" xfId="4" applyFont="1" applyFill="1" applyBorder="1" applyAlignment="1">
      <alignment horizontal="center" vertical="center" wrapText="1"/>
    </xf>
    <xf numFmtId="0" fontId="3" fillId="0" borderId="59" xfId="0" applyFont="1" applyBorder="1" applyAlignment="1">
      <alignment horizontal="center" vertical="center"/>
    </xf>
    <xf numFmtId="0" fontId="15" fillId="0" borderId="48" xfId="0" applyFont="1" applyBorder="1" applyAlignment="1">
      <alignment horizontal="center" vertical="center" wrapText="1"/>
    </xf>
    <xf numFmtId="0" fontId="16" fillId="0" borderId="48" xfId="0" applyFont="1" applyBorder="1" applyAlignment="1">
      <alignment horizontal="center" vertical="top" wrapText="1"/>
    </xf>
    <xf numFmtId="0" fontId="3" fillId="0" borderId="71" xfId="0" applyFont="1" applyBorder="1" applyAlignment="1">
      <alignment horizontal="center" vertical="center"/>
    </xf>
    <xf numFmtId="169" fontId="36" fillId="7" borderId="11" xfId="4" applyNumberFormat="1" applyFont="1" applyFill="1" applyBorder="1" applyAlignment="1">
      <alignment vertical="center" wrapText="1"/>
    </xf>
    <xf numFmtId="0" fontId="41" fillId="21" borderId="54" xfId="0" applyFont="1" applyFill="1" applyBorder="1" applyAlignment="1">
      <alignment horizontal="center" vertical="center" wrapText="1"/>
    </xf>
    <xf numFmtId="0" fontId="41" fillId="21" borderId="55" xfId="0" applyFont="1" applyFill="1" applyBorder="1" applyAlignment="1">
      <alignment horizontal="center" vertical="center" wrapText="1"/>
    </xf>
    <xf numFmtId="0" fontId="41" fillId="21" borderId="8" xfId="0" applyFont="1" applyFill="1" applyBorder="1" applyAlignment="1">
      <alignment horizontal="center" vertical="center" wrapText="1"/>
    </xf>
    <xf numFmtId="0" fontId="14" fillId="0" borderId="25" xfId="0" applyFont="1" applyBorder="1" applyAlignment="1">
      <alignment horizontal="center" vertical="center" wrapText="1"/>
    </xf>
    <xf numFmtId="0" fontId="14" fillId="5" borderId="62" xfId="0" applyFont="1" applyFill="1" applyBorder="1" applyAlignment="1">
      <alignment horizontal="center" vertical="center" wrapText="1"/>
    </xf>
    <xf numFmtId="0" fontId="37" fillId="0" borderId="26" xfId="0" applyFont="1" applyBorder="1" applyAlignment="1">
      <alignment horizontal="center" vertical="center" wrapText="1"/>
    </xf>
    <xf numFmtId="0" fontId="39" fillId="0" borderId="51" xfId="0" applyFont="1" applyBorder="1" applyAlignment="1">
      <alignment horizontal="center" vertical="center"/>
    </xf>
    <xf numFmtId="0" fontId="38" fillId="0" borderId="57" xfId="0" applyFont="1" applyBorder="1" applyAlignment="1">
      <alignment horizontal="left" vertical="center"/>
    </xf>
    <xf numFmtId="0" fontId="38" fillId="0" borderId="58" xfId="0" applyFont="1" applyBorder="1" applyAlignment="1">
      <alignment horizontal="left" vertical="center"/>
    </xf>
    <xf numFmtId="0" fontId="38" fillId="0" borderId="64" xfId="0" applyFont="1" applyBorder="1" applyAlignment="1">
      <alignment horizontal="left" vertical="center"/>
    </xf>
    <xf numFmtId="0" fontId="38" fillId="0" borderId="64" xfId="0" applyFont="1" applyBorder="1" applyAlignment="1">
      <alignment horizontal="left" vertical="center" wrapText="1" shrinkToFit="1"/>
    </xf>
    <xf numFmtId="0" fontId="38" fillId="0" borderId="64" xfId="0" applyFont="1" applyBorder="1" applyAlignment="1">
      <alignment horizontal="left" vertical="center" wrapText="1"/>
    </xf>
    <xf numFmtId="0" fontId="36" fillId="5" borderId="60" xfId="0" applyFont="1" applyFill="1" applyBorder="1" applyAlignment="1">
      <alignment horizontal="left" vertical="center"/>
    </xf>
    <xf numFmtId="0" fontId="0" fillId="0" borderId="0" xfId="0" applyAlignment="1">
      <alignment horizontal="center" vertical="center"/>
    </xf>
    <xf numFmtId="0" fontId="9" fillId="0" borderId="0" xfId="0" applyFont="1" applyAlignment="1">
      <alignment horizontal="left" vertical="center"/>
    </xf>
    <xf numFmtId="0" fontId="14" fillId="6" borderId="1" xfId="0" applyFont="1" applyFill="1" applyBorder="1" applyAlignment="1">
      <alignment horizontal="center" vertical="center" wrapText="1"/>
    </xf>
    <xf numFmtId="0" fontId="42" fillId="0" borderId="26" xfId="0" applyFont="1" applyBorder="1" applyAlignment="1">
      <alignment horizontal="center" vertical="center" wrapText="1"/>
    </xf>
    <xf numFmtId="0" fontId="42" fillId="0" borderId="25" xfId="0" applyFont="1" applyBorder="1" applyAlignment="1">
      <alignment horizontal="center" vertical="center" wrapText="1"/>
    </xf>
    <xf numFmtId="0" fontId="42" fillId="0" borderId="1" xfId="0" applyFont="1" applyBorder="1" applyAlignment="1">
      <alignment horizontal="center" vertical="center" wrapText="1"/>
    </xf>
    <xf numFmtId="0" fontId="43" fillId="5" borderId="62" xfId="0" applyFont="1" applyFill="1" applyBorder="1" applyAlignment="1">
      <alignment horizontal="center" vertical="center" wrapText="1"/>
    </xf>
    <xf numFmtId="0" fontId="43" fillId="5" borderId="74" xfId="0" applyFont="1" applyFill="1" applyBorder="1" applyAlignment="1">
      <alignment horizontal="center" vertical="center" wrapText="1"/>
    </xf>
    <xf numFmtId="0" fontId="43" fillId="5" borderId="8" xfId="0" applyFont="1" applyFill="1" applyBorder="1" applyAlignment="1">
      <alignment horizontal="center" vertical="center" wrapText="1"/>
    </xf>
    <xf numFmtId="0" fontId="42" fillId="0" borderId="75" xfId="0" applyFont="1" applyBorder="1" applyAlignment="1">
      <alignment horizontal="center" vertical="center" wrapText="1"/>
    </xf>
    <xf numFmtId="0" fontId="42" fillId="0" borderId="64" xfId="0" applyFont="1" applyBorder="1" applyAlignment="1">
      <alignment horizontal="center" vertical="center" wrapText="1"/>
    </xf>
    <xf numFmtId="0" fontId="42" fillId="22" borderId="47" xfId="0" applyFont="1" applyFill="1" applyBorder="1" applyAlignment="1">
      <alignment horizontal="center" vertical="center"/>
    </xf>
    <xf numFmtId="0" fontId="40" fillId="22" borderId="71" xfId="0" applyFont="1" applyFill="1" applyBorder="1" applyAlignment="1">
      <alignment horizontal="center"/>
    </xf>
    <xf numFmtId="0" fontId="42" fillId="0" borderId="46" xfId="0" applyFont="1" applyBorder="1" applyAlignment="1">
      <alignment horizontal="center" vertical="center" wrapText="1"/>
    </xf>
    <xf numFmtId="0" fontId="42" fillId="0" borderId="76" xfId="0" applyFont="1" applyBorder="1" applyAlignment="1">
      <alignment horizontal="center" vertical="center" wrapText="1"/>
    </xf>
    <xf numFmtId="0" fontId="23" fillId="0" borderId="0" xfId="0" applyFont="1" applyAlignment="1">
      <alignment horizontal="center" vertical="center"/>
    </xf>
    <xf numFmtId="0" fontId="13" fillId="19" borderId="7" xfId="0" applyFont="1" applyFill="1" applyBorder="1" applyAlignment="1">
      <alignment horizontal="center" vertical="center"/>
    </xf>
    <xf numFmtId="0" fontId="36" fillId="19" borderId="60" xfId="0" applyFont="1" applyFill="1" applyBorder="1" applyAlignment="1">
      <alignment horizontal="left" vertical="center"/>
    </xf>
    <xf numFmtId="0" fontId="36" fillId="19" borderId="55" xfId="0" applyFont="1" applyFill="1" applyBorder="1" applyAlignment="1">
      <alignment horizontal="center" vertical="center"/>
    </xf>
    <xf numFmtId="0" fontId="14" fillId="19" borderId="69" xfId="0" applyFont="1" applyFill="1" applyBorder="1" applyAlignment="1">
      <alignment horizontal="center" vertical="center" wrapText="1"/>
    </xf>
    <xf numFmtId="0" fontId="14" fillId="19" borderId="55" xfId="0" applyFont="1" applyFill="1" applyBorder="1" applyAlignment="1">
      <alignment horizontal="center" vertical="center" wrapText="1"/>
    </xf>
    <xf numFmtId="0" fontId="3" fillId="19" borderId="55" xfId="0" applyFont="1" applyFill="1" applyBorder="1" applyAlignment="1">
      <alignment horizontal="center" vertical="center"/>
    </xf>
    <xf numFmtId="0" fontId="3" fillId="19" borderId="70" xfId="0" applyFont="1" applyFill="1" applyBorder="1"/>
    <xf numFmtId="0" fontId="14" fillId="0" borderId="72" xfId="0" applyFont="1" applyBorder="1" applyAlignment="1">
      <alignment horizontal="center" vertical="top" wrapText="1"/>
    </xf>
    <xf numFmtId="0" fontId="14" fillId="0" borderId="49" xfId="0" applyFont="1" applyBorder="1" applyAlignment="1">
      <alignment horizontal="center" vertical="top" wrapText="1"/>
    </xf>
    <xf numFmtId="0" fontId="36" fillId="5" borderId="79" xfId="0" applyFont="1" applyFill="1" applyBorder="1" applyAlignment="1">
      <alignment horizontal="center" vertical="center" wrapText="1"/>
    </xf>
    <xf numFmtId="0" fontId="36" fillId="5" borderId="80" xfId="0" applyFont="1" applyFill="1" applyBorder="1" applyAlignment="1">
      <alignment horizontal="center" vertical="center" wrapText="1"/>
    </xf>
    <xf numFmtId="0" fontId="1" fillId="0" borderId="0" xfId="21"/>
    <xf numFmtId="0" fontId="1" fillId="0" borderId="0" xfId="21" applyAlignment="1">
      <alignment vertical="center"/>
    </xf>
    <xf numFmtId="0" fontId="48" fillId="0" borderId="1" xfId="21" applyFont="1" applyBorder="1" applyAlignment="1">
      <alignment horizontal="center" vertical="center" wrapText="1"/>
    </xf>
    <xf numFmtId="0" fontId="49" fillId="0" borderId="1" xfId="21" applyFont="1" applyBorder="1" applyAlignment="1">
      <alignment horizontal="center" vertical="center" wrapText="1"/>
    </xf>
    <xf numFmtId="0" fontId="50" fillId="6" borderId="1" xfId="21" applyFont="1" applyFill="1" applyBorder="1" applyAlignment="1">
      <alignment horizontal="center" vertical="center" wrapText="1"/>
    </xf>
    <xf numFmtId="0" fontId="51" fillId="6" borderId="1" xfId="21" applyFont="1" applyFill="1" applyBorder="1" applyAlignment="1">
      <alignment horizontal="center" vertical="center" wrapText="1"/>
    </xf>
    <xf numFmtId="0" fontId="49" fillId="6" borderId="1" xfId="21" applyFont="1" applyFill="1" applyBorder="1" applyAlignment="1">
      <alignment horizontal="center" vertical="center" wrapText="1"/>
    </xf>
    <xf numFmtId="0" fontId="49" fillId="0" borderId="0" xfId="21" applyFont="1" applyAlignment="1">
      <alignment horizontal="center" vertical="center" wrapText="1"/>
    </xf>
    <xf numFmtId="0" fontId="48" fillId="26" borderId="1" xfId="21" applyFont="1" applyFill="1" applyBorder="1" applyAlignment="1">
      <alignment horizontal="center" vertical="center" wrapText="1"/>
    </xf>
    <xf numFmtId="0" fontId="52" fillId="26" borderId="1" xfId="21" applyFont="1" applyFill="1" applyBorder="1" applyAlignment="1">
      <alignment horizontal="center" vertical="center" wrapText="1"/>
    </xf>
    <xf numFmtId="0" fontId="52" fillId="26" borderId="1" xfId="21" applyFont="1" applyFill="1" applyBorder="1" applyAlignment="1">
      <alignment horizontal="center" vertical="center"/>
    </xf>
    <xf numFmtId="14" fontId="14" fillId="0" borderId="50" xfId="0" applyNumberFormat="1" applyFont="1" applyBorder="1" applyAlignment="1">
      <alignment horizontal="center" vertical="center" wrapText="1"/>
    </xf>
    <xf numFmtId="14" fontId="14" fillId="0" borderId="44" xfId="0" applyNumberFormat="1" applyFont="1" applyBorder="1" applyAlignment="1">
      <alignment horizontal="center" vertical="center" wrapText="1"/>
    </xf>
    <xf numFmtId="14" fontId="14" fillId="0" borderId="52" xfId="0" applyNumberFormat="1" applyFont="1" applyBorder="1" applyAlignment="1">
      <alignment horizontal="center" vertical="center" wrapText="1"/>
    </xf>
    <xf numFmtId="14" fontId="14" fillId="0" borderId="50" xfId="0" applyNumberFormat="1" applyFont="1" applyBorder="1" applyAlignment="1">
      <alignment horizontal="center" vertical="top" wrapText="1"/>
    </xf>
    <xf numFmtId="14" fontId="14" fillId="0" borderId="44" xfId="0" applyNumberFormat="1" applyFont="1" applyBorder="1" applyAlignment="1">
      <alignment horizontal="center" vertical="top" wrapText="1"/>
    </xf>
    <xf numFmtId="0" fontId="23" fillId="0" borderId="0" xfId="0" applyFont="1" applyAlignment="1">
      <alignment horizontal="center" vertical="center"/>
    </xf>
    <xf numFmtId="0" fontId="36" fillId="5" borderId="73" xfId="0" applyFont="1" applyFill="1" applyBorder="1" applyAlignment="1">
      <alignment horizontal="right" vertical="center" wrapText="1"/>
    </xf>
    <xf numFmtId="0" fontId="36" fillId="5" borderId="11" xfId="0" applyFont="1" applyFill="1" applyBorder="1" applyAlignment="1">
      <alignment horizontal="right" vertical="center" wrapText="1"/>
    </xf>
    <xf numFmtId="0" fontId="36" fillId="5" borderId="16" xfId="0" applyFont="1" applyFill="1" applyBorder="1" applyAlignment="1">
      <alignment horizontal="right" vertical="center" wrapText="1"/>
    </xf>
    <xf numFmtId="0" fontId="40" fillId="22" borderId="77" xfId="0" applyFont="1" applyFill="1" applyBorder="1" applyAlignment="1">
      <alignment horizontal="right" vertical="center"/>
    </xf>
    <xf numFmtId="0" fontId="40" fillId="22" borderId="78" xfId="0" applyFont="1" applyFill="1" applyBorder="1" applyAlignment="1">
      <alignment horizontal="right" vertical="center"/>
    </xf>
    <xf numFmtId="0" fontId="44" fillId="22" borderId="60" xfId="0" applyFont="1" applyFill="1" applyBorder="1" applyAlignment="1">
      <alignment horizontal="center" vertical="center"/>
    </xf>
    <xf numFmtId="0" fontId="44" fillId="22" borderId="16" xfId="0" applyFont="1" applyFill="1" applyBorder="1" applyAlignment="1">
      <alignment horizontal="center" vertical="center"/>
    </xf>
    <xf numFmtId="0" fontId="44" fillId="22" borderId="8" xfId="0" applyFont="1" applyFill="1" applyBorder="1" applyAlignment="1">
      <alignment horizontal="center" vertical="center"/>
    </xf>
    <xf numFmtId="0" fontId="54" fillId="7" borderId="0" xfId="21" applyFont="1" applyFill="1" applyAlignment="1">
      <alignment horizontal="center" vertical="center"/>
    </xf>
    <xf numFmtId="0" fontId="53" fillId="27" borderId="1" xfId="21" applyFont="1" applyFill="1" applyBorder="1" applyAlignment="1">
      <alignment horizontal="center" vertical="center"/>
    </xf>
    <xf numFmtId="166" fontId="0" fillId="8" borderId="36" xfId="0" applyNumberFormat="1" applyFill="1" applyBorder="1" applyAlignment="1">
      <alignment horizontal="left" vertical="center" wrapText="1" indent="1"/>
    </xf>
    <xf numFmtId="166" fontId="0" fillId="8" borderId="37" xfId="0" applyNumberFormat="1" applyFill="1" applyBorder="1" applyAlignment="1">
      <alignment horizontal="left" vertical="center" wrapText="1" indent="1"/>
    </xf>
    <xf numFmtId="166" fontId="0" fillId="8" borderId="38" xfId="0" applyNumberFormat="1" applyFill="1" applyBorder="1" applyAlignment="1">
      <alignment horizontal="left" vertical="center" wrapText="1" indent="1"/>
    </xf>
    <xf numFmtId="0" fontId="21" fillId="0" borderId="22" xfId="10" applyAlignment="1">
      <alignment horizontal="right" indent="1"/>
    </xf>
    <xf numFmtId="0" fontId="21" fillId="0" borderId="34" xfId="10" applyBorder="1" applyAlignment="1">
      <alignment horizontal="right" indent="1"/>
    </xf>
    <xf numFmtId="165" fontId="17" fillId="0" borderId="35" xfId="3">
      <alignment horizontal="center" vertical="center"/>
    </xf>
    <xf numFmtId="0" fontId="5" fillId="4" borderId="13" xfId="0" applyFont="1" applyFill="1" applyBorder="1" applyAlignment="1">
      <alignment horizontal="center" vertical="center" wrapText="1"/>
    </xf>
    <xf numFmtId="0" fontId="0" fillId="0" borderId="14" xfId="0" applyBorder="1"/>
    <xf numFmtId="0" fontId="0" fillId="0" borderId="15" xfId="0" applyBorder="1"/>
    <xf numFmtId="0" fontId="11" fillId="3" borderId="16" xfId="0" applyFont="1" applyFill="1" applyBorder="1" applyAlignment="1">
      <alignment horizontal="center" vertical="center" wrapText="1"/>
    </xf>
    <xf numFmtId="0" fontId="11" fillId="3" borderId="17" xfId="0" applyFont="1" applyFill="1" applyBorder="1" applyAlignment="1">
      <alignment horizontal="center" vertical="center" wrapText="1"/>
    </xf>
    <xf numFmtId="0" fontId="7" fillId="0" borderId="18" xfId="0" applyFont="1" applyBorder="1" applyAlignment="1">
      <alignment horizontal="center" wrapText="1"/>
    </xf>
    <xf numFmtId="0" fontId="0" fillId="0" borderId="19" xfId="0" applyBorder="1"/>
    <xf numFmtId="0" fontId="0" fillId="0" borderId="20" xfId="0" applyBorder="1"/>
    <xf numFmtId="0" fontId="7" fillId="0" borderId="18" xfId="0" applyFont="1" applyBorder="1" applyAlignment="1">
      <alignment horizontal="center"/>
    </xf>
    <xf numFmtId="0" fontId="5" fillId="4" borderId="13" xfId="0" quotePrefix="1" applyFont="1" applyFill="1" applyBorder="1" applyAlignment="1">
      <alignment horizontal="center" vertical="center" wrapText="1"/>
    </xf>
    <xf numFmtId="0" fontId="36" fillId="6" borderId="1" xfId="0" applyFont="1" applyFill="1" applyBorder="1" applyAlignment="1">
      <alignment horizontal="center" vertical="center" wrapText="1"/>
    </xf>
    <xf numFmtId="0" fontId="3" fillId="0" borderId="0" xfId="12"/>
    <xf numFmtId="0" fontId="14" fillId="0" borderId="51" xfId="12" applyFont="1" applyBorder="1" applyAlignment="1">
      <alignment horizontal="center" vertical="center" wrapText="1"/>
    </xf>
    <xf numFmtId="0" fontId="14" fillId="0" borderId="52" xfId="12" applyFont="1" applyBorder="1" applyAlignment="1">
      <alignment horizontal="center" vertical="center" wrapText="1"/>
    </xf>
    <xf numFmtId="0" fontId="3" fillId="0" borderId="1" xfId="12" applyBorder="1"/>
    <xf numFmtId="0" fontId="3" fillId="6" borderId="0" xfId="12" applyFill="1"/>
    <xf numFmtId="0" fontId="14" fillId="0" borderId="44" xfId="12" applyFont="1" applyBorder="1" applyAlignment="1">
      <alignment horizontal="center" vertical="center" wrapText="1"/>
    </xf>
    <xf numFmtId="0" fontId="14" fillId="0" borderId="1" xfId="12" applyFont="1" applyBorder="1" applyAlignment="1">
      <alignment horizontal="center" vertical="center" wrapText="1"/>
    </xf>
    <xf numFmtId="0" fontId="14" fillId="0" borderId="50" xfId="12" applyFont="1" applyBorder="1" applyAlignment="1">
      <alignment horizontal="center" vertical="center" wrapText="1"/>
    </xf>
    <xf numFmtId="0" fontId="14" fillId="0" borderId="56" xfId="12" applyFont="1" applyBorder="1" applyAlignment="1">
      <alignment horizontal="center" vertical="center" wrapText="1"/>
    </xf>
    <xf numFmtId="0" fontId="3" fillId="28" borderId="12" xfId="12" applyFill="1" applyBorder="1"/>
    <xf numFmtId="0" fontId="3" fillId="28" borderId="11" xfId="12" applyFill="1" applyBorder="1"/>
    <xf numFmtId="0" fontId="3" fillId="28" borderId="81" xfId="12" applyFill="1" applyBorder="1"/>
    <xf numFmtId="0" fontId="3" fillId="28" borderId="6" xfId="12" applyFill="1" applyBorder="1"/>
    <xf numFmtId="0" fontId="3" fillId="28" borderId="0" xfId="12" applyFill="1"/>
    <xf numFmtId="0" fontId="3" fillId="28" borderId="5" xfId="12" applyFill="1" applyBorder="1"/>
    <xf numFmtId="0" fontId="3" fillId="28" borderId="10" xfId="12" applyFill="1" applyBorder="1"/>
    <xf numFmtId="0" fontId="3" fillId="28" borderId="9" xfId="12" applyFill="1" applyBorder="1"/>
    <xf numFmtId="0" fontId="3" fillId="28" borderId="82" xfId="12" applyFill="1" applyBorder="1"/>
    <xf numFmtId="0" fontId="3" fillId="0" borderId="56" xfId="12" applyBorder="1"/>
    <xf numFmtId="0" fontId="3" fillId="0" borderId="73" xfId="12" applyBorder="1"/>
    <xf numFmtId="0" fontId="3" fillId="0" borderId="83" xfId="12" applyBorder="1"/>
    <xf numFmtId="0" fontId="3" fillId="0" borderId="84" xfId="12" applyBorder="1"/>
    <xf numFmtId="0" fontId="14" fillId="0" borderId="50" xfId="12" applyFont="1" applyBorder="1" applyAlignment="1">
      <alignment horizontal="center" vertical="top" wrapText="1"/>
    </xf>
    <xf numFmtId="0" fontId="3" fillId="0" borderId="85" xfId="12" applyBorder="1"/>
    <xf numFmtId="0" fontId="3" fillId="0" borderId="86" xfId="12" applyBorder="1"/>
    <xf numFmtId="0" fontId="3" fillId="0" borderId="87" xfId="12" applyBorder="1"/>
    <xf numFmtId="0" fontId="14" fillId="0" borderId="52" xfId="12" applyFont="1" applyBorder="1" applyAlignment="1">
      <alignment horizontal="center" vertical="top" wrapText="1"/>
    </xf>
    <xf numFmtId="0" fontId="14" fillId="0" borderId="44" xfId="12" applyFont="1" applyBorder="1" applyAlignment="1">
      <alignment horizontal="center" vertical="top" wrapText="1"/>
    </xf>
    <xf numFmtId="0" fontId="14" fillId="6" borderId="1" xfId="12" applyFont="1" applyFill="1" applyBorder="1" applyAlignment="1">
      <alignment horizontal="center" vertical="center" wrapText="1"/>
    </xf>
    <xf numFmtId="0" fontId="3" fillId="0" borderId="1" xfId="12" applyBorder="1" applyAlignment="1">
      <alignment wrapText="1"/>
    </xf>
    <xf numFmtId="0" fontId="3" fillId="0" borderId="88" xfId="12" applyBorder="1"/>
    <xf numFmtId="0" fontId="3" fillId="0" borderId="1" xfId="12" applyBorder="1" applyAlignment="1">
      <alignment horizontal="center" vertical="center"/>
    </xf>
    <xf numFmtId="0" fontId="3" fillId="0" borderId="1" xfId="12" applyBorder="1" applyAlignment="1">
      <alignment horizontal="center"/>
    </xf>
    <xf numFmtId="0" fontId="3" fillId="0" borderId="89" xfId="12" applyBorder="1"/>
    <xf numFmtId="0" fontId="3" fillId="0" borderId="90" xfId="12" applyBorder="1"/>
    <xf numFmtId="0" fontId="3" fillId="0" borderId="91" xfId="12" applyBorder="1"/>
    <xf numFmtId="0" fontId="3" fillId="12" borderId="55" xfId="12" applyFill="1" applyBorder="1"/>
    <xf numFmtId="0" fontId="3" fillId="12" borderId="54" xfId="12" applyFill="1" applyBorder="1"/>
    <xf numFmtId="0" fontId="6" fillId="12" borderId="1" xfId="12" applyFont="1" applyFill="1" applyBorder="1"/>
    <xf numFmtId="0" fontId="55" fillId="12" borderId="1" xfId="12" applyFont="1" applyFill="1" applyBorder="1" applyAlignment="1">
      <alignment horizontal="center" wrapText="1"/>
    </xf>
    <xf numFmtId="0" fontId="40" fillId="11" borderId="11" xfId="12" applyFont="1" applyFill="1" applyBorder="1"/>
    <xf numFmtId="0" fontId="40" fillId="11" borderId="11" xfId="12" applyFont="1" applyFill="1" applyBorder="1" applyAlignment="1">
      <alignment horizontal="center"/>
    </xf>
    <xf numFmtId="0" fontId="40" fillId="11" borderId="81" xfId="12" applyFont="1" applyFill="1" applyBorder="1" applyAlignment="1">
      <alignment horizontal="center"/>
    </xf>
    <xf numFmtId="0" fontId="3" fillId="6" borderId="92" xfId="12" applyFill="1" applyBorder="1"/>
    <xf numFmtId="0" fontId="14" fillId="6" borderId="0" xfId="12" applyFont="1" applyFill="1"/>
    <xf numFmtId="0" fontId="56" fillId="6" borderId="0" xfId="12" applyFont="1" applyFill="1"/>
    <xf numFmtId="0" fontId="44" fillId="6" borderId="0" xfId="12" applyFont="1" applyFill="1"/>
    <xf numFmtId="0" fontId="38" fillId="0" borderId="1" xfId="12" applyFont="1" applyBorder="1" applyAlignment="1">
      <alignment horizontal="left" vertical="center"/>
    </xf>
    <xf numFmtId="0" fontId="3" fillId="0" borderId="47" xfId="12" applyBorder="1"/>
    <xf numFmtId="0" fontId="3" fillId="0" borderId="59" xfId="12" applyBorder="1"/>
    <xf numFmtId="0" fontId="3" fillId="0" borderId="2" xfId="12" applyBorder="1"/>
    <xf numFmtId="0" fontId="3" fillId="0" borderId="68" xfId="12" applyBorder="1"/>
    <xf numFmtId="0" fontId="3" fillId="0" borderId="93" xfId="12" applyBorder="1"/>
    <xf numFmtId="0" fontId="38" fillId="0" borderId="1" xfId="12" applyFont="1" applyBorder="1" applyAlignment="1">
      <alignment horizontal="left" vertical="center" wrapText="1"/>
    </xf>
    <xf numFmtId="0" fontId="6" fillId="0" borderId="70" xfId="12" applyFont="1" applyBorder="1" applyAlignment="1">
      <alignment horizontal="center"/>
    </xf>
    <xf numFmtId="0" fontId="6" fillId="0" borderId="54" xfId="12" applyFont="1" applyBorder="1" applyAlignment="1">
      <alignment horizontal="center"/>
    </xf>
    <xf numFmtId="0" fontId="38" fillId="0" borderId="1" xfId="12" applyFont="1" applyBorder="1" applyAlignment="1">
      <alignment horizontal="left" vertical="center" wrapText="1" shrinkToFit="1"/>
    </xf>
    <xf numFmtId="0" fontId="14" fillId="0" borderId="1" xfId="12" applyFont="1" applyBorder="1" applyAlignment="1">
      <alignment horizontal="center" vertical="top" wrapText="1"/>
    </xf>
    <xf numFmtId="0" fontId="3" fillId="28" borderId="77" xfId="12" applyFill="1" applyBorder="1"/>
    <xf numFmtId="0" fontId="3" fillId="28" borderId="47" xfId="12" applyFill="1" applyBorder="1"/>
    <xf numFmtId="0" fontId="3" fillId="28" borderId="94" xfId="12" applyFill="1" applyBorder="1"/>
    <xf numFmtId="0" fontId="3" fillId="28" borderId="2" xfId="12" applyFill="1" applyBorder="1"/>
    <xf numFmtId="0" fontId="38" fillId="0" borderId="1" xfId="12" applyFont="1" applyBorder="1" applyAlignment="1">
      <alignment vertical="center"/>
    </xf>
    <xf numFmtId="0" fontId="3" fillId="28" borderId="95" xfId="12" applyFill="1" applyBorder="1"/>
    <xf numFmtId="0" fontId="3" fillId="28" borderId="3" xfId="12" applyFill="1" applyBorder="1"/>
    <xf numFmtId="0" fontId="6" fillId="12" borderId="16" xfId="12" applyFont="1" applyFill="1" applyBorder="1" applyAlignment="1">
      <alignment horizontal="center"/>
    </xf>
    <xf numFmtId="0" fontId="6" fillId="12" borderId="60" xfId="12" applyFont="1" applyFill="1" applyBorder="1" applyAlignment="1">
      <alignment horizontal="center"/>
    </xf>
    <xf numFmtId="0" fontId="13" fillId="12" borderId="1" xfId="12" applyFont="1" applyFill="1" applyBorder="1" applyAlignment="1">
      <alignment horizontal="left"/>
    </xf>
    <xf numFmtId="0" fontId="3" fillId="6" borderId="12" xfId="12" applyFill="1" applyBorder="1"/>
    <xf numFmtId="0" fontId="3" fillId="6" borderId="11" xfId="12" applyFill="1" applyBorder="1"/>
    <xf numFmtId="0" fontId="3" fillId="6" borderId="81" xfId="12" applyFill="1" applyBorder="1"/>
    <xf numFmtId="0" fontId="3" fillId="6" borderId="10" xfId="12" applyFill="1" applyBorder="1"/>
    <xf numFmtId="0" fontId="3" fillId="6" borderId="9" xfId="12" applyFill="1" applyBorder="1"/>
    <xf numFmtId="0" fontId="3" fillId="6" borderId="82" xfId="12" applyFill="1" applyBorder="1"/>
    <xf numFmtId="0" fontId="14" fillId="6" borderId="0" xfId="12" applyFont="1" applyFill="1" applyAlignment="1">
      <alignment wrapText="1"/>
    </xf>
    <xf numFmtId="0" fontId="3" fillId="6" borderId="6" xfId="12" applyFill="1" applyBorder="1"/>
    <xf numFmtId="0" fontId="3" fillId="6" borderId="5" xfId="12" applyFill="1" applyBorder="1"/>
  </cellXfs>
  <cellStyles count="22">
    <cellStyle name="40% - Ênfase3 2" xfId="18" xr:uid="{2E1732D0-21A5-4FD5-A0FA-58950CD24079}"/>
    <cellStyle name="Currency" xfId="4" builtinId="4"/>
    <cellStyle name="Data" xfId="1" xr:uid="{00000000-0005-0000-0000-000000000000}"/>
    <cellStyle name="Ênfase1 2" xfId="15" xr:uid="{BCDBC982-B276-447C-AA36-7BFFA994747A}"/>
    <cellStyle name="Ênfase2 2" xfId="17" xr:uid="{1F3BBD3C-EEE0-4C82-92A8-17D876527163}"/>
    <cellStyle name="Heading 2" xfId="9" builtinId="17"/>
    <cellStyle name="Heading 3" xfId="10" builtinId="18"/>
    <cellStyle name="Hiperlink 2" xfId="14" xr:uid="{0B5709AF-CB5E-4D1F-89FF-80FDEDCEA8EB}"/>
    <cellStyle name="Hyperlink" xfId="2" builtinId="8"/>
    <cellStyle name="Início do Projeto" xfId="3" xr:uid="{00000000-0005-0000-0000-000002000000}"/>
    <cellStyle name="Nome" xfId="5" xr:uid="{00000000-0005-0000-0000-000004000000}"/>
    <cellStyle name="Normal" xfId="0" builtinId="0"/>
    <cellStyle name="Normal 2" xfId="12" xr:uid="{4868D47C-44C3-4B12-8527-CC5A29EA757E}"/>
    <cellStyle name="Normal 3" xfId="16" xr:uid="{90DC9492-8557-4F8B-B218-614291E57F6F}"/>
    <cellStyle name="Normal 3 2 2" xfId="19" xr:uid="{76EDCE1B-A641-485D-ADEB-4C3E0F37A32E}"/>
    <cellStyle name="Normal 4" xfId="21" xr:uid="{472D77D7-EDA3-46B2-9A69-43B1D60D3E56}"/>
    <cellStyle name="Percent" xfId="6" builtinId="5"/>
    <cellStyle name="Porcentagem 2" xfId="20" xr:uid="{DD4485E6-46B2-4568-8B1E-DB364132CBAA}"/>
    <cellStyle name="Sheet Title" xfId="13" xr:uid="{389373B7-6F72-40BB-880D-F1BB75AD7E2F}"/>
    <cellStyle name="Tarefa" xfId="7" xr:uid="{00000000-0005-0000-0000-000007000000}"/>
    <cellStyle name="Title" xfId="8" builtinId="15"/>
    <cellStyle name="zTextoOculto" xfId="11" xr:uid="{00000000-0005-0000-0000-00000B000000}"/>
  </cellStyles>
  <dxfs count="35">
    <dxf>
      <fill>
        <patternFill>
          <bgColor theme="7"/>
        </patternFill>
      </fill>
      <border>
        <left/>
        <right/>
      </border>
    </dxf>
    <dxf>
      <fill>
        <patternFill>
          <bgColor theme="0" tint="-0.34998626667073579"/>
        </patternFill>
      </fill>
    </dxf>
    <dxf>
      <border>
        <left style="thin">
          <color rgb="FFC00000"/>
        </left>
        <right style="thin">
          <color rgb="FFC00000"/>
        </right>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D761C9"/>
      <color rgb="FFFF00FF"/>
      <color rgb="FFA679E7"/>
      <color rgb="FF8961ED"/>
      <color rgb="FFDCCAF6"/>
      <color rgb="FFD1D1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customXml" Target="../customXml/item1.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CFB7DD9-0DA5-4E4C-8DA3-9F1B6119F4C6}" type="doc">
      <dgm:prSet loTypeId="urn:microsoft.com/office/officeart/2005/8/layout/orgChart1" loCatId="hierarchy" qsTypeId="urn:microsoft.com/office/officeart/2005/8/quickstyle/simple4" qsCatId="simple" csTypeId="urn:microsoft.com/office/officeart/2005/8/colors/accent1_2" csCatId="accent1" phldr="1"/>
      <dgm:spPr/>
      <dgm:t>
        <a:bodyPr/>
        <a:lstStyle/>
        <a:p>
          <a:endParaRPr lang="pt-BR"/>
        </a:p>
      </dgm:t>
    </dgm:pt>
    <dgm:pt modelId="{0102E4FE-20A8-44CB-9044-37DB2019EEF7}">
      <dgm:prSet phldrT="[Texto]" custT="1"/>
      <dgm:spPr>
        <a:solidFill>
          <a:schemeClr val="tx2"/>
        </a:solidFill>
      </dgm:spPr>
      <dgm:t>
        <a:bodyPr/>
        <a:lstStyle/>
        <a:p>
          <a:r>
            <a:rPr lang="pt-BR" sz="1050" b="1"/>
            <a:t>CANNOLI DATAVISION</a:t>
          </a:r>
        </a:p>
      </dgm:t>
    </dgm:pt>
    <dgm:pt modelId="{2EDE4DE6-9005-475A-8D27-D82D00EB941C}" type="parTrans" cxnId="{8856D64A-8E4C-492F-98E8-19CF0A0ADB32}">
      <dgm:prSet/>
      <dgm:spPr/>
      <dgm:t>
        <a:bodyPr/>
        <a:lstStyle/>
        <a:p>
          <a:endParaRPr lang="pt-BR"/>
        </a:p>
      </dgm:t>
    </dgm:pt>
    <dgm:pt modelId="{E7C380F8-F032-4E10-986A-DDA7FC09E32D}" type="sibTrans" cxnId="{8856D64A-8E4C-492F-98E8-19CF0A0ADB32}">
      <dgm:prSet/>
      <dgm:spPr/>
      <dgm:t>
        <a:bodyPr/>
        <a:lstStyle/>
        <a:p>
          <a:endParaRPr lang="pt-BR"/>
        </a:p>
      </dgm:t>
    </dgm:pt>
    <dgm:pt modelId="{025397C8-278A-4FB7-A986-A1B487EA1563}">
      <dgm:prSet phldrT="[Texto]"/>
      <dgm:spPr>
        <a:solidFill>
          <a:schemeClr val="accent6">
            <a:lumMod val="75000"/>
          </a:schemeClr>
        </a:solidFill>
      </dgm:spPr>
      <dgm:t>
        <a:bodyPr/>
        <a:lstStyle/>
        <a:p>
          <a:r>
            <a:rPr lang="pt-BR" b="1"/>
            <a:t>INTEGRAÇÃO DE INTELIGÊNCIA ARTIFICIAL E SIMULAÇÕES</a:t>
          </a:r>
        </a:p>
      </dgm:t>
    </dgm:pt>
    <dgm:pt modelId="{E9CCBF3B-F7D4-491B-83ED-166AFDD5DD30}" type="parTrans" cxnId="{0A56C6DB-31EB-4084-BBA3-788918B1E116}">
      <dgm:prSet/>
      <dgm:spPr/>
      <dgm:t>
        <a:bodyPr/>
        <a:lstStyle/>
        <a:p>
          <a:endParaRPr lang="pt-BR"/>
        </a:p>
      </dgm:t>
    </dgm:pt>
    <dgm:pt modelId="{03B4767C-E8A0-48F5-82FB-BC0CE0CB73C2}" type="sibTrans" cxnId="{0A56C6DB-31EB-4084-BBA3-788918B1E116}">
      <dgm:prSet/>
      <dgm:spPr/>
      <dgm:t>
        <a:bodyPr/>
        <a:lstStyle/>
        <a:p>
          <a:endParaRPr lang="pt-BR"/>
        </a:p>
      </dgm:t>
    </dgm:pt>
    <dgm:pt modelId="{8BB75C25-BB24-48E5-95A1-BDDD2AD67385}">
      <dgm:prSet phldrT="[Texto]"/>
      <dgm:spPr>
        <a:solidFill>
          <a:schemeClr val="accent6">
            <a:lumMod val="75000"/>
          </a:schemeClr>
        </a:solidFill>
      </dgm:spPr>
      <dgm:t>
        <a:bodyPr/>
        <a:lstStyle/>
        <a:p>
          <a:r>
            <a:rPr lang="pt-BR" b="1"/>
            <a:t>TESTES</a:t>
          </a:r>
        </a:p>
      </dgm:t>
    </dgm:pt>
    <dgm:pt modelId="{3F1B0426-4EA2-44D9-B786-B19B57D5CDEA}" type="parTrans" cxnId="{A458D9FF-02BE-46BB-A088-C5A5D4DCC19A}">
      <dgm:prSet/>
      <dgm:spPr/>
      <dgm:t>
        <a:bodyPr/>
        <a:lstStyle/>
        <a:p>
          <a:endParaRPr lang="pt-BR"/>
        </a:p>
      </dgm:t>
    </dgm:pt>
    <dgm:pt modelId="{287D1434-478B-40C7-839D-02EB6EAF6F1B}" type="sibTrans" cxnId="{A458D9FF-02BE-46BB-A088-C5A5D4DCC19A}">
      <dgm:prSet/>
      <dgm:spPr/>
      <dgm:t>
        <a:bodyPr/>
        <a:lstStyle/>
        <a:p>
          <a:endParaRPr lang="pt-BR"/>
        </a:p>
      </dgm:t>
    </dgm:pt>
    <dgm:pt modelId="{14FC8420-D447-4CEA-A3B7-61E9B3749D8E}">
      <dgm:prSet phldrT="[Texto]"/>
      <dgm:spPr>
        <a:solidFill>
          <a:schemeClr val="accent6">
            <a:lumMod val="75000"/>
          </a:schemeClr>
        </a:solidFill>
      </dgm:spPr>
      <dgm:t>
        <a:bodyPr/>
        <a:lstStyle/>
        <a:p>
          <a:r>
            <a:rPr lang="pt-BR" b="1"/>
            <a:t>EXPANSÃO</a:t>
          </a:r>
        </a:p>
      </dgm:t>
    </dgm:pt>
    <dgm:pt modelId="{EC92CB9E-5DFE-4287-A9E0-4954C06F656B}" type="parTrans" cxnId="{90A22982-35F0-4690-94C9-FC7C7030A57B}">
      <dgm:prSet/>
      <dgm:spPr/>
      <dgm:t>
        <a:bodyPr/>
        <a:lstStyle/>
        <a:p>
          <a:endParaRPr lang="pt-BR"/>
        </a:p>
      </dgm:t>
    </dgm:pt>
    <dgm:pt modelId="{E9188AE6-C38D-49A6-B8A2-AFBE7B3ACBE6}" type="sibTrans" cxnId="{90A22982-35F0-4690-94C9-FC7C7030A57B}">
      <dgm:prSet/>
      <dgm:spPr/>
      <dgm:t>
        <a:bodyPr/>
        <a:lstStyle/>
        <a:p>
          <a:endParaRPr lang="pt-BR"/>
        </a:p>
      </dgm:t>
    </dgm:pt>
    <dgm:pt modelId="{5901CCA6-EF9E-4F05-B532-AFA0A830E4D5}">
      <dgm:prSet/>
      <dgm:spPr>
        <a:solidFill>
          <a:schemeClr val="accent6">
            <a:lumMod val="75000"/>
          </a:schemeClr>
        </a:solidFill>
      </dgm:spPr>
      <dgm:t>
        <a:bodyPr/>
        <a:lstStyle/>
        <a:p>
          <a:r>
            <a:rPr lang="pt-BR" b="1"/>
            <a:t>PÓS-LANÇAMENTO E APRESENTAÇÃO FINAL</a:t>
          </a:r>
        </a:p>
      </dgm:t>
    </dgm:pt>
    <dgm:pt modelId="{3AAD358E-6C2A-45F6-8AEA-D2444BC59F19}" type="parTrans" cxnId="{E55DB602-DC2A-4A90-AEBC-D3FA9C19E981}">
      <dgm:prSet/>
      <dgm:spPr/>
      <dgm:t>
        <a:bodyPr/>
        <a:lstStyle/>
        <a:p>
          <a:endParaRPr lang="pt-BR"/>
        </a:p>
      </dgm:t>
    </dgm:pt>
    <dgm:pt modelId="{DA81767C-EE83-44C2-9E22-3E8E99D8403B}" type="sibTrans" cxnId="{E55DB602-DC2A-4A90-AEBC-D3FA9C19E981}">
      <dgm:prSet/>
      <dgm:spPr/>
      <dgm:t>
        <a:bodyPr/>
        <a:lstStyle/>
        <a:p>
          <a:endParaRPr lang="pt-BR"/>
        </a:p>
      </dgm:t>
    </dgm:pt>
    <dgm:pt modelId="{424E63FB-7A5E-47ED-BA8E-381C8BEA7B4D}">
      <dgm:prSet/>
      <dgm:spPr>
        <a:solidFill>
          <a:schemeClr val="accent6">
            <a:lumMod val="75000"/>
          </a:schemeClr>
        </a:solidFill>
      </dgm:spPr>
      <dgm:t>
        <a:bodyPr/>
        <a:lstStyle/>
        <a:p>
          <a:r>
            <a:rPr lang="pt-BR" b="1"/>
            <a:t>LANÇAMENTO</a:t>
          </a:r>
        </a:p>
      </dgm:t>
    </dgm:pt>
    <dgm:pt modelId="{EBA54DFC-7FC3-4D85-9BDE-4CD347E65E6C}" type="parTrans" cxnId="{92F2DEF2-629B-4230-8138-3DEF5A285113}">
      <dgm:prSet/>
      <dgm:spPr/>
      <dgm:t>
        <a:bodyPr/>
        <a:lstStyle/>
        <a:p>
          <a:endParaRPr lang="pt-BR"/>
        </a:p>
      </dgm:t>
    </dgm:pt>
    <dgm:pt modelId="{2D9C3D49-28A1-4E2A-8676-8FA2D87A3E83}" type="sibTrans" cxnId="{92F2DEF2-629B-4230-8138-3DEF5A285113}">
      <dgm:prSet/>
      <dgm:spPr/>
      <dgm:t>
        <a:bodyPr/>
        <a:lstStyle/>
        <a:p>
          <a:endParaRPr lang="pt-BR"/>
        </a:p>
      </dgm:t>
    </dgm:pt>
    <dgm:pt modelId="{4D29C077-1695-455C-9DAA-E15887E6F57B}">
      <dgm:prSet custT="1"/>
      <dgm:spPr>
        <a:solidFill>
          <a:schemeClr val="accent6">
            <a:lumMod val="75000"/>
          </a:schemeClr>
        </a:solidFill>
      </dgm:spPr>
      <dgm:t>
        <a:bodyPr/>
        <a:lstStyle/>
        <a:p>
          <a:r>
            <a:rPr lang="pt-BR" sz="800" b="1"/>
            <a:t>DESIGN</a:t>
          </a:r>
        </a:p>
        <a:p>
          <a:r>
            <a:rPr lang="pt-BR" sz="800" b="1"/>
            <a:t>PROTOTIPAGEM</a:t>
          </a:r>
        </a:p>
      </dgm:t>
    </dgm:pt>
    <dgm:pt modelId="{DE3A69AF-6A99-44DF-9639-EBEE5AEFB1D1}" type="parTrans" cxnId="{27C00910-C226-4303-8866-345AE734DB89}">
      <dgm:prSet/>
      <dgm:spPr/>
      <dgm:t>
        <a:bodyPr/>
        <a:lstStyle/>
        <a:p>
          <a:endParaRPr lang="pt-BR"/>
        </a:p>
      </dgm:t>
    </dgm:pt>
    <dgm:pt modelId="{E6AEEF36-DE94-4725-A972-AA3652B3FD65}" type="sibTrans" cxnId="{27C00910-C226-4303-8866-345AE734DB89}">
      <dgm:prSet/>
      <dgm:spPr/>
      <dgm:t>
        <a:bodyPr/>
        <a:lstStyle/>
        <a:p>
          <a:endParaRPr lang="pt-BR"/>
        </a:p>
      </dgm:t>
    </dgm:pt>
    <dgm:pt modelId="{809B22AA-EB2B-4C4F-82C3-E979FD4CF357}">
      <dgm:prSet custT="1"/>
      <dgm:spPr>
        <a:solidFill>
          <a:schemeClr val="accent6">
            <a:lumMod val="75000"/>
          </a:schemeClr>
        </a:solidFill>
      </dgm:spPr>
      <dgm:t>
        <a:bodyPr/>
        <a:lstStyle/>
        <a:p>
          <a:r>
            <a:rPr lang="pt-BR" sz="900" b="1"/>
            <a:t>PLANEJAMENTO</a:t>
          </a:r>
        </a:p>
      </dgm:t>
    </dgm:pt>
    <dgm:pt modelId="{E2EA6942-20E6-4D51-99FA-C77C5E746936}" type="parTrans" cxnId="{8F7AF59A-A09C-4519-9E40-16E103BD2262}">
      <dgm:prSet/>
      <dgm:spPr/>
      <dgm:t>
        <a:bodyPr/>
        <a:lstStyle/>
        <a:p>
          <a:endParaRPr lang="pt-BR"/>
        </a:p>
      </dgm:t>
    </dgm:pt>
    <dgm:pt modelId="{A3E7A7D9-26B8-432D-9CFA-8BAF85BB66C1}" type="sibTrans" cxnId="{8F7AF59A-A09C-4519-9E40-16E103BD2262}">
      <dgm:prSet/>
      <dgm:spPr/>
      <dgm:t>
        <a:bodyPr/>
        <a:lstStyle/>
        <a:p>
          <a:endParaRPr lang="pt-BR"/>
        </a:p>
      </dgm:t>
    </dgm:pt>
    <dgm:pt modelId="{8D244D8F-C792-40BC-A511-7DE39E45E194}">
      <dgm:prSet custT="1"/>
      <dgm:spPr>
        <a:solidFill>
          <a:schemeClr val="accent6">
            <a:lumMod val="75000"/>
          </a:schemeClr>
        </a:solidFill>
      </dgm:spPr>
      <dgm:t>
        <a:bodyPr/>
        <a:lstStyle/>
        <a:p>
          <a:r>
            <a:rPr lang="pt-BR" sz="1000" b="1"/>
            <a:t>INÍCIO</a:t>
          </a:r>
        </a:p>
      </dgm:t>
    </dgm:pt>
    <dgm:pt modelId="{D6922E7D-1806-4E3F-8FA5-876C5E53C8A8}" type="parTrans" cxnId="{C552F942-1B7C-4AFB-821A-4D72C958D1CB}">
      <dgm:prSet/>
      <dgm:spPr/>
      <dgm:t>
        <a:bodyPr/>
        <a:lstStyle/>
        <a:p>
          <a:endParaRPr lang="pt-BR"/>
        </a:p>
      </dgm:t>
    </dgm:pt>
    <dgm:pt modelId="{0BEBD46A-8D07-492E-B8B0-DBB8BC9382EB}" type="sibTrans" cxnId="{C552F942-1B7C-4AFB-821A-4D72C958D1CB}">
      <dgm:prSet/>
      <dgm:spPr/>
      <dgm:t>
        <a:bodyPr/>
        <a:lstStyle/>
        <a:p>
          <a:endParaRPr lang="pt-BR"/>
        </a:p>
      </dgm:t>
    </dgm:pt>
    <dgm:pt modelId="{B6389D6D-8AE5-4B3C-9BF6-CF7D2B974EDD}">
      <dgm:prSet/>
      <dgm:spPr/>
      <dgm:t>
        <a:bodyPr/>
        <a:lstStyle/>
        <a:p>
          <a:r>
            <a:rPr lang="pt-BR"/>
            <a:t>DEFINIÇÃO DOS OBJETIVOS DO DASHBOARD</a:t>
          </a:r>
        </a:p>
      </dgm:t>
    </dgm:pt>
    <dgm:pt modelId="{B5B99BBF-342F-4A4E-BF02-3E97606E944D}" type="parTrans" cxnId="{B7AC3C7B-0BE2-4CB7-AD76-781FCBA9DD7A}">
      <dgm:prSet/>
      <dgm:spPr/>
      <dgm:t>
        <a:bodyPr/>
        <a:lstStyle/>
        <a:p>
          <a:endParaRPr lang="pt-BR"/>
        </a:p>
      </dgm:t>
    </dgm:pt>
    <dgm:pt modelId="{9C75F253-3EC4-44CF-866A-C32D08314D38}" type="sibTrans" cxnId="{B7AC3C7B-0BE2-4CB7-AD76-781FCBA9DD7A}">
      <dgm:prSet/>
      <dgm:spPr/>
      <dgm:t>
        <a:bodyPr/>
        <a:lstStyle/>
        <a:p>
          <a:endParaRPr lang="pt-BR"/>
        </a:p>
      </dgm:t>
    </dgm:pt>
    <dgm:pt modelId="{97F38E1B-8B0A-4C1C-BB0E-8DC2824BBDEE}">
      <dgm:prSet/>
      <dgm:spPr/>
      <dgm:t>
        <a:bodyPr/>
        <a:lstStyle/>
        <a:p>
          <a:r>
            <a:rPr lang="pt-BR"/>
            <a:t>ANÁLISE DE NECESSIDADES DA CANNOLI E CLIENTES</a:t>
          </a:r>
        </a:p>
      </dgm:t>
    </dgm:pt>
    <dgm:pt modelId="{9792CF75-292C-4BCA-A2CF-C2FA68F001BD}" type="parTrans" cxnId="{F28D2A09-27DD-4A0C-BC01-7D87ED14C5EF}">
      <dgm:prSet/>
      <dgm:spPr/>
      <dgm:t>
        <a:bodyPr/>
        <a:lstStyle/>
        <a:p>
          <a:endParaRPr lang="pt-BR"/>
        </a:p>
      </dgm:t>
    </dgm:pt>
    <dgm:pt modelId="{2D6198F2-32BE-47EB-A094-B34B1ED30EA3}" type="sibTrans" cxnId="{F28D2A09-27DD-4A0C-BC01-7D87ED14C5EF}">
      <dgm:prSet/>
      <dgm:spPr/>
      <dgm:t>
        <a:bodyPr/>
        <a:lstStyle/>
        <a:p>
          <a:endParaRPr lang="pt-BR"/>
        </a:p>
      </dgm:t>
    </dgm:pt>
    <dgm:pt modelId="{4EDFDD96-7D03-4644-B893-2DE9B7516A86}">
      <dgm:prSet/>
      <dgm:spPr/>
      <dgm:t>
        <a:bodyPr/>
        <a:lstStyle/>
        <a:p>
          <a:r>
            <a:rPr lang="pt-BR"/>
            <a:t>DESIGN UI </a:t>
          </a:r>
        </a:p>
      </dgm:t>
    </dgm:pt>
    <dgm:pt modelId="{F488A61D-44A8-43AF-8D4D-9D3A28823A7B}" type="parTrans" cxnId="{3EA162A4-132D-4878-91E4-70CE79167425}">
      <dgm:prSet/>
      <dgm:spPr/>
      <dgm:t>
        <a:bodyPr/>
        <a:lstStyle/>
        <a:p>
          <a:endParaRPr lang="pt-BR"/>
        </a:p>
      </dgm:t>
    </dgm:pt>
    <dgm:pt modelId="{DE838DFA-5D9A-4E00-863E-4F0DE9AEC1FD}" type="sibTrans" cxnId="{3EA162A4-132D-4878-91E4-70CE79167425}">
      <dgm:prSet/>
      <dgm:spPr/>
      <dgm:t>
        <a:bodyPr/>
        <a:lstStyle/>
        <a:p>
          <a:endParaRPr lang="pt-BR"/>
        </a:p>
      </dgm:t>
    </dgm:pt>
    <dgm:pt modelId="{D9DCBD92-CF2D-4FA3-9650-A94983E94475}">
      <dgm:prSet/>
      <dgm:spPr/>
      <dgm:t>
        <a:bodyPr/>
        <a:lstStyle/>
        <a:p>
          <a:r>
            <a:rPr lang="pt-BR"/>
            <a:t>MODELAGEM DE DADOS E DEFINIÇÃO DA ARQUITETURA</a:t>
          </a:r>
        </a:p>
      </dgm:t>
    </dgm:pt>
    <dgm:pt modelId="{8069AF01-BDAC-4439-9E0A-EA0793CC3F91}" type="parTrans" cxnId="{0251C4D9-523C-45CA-9883-E36842905429}">
      <dgm:prSet/>
      <dgm:spPr/>
      <dgm:t>
        <a:bodyPr/>
        <a:lstStyle/>
        <a:p>
          <a:endParaRPr lang="pt-BR"/>
        </a:p>
      </dgm:t>
    </dgm:pt>
    <dgm:pt modelId="{62C8F385-660A-4B36-9BB8-6E3C7FF1DC57}" type="sibTrans" cxnId="{0251C4D9-523C-45CA-9883-E36842905429}">
      <dgm:prSet/>
      <dgm:spPr/>
      <dgm:t>
        <a:bodyPr/>
        <a:lstStyle/>
        <a:p>
          <a:endParaRPr lang="pt-BR"/>
        </a:p>
      </dgm:t>
    </dgm:pt>
    <dgm:pt modelId="{E2157045-4CE0-40CE-9C58-F4043DF91E33}">
      <dgm:prSet/>
      <dgm:spPr/>
      <dgm:t>
        <a:bodyPr/>
        <a:lstStyle/>
        <a:p>
          <a:r>
            <a:rPr lang="pt-BR"/>
            <a:t>APLICAÇÃO DE ALGORITIMOS DE IA/ML PARA GERAR INSIGHTS</a:t>
          </a:r>
        </a:p>
      </dgm:t>
    </dgm:pt>
    <dgm:pt modelId="{F9922145-9B07-49CE-9FA6-B33C82D2B167}" type="parTrans" cxnId="{762B93D8-43BE-42B3-8DE5-31247C71202B}">
      <dgm:prSet/>
      <dgm:spPr/>
      <dgm:t>
        <a:bodyPr/>
        <a:lstStyle/>
        <a:p>
          <a:endParaRPr lang="pt-BR"/>
        </a:p>
      </dgm:t>
    </dgm:pt>
    <dgm:pt modelId="{CA9D8683-4E32-4861-94E8-CF694F4D3BA3}" type="sibTrans" cxnId="{762B93D8-43BE-42B3-8DE5-31247C71202B}">
      <dgm:prSet/>
      <dgm:spPr/>
      <dgm:t>
        <a:bodyPr/>
        <a:lstStyle/>
        <a:p>
          <a:endParaRPr lang="pt-BR"/>
        </a:p>
      </dgm:t>
    </dgm:pt>
    <dgm:pt modelId="{D6F5CD79-D3E1-4B19-9C25-479267A00537}">
      <dgm:prSet/>
      <dgm:spPr/>
      <dgm:t>
        <a:bodyPr/>
        <a:lstStyle/>
        <a:p>
          <a:r>
            <a:rPr lang="pt-BR"/>
            <a:t>TESTES FUNCIONAIS E DE USABILIDADE</a:t>
          </a:r>
        </a:p>
      </dgm:t>
    </dgm:pt>
    <dgm:pt modelId="{50F4CB47-0DB9-4B1E-9C75-49682DAC2BF7}" type="parTrans" cxnId="{C6FE6CD8-A901-422C-875C-5FBBBE15EF5E}">
      <dgm:prSet/>
      <dgm:spPr/>
      <dgm:t>
        <a:bodyPr/>
        <a:lstStyle/>
        <a:p>
          <a:endParaRPr lang="pt-BR"/>
        </a:p>
      </dgm:t>
    </dgm:pt>
    <dgm:pt modelId="{A143E528-DC48-443B-967F-FB0FB6BA3C02}" type="sibTrans" cxnId="{C6FE6CD8-A901-422C-875C-5FBBBE15EF5E}">
      <dgm:prSet/>
      <dgm:spPr/>
      <dgm:t>
        <a:bodyPr/>
        <a:lstStyle/>
        <a:p>
          <a:endParaRPr lang="pt-BR"/>
        </a:p>
      </dgm:t>
    </dgm:pt>
    <dgm:pt modelId="{92338313-9670-40FB-8040-D372407E9060}">
      <dgm:prSet/>
      <dgm:spPr/>
      <dgm:t>
        <a:bodyPr/>
        <a:lstStyle/>
        <a:p>
          <a:r>
            <a:rPr lang="pt-BR"/>
            <a:t>ENTREGA DA PRIMEIRA VERSÃO AOS PROFESSORES</a:t>
          </a:r>
        </a:p>
      </dgm:t>
    </dgm:pt>
    <dgm:pt modelId="{2EA6147A-4097-4648-9D83-1C15EC3F6E1C}" type="parTrans" cxnId="{87F57775-E1CB-4C77-B610-15C932BBF66E}">
      <dgm:prSet/>
      <dgm:spPr/>
      <dgm:t>
        <a:bodyPr/>
        <a:lstStyle/>
        <a:p>
          <a:endParaRPr lang="pt-BR"/>
        </a:p>
      </dgm:t>
    </dgm:pt>
    <dgm:pt modelId="{B4F18F56-A5B4-46E0-A7B1-FB49C24421E2}" type="sibTrans" cxnId="{87F57775-E1CB-4C77-B610-15C932BBF66E}">
      <dgm:prSet/>
      <dgm:spPr/>
      <dgm:t>
        <a:bodyPr/>
        <a:lstStyle/>
        <a:p>
          <a:endParaRPr lang="pt-BR"/>
        </a:p>
      </dgm:t>
    </dgm:pt>
    <dgm:pt modelId="{23A96D7A-299B-4FA1-93D0-41E5DC2BDB0F}">
      <dgm:prSet/>
      <dgm:spPr/>
      <dgm:t>
        <a:bodyPr/>
        <a:lstStyle/>
        <a:p>
          <a:r>
            <a:rPr lang="pt-BR"/>
            <a:t>APRESENTAÇÃO DO PROJETO ( BANNER + PITCH )</a:t>
          </a:r>
        </a:p>
      </dgm:t>
    </dgm:pt>
    <dgm:pt modelId="{E9B60A7F-1B58-4875-83A0-42F3D1E4F7F2}" type="parTrans" cxnId="{B7D1D96A-3311-42A6-95E4-ADEB798CB0AE}">
      <dgm:prSet/>
      <dgm:spPr/>
      <dgm:t>
        <a:bodyPr/>
        <a:lstStyle/>
        <a:p>
          <a:endParaRPr lang="pt-BR"/>
        </a:p>
      </dgm:t>
    </dgm:pt>
    <dgm:pt modelId="{2B4DE4BC-1F11-40B8-BA40-4D746CA32CA5}" type="sibTrans" cxnId="{B7D1D96A-3311-42A6-95E4-ADEB798CB0AE}">
      <dgm:prSet/>
      <dgm:spPr/>
      <dgm:t>
        <a:bodyPr/>
        <a:lstStyle/>
        <a:p>
          <a:endParaRPr lang="pt-BR"/>
        </a:p>
      </dgm:t>
    </dgm:pt>
    <dgm:pt modelId="{BA15DC88-B838-4D5F-9BAB-AEC02AE52521}">
      <dgm:prSet/>
      <dgm:spPr/>
      <dgm:t>
        <a:bodyPr/>
        <a:lstStyle/>
        <a:p>
          <a:r>
            <a:rPr lang="pt-BR"/>
            <a:t>ANÁLISE DE EXPANSÃO DE MERCADO</a:t>
          </a:r>
        </a:p>
      </dgm:t>
    </dgm:pt>
    <dgm:pt modelId="{D1202378-9FC3-4AC3-BEDF-808E27AD479B}" type="parTrans" cxnId="{F7A145CB-AB41-45AF-8AD4-9A4F753B3ABE}">
      <dgm:prSet/>
      <dgm:spPr/>
      <dgm:t>
        <a:bodyPr/>
        <a:lstStyle/>
        <a:p>
          <a:endParaRPr lang="pt-BR"/>
        </a:p>
      </dgm:t>
    </dgm:pt>
    <dgm:pt modelId="{D7CB81A8-D79B-493F-A54C-A4C32D5B5C19}" type="sibTrans" cxnId="{F7A145CB-AB41-45AF-8AD4-9A4F753B3ABE}">
      <dgm:prSet/>
      <dgm:spPr/>
      <dgm:t>
        <a:bodyPr/>
        <a:lstStyle/>
        <a:p>
          <a:endParaRPr lang="pt-BR"/>
        </a:p>
      </dgm:t>
    </dgm:pt>
    <dgm:pt modelId="{86AF350A-A785-4BDD-9C13-1E90196942B4}">
      <dgm:prSet/>
      <dgm:spPr/>
      <dgm:t>
        <a:bodyPr/>
        <a:lstStyle/>
        <a:p>
          <a:r>
            <a:rPr lang="pt-BR"/>
            <a:t>DEFINIÇÃO</a:t>
          </a:r>
          <a:r>
            <a:rPr lang="pt-BR" baseline="0"/>
            <a:t> DE REQUISITOS FUNCIONAIS E NÃO FUNCIONAIS</a:t>
          </a:r>
          <a:endParaRPr lang="pt-BR"/>
        </a:p>
      </dgm:t>
    </dgm:pt>
    <dgm:pt modelId="{B7B3C6AE-DFBB-46A9-8CF1-A1BD803B9409}" type="parTrans" cxnId="{25A7167F-DF6B-457E-B8FE-9C31F86E5923}">
      <dgm:prSet/>
      <dgm:spPr/>
      <dgm:t>
        <a:bodyPr/>
        <a:lstStyle/>
        <a:p>
          <a:endParaRPr lang="pt-BR"/>
        </a:p>
      </dgm:t>
    </dgm:pt>
    <dgm:pt modelId="{E2A53098-4FAB-4666-9DF9-9FFC35DA3367}" type="sibTrans" cxnId="{25A7167F-DF6B-457E-B8FE-9C31F86E5923}">
      <dgm:prSet/>
      <dgm:spPr/>
      <dgm:t>
        <a:bodyPr/>
        <a:lstStyle/>
        <a:p>
          <a:endParaRPr lang="pt-BR"/>
        </a:p>
      </dgm:t>
    </dgm:pt>
    <dgm:pt modelId="{6ED531EE-0BC7-4118-B43F-7D8D436633A8}">
      <dgm:prSet/>
      <dgm:spPr/>
      <dgm:t>
        <a:bodyPr/>
        <a:lstStyle/>
        <a:p>
          <a:r>
            <a:rPr lang="pt-BR"/>
            <a:t>LEVANTAMENTO</a:t>
          </a:r>
          <a:r>
            <a:rPr lang="pt-BR" baseline="0"/>
            <a:t> INICIAL DE REQUISITOS E FUNCIONALIDADES</a:t>
          </a:r>
          <a:endParaRPr lang="pt-BR"/>
        </a:p>
      </dgm:t>
    </dgm:pt>
    <dgm:pt modelId="{D433E747-1E2C-41A0-B616-42B31870972F}" type="parTrans" cxnId="{14C546E3-3C2E-474D-828F-11A57961D2DD}">
      <dgm:prSet/>
      <dgm:spPr/>
      <dgm:t>
        <a:bodyPr/>
        <a:lstStyle/>
        <a:p>
          <a:endParaRPr lang="pt-BR"/>
        </a:p>
      </dgm:t>
    </dgm:pt>
    <dgm:pt modelId="{9952C637-C4F1-4218-8E7E-3DE34073E216}" type="sibTrans" cxnId="{14C546E3-3C2E-474D-828F-11A57961D2DD}">
      <dgm:prSet/>
      <dgm:spPr/>
      <dgm:t>
        <a:bodyPr/>
        <a:lstStyle/>
        <a:p>
          <a:endParaRPr lang="pt-BR"/>
        </a:p>
      </dgm:t>
    </dgm:pt>
    <dgm:pt modelId="{939AE253-A7E2-4EBA-B997-5913C2301F5A}">
      <dgm:prSet/>
      <dgm:spPr/>
      <dgm:t>
        <a:bodyPr/>
        <a:lstStyle/>
        <a:p>
          <a:r>
            <a:rPr lang="pt-BR"/>
            <a:t>FORMAÇÃO DA EQUIPE E DEFINIÇÃO DOS PAPÉIS</a:t>
          </a:r>
        </a:p>
      </dgm:t>
    </dgm:pt>
    <dgm:pt modelId="{CB1CFF7C-42F1-4A09-8B31-0773BB970F24}" type="parTrans" cxnId="{5674EC56-7284-401F-B9D6-9A37111DF4F8}">
      <dgm:prSet/>
      <dgm:spPr/>
      <dgm:t>
        <a:bodyPr/>
        <a:lstStyle/>
        <a:p>
          <a:endParaRPr lang="pt-BR"/>
        </a:p>
      </dgm:t>
    </dgm:pt>
    <dgm:pt modelId="{8DE7717C-7BB8-4CCA-B0CF-5548E227F675}" type="sibTrans" cxnId="{5674EC56-7284-401F-B9D6-9A37111DF4F8}">
      <dgm:prSet/>
      <dgm:spPr/>
      <dgm:t>
        <a:bodyPr/>
        <a:lstStyle/>
        <a:p>
          <a:endParaRPr lang="pt-BR"/>
        </a:p>
      </dgm:t>
    </dgm:pt>
    <dgm:pt modelId="{E2EC6A85-58E6-4744-B75D-3324C60D8EE8}">
      <dgm:prSet/>
      <dgm:spPr/>
      <dgm:t>
        <a:bodyPr/>
        <a:lstStyle/>
        <a:p>
          <a:r>
            <a:rPr lang="pt-BR"/>
            <a:t>NAVEGAÇÃO E FUNCIONALIDADES</a:t>
          </a:r>
        </a:p>
      </dgm:t>
    </dgm:pt>
    <dgm:pt modelId="{B3501234-EF80-4869-A279-C89BC86861D2}" type="parTrans" cxnId="{DE9C8239-0598-4C48-90A2-01751F1B2D4D}">
      <dgm:prSet/>
      <dgm:spPr/>
      <dgm:t>
        <a:bodyPr/>
        <a:lstStyle/>
        <a:p>
          <a:endParaRPr lang="pt-BR"/>
        </a:p>
      </dgm:t>
    </dgm:pt>
    <dgm:pt modelId="{10EFCF7D-53F5-4063-BC87-A0BF36C60784}" type="sibTrans" cxnId="{DE9C8239-0598-4C48-90A2-01751F1B2D4D}">
      <dgm:prSet/>
      <dgm:spPr/>
      <dgm:t>
        <a:bodyPr/>
        <a:lstStyle/>
        <a:p>
          <a:endParaRPr lang="pt-BR"/>
        </a:p>
      </dgm:t>
    </dgm:pt>
    <dgm:pt modelId="{69233474-9CCA-431F-ADB6-8A9AC33B9697}">
      <dgm:prSet/>
      <dgm:spPr/>
      <dgm:t>
        <a:bodyPr/>
        <a:lstStyle/>
        <a:p>
          <a:r>
            <a:rPr lang="pt-BR"/>
            <a:t>PROTÓTIPOS INTERATIVOS</a:t>
          </a:r>
        </a:p>
      </dgm:t>
    </dgm:pt>
    <dgm:pt modelId="{622DEC80-7D3B-489F-A688-386A3BD66E46}" type="parTrans" cxnId="{F1E5D1E5-1268-475D-944D-33E806414ACD}">
      <dgm:prSet/>
      <dgm:spPr/>
      <dgm:t>
        <a:bodyPr/>
        <a:lstStyle/>
        <a:p>
          <a:endParaRPr lang="pt-BR"/>
        </a:p>
      </dgm:t>
    </dgm:pt>
    <dgm:pt modelId="{FEF84970-9F64-4C23-B93E-C7AB8DAB57E9}" type="sibTrans" cxnId="{F1E5D1E5-1268-475D-944D-33E806414ACD}">
      <dgm:prSet/>
      <dgm:spPr/>
      <dgm:t>
        <a:bodyPr/>
        <a:lstStyle/>
        <a:p>
          <a:endParaRPr lang="pt-BR"/>
        </a:p>
      </dgm:t>
    </dgm:pt>
    <dgm:pt modelId="{DBA8929B-46BA-404E-A3FA-7CF913B88C72}">
      <dgm:prSet/>
      <dgm:spPr/>
      <dgm:t>
        <a:bodyPr/>
        <a:lstStyle/>
        <a:p>
          <a:r>
            <a:rPr lang="pt-BR"/>
            <a:t>IMPLEMENTAÇÃO DO BACKEND ( API, LOGICA DO NEGOCIO, SEGURANÇA )</a:t>
          </a:r>
        </a:p>
      </dgm:t>
    </dgm:pt>
    <dgm:pt modelId="{F26A6E32-5FBB-4CEF-BDB1-A0E805534581}" type="parTrans" cxnId="{A0E7CBB5-7CF0-42B5-B4E5-93BE50449420}">
      <dgm:prSet/>
      <dgm:spPr/>
      <dgm:t>
        <a:bodyPr/>
        <a:lstStyle/>
        <a:p>
          <a:endParaRPr lang="pt-BR"/>
        </a:p>
      </dgm:t>
    </dgm:pt>
    <dgm:pt modelId="{79AC7646-F02B-4EB7-8D35-A654D4BDF6CA}" type="sibTrans" cxnId="{A0E7CBB5-7CF0-42B5-B4E5-93BE50449420}">
      <dgm:prSet/>
      <dgm:spPr/>
      <dgm:t>
        <a:bodyPr/>
        <a:lstStyle/>
        <a:p>
          <a:endParaRPr lang="pt-BR"/>
        </a:p>
      </dgm:t>
    </dgm:pt>
    <dgm:pt modelId="{C2E9E08C-C520-4750-9A46-099873830BC9}">
      <dgm:prSet/>
      <dgm:spPr/>
      <dgm:t>
        <a:bodyPr/>
        <a:lstStyle/>
        <a:p>
          <a:r>
            <a:rPr lang="pt-BR"/>
            <a:t>IMPLEMENTAÇÃO DO FRONT-END ( GRAFICOS, FILTROS, KPIS )</a:t>
          </a:r>
        </a:p>
      </dgm:t>
    </dgm:pt>
    <dgm:pt modelId="{304499FC-178F-457B-9D5B-07C633CC1703}" type="parTrans" cxnId="{EB7666B2-9172-4ECA-B786-AA8FF5113B06}">
      <dgm:prSet/>
      <dgm:spPr/>
      <dgm:t>
        <a:bodyPr/>
        <a:lstStyle/>
        <a:p>
          <a:endParaRPr lang="pt-BR"/>
        </a:p>
      </dgm:t>
    </dgm:pt>
    <dgm:pt modelId="{E69A4F6D-B644-4F5C-905D-8356A91FFF6D}" type="sibTrans" cxnId="{EB7666B2-9172-4ECA-B786-AA8FF5113B06}">
      <dgm:prSet/>
      <dgm:spPr/>
      <dgm:t>
        <a:bodyPr/>
        <a:lstStyle/>
        <a:p>
          <a:endParaRPr lang="pt-BR"/>
        </a:p>
      </dgm:t>
    </dgm:pt>
    <dgm:pt modelId="{602FD50F-130C-4E3A-A16E-AF79EACA12AD}">
      <dgm:prSet/>
      <dgm:spPr/>
      <dgm:t>
        <a:bodyPr/>
        <a:lstStyle/>
        <a:p>
          <a:r>
            <a:rPr lang="pt-BR"/>
            <a:t>IMPLEMENTAÇÃO</a:t>
          </a:r>
          <a:r>
            <a:rPr lang="pt-BR" baseline="0"/>
            <a:t> DE ALERTAS AUTOMÁTICOS E DETECÇÃO DE ANOMALIS</a:t>
          </a:r>
          <a:endParaRPr lang="pt-BR"/>
        </a:p>
      </dgm:t>
    </dgm:pt>
    <dgm:pt modelId="{7B0E8674-AF5F-4D43-BDCB-E4D39514593E}" type="parTrans" cxnId="{E8CAFC66-D95E-4317-A7A2-C8AB6D6BA112}">
      <dgm:prSet/>
      <dgm:spPr/>
      <dgm:t>
        <a:bodyPr/>
        <a:lstStyle/>
        <a:p>
          <a:endParaRPr lang="pt-BR"/>
        </a:p>
      </dgm:t>
    </dgm:pt>
    <dgm:pt modelId="{D4ED3A0A-0C59-4430-AAD1-BDBBC840422D}" type="sibTrans" cxnId="{E8CAFC66-D95E-4317-A7A2-C8AB6D6BA112}">
      <dgm:prSet/>
      <dgm:spPr/>
      <dgm:t>
        <a:bodyPr/>
        <a:lstStyle/>
        <a:p>
          <a:endParaRPr lang="pt-BR"/>
        </a:p>
      </dgm:t>
    </dgm:pt>
    <dgm:pt modelId="{E5E9916D-2D7F-4C7A-A808-9D88F35BEC5A}">
      <dgm:prSet/>
      <dgm:spPr/>
      <dgm:t>
        <a:bodyPr/>
        <a:lstStyle/>
        <a:p>
          <a:r>
            <a:rPr lang="pt-BR"/>
            <a:t>SIMULAÇÃO</a:t>
          </a:r>
          <a:r>
            <a:rPr lang="pt-BR" baseline="0"/>
            <a:t> DE CAMPANHAS E CENÁRIOS DE USO</a:t>
          </a:r>
          <a:endParaRPr lang="pt-BR"/>
        </a:p>
      </dgm:t>
    </dgm:pt>
    <dgm:pt modelId="{6EAA41E0-1525-42E3-A200-48C0FE921E72}" type="parTrans" cxnId="{8A23767A-9C3F-4E56-B59C-7BCEF096F684}">
      <dgm:prSet/>
      <dgm:spPr/>
      <dgm:t>
        <a:bodyPr/>
        <a:lstStyle/>
        <a:p>
          <a:endParaRPr lang="pt-BR"/>
        </a:p>
      </dgm:t>
    </dgm:pt>
    <dgm:pt modelId="{4AC5E256-0BCF-40E2-AEBD-A2D1A83F40E2}" type="sibTrans" cxnId="{8A23767A-9C3F-4E56-B59C-7BCEF096F684}">
      <dgm:prSet/>
      <dgm:spPr/>
      <dgm:t>
        <a:bodyPr/>
        <a:lstStyle/>
        <a:p>
          <a:endParaRPr lang="pt-BR"/>
        </a:p>
      </dgm:t>
    </dgm:pt>
    <dgm:pt modelId="{9AC19E5E-60C4-4CCF-A20E-E4814BC2FE9B}">
      <dgm:prSet/>
      <dgm:spPr/>
      <dgm:t>
        <a:bodyPr/>
        <a:lstStyle/>
        <a:p>
          <a:r>
            <a:rPr lang="pt-BR"/>
            <a:t>TESTES</a:t>
          </a:r>
          <a:r>
            <a:rPr lang="pt-BR" baseline="0"/>
            <a:t> DE RESPONSIVIDADE E COMPATIBILIDADE</a:t>
          </a:r>
          <a:endParaRPr lang="pt-BR"/>
        </a:p>
      </dgm:t>
    </dgm:pt>
    <dgm:pt modelId="{699FA3BB-5DDB-4810-8B78-2E6BCAFDC511}" type="parTrans" cxnId="{A07DF47A-E69E-495D-8151-1979DE0A5DDB}">
      <dgm:prSet/>
      <dgm:spPr/>
      <dgm:t>
        <a:bodyPr/>
        <a:lstStyle/>
        <a:p>
          <a:endParaRPr lang="pt-BR"/>
        </a:p>
      </dgm:t>
    </dgm:pt>
    <dgm:pt modelId="{9F54CECE-D9A6-4EF2-828B-C01621ECF61C}" type="sibTrans" cxnId="{A07DF47A-E69E-495D-8151-1979DE0A5DDB}">
      <dgm:prSet/>
      <dgm:spPr/>
      <dgm:t>
        <a:bodyPr/>
        <a:lstStyle/>
        <a:p>
          <a:endParaRPr lang="pt-BR"/>
        </a:p>
      </dgm:t>
    </dgm:pt>
    <dgm:pt modelId="{03DF699C-3176-485E-B584-5BC85EC703ED}">
      <dgm:prSet/>
      <dgm:spPr/>
      <dgm:t>
        <a:bodyPr/>
        <a:lstStyle/>
        <a:p>
          <a:r>
            <a:rPr lang="pt-BR"/>
            <a:t>TESTES</a:t>
          </a:r>
          <a:r>
            <a:rPr lang="pt-BR" baseline="0"/>
            <a:t> DE SEGURANÇA E PRIVACIDADES ( LGPD )</a:t>
          </a:r>
          <a:endParaRPr lang="pt-BR"/>
        </a:p>
      </dgm:t>
    </dgm:pt>
    <dgm:pt modelId="{FDDB7EEE-AB02-47E4-B007-CB2A762CB7F9}" type="parTrans" cxnId="{7241A540-84B9-4248-A8C9-589551961BC5}">
      <dgm:prSet/>
      <dgm:spPr/>
      <dgm:t>
        <a:bodyPr/>
        <a:lstStyle/>
        <a:p>
          <a:endParaRPr lang="pt-BR"/>
        </a:p>
      </dgm:t>
    </dgm:pt>
    <dgm:pt modelId="{C3CA3D16-3F50-4C85-8F9B-29F6F52233B6}" type="sibTrans" cxnId="{7241A540-84B9-4248-A8C9-589551961BC5}">
      <dgm:prSet/>
      <dgm:spPr/>
      <dgm:t>
        <a:bodyPr/>
        <a:lstStyle/>
        <a:p>
          <a:endParaRPr lang="pt-BR"/>
        </a:p>
      </dgm:t>
    </dgm:pt>
    <dgm:pt modelId="{8AB7F64B-E4EA-46A3-93C5-530B1FAAB3A0}">
      <dgm:prSet/>
      <dgm:spPr/>
      <dgm:t>
        <a:bodyPr/>
        <a:lstStyle/>
        <a:p>
          <a:r>
            <a:rPr lang="pt-BR"/>
            <a:t>AJUSTES</a:t>
          </a:r>
          <a:r>
            <a:rPr lang="pt-BR" baseline="0"/>
            <a:t> BASEADOS EM FEEDBACKS</a:t>
          </a:r>
          <a:endParaRPr lang="pt-BR"/>
        </a:p>
      </dgm:t>
    </dgm:pt>
    <dgm:pt modelId="{D39B8DD9-864C-4EB7-9F89-A2AD12438034}" type="parTrans" cxnId="{633930AF-3D0C-41D1-9D7D-CE36CB354B8D}">
      <dgm:prSet/>
      <dgm:spPr/>
      <dgm:t>
        <a:bodyPr/>
        <a:lstStyle/>
        <a:p>
          <a:endParaRPr lang="pt-BR"/>
        </a:p>
      </dgm:t>
    </dgm:pt>
    <dgm:pt modelId="{54EF72C2-E454-4C40-B61C-C5559BC6F1E5}" type="sibTrans" cxnId="{633930AF-3D0C-41D1-9D7D-CE36CB354B8D}">
      <dgm:prSet/>
      <dgm:spPr/>
      <dgm:t>
        <a:bodyPr/>
        <a:lstStyle/>
        <a:p>
          <a:endParaRPr lang="pt-BR"/>
        </a:p>
      </dgm:t>
    </dgm:pt>
    <dgm:pt modelId="{F02C7DD0-38B5-42D3-B052-77C4D943365F}">
      <dgm:prSet/>
      <dgm:spPr/>
      <dgm:t>
        <a:bodyPr/>
        <a:lstStyle/>
        <a:p>
          <a:r>
            <a:rPr lang="pt-BR"/>
            <a:t>ENTREGA OFICIAL DA VERSÃO FINAL</a:t>
          </a:r>
        </a:p>
      </dgm:t>
    </dgm:pt>
    <dgm:pt modelId="{3C430132-43C1-47EF-A156-1D4161537981}" type="parTrans" cxnId="{0B06A545-F7FA-4E92-9E10-17CE2A337029}">
      <dgm:prSet/>
      <dgm:spPr/>
      <dgm:t>
        <a:bodyPr/>
        <a:lstStyle/>
        <a:p>
          <a:endParaRPr lang="pt-BR"/>
        </a:p>
      </dgm:t>
    </dgm:pt>
    <dgm:pt modelId="{50138A85-8EAD-497B-B628-3150CB39B50A}" type="sibTrans" cxnId="{0B06A545-F7FA-4E92-9E10-17CE2A337029}">
      <dgm:prSet/>
      <dgm:spPr/>
      <dgm:t>
        <a:bodyPr/>
        <a:lstStyle/>
        <a:p>
          <a:endParaRPr lang="pt-BR"/>
        </a:p>
      </dgm:t>
    </dgm:pt>
    <dgm:pt modelId="{EC6FE534-DC93-4BE9-B221-533498D9AED2}">
      <dgm:prSet/>
      <dgm:spPr/>
      <dgm:t>
        <a:bodyPr/>
        <a:lstStyle/>
        <a:p>
          <a:r>
            <a:rPr lang="pt-BR"/>
            <a:t>SUPORTE A DÚVIDAS E MELHORIAS PÓS-AVALIAÇÃO</a:t>
          </a:r>
        </a:p>
      </dgm:t>
    </dgm:pt>
    <dgm:pt modelId="{E1527C33-CFAA-4D8C-96C4-EE6231657CF0}" type="parTrans" cxnId="{FE8D82F4-EC2E-4B25-896E-A6EFC76B2206}">
      <dgm:prSet/>
      <dgm:spPr/>
      <dgm:t>
        <a:bodyPr/>
        <a:lstStyle/>
        <a:p>
          <a:endParaRPr lang="pt-BR"/>
        </a:p>
      </dgm:t>
    </dgm:pt>
    <dgm:pt modelId="{6D81CC16-08CD-4BC5-BB25-D3C60D9BB3C1}" type="sibTrans" cxnId="{FE8D82F4-EC2E-4B25-896E-A6EFC76B2206}">
      <dgm:prSet/>
      <dgm:spPr/>
      <dgm:t>
        <a:bodyPr/>
        <a:lstStyle/>
        <a:p>
          <a:endParaRPr lang="pt-BR"/>
        </a:p>
      </dgm:t>
    </dgm:pt>
    <dgm:pt modelId="{0995A2E3-0901-4DB1-B970-376B2E4006D1}">
      <dgm:prSet/>
      <dgm:spPr/>
      <dgm:t>
        <a:bodyPr/>
        <a:lstStyle/>
        <a:p>
          <a:r>
            <a:rPr lang="pt-BR"/>
            <a:t>DOCUMENTAÇÃO</a:t>
          </a:r>
          <a:r>
            <a:rPr lang="pt-BR" baseline="0"/>
            <a:t> FINAL DO PROJETO</a:t>
          </a:r>
          <a:endParaRPr lang="pt-BR"/>
        </a:p>
      </dgm:t>
    </dgm:pt>
    <dgm:pt modelId="{902A754E-4E4A-4847-B0A2-573B94308BBA}" type="parTrans" cxnId="{A8FF89BC-D15C-44F3-A67F-96B16824950D}">
      <dgm:prSet/>
      <dgm:spPr/>
      <dgm:t>
        <a:bodyPr/>
        <a:lstStyle/>
        <a:p>
          <a:endParaRPr lang="pt-BR"/>
        </a:p>
      </dgm:t>
    </dgm:pt>
    <dgm:pt modelId="{20A0EF64-0AD3-4993-8E6E-5758F9AF64A6}" type="sibTrans" cxnId="{A8FF89BC-D15C-44F3-A67F-96B16824950D}">
      <dgm:prSet/>
      <dgm:spPr/>
      <dgm:t>
        <a:bodyPr/>
        <a:lstStyle/>
        <a:p>
          <a:endParaRPr lang="pt-BR"/>
        </a:p>
      </dgm:t>
    </dgm:pt>
    <dgm:pt modelId="{85451313-C917-4F47-86D0-45E28E549CBF}">
      <dgm:prSet/>
      <dgm:spPr/>
      <dgm:t>
        <a:bodyPr/>
        <a:lstStyle/>
        <a:p>
          <a:r>
            <a:rPr lang="pt-BR"/>
            <a:t>DESENVOLVER PARCERIAS</a:t>
          </a:r>
        </a:p>
      </dgm:t>
    </dgm:pt>
    <dgm:pt modelId="{900F9B5B-B201-41E8-9F84-B4A949821D1D}" type="parTrans" cxnId="{C8D70DD5-D354-4E8F-8F36-FBA22A5D2A2C}">
      <dgm:prSet/>
      <dgm:spPr/>
      <dgm:t>
        <a:bodyPr/>
        <a:lstStyle/>
        <a:p>
          <a:endParaRPr lang="pt-BR"/>
        </a:p>
      </dgm:t>
    </dgm:pt>
    <dgm:pt modelId="{C35E62F3-BCD5-4083-A380-44B10F6F2EC2}" type="sibTrans" cxnId="{C8D70DD5-D354-4E8F-8F36-FBA22A5D2A2C}">
      <dgm:prSet/>
      <dgm:spPr/>
      <dgm:t>
        <a:bodyPr/>
        <a:lstStyle/>
        <a:p>
          <a:endParaRPr lang="pt-BR"/>
        </a:p>
      </dgm:t>
    </dgm:pt>
    <dgm:pt modelId="{F9F2A175-3F9B-492A-AD89-F9ADF1AA7A09}">
      <dgm:prSet/>
      <dgm:spPr/>
      <dgm:t>
        <a:bodyPr/>
        <a:lstStyle/>
        <a:p>
          <a:r>
            <a:rPr lang="pt-BR"/>
            <a:t>DESENVOLVER VERSÕES DE ASSINATURA</a:t>
          </a:r>
        </a:p>
      </dgm:t>
    </dgm:pt>
    <dgm:pt modelId="{23233B68-EF36-4A02-9B22-884F03B3E17D}" type="parTrans" cxnId="{02726BBB-A793-416B-8A98-F88455A0A603}">
      <dgm:prSet/>
      <dgm:spPr/>
      <dgm:t>
        <a:bodyPr/>
        <a:lstStyle/>
        <a:p>
          <a:endParaRPr lang="pt-BR"/>
        </a:p>
      </dgm:t>
    </dgm:pt>
    <dgm:pt modelId="{6783538A-23B6-4D3C-92F4-06CBADDFC98C}" type="sibTrans" cxnId="{02726BBB-A793-416B-8A98-F88455A0A603}">
      <dgm:prSet/>
      <dgm:spPr/>
      <dgm:t>
        <a:bodyPr/>
        <a:lstStyle/>
        <a:p>
          <a:endParaRPr lang="pt-BR"/>
        </a:p>
      </dgm:t>
    </dgm:pt>
    <dgm:pt modelId="{141B889D-94F1-45C1-B73E-13B1197CCCF8}">
      <dgm:prSet/>
      <dgm:spPr/>
      <dgm:t>
        <a:bodyPr/>
        <a:lstStyle/>
        <a:p>
          <a:r>
            <a:rPr lang="pt-BR"/>
            <a:t>DESIGN UX</a:t>
          </a:r>
        </a:p>
      </dgm:t>
    </dgm:pt>
    <dgm:pt modelId="{16CD9583-BD21-4156-92D6-71CDB340D1AD}" type="parTrans" cxnId="{B92B522F-B1AC-4084-8435-05E3C9E7FBC1}">
      <dgm:prSet/>
      <dgm:spPr/>
      <dgm:t>
        <a:bodyPr/>
        <a:lstStyle/>
        <a:p>
          <a:endParaRPr lang="pt-BR"/>
        </a:p>
      </dgm:t>
    </dgm:pt>
    <dgm:pt modelId="{FD784D90-C615-46FC-910F-FBF76A3078C0}" type="sibTrans" cxnId="{B92B522F-B1AC-4084-8435-05E3C9E7FBC1}">
      <dgm:prSet/>
      <dgm:spPr/>
      <dgm:t>
        <a:bodyPr/>
        <a:lstStyle/>
        <a:p>
          <a:endParaRPr lang="pt-BR"/>
        </a:p>
      </dgm:t>
    </dgm:pt>
    <dgm:pt modelId="{0AE7F9E1-765F-489C-8C16-C7BC49A797D9}">
      <dgm:prSet/>
      <dgm:spPr/>
      <dgm:t>
        <a:bodyPr/>
        <a:lstStyle/>
        <a:p>
          <a:r>
            <a:rPr lang="pt-BR"/>
            <a:t>INTERFACE LIMPA E INTUITIVA</a:t>
          </a:r>
        </a:p>
      </dgm:t>
    </dgm:pt>
    <dgm:pt modelId="{3D8434B0-DEC5-4689-B419-C2351767EFE8}" type="parTrans" cxnId="{71E1FC74-41F8-4DF4-A6BB-6C89D145CA37}">
      <dgm:prSet/>
      <dgm:spPr/>
      <dgm:t>
        <a:bodyPr/>
        <a:lstStyle/>
        <a:p>
          <a:endParaRPr lang="pt-BR"/>
        </a:p>
      </dgm:t>
    </dgm:pt>
    <dgm:pt modelId="{CF6AFA8F-6A63-4640-9B8A-9183306EE590}" type="sibTrans" cxnId="{71E1FC74-41F8-4DF4-A6BB-6C89D145CA37}">
      <dgm:prSet/>
      <dgm:spPr/>
      <dgm:t>
        <a:bodyPr/>
        <a:lstStyle/>
        <a:p>
          <a:endParaRPr lang="pt-BR"/>
        </a:p>
      </dgm:t>
    </dgm:pt>
    <dgm:pt modelId="{1FA32465-79CA-43E4-925C-FD9E6E9DB5C8}">
      <dgm:prSet/>
      <dgm:spPr/>
      <dgm:t>
        <a:bodyPr/>
        <a:lstStyle/>
        <a:p>
          <a:r>
            <a:rPr lang="pt-BR"/>
            <a:t>TESTAR A UI/UX</a:t>
          </a:r>
        </a:p>
      </dgm:t>
    </dgm:pt>
    <dgm:pt modelId="{88490267-DE7E-43ED-9BD4-B69E754A61AF}" type="parTrans" cxnId="{05578DD0-72FA-4B08-B907-FC8A62576561}">
      <dgm:prSet/>
      <dgm:spPr/>
      <dgm:t>
        <a:bodyPr/>
        <a:lstStyle/>
        <a:p>
          <a:endParaRPr lang="pt-BR"/>
        </a:p>
      </dgm:t>
    </dgm:pt>
    <dgm:pt modelId="{8D80A846-3714-4A60-AA9F-DC844391A49A}" type="sibTrans" cxnId="{05578DD0-72FA-4B08-B907-FC8A62576561}">
      <dgm:prSet/>
      <dgm:spPr/>
      <dgm:t>
        <a:bodyPr/>
        <a:lstStyle/>
        <a:p>
          <a:endParaRPr lang="pt-BR"/>
        </a:p>
      </dgm:t>
    </dgm:pt>
    <dgm:pt modelId="{0E0D5914-9733-4438-B53B-E54AED87BD25}">
      <dgm:prSet custT="1"/>
      <dgm:spPr>
        <a:solidFill>
          <a:schemeClr val="accent6">
            <a:lumMod val="75000"/>
          </a:schemeClr>
        </a:solidFill>
      </dgm:spPr>
      <dgm:t>
        <a:bodyPr/>
        <a:lstStyle/>
        <a:p>
          <a:r>
            <a:rPr lang="pt-BR" sz="900" b="1"/>
            <a:t>DESENVOLVIMENTO</a:t>
          </a:r>
        </a:p>
      </dgm:t>
    </dgm:pt>
    <dgm:pt modelId="{D8EA48FB-2A30-458D-BF2E-504D6379A563}" type="sibTrans" cxnId="{4A2D8755-0CFA-4659-993A-B10BB913460D}">
      <dgm:prSet/>
      <dgm:spPr/>
      <dgm:t>
        <a:bodyPr/>
        <a:lstStyle/>
        <a:p>
          <a:endParaRPr lang="pt-BR"/>
        </a:p>
      </dgm:t>
    </dgm:pt>
    <dgm:pt modelId="{C025D0B3-3453-4AB2-8C0D-9A93251A872D}" type="parTrans" cxnId="{4A2D8755-0CFA-4659-993A-B10BB913460D}">
      <dgm:prSet/>
      <dgm:spPr/>
      <dgm:t>
        <a:bodyPr/>
        <a:lstStyle/>
        <a:p>
          <a:endParaRPr lang="pt-BR"/>
        </a:p>
      </dgm:t>
    </dgm:pt>
    <dgm:pt modelId="{C2EFE54E-DDBB-4937-AAAF-B8E47F74D697}">
      <dgm:prSet/>
      <dgm:spPr/>
      <dgm:t>
        <a:bodyPr/>
        <a:lstStyle/>
        <a:p>
          <a:r>
            <a:rPr lang="pt-BR"/>
            <a:t>ELABORAÇÃO DO CRONOGRAMA E METAS</a:t>
          </a:r>
        </a:p>
      </dgm:t>
    </dgm:pt>
    <dgm:pt modelId="{5DE7361D-5FEF-405C-B0DD-35377479C1DF}" type="sibTrans" cxnId="{3D7DD36E-03E9-42F3-B684-10B7CEF98A4F}">
      <dgm:prSet/>
      <dgm:spPr/>
      <dgm:t>
        <a:bodyPr/>
        <a:lstStyle/>
        <a:p>
          <a:endParaRPr lang="pt-BR"/>
        </a:p>
      </dgm:t>
    </dgm:pt>
    <dgm:pt modelId="{DCA270CC-2A75-49E7-89B8-4B3AC5996B9D}" type="parTrans" cxnId="{3D7DD36E-03E9-42F3-B684-10B7CEF98A4F}">
      <dgm:prSet/>
      <dgm:spPr/>
      <dgm:t>
        <a:bodyPr/>
        <a:lstStyle/>
        <a:p>
          <a:endParaRPr lang="pt-BR"/>
        </a:p>
      </dgm:t>
    </dgm:pt>
    <dgm:pt modelId="{0B7A893D-34B0-412E-AAF0-3244FF37E62F}">
      <dgm:prSet/>
      <dgm:spPr/>
      <dgm:t>
        <a:bodyPr/>
        <a:lstStyle/>
        <a:p>
          <a:r>
            <a:rPr lang="pt-BR"/>
            <a:t>IDENTIFICAÇÃO DE RISCOS E PLANO DE MITIGAÇÃO </a:t>
          </a:r>
        </a:p>
      </dgm:t>
    </dgm:pt>
    <dgm:pt modelId="{EBBEF2A1-4FE1-445D-81D1-191137E58D73}" type="sibTrans" cxnId="{DD8252DC-97BB-4DFF-98B1-5F9768B012B2}">
      <dgm:prSet/>
      <dgm:spPr/>
      <dgm:t>
        <a:bodyPr/>
        <a:lstStyle/>
        <a:p>
          <a:endParaRPr lang="pt-BR"/>
        </a:p>
      </dgm:t>
    </dgm:pt>
    <dgm:pt modelId="{2DEF8671-DD1F-49D2-9C9F-4553E51583D7}" type="parTrans" cxnId="{DD8252DC-97BB-4DFF-98B1-5F9768B012B2}">
      <dgm:prSet/>
      <dgm:spPr/>
      <dgm:t>
        <a:bodyPr/>
        <a:lstStyle/>
        <a:p>
          <a:endParaRPr lang="pt-BR"/>
        </a:p>
      </dgm:t>
    </dgm:pt>
    <dgm:pt modelId="{E58E71C5-19FC-4FFA-98C8-59E3E475338A}">
      <dgm:prSet/>
      <dgm:spPr/>
      <dgm:t>
        <a:bodyPr/>
        <a:lstStyle/>
        <a:p>
          <a:r>
            <a:rPr lang="pt-BR"/>
            <a:t>INTEGRAÇÃO COM BASE DE DADOS</a:t>
          </a:r>
        </a:p>
      </dgm:t>
    </dgm:pt>
    <dgm:pt modelId="{192DFEBB-450E-40ED-8FC5-9BB5EBD3BD25}" type="parTrans" cxnId="{EDB4DBE2-3924-4290-AF56-E099A8F21A76}">
      <dgm:prSet/>
      <dgm:spPr/>
      <dgm:t>
        <a:bodyPr/>
        <a:lstStyle/>
        <a:p>
          <a:endParaRPr lang="pt-BR"/>
        </a:p>
      </dgm:t>
    </dgm:pt>
    <dgm:pt modelId="{686AF537-7E4A-4E2F-B8B6-7D8C1FC9AC8C}" type="sibTrans" cxnId="{EDB4DBE2-3924-4290-AF56-E099A8F21A76}">
      <dgm:prSet/>
      <dgm:spPr/>
      <dgm:t>
        <a:bodyPr/>
        <a:lstStyle/>
        <a:p>
          <a:endParaRPr lang="pt-BR"/>
        </a:p>
      </dgm:t>
    </dgm:pt>
    <dgm:pt modelId="{90431E3C-4F42-4628-B684-A96161BFF430}" type="pres">
      <dgm:prSet presAssocID="{0CFB7DD9-0DA5-4E4C-8DA3-9F1B6119F4C6}" presName="hierChild1" presStyleCnt="0">
        <dgm:presLayoutVars>
          <dgm:orgChart val="1"/>
          <dgm:chPref val="1"/>
          <dgm:dir/>
          <dgm:animOne val="branch"/>
          <dgm:animLvl val="lvl"/>
          <dgm:resizeHandles/>
        </dgm:presLayoutVars>
      </dgm:prSet>
      <dgm:spPr/>
    </dgm:pt>
    <dgm:pt modelId="{0A189367-43EC-4441-BA08-750B899E9469}" type="pres">
      <dgm:prSet presAssocID="{0102E4FE-20A8-44CB-9044-37DB2019EEF7}" presName="hierRoot1" presStyleCnt="0">
        <dgm:presLayoutVars>
          <dgm:hierBranch val="init"/>
        </dgm:presLayoutVars>
      </dgm:prSet>
      <dgm:spPr/>
    </dgm:pt>
    <dgm:pt modelId="{360B80A0-E040-4231-A03C-DB4C44D4BEFB}" type="pres">
      <dgm:prSet presAssocID="{0102E4FE-20A8-44CB-9044-37DB2019EEF7}" presName="rootComposite1" presStyleCnt="0"/>
      <dgm:spPr/>
    </dgm:pt>
    <dgm:pt modelId="{2D883808-430E-40D8-8B07-302E85302A34}" type="pres">
      <dgm:prSet presAssocID="{0102E4FE-20A8-44CB-9044-37DB2019EEF7}" presName="rootText1" presStyleLbl="node0" presStyleIdx="0" presStyleCnt="1" custScaleX="150162" custScaleY="128812" custLinFactY="-34665" custLinFactNeighborX="-6143" custLinFactNeighborY="-100000">
        <dgm:presLayoutVars>
          <dgm:chPref val="3"/>
        </dgm:presLayoutVars>
      </dgm:prSet>
      <dgm:spPr/>
    </dgm:pt>
    <dgm:pt modelId="{9E54A725-AB28-4B64-8844-9F2951F2F7A0}" type="pres">
      <dgm:prSet presAssocID="{0102E4FE-20A8-44CB-9044-37DB2019EEF7}" presName="rootConnector1" presStyleLbl="node1" presStyleIdx="0" presStyleCnt="0"/>
      <dgm:spPr/>
    </dgm:pt>
    <dgm:pt modelId="{7F944FE0-D2A2-405B-BDFF-D1897631706E}" type="pres">
      <dgm:prSet presAssocID="{0102E4FE-20A8-44CB-9044-37DB2019EEF7}" presName="hierChild2" presStyleCnt="0"/>
      <dgm:spPr/>
    </dgm:pt>
    <dgm:pt modelId="{7BA6A4CA-F40E-4826-9E97-95062F5DD647}" type="pres">
      <dgm:prSet presAssocID="{D6922E7D-1806-4E3F-8FA5-876C5E53C8A8}" presName="Name37" presStyleLbl="parChTrans1D2" presStyleIdx="0" presStyleCnt="9"/>
      <dgm:spPr/>
    </dgm:pt>
    <dgm:pt modelId="{92667419-A898-4795-9C0E-361368D04859}" type="pres">
      <dgm:prSet presAssocID="{8D244D8F-C792-40BC-A511-7DE39E45E194}" presName="hierRoot2" presStyleCnt="0">
        <dgm:presLayoutVars>
          <dgm:hierBranch val="init"/>
        </dgm:presLayoutVars>
      </dgm:prSet>
      <dgm:spPr/>
    </dgm:pt>
    <dgm:pt modelId="{AAE10948-D9BD-4DD1-83D8-C8238129D30B}" type="pres">
      <dgm:prSet presAssocID="{8D244D8F-C792-40BC-A511-7DE39E45E194}" presName="rootComposite" presStyleCnt="0"/>
      <dgm:spPr/>
    </dgm:pt>
    <dgm:pt modelId="{4C9AEEA8-806B-4221-A8CF-497F84C39D63}" type="pres">
      <dgm:prSet presAssocID="{8D244D8F-C792-40BC-A511-7DE39E45E194}" presName="rootText" presStyleLbl="node2" presStyleIdx="0" presStyleCnt="9" custScaleX="76938" custLinFactNeighborX="-2261">
        <dgm:presLayoutVars>
          <dgm:chPref val="3"/>
        </dgm:presLayoutVars>
      </dgm:prSet>
      <dgm:spPr/>
    </dgm:pt>
    <dgm:pt modelId="{CFC31A14-C94F-4A30-A37D-372AB6BB600E}" type="pres">
      <dgm:prSet presAssocID="{8D244D8F-C792-40BC-A511-7DE39E45E194}" presName="rootConnector" presStyleLbl="node2" presStyleIdx="0" presStyleCnt="9"/>
      <dgm:spPr/>
    </dgm:pt>
    <dgm:pt modelId="{CFE7259F-6958-4278-B532-D5FC1DF0D989}" type="pres">
      <dgm:prSet presAssocID="{8D244D8F-C792-40BC-A511-7DE39E45E194}" presName="hierChild4" presStyleCnt="0"/>
      <dgm:spPr/>
    </dgm:pt>
    <dgm:pt modelId="{0DBA4C10-E38C-4A57-BDCF-A02983AC86EA}" type="pres">
      <dgm:prSet presAssocID="{B5B99BBF-342F-4A4E-BF02-3E97606E944D}" presName="Name37" presStyleLbl="parChTrans1D3" presStyleIdx="0" presStyleCnt="22"/>
      <dgm:spPr/>
    </dgm:pt>
    <dgm:pt modelId="{F7237C1A-2CFF-4D51-9968-643427BC722B}" type="pres">
      <dgm:prSet presAssocID="{B6389D6D-8AE5-4B3C-9BF6-CF7D2B974EDD}" presName="hierRoot2" presStyleCnt="0">
        <dgm:presLayoutVars>
          <dgm:hierBranch val="init"/>
        </dgm:presLayoutVars>
      </dgm:prSet>
      <dgm:spPr/>
    </dgm:pt>
    <dgm:pt modelId="{1F57570A-EEE3-4AFE-93E6-A976FA9C51FD}" type="pres">
      <dgm:prSet presAssocID="{B6389D6D-8AE5-4B3C-9BF6-CF7D2B974EDD}" presName="rootComposite" presStyleCnt="0"/>
      <dgm:spPr/>
    </dgm:pt>
    <dgm:pt modelId="{9E9FE827-52A4-46D9-ADB2-E6FCF0B9E008}" type="pres">
      <dgm:prSet presAssocID="{B6389D6D-8AE5-4B3C-9BF6-CF7D2B974EDD}" presName="rootText" presStyleLbl="node3" presStyleIdx="0" presStyleCnt="22">
        <dgm:presLayoutVars>
          <dgm:chPref val="3"/>
        </dgm:presLayoutVars>
      </dgm:prSet>
      <dgm:spPr/>
    </dgm:pt>
    <dgm:pt modelId="{45896F72-DCDE-404C-8364-99656B71FFED}" type="pres">
      <dgm:prSet presAssocID="{B6389D6D-8AE5-4B3C-9BF6-CF7D2B974EDD}" presName="rootConnector" presStyleLbl="node3" presStyleIdx="0" presStyleCnt="22"/>
      <dgm:spPr/>
    </dgm:pt>
    <dgm:pt modelId="{09EFDB36-E5B0-4407-8281-5D4F42D16FE0}" type="pres">
      <dgm:prSet presAssocID="{B6389D6D-8AE5-4B3C-9BF6-CF7D2B974EDD}" presName="hierChild4" presStyleCnt="0"/>
      <dgm:spPr/>
    </dgm:pt>
    <dgm:pt modelId="{2F132628-32FC-4EEB-A2B9-3E7324D5716F}" type="pres">
      <dgm:prSet presAssocID="{B6389D6D-8AE5-4B3C-9BF6-CF7D2B974EDD}" presName="hierChild5" presStyleCnt="0"/>
      <dgm:spPr/>
    </dgm:pt>
    <dgm:pt modelId="{7BD786B8-780D-4619-A5E3-357F0EDAE2E4}" type="pres">
      <dgm:prSet presAssocID="{CB1CFF7C-42F1-4A09-8B31-0773BB970F24}" presName="Name37" presStyleLbl="parChTrans1D3" presStyleIdx="1" presStyleCnt="22"/>
      <dgm:spPr/>
    </dgm:pt>
    <dgm:pt modelId="{FF449168-822C-418C-9CA1-B101D096CF90}" type="pres">
      <dgm:prSet presAssocID="{939AE253-A7E2-4EBA-B997-5913C2301F5A}" presName="hierRoot2" presStyleCnt="0">
        <dgm:presLayoutVars>
          <dgm:hierBranch val="init"/>
        </dgm:presLayoutVars>
      </dgm:prSet>
      <dgm:spPr/>
    </dgm:pt>
    <dgm:pt modelId="{FDC422C0-CC05-449C-8033-C172FF181AD5}" type="pres">
      <dgm:prSet presAssocID="{939AE253-A7E2-4EBA-B997-5913C2301F5A}" presName="rootComposite" presStyleCnt="0"/>
      <dgm:spPr/>
    </dgm:pt>
    <dgm:pt modelId="{CF1CE0D6-2000-45B7-B412-882350AF6F25}" type="pres">
      <dgm:prSet presAssocID="{939AE253-A7E2-4EBA-B997-5913C2301F5A}" presName="rootText" presStyleLbl="node3" presStyleIdx="1" presStyleCnt="22">
        <dgm:presLayoutVars>
          <dgm:chPref val="3"/>
        </dgm:presLayoutVars>
      </dgm:prSet>
      <dgm:spPr/>
    </dgm:pt>
    <dgm:pt modelId="{E332D8F5-24D1-438A-A88D-967661A9895B}" type="pres">
      <dgm:prSet presAssocID="{939AE253-A7E2-4EBA-B997-5913C2301F5A}" presName="rootConnector" presStyleLbl="node3" presStyleIdx="1" presStyleCnt="22"/>
      <dgm:spPr/>
    </dgm:pt>
    <dgm:pt modelId="{0945C784-5EB4-4170-B227-C25054AACF2B}" type="pres">
      <dgm:prSet presAssocID="{939AE253-A7E2-4EBA-B997-5913C2301F5A}" presName="hierChild4" presStyleCnt="0"/>
      <dgm:spPr/>
    </dgm:pt>
    <dgm:pt modelId="{795D698A-1823-4D67-A0CE-2685E9EB05B4}" type="pres">
      <dgm:prSet presAssocID="{939AE253-A7E2-4EBA-B997-5913C2301F5A}" presName="hierChild5" presStyleCnt="0"/>
      <dgm:spPr/>
    </dgm:pt>
    <dgm:pt modelId="{A210511E-8313-4F28-990A-429088BA3B3F}" type="pres">
      <dgm:prSet presAssocID="{D433E747-1E2C-41A0-B616-42B31870972F}" presName="Name37" presStyleLbl="parChTrans1D3" presStyleIdx="2" presStyleCnt="22"/>
      <dgm:spPr/>
    </dgm:pt>
    <dgm:pt modelId="{662A03C9-0D7D-4233-877E-650105F68909}" type="pres">
      <dgm:prSet presAssocID="{6ED531EE-0BC7-4118-B43F-7D8D436633A8}" presName="hierRoot2" presStyleCnt="0">
        <dgm:presLayoutVars>
          <dgm:hierBranch val="init"/>
        </dgm:presLayoutVars>
      </dgm:prSet>
      <dgm:spPr/>
    </dgm:pt>
    <dgm:pt modelId="{3F4608E4-44E4-4C09-98F7-7A5196AC4942}" type="pres">
      <dgm:prSet presAssocID="{6ED531EE-0BC7-4118-B43F-7D8D436633A8}" presName="rootComposite" presStyleCnt="0"/>
      <dgm:spPr/>
    </dgm:pt>
    <dgm:pt modelId="{422A5DCC-F310-4179-AC5C-3A5AA9AB3509}" type="pres">
      <dgm:prSet presAssocID="{6ED531EE-0BC7-4118-B43F-7D8D436633A8}" presName="rootText" presStyleLbl="node3" presStyleIdx="2" presStyleCnt="22">
        <dgm:presLayoutVars>
          <dgm:chPref val="3"/>
        </dgm:presLayoutVars>
      </dgm:prSet>
      <dgm:spPr/>
    </dgm:pt>
    <dgm:pt modelId="{D3BF38C4-1821-483A-AF26-C595ECE3E4B8}" type="pres">
      <dgm:prSet presAssocID="{6ED531EE-0BC7-4118-B43F-7D8D436633A8}" presName="rootConnector" presStyleLbl="node3" presStyleIdx="2" presStyleCnt="22"/>
      <dgm:spPr/>
    </dgm:pt>
    <dgm:pt modelId="{1A67025E-7A13-4535-954B-C51FC9C3959C}" type="pres">
      <dgm:prSet presAssocID="{6ED531EE-0BC7-4118-B43F-7D8D436633A8}" presName="hierChild4" presStyleCnt="0"/>
      <dgm:spPr/>
    </dgm:pt>
    <dgm:pt modelId="{F58C77E7-E7F0-45FB-BD57-CF2EA3EB7FD9}" type="pres">
      <dgm:prSet presAssocID="{6ED531EE-0BC7-4118-B43F-7D8D436633A8}" presName="hierChild5" presStyleCnt="0"/>
      <dgm:spPr/>
    </dgm:pt>
    <dgm:pt modelId="{529C72D2-9829-43B0-839C-5E27E8D16E0A}" type="pres">
      <dgm:prSet presAssocID="{8D244D8F-C792-40BC-A511-7DE39E45E194}" presName="hierChild5" presStyleCnt="0"/>
      <dgm:spPr/>
    </dgm:pt>
    <dgm:pt modelId="{3CD38DC8-3D55-42DE-AD09-72BD953ED7FB}" type="pres">
      <dgm:prSet presAssocID="{E2EA6942-20E6-4D51-99FA-C77C5E746936}" presName="Name37" presStyleLbl="parChTrans1D2" presStyleIdx="1" presStyleCnt="9"/>
      <dgm:spPr/>
    </dgm:pt>
    <dgm:pt modelId="{596C2A0E-FAAA-4C19-8F64-3F40373672C6}" type="pres">
      <dgm:prSet presAssocID="{809B22AA-EB2B-4C4F-82C3-E979FD4CF357}" presName="hierRoot2" presStyleCnt="0">
        <dgm:presLayoutVars>
          <dgm:hierBranch val="init"/>
        </dgm:presLayoutVars>
      </dgm:prSet>
      <dgm:spPr/>
    </dgm:pt>
    <dgm:pt modelId="{E1CC195C-D0F1-48C8-A703-25242680FC8E}" type="pres">
      <dgm:prSet presAssocID="{809B22AA-EB2B-4C4F-82C3-E979FD4CF357}" presName="rootComposite" presStyleCnt="0"/>
      <dgm:spPr/>
    </dgm:pt>
    <dgm:pt modelId="{D170E32D-A43F-4CAB-A215-C289F970862B}" type="pres">
      <dgm:prSet presAssocID="{809B22AA-EB2B-4C4F-82C3-E979FD4CF357}" presName="rootText" presStyleLbl="node2" presStyleIdx="1" presStyleCnt="9" custScaleX="100441" custLinFactNeighborY="-2145">
        <dgm:presLayoutVars>
          <dgm:chPref val="3"/>
        </dgm:presLayoutVars>
      </dgm:prSet>
      <dgm:spPr/>
    </dgm:pt>
    <dgm:pt modelId="{18E317F2-7CF2-4DFD-9CA0-4A1E8C4ACD68}" type="pres">
      <dgm:prSet presAssocID="{809B22AA-EB2B-4C4F-82C3-E979FD4CF357}" presName="rootConnector" presStyleLbl="node2" presStyleIdx="1" presStyleCnt="9"/>
      <dgm:spPr/>
    </dgm:pt>
    <dgm:pt modelId="{C4D3DF99-A745-4C02-9204-B9053A10435D}" type="pres">
      <dgm:prSet presAssocID="{809B22AA-EB2B-4C4F-82C3-E979FD4CF357}" presName="hierChild4" presStyleCnt="0"/>
      <dgm:spPr/>
    </dgm:pt>
    <dgm:pt modelId="{B935FBDA-E2AB-49CA-8CF4-754257839CD4}" type="pres">
      <dgm:prSet presAssocID="{9792CF75-292C-4BCA-A2CF-C2FA68F001BD}" presName="Name37" presStyleLbl="parChTrans1D3" presStyleIdx="3" presStyleCnt="22"/>
      <dgm:spPr/>
    </dgm:pt>
    <dgm:pt modelId="{7E32E146-A64A-4070-B7C5-30A5B73717C1}" type="pres">
      <dgm:prSet presAssocID="{97F38E1B-8B0A-4C1C-BB0E-8DC2824BBDEE}" presName="hierRoot2" presStyleCnt="0">
        <dgm:presLayoutVars>
          <dgm:hierBranch val="init"/>
        </dgm:presLayoutVars>
      </dgm:prSet>
      <dgm:spPr/>
    </dgm:pt>
    <dgm:pt modelId="{94CCBCF2-D29F-4CE4-9F38-9A0619F3E636}" type="pres">
      <dgm:prSet presAssocID="{97F38E1B-8B0A-4C1C-BB0E-8DC2824BBDEE}" presName="rootComposite" presStyleCnt="0"/>
      <dgm:spPr/>
    </dgm:pt>
    <dgm:pt modelId="{8D28DA9C-651E-493C-AEB4-8DE7C4670A76}" type="pres">
      <dgm:prSet presAssocID="{97F38E1B-8B0A-4C1C-BB0E-8DC2824BBDEE}" presName="rootText" presStyleLbl="node3" presStyleIdx="3" presStyleCnt="22">
        <dgm:presLayoutVars>
          <dgm:chPref val="3"/>
        </dgm:presLayoutVars>
      </dgm:prSet>
      <dgm:spPr/>
    </dgm:pt>
    <dgm:pt modelId="{CAC4091A-492F-459B-840C-5F8135FD499F}" type="pres">
      <dgm:prSet presAssocID="{97F38E1B-8B0A-4C1C-BB0E-8DC2824BBDEE}" presName="rootConnector" presStyleLbl="node3" presStyleIdx="3" presStyleCnt="22"/>
      <dgm:spPr/>
    </dgm:pt>
    <dgm:pt modelId="{3F86CAF0-921B-456C-9C30-B205CF6EDFAB}" type="pres">
      <dgm:prSet presAssocID="{97F38E1B-8B0A-4C1C-BB0E-8DC2824BBDEE}" presName="hierChild4" presStyleCnt="0"/>
      <dgm:spPr/>
    </dgm:pt>
    <dgm:pt modelId="{AAF5925E-A439-4734-BFA7-0209F1E034E0}" type="pres">
      <dgm:prSet presAssocID="{B7B3C6AE-DFBB-46A9-8CF1-A1BD803B9409}" presName="Name37" presStyleLbl="parChTrans1D4" presStyleIdx="0" presStyleCnt="10"/>
      <dgm:spPr/>
    </dgm:pt>
    <dgm:pt modelId="{E4ACDD6B-0637-4F25-B692-478DE4CD1E8A}" type="pres">
      <dgm:prSet presAssocID="{86AF350A-A785-4BDD-9C13-1E90196942B4}" presName="hierRoot2" presStyleCnt="0">
        <dgm:presLayoutVars>
          <dgm:hierBranch val="init"/>
        </dgm:presLayoutVars>
      </dgm:prSet>
      <dgm:spPr/>
    </dgm:pt>
    <dgm:pt modelId="{D26411F1-3269-4B53-8632-15971C6AADE7}" type="pres">
      <dgm:prSet presAssocID="{86AF350A-A785-4BDD-9C13-1E90196942B4}" presName="rootComposite" presStyleCnt="0"/>
      <dgm:spPr/>
    </dgm:pt>
    <dgm:pt modelId="{72AC346F-2F4E-444E-8C03-BD2A3B5A48DE}" type="pres">
      <dgm:prSet presAssocID="{86AF350A-A785-4BDD-9C13-1E90196942B4}" presName="rootText" presStyleLbl="node4" presStyleIdx="0" presStyleCnt="10">
        <dgm:presLayoutVars>
          <dgm:chPref val="3"/>
        </dgm:presLayoutVars>
      </dgm:prSet>
      <dgm:spPr/>
    </dgm:pt>
    <dgm:pt modelId="{61BD3AC5-6CF6-4CA9-B7DA-7A4EF7D20243}" type="pres">
      <dgm:prSet presAssocID="{86AF350A-A785-4BDD-9C13-1E90196942B4}" presName="rootConnector" presStyleLbl="node4" presStyleIdx="0" presStyleCnt="10"/>
      <dgm:spPr/>
    </dgm:pt>
    <dgm:pt modelId="{417D4C16-6F47-45C2-BFA4-54B9F621B68C}" type="pres">
      <dgm:prSet presAssocID="{86AF350A-A785-4BDD-9C13-1E90196942B4}" presName="hierChild4" presStyleCnt="0"/>
      <dgm:spPr/>
    </dgm:pt>
    <dgm:pt modelId="{B03BF5AB-02EB-4D85-9282-46894415A7C4}" type="pres">
      <dgm:prSet presAssocID="{DCA270CC-2A75-49E7-89B8-4B3AC5996B9D}" presName="Name37" presStyleLbl="parChTrans1D4" presStyleIdx="1" presStyleCnt="10"/>
      <dgm:spPr/>
    </dgm:pt>
    <dgm:pt modelId="{4EA350DD-0CE0-4931-8C0F-DBE036A1099D}" type="pres">
      <dgm:prSet presAssocID="{C2EFE54E-DDBB-4937-AAAF-B8E47F74D697}" presName="hierRoot2" presStyleCnt="0">
        <dgm:presLayoutVars>
          <dgm:hierBranch val="init"/>
        </dgm:presLayoutVars>
      </dgm:prSet>
      <dgm:spPr/>
    </dgm:pt>
    <dgm:pt modelId="{CD2F0EF6-63DD-4908-8B36-685448BC48E8}" type="pres">
      <dgm:prSet presAssocID="{C2EFE54E-DDBB-4937-AAAF-B8E47F74D697}" presName="rootComposite" presStyleCnt="0"/>
      <dgm:spPr/>
    </dgm:pt>
    <dgm:pt modelId="{042C9D99-30E8-4921-9EB9-EBE3CC59CEFA}" type="pres">
      <dgm:prSet presAssocID="{C2EFE54E-DDBB-4937-AAAF-B8E47F74D697}" presName="rootText" presStyleLbl="node4" presStyleIdx="1" presStyleCnt="10">
        <dgm:presLayoutVars>
          <dgm:chPref val="3"/>
        </dgm:presLayoutVars>
      </dgm:prSet>
      <dgm:spPr/>
    </dgm:pt>
    <dgm:pt modelId="{3EDBFA9C-F817-479F-9192-D74217624230}" type="pres">
      <dgm:prSet presAssocID="{C2EFE54E-DDBB-4937-AAAF-B8E47F74D697}" presName="rootConnector" presStyleLbl="node4" presStyleIdx="1" presStyleCnt="10"/>
      <dgm:spPr/>
    </dgm:pt>
    <dgm:pt modelId="{B4F1833F-49EE-4B21-B613-A1E34BCE673C}" type="pres">
      <dgm:prSet presAssocID="{C2EFE54E-DDBB-4937-AAAF-B8E47F74D697}" presName="hierChild4" presStyleCnt="0"/>
      <dgm:spPr/>
    </dgm:pt>
    <dgm:pt modelId="{7B2A69D4-674A-4532-8C2D-F390A2FA9622}" type="pres">
      <dgm:prSet presAssocID="{C2EFE54E-DDBB-4937-AAAF-B8E47F74D697}" presName="hierChild5" presStyleCnt="0"/>
      <dgm:spPr/>
    </dgm:pt>
    <dgm:pt modelId="{B894DCF4-CFDB-4655-8C23-F6D06D7FB345}" type="pres">
      <dgm:prSet presAssocID="{2DEF8671-DD1F-49D2-9C9F-4553E51583D7}" presName="Name37" presStyleLbl="parChTrans1D4" presStyleIdx="2" presStyleCnt="10"/>
      <dgm:spPr/>
    </dgm:pt>
    <dgm:pt modelId="{BA7890AD-C28B-4184-A8D6-6EDBD113CB8A}" type="pres">
      <dgm:prSet presAssocID="{0B7A893D-34B0-412E-AAF0-3244FF37E62F}" presName="hierRoot2" presStyleCnt="0">
        <dgm:presLayoutVars>
          <dgm:hierBranch val="init"/>
        </dgm:presLayoutVars>
      </dgm:prSet>
      <dgm:spPr/>
    </dgm:pt>
    <dgm:pt modelId="{C7694567-091A-4EF9-A3C2-2AF6B9A0305A}" type="pres">
      <dgm:prSet presAssocID="{0B7A893D-34B0-412E-AAF0-3244FF37E62F}" presName="rootComposite" presStyleCnt="0"/>
      <dgm:spPr/>
    </dgm:pt>
    <dgm:pt modelId="{D7E2BE4B-D731-4C2D-BA0A-37C902784000}" type="pres">
      <dgm:prSet presAssocID="{0B7A893D-34B0-412E-AAF0-3244FF37E62F}" presName="rootText" presStyleLbl="node4" presStyleIdx="2" presStyleCnt="10">
        <dgm:presLayoutVars>
          <dgm:chPref val="3"/>
        </dgm:presLayoutVars>
      </dgm:prSet>
      <dgm:spPr/>
    </dgm:pt>
    <dgm:pt modelId="{9DEDF8A8-C04F-4AC1-8A19-9C5D980141EF}" type="pres">
      <dgm:prSet presAssocID="{0B7A893D-34B0-412E-AAF0-3244FF37E62F}" presName="rootConnector" presStyleLbl="node4" presStyleIdx="2" presStyleCnt="10"/>
      <dgm:spPr/>
    </dgm:pt>
    <dgm:pt modelId="{1DE648D8-AE03-4D1A-A2BC-9B57B681966C}" type="pres">
      <dgm:prSet presAssocID="{0B7A893D-34B0-412E-AAF0-3244FF37E62F}" presName="hierChild4" presStyleCnt="0"/>
      <dgm:spPr/>
    </dgm:pt>
    <dgm:pt modelId="{100DADC4-F030-4864-A9B4-A0917383493F}" type="pres">
      <dgm:prSet presAssocID="{0B7A893D-34B0-412E-AAF0-3244FF37E62F}" presName="hierChild5" presStyleCnt="0"/>
      <dgm:spPr/>
    </dgm:pt>
    <dgm:pt modelId="{A304A998-311C-42E3-BC67-14561F45BC79}" type="pres">
      <dgm:prSet presAssocID="{86AF350A-A785-4BDD-9C13-1E90196942B4}" presName="hierChild5" presStyleCnt="0"/>
      <dgm:spPr/>
    </dgm:pt>
    <dgm:pt modelId="{45AC5175-69A5-4135-B79C-12AD4A58E1A7}" type="pres">
      <dgm:prSet presAssocID="{97F38E1B-8B0A-4C1C-BB0E-8DC2824BBDEE}" presName="hierChild5" presStyleCnt="0"/>
      <dgm:spPr/>
    </dgm:pt>
    <dgm:pt modelId="{8F47595E-1F20-4F5E-BE70-5CDDFE438157}" type="pres">
      <dgm:prSet presAssocID="{809B22AA-EB2B-4C4F-82C3-E979FD4CF357}" presName="hierChild5" presStyleCnt="0"/>
      <dgm:spPr/>
    </dgm:pt>
    <dgm:pt modelId="{146AE877-ED15-459B-B13B-AF077FBB1040}" type="pres">
      <dgm:prSet presAssocID="{DE3A69AF-6A99-44DF-9639-EBEE5AEFB1D1}" presName="Name37" presStyleLbl="parChTrans1D2" presStyleIdx="2" presStyleCnt="9"/>
      <dgm:spPr/>
    </dgm:pt>
    <dgm:pt modelId="{D8BE7065-D2EC-4787-8FFC-B61F79EEC39D}" type="pres">
      <dgm:prSet presAssocID="{4D29C077-1695-455C-9DAA-E15887E6F57B}" presName="hierRoot2" presStyleCnt="0">
        <dgm:presLayoutVars>
          <dgm:hierBranch val="init"/>
        </dgm:presLayoutVars>
      </dgm:prSet>
      <dgm:spPr/>
    </dgm:pt>
    <dgm:pt modelId="{71363FA2-6923-417F-B55E-201974467DF6}" type="pres">
      <dgm:prSet presAssocID="{4D29C077-1695-455C-9DAA-E15887E6F57B}" presName="rootComposite" presStyleCnt="0"/>
      <dgm:spPr/>
    </dgm:pt>
    <dgm:pt modelId="{5368EF9E-E26F-497A-B704-8C2CE5D835FD}" type="pres">
      <dgm:prSet presAssocID="{4D29C077-1695-455C-9DAA-E15887E6F57B}" presName="rootText" presStyleLbl="node2" presStyleIdx="2" presStyleCnt="9" custLinFactNeighborY="-2145">
        <dgm:presLayoutVars>
          <dgm:chPref val="3"/>
        </dgm:presLayoutVars>
      </dgm:prSet>
      <dgm:spPr/>
    </dgm:pt>
    <dgm:pt modelId="{05AACB28-368C-4D12-A4D8-69764BDEC4D2}" type="pres">
      <dgm:prSet presAssocID="{4D29C077-1695-455C-9DAA-E15887E6F57B}" presName="rootConnector" presStyleLbl="node2" presStyleIdx="2" presStyleCnt="9"/>
      <dgm:spPr/>
    </dgm:pt>
    <dgm:pt modelId="{6EB25563-D21F-483B-A064-03B79922792B}" type="pres">
      <dgm:prSet presAssocID="{4D29C077-1695-455C-9DAA-E15887E6F57B}" presName="hierChild4" presStyleCnt="0"/>
      <dgm:spPr/>
    </dgm:pt>
    <dgm:pt modelId="{1BDCF5C3-4938-4F7B-B883-DFE0EA2513F2}" type="pres">
      <dgm:prSet presAssocID="{F488A61D-44A8-43AF-8D4D-9D3A28823A7B}" presName="Name37" presStyleLbl="parChTrans1D3" presStyleIdx="4" presStyleCnt="22"/>
      <dgm:spPr/>
    </dgm:pt>
    <dgm:pt modelId="{D51C4435-04F6-4D3A-8AC9-28DE1618776D}" type="pres">
      <dgm:prSet presAssocID="{4EDFDD96-7D03-4644-B893-2DE9B7516A86}" presName="hierRoot2" presStyleCnt="0">
        <dgm:presLayoutVars>
          <dgm:hierBranch val="init"/>
        </dgm:presLayoutVars>
      </dgm:prSet>
      <dgm:spPr/>
    </dgm:pt>
    <dgm:pt modelId="{C8C3FF62-3F59-4D84-9B88-D6D2C6D0965C}" type="pres">
      <dgm:prSet presAssocID="{4EDFDD96-7D03-4644-B893-2DE9B7516A86}" presName="rootComposite" presStyleCnt="0"/>
      <dgm:spPr/>
    </dgm:pt>
    <dgm:pt modelId="{3CB81659-FE3C-423B-9CBD-B42FC5FE3EA0}" type="pres">
      <dgm:prSet presAssocID="{4EDFDD96-7D03-4644-B893-2DE9B7516A86}" presName="rootText" presStyleLbl="node3" presStyleIdx="4" presStyleCnt="22">
        <dgm:presLayoutVars>
          <dgm:chPref val="3"/>
        </dgm:presLayoutVars>
      </dgm:prSet>
      <dgm:spPr/>
    </dgm:pt>
    <dgm:pt modelId="{77CF87DA-CCF2-4C68-A6A1-315D38F06E97}" type="pres">
      <dgm:prSet presAssocID="{4EDFDD96-7D03-4644-B893-2DE9B7516A86}" presName="rootConnector" presStyleLbl="node3" presStyleIdx="4" presStyleCnt="22"/>
      <dgm:spPr/>
    </dgm:pt>
    <dgm:pt modelId="{9A131EBF-4F2C-4F30-929D-6EE9E0F9BCAA}" type="pres">
      <dgm:prSet presAssocID="{4EDFDD96-7D03-4644-B893-2DE9B7516A86}" presName="hierChild4" presStyleCnt="0"/>
      <dgm:spPr/>
    </dgm:pt>
    <dgm:pt modelId="{551EDF52-9700-4415-9C5E-2D5BBD97710A}" type="pres">
      <dgm:prSet presAssocID="{B3501234-EF80-4869-A279-C89BC86861D2}" presName="Name37" presStyleLbl="parChTrans1D4" presStyleIdx="3" presStyleCnt="10"/>
      <dgm:spPr/>
    </dgm:pt>
    <dgm:pt modelId="{DD393105-A334-4EB7-8239-C3EC22ABC35C}" type="pres">
      <dgm:prSet presAssocID="{E2EC6A85-58E6-4744-B75D-3324C60D8EE8}" presName="hierRoot2" presStyleCnt="0">
        <dgm:presLayoutVars>
          <dgm:hierBranch val="init"/>
        </dgm:presLayoutVars>
      </dgm:prSet>
      <dgm:spPr/>
    </dgm:pt>
    <dgm:pt modelId="{34E0B7B8-A9FE-4637-BA33-0D34A4985CFE}" type="pres">
      <dgm:prSet presAssocID="{E2EC6A85-58E6-4744-B75D-3324C60D8EE8}" presName="rootComposite" presStyleCnt="0"/>
      <dgm:spPr/>
    </dgm:pt>
    <dgm:pt modelId="{07D3882F-C235-4ADF-85FA-E879C777A8BD}" type="pres">
      <dgm:prSet presAssocID="{E2EC6A85-58E6-4744-B75D-3324C60D8EE8}" presName="rootText" presStyleLbl="node4" presStyleIdx="3" presStyleCnt="10">
        <dgm:presLayoutVars>
          <dgm:chPref val="3"/>
        </dgm:presLayoutVars>
      </dgm:prSet>
      <dgm:spPr/>
    </dgm:pt>
    <dgm:pt modelId="{4AFAFC3D-D935-4174-82BF-8097E9CC3978}" type="pres">
      <dgm:prSet presAssocID="{E2EC6A85-58E6-4744-B75D-3324C60D8EE8}" presName="rootConnector" presStyleLbl="node4" presStyleIdx="3" presStyleCnt="10"/>
      <dgm:spPr/>
    </dgm:pt>
    <dgm:pt modelId="{32762620-2305-4932-8569-3643D2BD0F19}" type="pres">
      <dgm:prSet presAssocID="{E2EC6A85-58E6-4744-B75D-3324C60D8EE8}" presName="hierChild4" presStyleCnt="0"/>
      <dgm:spPr/>
    </dgm:pt>
    <dgm:pt modelId="{8BC1F9E8-51D5-4381-8499-A60AB874E0FD}" type="pres">
      <dgm:prSet presAssocID="{E2EC6A85-58E6-4744-B75D-3324C60D8EE8}" presName="hierChild5" presStyleCnt="0"/>
      <dgm:spPr/>
    </dgm:pt>
    <dgm:pt modelId="{FB2DB3A0-B135-43F4-88C1-E9985DD92C2D}" type="pres">
      <dgm:prSet presAssocID="{622DEC80-7D3B-489F-A688-386A3BD66E46}" presName="Name37" presStyleLbl="parChTrans1D4" presStyleIdx="4" presStyleCnt="10"/>
      <dgm:spPr/>
    </dgm:pt>
    <dgm:pt modelId="{B2D79C74-D841-47CF-928E-3D8F67BB6CF4}" type="pres">
      <dgm:prSet presAssocID="{69233474-9CCA-431F-ADB6-8A9AC33B9697}" presName="hierRoot2" presStyleCnt="0">
        <dgm:presLayoutVars>
          <dgm:hierBranch val="init"/>
        </dgm:presLayoutVars>
      </dgm:prSet>
      <dgm:spPr/>
    </dgm:pt>
    <dgm:pt modelId="{D530D8F6-4633-4E2B-9D7F-07FE13465AD0}" type="pres">
      <dgm:prSet presAssocID="{69233474-9CCA-431F-ADB6-8A9AC33B9697}" presName="rootComposite" presStyleCnt="0"/>
      <dgm:spPr/>
    </dgm:pt>
    <dgm:pt modelId="{D7DDDDF0-F44F-4B11-B08B-89295DEA0D9B}" type="pres">
      <dgm:prSet presAssocID="{69233474-9CCA-431F-ADB6-8A9AC33B9697}" presName="rootText" presStyleLbl="node4" presStyleIdx="4" presStyleCnt="10">
        <dgm:presLayoutVars>
          <dgm:chPref val="3"/>
        </dgm:presLayoutVars>
      </dgm:prSet>
      <dgm:spPr/>
    </dgm:pt>
    <dgm:pt modelId="{3957C82B-EF44-4844-A580-BC3F07AD1AAA}" type="pres">
      <dgm:prSet presAssocID="{69233474-9CCA-431F-ADB6-8A9AC33B9697}" presName="rootConnector" presStyleLbl="node4" presStyleIdx="4" presStyleCnt="10"/>
      <dgm:spPr/>
    </dgm:pt>
    <dgm:pt modelId="{0754D7EF-BC43-404C-B8A6-6E2B1C6A9AE2}" type="pres">
      <dgm:prSet presAssocID="{69233474-9CCA-431F-ADB6-8A9AC33B9697}" presName="hierChild4" presStyleCnt="0"/>
      <dgm:spPr/>
    </dgm:pt>
    <dgm:pt modelId="{72B790DC-CD82-4BA6-8E1B-4F531F1D61F0}" type="pres">
      <dgm:prSet presAssocID="{69233474-9CCA-431F-ADB6-8A9AC33B9697}" presName="hierChild5" presStyleCnt="0"/>
      <dgm:spPr/>
    </dgm:pt>
    <dgm:pt modelId="{A5AD6A0B-6137-45FE-AEC3-274EDB22E7BE}" type="pres">
      <dgm:prSet presAssocID="{4EDFDD96-7D03-4644-B893-2DE9B7516A86}" presName="hierChild5" presStyleCnt="0"/>
      <dgm:spPr/>
    </dgm:pt>
    <dgm:pt modelId="{4E82E1CF-9093-4966-8BDC-BA30B6523B53}" type="pres">
      <dgm:prSet presAssocID="{16CD9583-BD21-4156-92D6-71CDB340D1AD}" presName="Name37" presStyleLbl="parChTrans1D3" presStyleIdx="5" presStyleCnt="22"/>
      <dgm:spPr/>
    </dgm:pt>
    <dgm:pt modelId="{6D4684D6-3049-41BE-9C43-0701009F3CD0}" type="pres">
      <dgm:prSet presAssocID="{141B889D-94F1-45C1-B73E-13B1197CCCF8}" presName="hierRoot2" presStyleCnt="0">
        <dgm:presLayoutVars>
          <dgm:hierBranch val="init"/>
        </dgm:presLayoutVars>
      </dgm:prSet>
      <dgm:spPr/>
    </dgm:pt>
    <dgm:pt modelId="{D575E6F6-8868-49B4-8B9A-094F6C77B41D}" type="pres">
      <dgm:prSet presAssocID="{141B889D-94F1-45C1-B73E-13B1197CCCF8}" presName="rootComposite" presStyleCnt="0"/>
      <dgm:spPr/>
    </dgm:pt>
    <dgm:pt modelId="{12FDCBF9-3BED-482D-906E-5A09DB8EAF1F}" type="pres">
      <dgm:prSet presAssocID="{141B889D-94F1-45C1-B73E-13B1197CCCF8}" presName="rootText" presStyleLbl="node3" presStyleIdx="5" presStyleCnt="22">
        <dgm:presLayoutVars>
          <dgm:chPref val="3"/>
        </dgm:presLayoutVars>
      </dgm:prSet>
      <dgm:spPr/>
    </dgm:pt>
    <dgm:pt modelId="{FC89D3C7-0538-47F7-AF35-0B577D30F034}" type="pres">
      <dgm:prSet presAssocID="{141B889D-94F1-45C1-B73E-13B1197CCCF8}" presName="rootConnector" presStyleLbl="node3" presStyleIdx="5" presStyleCnt="22"/>
      <dgm:spPr/>
    </dgm:pt>
    <dgm:pt modelId="{40C287F3-39F2-4A58-9655-CD0EF0D06F7B}" type="pres">
      <dgm:prSet presAssocID="{141B889D-94F1-45C1-B73E-13B1197CCCF8}" presName="hierChild4" presStyleCnt="0"/>
      <dgm:spPr/>
    </dgm:pt>
    <dgm:pt modelId="{169005B3-517D-446B-8623-5C28558CA7A7}" type="pres">
      <dgm:prSet presAssocID="{3D8434B0-DEC5-4689-B419-C2351767EFE8}" presName="Name37" presStyleLbl="parChTrans1D4" presStyleIdx="5" presStyleCnt="10"/>
      <dgm:spPr/>
    </dgm:pt>
    <dgm:pt modelId="{FA2189D4-0609-4BBD-B1A4-F50349B76580}" type="pres">
      <dgm:prSet presAssocID="{0AE7F9E1-765F-489C-8C16-C7BC49A797D9}" presName="hierRoot2" presStyleCnt="0">
        <dgm:presLayoutVars>
          <dgm:hierBranch val="init"/>
        </dgm:presLayoutVars>
      </dgm:prSet>
      <dgm:spPr/>
    </dgm:pt>
    <dgm:pt modelId="{95C8BA52-0A25-4B1B-9C1C-6FAD6F87853F}" type="pres">
      <dgm:prSet presAssocID="{0AE7F9E1-765F-489C-8C16-C7BC49A797D9}" presName="rootComposite" presStyleCnt="0"/>
      <dgm:spPr/>
    </dgm:pt>
    <dgm:pt modelId="{1E535ECD-9FA0-4E48-A66D-29FFB2AB3B70}" type="pres">
      <dgm:prSet presAssocID="{0AE7F9E1-765F-489C-8C16-C7BC49A797D9}" presName="rootText" presStyleLbl="node4" presStyleIdx="5" presStyleCnt="10">
        <dgm:presLayoutVars>
          <dgm:chPref val="3"/>
        </dgm:presLayoutVars>
      </dgm:prSet>
      <dgm:spPr/>
    </dgm:pt>
    <dgm:pt modelId="{A2F7DB0A-CD49-4EDD-B25D-FF7E00E87D85}" type="pres">
      <dgm:prSet presAssocID="{0AE7F9E1-765F-489C-8C16-C7BC49A797D9}" presName="rootConnector" presStyleLbl="node4" presStyleIdx="5" presStyleCnt="10"/>
      <dgm:spPr/>
    </dgm:pt>
    <dgm:pt modelId="{55C12E5E-D71A-41AF-B0EE-8DEB10EABF6C}" type="pres">
      <dgm:prSet presAssocID="{0AE7F9E1-765F-489C-8C16-C7BC49A797D9}" presName="hierChild4" presStyleCnt="0"/>
      <dgm:spPr/>
    </dgm:pt>
    <dgm:pt modelId="{E2A7F598-2A90-4FBC-9CCC-46032457887C}" type="pres">
      <dgm:prSet presAssocID="{0AE7F9E1-765F-489C-8C16-C7BC49A797D9}" presName="hierChild5" presStyleCnt="0"/>
      <dgm:spPr/>
    </dgm:pt>
    <dgm:pt modelId="{B1F44040-471C-47E1-AA4C-3975425FBF91}" type="pres">
      <dgm:prSet presAssocID="{88490267-DE7E-43ED-9BD4-B69E754A61AF}" presName="Name37" presStyleLbl="parChTrans1D4" presStyleIdx="6" presStyleCnt="10"/>
      <dgm:spPr/>
    </dgm:pt>
    <dgm:pt modelId="{C2D84DC7-5EF4-4BC8-9576-DED11C3A7DFD}" type="pres">
      <dgm:prSet presAssocID="{1FA32465-79CA-43E4-925C-FD9E6E9DB5C8}" presName="hierRoot2" presStyleCnt="0">
        <dgm:presLayoutVars>
          <dgm:hierBranch val="init"/>
        </dgm:presLayoutVars>
      </dgm:prSet>
      <dgm:spPr/>
    </dgm:pt>
    <dgm:pt modelId="{A5EFAD50-F422-4DD0-B7DB-428FBE8FC6A2}" type="pres">
      <dgm:prSet presAssocID="{1FA32465-79CA-43E4-925C-FD9E6E9DB5C8}" presName="rootComposite" presStyleCnt="0"/>
      <dgm:spPr/>
    </dgm:pt>
    <dgm:pt modelId="{0A7F2A46-750F-45A2-923B-D1292802EFDC}" type="pres">
      <dgm:prSet presAssocID="{1FA32465-79CA-43E4-925C-FD9E6E9DB5C8}" presName="rootText" presStyleLbl="node4" presStyleIdx="6" presStyleCnt="10">
        <dgm:presLayoutVars>
          <dgm:chPref val="3"/>
        </dgm:presLayoutVars>
      </dgm:prSet>
      <dgm:spPr/>
    </dgm:pt>
    <dgm:pt modelId="{5517D03E-AE9E-4827-A3FB-E1CF8BC3E098}" type="pres">
      <dgm:prSet presAssocID="{1FA32465-79CA-43E4-925C-FD9E6E9DB5C8}" presName="rootConnector" presStyleLbl="node4" presStyleIdx="6" presStyleCnt="10"/>
      <dgm:spPr/>
    </dgm:pt>
    <dgm:pt modelId="{C84665DD-42F1-4826-AAB6-D8630126BC8B}" type="pres">
      <dgm:prSet presAssocID="{1FA32465-79CA-43E4-925C-FD9E6E9DB5C8}" presName="hierChild4" presStyleCnt="0"/>
      <dgm:spPr/>
    </dgm:pt>
    <dgm:pt modelId="{D8899574-0656-4F1B-8027-B715745A0824}" type="pres">
      <dgm:prSet presAssocID="{1FA32465-79CA-43E4-925C-FD9E6E9DB5C8}" presName="hierChild5" presStyleCnt="0"/>
      <dgm:spPr/>
    </dgm:pt>
    <dgm:pt modelId="{4FF2B127-3DD1-49B2-A994-6E2D85102CCF}" type="pres">
      <dgm:prSet presAssocID="{141B889D-94F1-45C1-B73E-13B1197CCCF8}" presName="hierChild5" presStyleCnt="0"/>
      <dgm:spPr/>
    </dgm:pt>
    <dgm:pt modelId="{BC2296E3-678E-497E-9639-ED3DB6D9EADC}" type="pres">
      <dgm:prSet presAssocID="{4D29C077-1695-455C-9DAA-E15887E6F57B}" presName="hierChild5" presStyleCnt="0"/>
      <dgm:spPr/>
    </dgm:pt>
    <dgm:pt modelId="{86920179-6629-4A58-BB26-F9023C6AB676}" type="pres">
      <dgm:prSet presAssocID="{C025D0B3-3453-4AB2-8C0D-9A93251A872D}" presName="Name37" presStyleLbl="parChTrans1D2" presStyleIdx="3" presStyleCnt="9"/>
      <dgm:spPr/>
    </dgm:pt>
    <dgm:pt modelId="{385AF64B-4878-49AF-BB34-3F012067394B}" type="pres">
      <dgm:prSet presAssocID="{0E0D5914-9733-4438-B53B-E54AED87BD25}" presName="hierRoot2" presStyleCnt="0">
        <dgm:presLayoutVars>
          <dgm:hierBranch val="init"/>
        </dgm:presLayoutVars>
      </dgm:prSet>
      <dgm:spPr/>
    </dgm:pt>
    <dgm:pt modelId="{068FD7B9-8011-48D2-A182-EBFC5AA118E2}" type="pres">
      <dgm:prSet presAssocID="{0E0D5914-9733-4438-B53B-E54AED87BD25}" presName="rootComposite" presStyleCnt="0"/>
      <dgm:spPr/>
    </dgm:pt>
    <dgm:pt modelId="{34D49AA9-33AD-4664-ADD5-58DB46EB9889}" type="pres">
      <dgm:prSet presAssocID="{0E0D5914-9733-4438-B53B-E54AED87BD25}" presName="rootText" presStyleLbl="node2" presStyleIdx="3" presStyleCnt="9" custScaleX="123866" custLinFactNeighborY="-2145">
        <dgm:presLayoutVars>
          <dgm:chPref val="3"/>
        </dgm:presLayoutVars>
      </dgm:prSet>
      <dgm:spPr/>
    </dgm:pt>
    <dgm:pt modelId="{FA21B6A8-6AD6-40C5-B832-097165E0AE14}" type="pres">
      <dgm:prSet presAssocID="{0E0D5914-9733-4438-B53B-E54AED87BD25}" presName="rootConnector" presStyleLbl="node2" presStyleIdx="3" presStyleCnt="9"/>
      <dgm:spPr/>
    </dgm:pt>
    <dgm:pt modelId="{7A9C32C9-16BF-4D3E-BDD1-44D79FD1AB24}" type="pres">
      <dgm:prSet presAssocID="{0E0D5914-9733-4438-B53B-E54AED87BD25}" presName="hierChild4" presStyleCnt="0"/>
      <dgm:spPr/>
    </dgm:pt>
    <dgm:pt modelId="{6AC18233-7434-428C-A2CE-9E3AFE243EA4}" type="pres">
      <dgm:prSet presAssocID="{8069AF01-BDAC-4439-9E0A-EA0793CC3F91}" presName="Name37" presStyleLbl="parChTrans1D3" presStyleIdx="6" presStyleCnt="22"/>
      <dgm:spPr/>
    </dgm:pt>
    <dgm:pt modelId="{EB24A0CA-CF3C-48F9-925F-67D055FC3E19}" type="pres">
      <dgm:prSet presAssocID="{D9DCBD92-CF2D-4FA3-9650-A94983E94475}" presName="hierRoot2" presStyleCnt="0">
        <dgm:presLayoutVars>
          <dgm:hierBranch val="init"/>
        </dgm:presLayoutVars>
      </dgm:prSet>
      <dgm:spPr/>
    </dgm:pt>
    <dgm:pt modelId="{4D6B7E68-7345-431E-88BB-893362ADA909}" type="pres">
      <dgm:prSet presAssocID="{D9DCBD92-CF2D-4FA3-9650-A94983E94475}" presName="rootComposite" presStyleCnt="0"/>
      <dgm:spPr/>
    </dgm:pt>
    <dgm:pt modelId="{DA2E93DC-BB1D-4564-889B-BA004AC786E0}" type="pres">
      <dgm:prSet presAssocID="{D9DCBD92-CF2D-4FA3-9650-A94983E94475}" presName="rootText" presStyleLbl="node3" presStyleIdx="6" presStyleCnt="22">
        <dgm:presLayoutVars>
          <dgm:chPref val="3"/>
        </dgm:presLayoutVars>
      </dgm:prSet>
      <dgm:spPr/>
    </dgm:pt>
    <dgm:pt modelId="{99E07EF1-2718-49C0-B549-73DEE2F71416}" type="pres">
      <dgm:prSet presAssocID="{D9DCBD92-CF2D-4FA3-9650-A94983E94475}" presName="rootConnector" presStyleLbl="node3" presStyleIdx="6" presStyleCnt="22"/>
      <dgm:spPr/>
    </dgm:pt>
    <dgm:pt modelId="{7B0E1761-D15E-4320-AA6E-52EBF3F2E66D}" type="pres">
      <dgm:prSet presAssocID="{D9DCBD92-CF2D-4FA3-9650-A94983E94475}" presName="hierChild4" presStyleCnt="0"/>
      <dgm:spPr/>
    </dgm:pt>
    <dgm:pt modelId="{D7968CA6-A26B-43C5-9036-51384CB0A177}" type="pres">
      <dgm:prSet presAssocID="{F26A6E32-5FBB-4CEF-BDB1-A0E805534581}" presName="Name37" presStyleLbl="parChTrans1D4" presStyleIdx="7" presStyleCnt="10"/>
      <dgm:spPr/>
    </dgm:pt>
    <dgm:pt modelId="{5E1D58CE-2EAC-4297-BEA4-14F9FB70B9DC}" type="pres">
      <dgm:prSet presAssocID="{DBA8929B-46BA-404E-A3FA-7CF913B88C72}" presName="hierRoot2" presStyleCnt="0">
        <dgm:presLayoutVars>
          <dgm:hierBranch val="init"/>
        </dgm:presLayoutVars>
      </dgm:prSet>
      <dgm:spPr/>
    </dgm:pt>
    <dgm:pt modelId="{F8FCB22D-B5A4-4DFA-B1D0-C9BC424E0291}" type="pres">
      <dgm:prSet presAssocID="{DBA8929B-46BA-404E-A3FA-7CF913B88C72}" presName="rootComposite" presStyleCnt="0"/>
      <dgm:spPr/>
    </dgm:pt>
    <dgm:pt modelId="{47D7B08E-C006-4337-AFA5-B2B6AB5330E7}" type="pres">
      <dgm:prSet presAssocID="{DBA8929B-46BA-404E-A3FA-7CF913B88C72}" presName="rootText" presStyleLbl="node4" presStyleIdx="7" presStyleCnt="10">
        <dgm:presLayoutVars>
          <dgm:chPref val="3"/>
        </dgm:presLayoutVars>
      </dgm:prSet>
      <dgm:spPr/>
    </dgm:pt>
    <dgm:pt modelId="{30BF917B-30C7-4244-BCF5-B6609692DE4D}" type="pres">
      <dgm:prSet presAssocID="{DBA8929B-46BA-404E-A3FA-7CF913B88C72}" presName="rootConnector" presStyleLbl="node4" presStyleIdx="7" presStyleCnt="10"/>
      <dgm:spPr/>
    </dgm:pt>
    <dgm:pt modelId="{CA706695-D83D-4307-9D43-2078468493DA}" type="pres">
      <dgm:prSet presAssocID="{DBA8929B-46BA-404E-A3FA-7CF913B88C72}" presName="hierChild4" presStyleCnt="0"/>
      <dgm:spPr/>
    </dgm:pt>
    <dgm:pt modelId="{B34B29DD-FFDA-4380-8BFE-760AF2CEBD42}" type="pres">
      <dgm:prSet presAssocID="{DBA8929B-46BA-404E-A3FA-7CF913B88C72}" presName="hierChild5" presStyleCnt="0"/>
      <dgm:spPr/>
    </dgm:pt>
    <dgm:pt modelId="{0E0991F3-3934-47BB-929B-D5CDA7641990}" type="pres">
      <dgm:prSet presAssocID="{304499FC-178F-457B-9D5B-07C633CC1703}" presName="Name37" presStyleLbl="parChTrans1D4" presStyleIdx="8" presStyleCnt="10"/>
      <dgm:spPr/>
    </dgm:pt>
    <dgm:pt modelId="{329A036F-A499-429D-A48A-A92561947667}" type="pres">
      <dgm:prSet presAssocID="{C2E9E08C-C520-4750-9A46-099873830BC9}" presName="hierRoot2" presStyleCnt="0">
        <dgm:presLayoutVars>
          <dgm:hierBranch val="init"/>
        </dgm:presLayoutVars>
      </dgm:prSet>
      <dgm:spPr/>
    </dgm:pt>
    <dgm:pt modelId="{AE82D68E-D9B7-46FF-85E9-8B70C6683B55}" type="pres">
      <dgm:prSet presAssocID="{C2E9E08C-C520-4750-9A46-099873830BC9}" presName="rootComposite" presStyleCnt="0"/>
      <dgm:spPr/>
    </dgm:pt>
    <dgm:pt modelId="{43E1BAD0-C612-479E-A76D-9ADDAE663A0D}" type="pres">
      <dgm:prSet presAssocID="{C2E9E08C-C520-4750-9A46-099873830BC9}" presName="rootText" presStyleLbl="node4" presStyleIdx="8" presStyleCnt="10">
        <dgm:presLayoutVars>
          <dgm:chPref val="3"/>
        </dgm:presLayoutVars>
      </dgm:prSet>
      <dgm:spPr/>
    </dgm:pt>
    <dgm:pt modelId="{C3AE13EC-AD65-415B-91FB-22FE48785A3E}" type="pres">
      <dgm:prSet presAssocID="{C2E9E08C-C520-4750-9A46-099873830BC9}" presName="rootConnector" presStyleLbl="node4" presStyleIdx="8" presStyleCnt="10"/>
      <dgm:spPr/>
    </dgm:pt>
    <dgm:pt modelId="{2C38C1EE-8865-4C5D-A418-8541DB06CDA8}" type="pres">
      <dgm:prSet presAssocID="{C2E9E08C-C520-4750-9A46-099873830BC9}" presName="hierChild4" presStyleCnt="0"/>
      <dgm:spPr/>
    </dgm:pt>
    <dgm:pt modelId="{8FB92146-00F4-4711-B047-DF4AF7DA2428}" type="pres">
      <dgm:prSet presAssocID="{C2E9E08C-C520-4750-9A46-099873830BC9}" presName="hierChild5" presStyleCnt="0"/>
      <dgm:spPr/>
    </dgm:pt>
    <dgm:pt modelId="{24B5D779-350E-4BFD-A0BE-A5FA96D5ED15}" type="pres">
      <dgm:prSet presAssocID="{192DFEBB-450E-40ED-8FC5-9BB5EBD3BD25}" presName="Name37" presStyleLbl="parChTrans1D4" presStyleIdx="9" presStyleCnt="10"/>
      <dgm:spPr/>
    </dgm:pt>
    <dgm:pt modelId="{A3E9E2D9-AEBD-486F-8219-72EEE7A11533}" type="pres">
      <dgm:prSet presAssocID="{E58E71C5-19FC-4FFA-98C8-59E3E475338A}" presName="hierRoot2" presStyleCnt="0">
        <dgm:presLayoutVars>
          <dgm:hierBranch val="init"/>
        </dgm:presLayoutVars>
      </dgm:prSet>
      <dgm:spPr/>
    </dgm:pt>
    <dgm:pt modelId="{6069532F-6D37-4A46-BB3B-54FCDA63505D}" type="pres">
      <dgm:prSet presAssocID="{E58E71C5-19FC-4FFA-98C8-59E3E475338A}" presName="rootComposite" presStyleCnt="0"/>
      <dgm:spPr/>
    </dgm:pt>
    <dgm:pt modelId="{6A9A6BDE-BF56-4AAD-B6B5-9CF90FB5C120}" type="pres">
      <dgm:prSet presAssocID="{E58E71C5-19FC-4FFA-98C8-59E3E475338A}" presName="rootText" presStyleLbl="node4" presStyleIdx="9" presStyleCnt="10">
        <dgm:presLayoutVars>
          <dgm:chPref val="3"/>
        </dgm:presLayoutVars>
      </dgm:prSet>
      <dgm:spPr/>
    </dgm:pt>
    <dgm:pt modelId="{1573BFE2-9027-4ADD-8B73-02B291E0A368}" type="pres">
      <dgm:prSet presAssocID="{E58E71C5-19FC-4FFA-98C8-59E3E475338A}" presName="rootConnector" presStyleLbl="node4" presStyleIdx="9" presStyleCnt="10"/>
      <dgm:spPr/>
    </dgm:pt>
    <dgm:pt modelId="{25CED40C-7C69-4520-9FE3-7DEC167DED5C}" type="pres">
      <dgm:prSet presAssocID="{E58E71C5-19FC-4FFA-98C8-59E3E475338A}" presName="hierChild4" presStyleCnt="0"/>
      <dgm:spPr/>
    </dgm:pt>
    <dgm:pt modelId="{C73B22F4-9252-478B-B9D7-D688D65D05DD}" type="pres">
      <dgm:prSet presAssocID="{E58E71C5-19FC-4FFA-98C8-59E3E475338A}" presName="hierChild5" presStyleCnt="0"/>
      <dgm:spPr/>
    </dgm:pt>
    <dgm:pt modelId="{61A6C384-661D-4488-AD5D-768B4A947FBD}" type="pres">
      <dgm:prSet presAssocID="{D9DCBD92-CF2D-4FA3-9650-A94983E94475}" presName="hierChild5" presStyleCnt="0"/>
      <dgm:spPr/>
    </dgm:pt>
    <dgm:pt modelId="{03864CF9-7B53-4B08-8E2A-D1D6CFCD74A7}" type="pres">
      <dgm:prSet presAssocID="{0E0D5914-9733-4438-B53B-E54AED87BD25}" presName="hierChild5" presStyleCnt="0"/>
      <dgm:spPr/>
    </dgm:pt>
    <dgm:pt modelId="{58BDADBE-4402-4E6F-AB6F-E215C5F98D3B}" type="pres">
      <dgm:prSet presAssocID="{E9CCBF3B-F7D4-491B-83ED-166AFDD5DD30}" presName="Name37" presStyleLbl="parChTrans1D2" presStyleIdx="4" presStyleCnt="9"/>
      <dgm:spPr/>
    </dgm:pt>
    <dgm:pt modelId="{CAC55414-926B-4025-9709-C51A1C0F1BA3}" type="pres">
      <dgm:prSet presAssocID="{025397C8-278A-4FB7-A986-A1B487EA1563}" presName="hierRoot2" presStyleCnt="0">
        <dgm:presLayoutVars>
          <dgm:hierBranch val="init"/>
        </dgm:presLayoutVars>
      </dgm:prSet>
      <dgm:spPr/>
    </dgm:pt>
    <dgm:pt modelId="{84CEA5E3-2733-4C8E-82C3-8E65E6AC6A4F}" type="pres">
      <dgm:prSet presAssocID="{025397C8-278A-4FB7-A986-A1B487EA1563}" presName="rootComposite" presStyleCnt="0"/>
      <dgm:spPr/>
    </dgm:pt>
    <dgm:pt modelId="{0BF99F41-2B36-4860-856E-9B912562371F}" type="pres">
      <dgm:prSet presAssocID="{025397C8-278A-4FB7-A986-A1B487EA1563}" presName="rootText" presStyleLbl="node2" presStyleIdx="4" presStyleCnt="9" custScaleX="111662" custLinFactNeighborY="-2145">
        <dgm:presLayoutVars>
          <dgm:chPref val="3"/>
        </dgm:presLayoutVars>
      </dgm:prSet>
      <dgm:spPr/>
    </dgm:pt>
    <dgm:pt modelId="{9BBA3CDE-9578-436B-BF71-4165D5256392}" type="pres">
      <dgm:prSet presAssocID="{025397C8-278A-4FB7-A986-A1B487EA1563}" presName="rootConnector" presStyleLbl="node2" presStyleIdx="4" presStyleCnt="9"/>
      <dgm:spPr/>
    </dgm:pt>
    <dgm:pt modelId="{30CBF445-3176-4871-AE74-8842DAE8EA77}" type="pres">
      <dgm:prSet presAssocID="{025397C8-278A-4FB7-A986-A1B487EA1563}" presName="hierChild4" presStyleCnt="0"/>
      <dgm:spPr/>
    </dgm:pt>
    <dgm:pt modelId="{56484EBF-27DD-4386-A0D0-1C14F44B1EE2}" type="pres">
      <dgm:prSet presAssocID="{F9922145-9B07-49CE-9FA6-B33C82D2B167}" presName="Name37" presStyleLbl="parChTrans1D3" presStyleIdx="7" presStyleCnt="22"/>
      <dgm:spPr/>
    </dgm:pt>
    <dgm:pt modelId="{E63EB971-3061-4937-AAFE-A9B15516E3B4}" type="pres">
      <dgm:prSet presAssocID="{E2157045-4CE0-40CE-9C58-F4043DF91E33}" presName="hierRoot2" presStyleCnt="0">
        <dgm:presLayoutVars>
          <dgm:hierBranch val="init"/>
        </dgm:presLayoutVars>
      </dgm:prSet>
      <dgm:spPr/>
    </dgm:pt>
    <dgm:pt modelId="{2036F450-66E3-430B-8CF0-2641100EEDE6}" type="pres">
      <dgm:prSet presAssocID="{E2157045-4CE0-40CE-9C58-F4043DF91E33}" presName="rootComposite" presStyleCnt="0"/>
      <dgm:spPr/>
    </dgm:pt>
    <dgm:pt modelId="{1B7F2636-2E39-4D22-BF8C-4574EEF2DA91}" type="pres">
      <dgm:prSet presAssocID="{E2157045-4CE0-40CE-9C58-F4043DF91E33}" presName="rootText" presStyleLbl="node3" presStyleIdx="7" presStyleCnt="22">
        <dgm:presLayoutVars>
          <dgm:chPref val="3"/>
        </dgm:presLayoutVars>
      </dgm:prSet>
      <dgm:spPr/>
    </dgm:pt>
    <dgm:pt modelId="{BE7BA4D1-2AE1-4EE2-9EB8-A1B10CF23D87}" type="pres">
      <dgm:prSet presAssocID="{E2157045-4CE0-40CE-9C58-F4043DF91E33}" presName="rootConnector" presStyleLbl="node3" presStyleIdx="7" presStyleCnt="22"/>
      <dgm:spPr/>
    </dgm:pt>
    <dgm:pt modelId="{FA9B1E33-E44D-439C-B94A-A4ACF77A3ABE}" type="pres">
      <dgm:prSet presAssocID="{E2157045-4CE0-40CE-9C58-F4043DF91E33}" presName="hierChild4" presStyleCnt="0"/>
      <dgm:spPr/>
    </dgm:pt>
    <dgm:pt modelId="{0D769C54-31F6-4E75-A1E5-34D1BB6F5B29}" type="pres">
      <dgm:prSet presAssocID="{E2157045-4CE0-40CE-9C58-F4043DF91E33}" presName="hierChild5" presStyleCnt="0"/>
      <dgm:spPr/>
    </dgm:pt>
    <dgm:pt modelId="{47A21D83-0961-4F83-B6CA-9111DF4BFE52}" type="pres">
      <dgm:prSet presAssocID="{7B0E8674-AF5F-4D43-BDCB-E4D39514593E}" presName="Name37" presStyleLbl="parChTrans1D3" presStyleIdx="8" presStyleCnt="22"/>
      <dgm:spPr/>
    </dgm:pt>
    <dgm:pt modelId="{27C8648E-06C7-41E1-AB85-24ADACB06DA0}" type="pres">
      <dgm:prSet presAssocID="{602FD50F-130C-4E3A-A16E-AF79EACA12AD}" presName="hierRoot2" presStyleCnt="0">
        <dgm:presLayoutVars>
          <dgm:hierBranch val="init"/>
        </dgm:presLayoutVars>
      </dgm:prSet>
      <dgm:spPr/>
    </dgm:pt>
    <dgm:pt modelId="{7FF5428D-C306-457D-B0CD-DBEC8B50A11D}" type="pres">
      <dgm:prSet presAssocID="{602FD50F-130C-4E3A-A16E-AF79EACA12AD}" presName="rootComposite" presStyleCnt="0"/>
      <dgm:spPr/>
    </dgm:pt>
    <dgm:pt modelId="{D2B32FE8-B300-4E27-B7E2-297F3F999D4E}" type="pres">
      <dgm:prSet presAssocID="{602FD50F-130C-4E3A-A16E-AF79EACA12AD}" presName="rootText" presStyleLbl="node3" presStyleIdx="8" presStyleCnt="22">
        <dgm:presLayoutVars>
          <dgm:chPref val="3"/>
        </dgm:presLayoutVars>
      </dgm:prSet>
      <dgm:spPr/>
    </dgm:pt>
    <dgm:pt modelId="{9F318731-EE01-4314-B79B-B28E42749C00}" type="pres">
      <dgm:prSet presAssocID="{602FD50F-130C-4E3A-A16E-AF79EACA12AD}" presName="rootConnector" presStyleLbl="node3" presStyleIdx="8" presStyleCnt="22"/>
      <dgm:spPr/>
    </dgm:pt>
    <dgm:pt modelId="{81979E69-6B05-4EC7-AA2F-C9F76EBB2E89}" type="pres">
      <dgm:prSet presAssocID="{602FD50F-130C-4E3A-A16E-AF79EACA12AD}" presName="hierChild4" presStyleCnt="0"/>
      <dgm:spPr/>
    </dgm:pt>
    <dgm:pt modelId="{5C6B34E6-E6BA-4C7A-BDB3-963037826DD2}" type="pres">
      <dgm:prSet presAssocID="{602FD50F-130C-4E3A-A16E-AF79EACA12AD}" presName="hierChild5" presStyleCnt="0"/>
      <dgm:spPr/>
    </dgm:pt>
    <dgm:pt modelId="{807FA1CB-C069-4A68-9F5B-ACB3D4C2C7E0}" type="pres">
      <dgm:prSet presAssocID="{6EAA41E0-1525-42E3-A200-48C0FE921E72}" presName="Name37" presStyleLbl="parChTrans1D3" presStyleIdx="9" presStyleCnt="22"/>
      <dgm:spPr/>
    </dgm:pt>
    <dgm:pt modelId="{D5654D94-4063-4907-90AD-D557FD0FC7D8}" type="pres">
      <dgm:prSet presAssocID="{E5E9916D-2D7F-4C7A-A808-9D88F35BEC5A}" presName="hierRoot2" presStyleCnt="0">
        <dgm:presLayoutVars>
          <dgm:hierBranch val="init"/>
        </dgm:presLayoutVars>
      </dgm:prSet>
      <dgm:spPr/>
    </dgm:pt>
    <dgm:pt modelId="{3B29332E-B997-4913-82FD-7ADE58B37E18}" type="pres">
      <dgm:prSet presAssocID="{E5E9916D-2D7F-4C7A-A808-9D88F35BEC5A}" presName="rootComposite" presStyleCnt="0"/>
      <dgm:spPr/>
    </dgm:pt>
    <dgm:pt modelId="{0B77889B-AAC5-42E4-AC09-1DCA681BCE85}" type="pres">
      <dgm:prSet presAssocID="{E5E9916D-2D7F-4C7A-A808-9D88F35BEC5A}" presName="rootText" presStyleLbl="node3" presStyleIdx="9" presStyleCnt="22">
        <dgm:presLayoutVars>
          <dgm:chPref val="3"/>
        </dgm:presLayoutVars>
      </dgm:prSet>
      <dgm:spPr/>
    </dgm:pt>
    <dgm:pt modelId="{45F7E176-19D1-4464-8B8E-5DA14B89B110}" type="pres">
      <dgm:prSet presAssocID="{E5E9916D-2D7F-4C7A-A808-9D88F35BEC5A}" presName="rootConnector" presStyleLbl="node3" presStyleIdx="9" presStyleCnt="22"/>
      <dgm:spPr/>
    </dgm:pt>
    <dgm:pt modelId="{B4601DB9-3547-46B7-BCB9-99185FEAFD54}" type="pres">
      <dgm:prSet presAssocID="{E5E9916D-2D7F-4C7A-A808-9D88F35BEC5A}" presName="hierChild4" presStyleCnt="0"/>
      <dgm:spPr/>
    </dgm:pt>
    <dgm:pt modelId="{A7A4D252-5741-44E4-B403-B75C460BBA4E}" type="pres">
      <dgm:prSet presAssocID="{E5E9916D-2D7F-4C7A-A808-9D88F35BEC5A}" presName="hierChild5" presStyleCnt="0"/>
      <dgm:spPr/>
    </dgm:pt>
    <dgm:pt modelId="{06364E07-E5A5-47C1-8783-78E7393DD3C8}" type="pres">
      <dgm:prSet presAssocID="{025397C8-278A-4FB7-A986-A1B487EA1563}" presName="hierChild5" presStyleCnt="0"/>
      <dgm:spPr/>
    </dgm:pt>
    <dgm:pt modelId="{1CAB3E94-5855-4109-A43C-7105AD6B26D0}" type="pres">
      <dgm:prSet presAssocID="{3F1B0426-4EA2-44D9-B786-B19B57D5CDEA}" presName="Name37" presStyleLbl="parChTrans1D2" presStyleIdx="5" presStyleCnt="9"/>
      <dgm:spPr/>
    </dgm:pt>
    <dgm:pt modelId="{F9117AA4-539E-4EE3-B164-8174B0B40EC0}" type="pres">
      <dgm:prSet presAssocID="{8BB75C25-BB24-48E5-95A1-BDDD2AD67385}" presName="hierRoot2" presStyleCnt="0">
        <dgm:presLayoutVars>
          <dgm:hierBranch val="init"/>
        </dgm:presLayoutVars>
      </dgm:prSet>
      <dgm:spPr/>
    </dgm:pt>
    <dgm:pt modelId="{EAF88972-4E53-4659-94BD-910A092B9148}" type="pres">
      <dgm:prSet presAssocID="{8BB75C25-BB24-48E5-95A1-BDDD2AD67385}" presName="rootComposite" presStyleCnt="0"/>
      <dgm:spPr/>
    </dgm:pt>
    <dgm:pt modelId="{3A2A1C1F-CABC-4C98-B728-F262323AA994}" type="pres">
      <dgm:prSet presAssocID="{8BB75C25-BB24-48E5-95A1-BDDD2AD67385}" presName="rootText" presStyleLbl="node2" presStyleIdx="5" presStyleCnt="9" custScaleX="108132" custLinFactNeighborY="-2145">
        <dgm:presLayoutVars>
          <dgm:chPref val="3"/>
        </dgm:presLayoutVars>
      </dgm:prSet>
      <dgm:spPr/>
    </dgm:pt>
    <dgm:pt modelId="{0393B6C4-B4FB-4B6B-8DB5-37B9B19AABA4}" type="pres">
      <dgm:prSet presAssocID="{8BB75C25-BB24-48E5-95A1-BDDD2AD67385}" presName="rootConnector" presStyleLbl="node2" presStyleIdx="5" presStyleCnt="9"/>
      <dgm:spPr/>
    </dgm:pt>
    <dgm:pt modelId="{977D3813-5412-42A7-8B4D-5447A06AC163}" type="pres">
      <dgm:prSet presAssocID="{8BB75C25-BB24-48E5-95A1-BDDD2AD67385}" presName="hierChild4" presStyleCnt="0"/>
      <dgm:spPr/>
    </dgm:pt>
    <dgm:pt modelId="{78FA309A-083A-4C64-9477-7A3C69B2784C}" type="pres">
      <dgm:prSet presAssocID="{50F4CB47-0DB9-4B1E-9C75-49682DAC2BF7}" presName="Name37" presStyleLbl="parChTrans1D3" presStyleIdx="10" presStyleCnt="22"/>
      <dgm:spPr/>
    </dgm:pt>
    <dgm:pt modelId="{FEB3D90E-42D2-4AC7-9CB5-35870C299752}" type="pres">
      <dgm:prSet presAssocID="{D6F5CD79-D3E1-4B19-9C25-479267A00537}" presName="hierRoot2" presStyleCnt="0">
        <dgm:presLayoutVars>
          <dgm:hierBranch val="init"/>
        </dgm:presLayoutVars>
      </dgm:prSet>
      <dgm:spPr/>
    </dgm:pt>
    <dgm:pt modelId="{05080593-A2ED-4379-91EC-55846B4CD50F}" type="pres">
      <dgm:prSet presAssocID="{D6F5CD79-D3E1-4B19-9C25-479267A00537}" presName="rootComposite" presStyleCnt="0"/>
      <dgm:spPr/>
    </dgm:pt>
    <dgm:pt modelId="{6BAFA004-7462-4BB3-8CF7-8F0FAE532698}" type="pres">
      <dgm:prSet presAssocID="{D6F5CD79-D3E1-4B19-9C25-479267A00537}" presName="rootText" presStyleLbl="node3" presStyleIdx="10" presStyleCnt="22">
        <dgm:presLayoutVars>
          <dgm:chPref val="3"/>
        </dgm:presLayoutVars>
      </dgm:prSet>
      <dgm:spPr/>
    </dgm:pt>
    <dgm:pt modelId="{C0FC47CA-1988-459D-A473-7CA219823B7E}" type="pres">
      <dgm:prSet presAssocID="{D6F5CD79-D3E1-4B19-9C25-479267A00537}" presName="rootConnector" presStyleLbl="node3" presStyleIdx="10" presStyleCnt="22"/>
      <dgm:spPr/>
    </dgm:pt>
    <dgm:pt modelId="{7C2A8F67-B35D-46B9-8CDC-F1C514C733F2}" type="pres">
      <dgm:prSet presAssocID="{D6F5CD79-D3E1-4B19-9C25-479267A00537}" presName="hierChild4" presStyleCnt="0"/>
      <dgm:spPr/>
    </dgm:pt>
    <dgm:pt modelId="{0D223CD7-96A9-487A-A2F6-A9D48710FA30}" type="pres">
      <dgm:prSet presAssocID="{D6F5CD79-D3E1-4B19-9C25-479267A00537}" presName="hierChild5" presStyleCnt="0"/>
      <dgm:spPr/>
    </dgm:pt>
    <dgm:pt modelId="{679EAA6C-B7F9-45B1-B314-064B1497E450}" type="pres">
      <dgm:prSet presAssocID="{699FA3BB-5DDB-4810-8B78-2E6BCAFDC511}" presName="Name37" presStyleLbl="parChTrans1D3" presStyleIdx="11" presStyleCnt="22"/>
      <dgm:spPr/>
    </dgm:pt>
    <dgm:pt modelId="{A65D9E2F-0DF0-4606-978F-4875BE6D73B0}" type="pres">
      <dgm:prSet presAssocID="{9AC19E5E-60C4-4CCF-A20E-E4814BC2FE9B}" presName="hierRoot2" presStyleCnt="0">
        <dgm:presLayoutVars>
          <dgm:hierBranch val="init"/>
        </dgm:presLayoutVars>
      </dgm:prSet>
      <dgm:spPr/>
    </dgm:pt>
    <dgm:pt modelId="{6AF48B43-38E1-44C8-962D-77020524A35A}" type="pres">
      <dgm:prSet presAssocID="{9AC19E5E-60C4-4CCF-A20E-E4814BC2FE9B}" presName="rootComposite" presStyleCnt="0"/>
      <dgm:spPr/>
    </dgm:pt>
    <dgm:pt modelId="{8214640F-5D66-49B2-997F-5F320E255B10}" type="pres">
      <dgm:prSet presAssocID="{9AC19E5E-60C4-4CCF-A20E-E4814BC2FE9B}" presName="rootText" presStyleLbl="node3" presStyleIdx="11" presStyleCnt="22">
        <dgm:presLayoutVars>
          <dgm:chPref val="3"/>
        </dgm:presLayoutVars>
      </dgm:prSet>
      <dgm:spPr/>
    </dgm:pt>
    <dgm:pt modelId="{2B3E1A31-C7DC-446D-8815-E4813D3B56B4}" type="pres">
      <dgm:prSet presAssocID="{9AC19E5E-60C4-4CCF-A20E-E4814BC2FE9B}" presName="rootConnector" presStyleLbl="node3" presStyleIdx="11" presStyleCnt="22"/>
      <dgm:spPr/>
    </dgm:pt>
    <dgm:pt modelId="{360721A3-6E7E-4BAF-9E41-ACAEBFCAE7AE}" type="pres">
      <dgm:prSet presAssocID="{9AC19E5E-60C4-4CCF-A20E-E4814BC2FE9B}" presName="hierChild4" presStyleCnt="0"/>
      <dgm:spPr/>
    </dgm:pt>
    <dgm:pt modelId="{5DADC705-AA0C-45D6-969F-EB7762223FA5}" type="pres">
      <dgm:prSet presAssocID="{9AC19E5E-60C4-4CCF-A20E-E4814BC2FE9B}" presName="hierChild5" presStyleCnt="0"/>
      <dgm:spPr/>
    </dgm:pt>
    <dgm:pt modelId="{52777498-AA74-4FC2-849F-C626B27A45B4}" type="pres">
      <dgm:prSet presAssocID="{FDDB7EEE-AB02-47E4-B007-CB2A762CB7F9}" presName="Name37" presStyleLbl="parChTrans1D3" presStyleIdx="12" presStyleCnt="22"/>
      <dgm:spPr/>
    </dgm:pt>
    <dgm:pt modelId="{9ED8E56C-C0DA-4771-B928-9B8BF0AE6D47}" type="pres">
      <dgm:prSet presAssocID="{03DF699C-3176-485E-B584-5BC85EC703ED}" presName="hierRoot2" presStyleCnt="0">
        <dgm:presLayoutVars>
          <dgm:hierBranch val="init"/>
        </dgm:presLayoutVars>
      </dgm:prSet>
      <dgm:spPr/>
    </dgm:pt>
    <dgm:pt modelId="{866E3ED8-98DF-4099-A051-59DBAC27FD71}" type="pres">
      <dgm:prSet presAssocID="{03DF699C-3176-485E-B584-5BC85EC703ED}" presName="rootComposite" presStyleCnt="0"/>
      <dgm:spPr/>
    </dgm:pt>
    <dgm:pt modelId="{0CE7C8B4-F8E6-429D-8C4A-73E9D60DCB81}" type="pres">
      <dgm:prSet presAssocID="{03DF699C-3176-485E-B584-5BC85EC703ED}" presName="rootText" presStyleLbl="node3" presStyleIdx="12" presStyleCnt="22">
        <dgm:presLayoutVars>
          <dgm:chPref val="3"/>
        </dgm:presLayoutVars>
      </dgm:prSet>
      <dgm:spPr/>
    </dgm:pt>
    <dgm:pt modelId="{7568918C-FAD7-4B9E-9AFD-52C33DE56813}" type="pres">
      <dgm:prSet presAssocID="{03DF699C-3176-485E-B584-5BC85EC703ED}" presName="rootConnector" presStyleLbl="node3" presStyleIdx="12" presStyleCnt="22"/>
      <dgm:spPr/>
    </dgm:pt>
    <dgm:pt modelId="{E194985F-1898-4344-BB7D-4D437304ED4A}" type="pres">
      <dgm:prSet presAssocID="{03DF699C-3176-485E-B584-5BC85EC703ED}" presName="hierChild4" presStyleCnt="0"/>
      <dgm:spPr/>
    </dgm:pt>
    <dgm:pt modelId="{39195D1C-2951-43BA-8692-AC232BEFBB80}" type="pres">
      <dgm:prSet presAssocID="{03DF699C-3176-485E-B584-5BC85EC703ED}" presName="hierChild5" presStyleCnt="0"/>
      <dgm:spPr/>
    </dgm:pt>
    <dgm:pt modelId="{C8F70C14-7D89-44D7-BB48-3CFE36D1427B}" type="pres">
      <dgm:prSet presAssocID="{8BB75C25-BB24-48E5-95A1-BDDD2AD67385}" presName="hierChild5" presStyleCnt="0"/>
      <dgm:spPr/>
    </dgm:pt>
    <dgm:pt modelId="{82E60BB5-7FD2-4219-AE7C-29971BDCB4BB}" type="pres">
      <dgm:prSet presAssocID="{EBA54DFC-7FC3-4D85-9BDE-4CD347E65E6C}" presName="Name37" presStyleLbl="parChTrans1D2" presStyleIdx="6" presStyleCnt="9"/>
      <dgm:spPr/>
    </dgm:pt>
    <dgm:pt modelId="{A7850FBB-26BD-4AD2-A515-BD8832D8474B}" type="pres">
      <dgm:prSet presAssocID="{424E63FB-7A5E-47ED-BA8E-381C8BEA7B4D}" presName="hierRoot2" presStyleCnt="0">
        <dgm:presLayoutVars>
          <dgm:hierBranch val="init"/>
        </dgm:presLayoutVars>
      </dgm:prSet>
      <dgm:spPr/>
    </dgm:pt>
    <dgm:pt modelId="{4B54CD39-71A9-47B6-B354-9E2E224A5749}" type="pres">
      <dgm:prSet presAssocID="{424E63FB-7A5E-47ED-BA8E-381C8BEA7B4D}" presName="rootComposite" presStyleCnt="0"/>
      <dgm:spPr/>
    </dgm:pt>
    <dgm:pt modelId="{9A681887-5350-4EBE-BD43-C7E4297AB1BB}" type="pres">
      <dgm:prSet presAssocID="{424E63FB-7A5E-47ED-BA8E-381C8BEA7B4D}" presName="rootText" presStyleLbl="node2" presStyleIdx="6" presStyleCnt="9" custLinFactNeighborY="-2145">
        <dgm:presLayoutVars>
          <dgm:chPref val="3"/>
        </dgm:presLayoutVars>
      </dgm:prSet>
      <dgm:spPr/>
    </dgm:pt>
    <dgm:pt modelId="{14354306-A96D-4F9B-B8CB-A1923889D20A}" type="pres">
      <dgm:prSet presAssocID="{424E63FB-7A5E-47ED-BA8E-381C8BEA7B4D}" presName="rootConnector" presStyleLbl="node2" presStyleIdx="6" presStyleCnt="9"/>
      <dgm:spPr/>
    </dgm:pt>
    <dgm:pt modelId="{60EE685C-BCD2-4AF8-9900-DC7BE1C8761E}" type="pres">
      <dgm:prSet presAssocID="{424E63FB-7A5E-47ED-BA8E-381C8BEA7B4D}" presName="hierChild4" presStyleCnt="0"/>
      <dgm:spPr/>
    </dgm:pt>
    <dgm:pt modelId="{6185FE85-F6F3-47C8-BC28-BFB1B081D47E}" type="pres">
      <dgm:prSet presAssocID="{2EA6147A-4097-4648-9D83-1C15EC3F6E1C}" presName="Name37" presStyleLbl="parChTrans1D3" presStyleIdx="13" presStyleCnt="22"/>
      <dgm:spPr/>
    </dgm:pt>
    <dgm:pt modelId="{8116A3A0-2E0B-4D77-B5A2-B6CBCF7ADB15}" type="pres">
      <dgm:prSet presAssocID="{92338313-9670-40FB-8040-D372407E9060}" presName="hierRoot2" presStyleCnt="0">
        <dgm:presLayoutVars>
          <dgm:hierBranch val="init"/>
        </dgm:presLayoutVars>
      </dgm:prSet>
      <dgm:spPr/>
    </dgm:pt>
    <dgm:pt modelId="{81199921-AF0E-4033-957C-9C1B01D1C91B}" type="pres">
      <dgm:prSet presAssocID="{92338313-9670-40FB-8040-D372407E9060}" presName="rootComposite" presStyleCnt="0"/>
      <dgm:spPr/>
    </dgm:pt>
    <dgm:pt modelId="{A4073290-40FA-4447-A63D-A2A271E69369}" type="pres">
      <dgm:prSet presAssocID="{92338313-9670-40FB-8040-D372407E9060}" presName="rootText" presStyleLbl="node3" presStyleIdx="13" presStyleCnt="22">
        <dgm:presLayoutVars>
          <dgm:chPref val="3"/>
        </dgm:presLayoutVars>
      </dgm:prSet>
      <dgm:spPr/>
    </dgm:pt>
    <dgm:pt modelId="{8DE7EDC3-030C-4699-90B7-316F8F127CEA}" type="pres">
      <dgm:prSet presAssocID="{92338313-9670-40FB-8040-D372407E9060}" presName="rootConnector" presStyleLbl="node3" presStyleIdx="13" presStyleCnt="22"/>
      <dgm:spPr/>
    </dgm:pt>
    <dgm:pt modelId="{8EE53B03-8214-420C-9321-FEE828B4616A}" type="pres">
      <dgm:prSet presAssocID="{92338313-9670-40FB-8040-D372407E9060}" presName="hierChild4" presStyleCnt="0"/>
      <dgm:spPr/>
    </dgm:pt>
    <dgm:pt modelId="{CAF7050B-39E0-4667-AEBF-9E47F60B4B83}" type="pres">
      <dgm:prSet presAssocID="{92338313-9670-40FB-8040-D372407E9060}" presName="hierChild5" presStyleCnt="0"/>
      <dgm:spPr/>
    </dgm:pt>
    <dgm:pt modelId="{BA5F9E80-3D5F-4248-9517-86F91EE0B8E9}" type="pres">
      <dgm:prSet presAssocID="{D39B8DD9-864C-4EB7-9F89-A2AD12438034}" presName="Name37" presStyleLbl="parChTrans1D3" presStyleIdx="14" presStyleCnt="22"/>
      <dgm:spPr/>
    </dgm:pt>
    <dgm:pt modelId="{352CBE99-8B60-4598-A01C-4B9A74376B3F}" type="pres">
      <dgm:prSet presAssocID="{8AB7F64B-E4EA-46A3-93C5-530B1FAAB3A0}" presName="hierRoot2" presStyleCnt="0">
        <dgm:presLayoutVars>
          <dgm:hierBranch val="init"/>
        </dgm:presLayoutVars>
      </dgm:prSet>
      <dgm:spPr/>
    </dgm:pt>
    <dgm:pt modelId="{DC9B8021-D8A5-43E4-AC56-C6AE77A81C33}" type="pres">
      <dgm:prSet presAssocID="{8AB7F64B-E4EA-46A3-93C5-530B1FAAB3A0}" presName="rootComposite" presStyleCnt="0"/>
      <dgm:spPr/>
    </dgm:pt>
    <dgm:pt modelId="{CC7BE9CC-9E44-4B05-9B0E-850124C3547A}" type="pres">
      <dgm:prSet presAssocID="{8AB7F64B-E4EA-46A3-93C5-530B1FAAB3A0}" presName="rootText" presStyleLbl="node3" presStyleIdx="14" presStyleCnt="22">
        <dgm:presLayoutVars>
          <dgm:chPref val="3"/>
        </dgm:presLayoutVars>
      </dgm:prSet>
      <dgm:spPr/>
    </dgm:pt>
    <dgm:pt modelId="{521FEAC1-E658-4130-BFDF-12AE10471782}" type="pres">
      <dgm:prSet presAssocID="{8AB7F64B-E4EA-46A3-93C5-530B1FAAB3A0}" presName="rootConnector" presStyleLbl="node3" presStyleIdx="14" presStyleCnt="22"/>
      <dgm:spPr/>
    </dgm:pt>
    <dgm:pt modelId="{2E10A84D-28AC-4389-B262-EEC5AC14DF6E}" type="pres">
      <dgm:prSet presAssocID="{8AB7F64B-E4EA-46A3-93C5-530B1FAAB3A0}" presName="hierChild4" presStyleCnt="0"/>
      <dgm:spPr/>
    </dgm:pt>
    <dgm:pt modelId="{96841731-AA54-4777-9CA5-E03DBB960C6B}" type="pres">
      <dgm:prSet presAssocID="{8AB7F64B-E4EA-46A3-93C5-530B1FAAB3A0}" presName="hierChild5" presStyleCnt="0"/>
      <dgm:spPr/>
    </dgm:pt>
    <dgm:pt modelId="{86E8989D-6C94-463D-9588-B288E8BD09F3}" type="pres">
      <dgm:prSet presAssocID="{3C430132-43C1-47EF-A156-1D4161537981}" presName="Name37" presStyleLbl="parChTrans1D3" presStyleIdx="15" presStyleCnt="22"/>
      <dgm:spPr/>
    </dgm:pt>
    <dgm:pt modelId="{897D0B9E-933E-4446-B30B-688525330F47}" type="pres">
      <dgm:prSet presAssocID="{F02C7DD0-38B5-42D3-B052-77C4D943365F}" presName="hierRoot2" presStyleCnt="0">
        <dgm:presLayoutVars>
          <dgm:hierBranch val="init"/>
        </dgm:presLayoutVars>
      </dgm:prSet>
      <dgm:spPr/>
    </dgm:pt>
    <dgm:pt modelId="{70461A7E-F756-462D-8D14-C27FED726120}" type="pres">
      <dgm:prSet presAssocID="{F02C7DD0-38B5-42D3-B052-77C4D943365F}" presName="rootComposite" presStyleCnt="0"/>
      <dgm:spPr/>
    </dgm:pt>
    <dgm:pt modelId="{55EC4157-21BA-4613-8860-42E031585862}" type="pres">
      <dgm:prSet presAssocID="{F02C7DD0-38B5-42D3-B052-77C4D943365F}" presName="rootText" presStyleLbl="node3" presStyleIdx="15" presStyleCnt="22">
        <dgm:presLayoutVars>
          <dgm:chPref val="3"/>
        </dgm:presLayoutVars>
      </dgm:prSet>
      <dgm:spPr/>
    </dgm:pt>
    <dgm:pt modelId="{ABCA2F01-C14C-4548-BBBB-84ED0283C97F}" type="pres">
      <dgm:prSet presAssocID="{F02C7DD0-38B5-42D3-B052-77C4D943365F}" presName="rootConnector" presStyleLbl="node3" presStyleIdx="15" presStyleCnt="22"/>
      <dgm:spPr/>
    </dgm:pt>
    <dgm:pt modelId="{E67A4277-2D09-4FAD-9002-FF01C2B652C7}" type="pres">
      <dgm:prSet presAssocID="{F02C7DD0-38B5-42D3-B052-77C4D943365F}" presName="hierChild4" presStyleCnt="0"/>
      <dgm:spPr/>
    </dgm:pt>
    <dgm:pt modelId="{6BF51E8D-76E3-4BD5-82A3-F693AB920637}" type="pres">
      <dgm:prSet presAssocID="{F02C7DD0-38B5-42D3-B052-77C4D943365F}" presName="hierChild5" presStyleCnt="0"/>
      <dgm:spPr/>
    </dgm:pt>
    <dgm:pt modelId="{77E6A972-0C83-4850-8B51-4CF832FCB47F}" type="pres">
      <dgm:prSet presAssocID="{424E63FB-7A5E-47ED-BA8E-381C8BEA7B4D}" presName="hierChild5" presStyleCnt="0"/>
      <dgm:spPr/>
    </dgm:pt>
    <dgm:pt modelId="{70257897-199B-45F9-8E97-4C591BBE7B3F}" type="pres">
      <dgm:prSet presAssocID="{3AAD358E-6C2A-45F6-8AEA-D2444BC59F19}" presName="Name37" presStyleLbl="parChTrans1D2" presStyleIdx="7" presStyleCnt="9"/>
      <dgm:spPr/>
    </dgm:pt>
    <dgm:pt modelId="{1A481C3A-726B-47D4-9D7B-FCF69649D262}" type="pres">
      <dgm:prSet presAssocID="{5901CCA6-EF9E-4F05-B532-AFA0A830E4D5}" presName="hierRoot2" presStyleCnt="0">
        <dgm:presLayoutVars>
          <dgm:hierBranch val="init"/>
        </dgm:presLayoutVars>
      </dgm:prSet>
      <dgm:spPr/>
    </dgm:pt>
    <dgm:pt modelId="{45347127-FB9E-44B6-B492-91D4020B1E35}" type="pres">
      <dgm:prSet presAssocID="{5901CCA6-EF9E-4F05-B532-AFA0A830E4D5}" presName="rootComposite" presStyleCnt="0"/>
      <dgm:spPr/>
    </dgm:pt>
    <dgm:pt modelId="{36F65EB3-A93B-4BDE-AD59-D991F66D50DB}" type="pres">
      <dgm:prSet presAssocID="{5901CCA6-EF9E-4F05-B532-AFA0A830E4D5}" presName="rootText" presStyleLbl="node2" presStyleIdx="7" presStyleCnt="9" custLinFactNeighborY="-2145">
        <dgm:presLayoutVars>
          <dgm:chPref val="3"/>
        </dgm:presLayoutVars>
      </dgm:prSet>
      <dgm:spPr/>
    </dgm:pt>
    <dgm:pt modelId="{826A7F83-80B8-45B1-B66F-D6D09AC2C066}" type="pres">
      <dgm:prSet presAssocID="{5901CCA6-EF9E-4F05-B532-AFA0A830E4D5}" presName="rootConnector" presStyleLbl="node2" presStyleIdx="7" presStyleCnt="9"/>
      <dgm:spPr/>
    </dgm:pt>
    <dgm:pt modelId="{A3EF5188-FB3C-4934-BB09-246D4D5078CE}" type="pres">
      <dgm:prSet presAssocID="{5901CCA6-EF9E-4F05-B532-AFA0A830E4D5}" presName="hierChild4" presStyleCnt="0"/>
      <dgm:spPr/>
    </dgm:pt>
    <dgm:pt modelId="{3CB9AA48-4DCA-4619-BFC8-64D366B147BD}" type="pres">
      <dgm:prSet presAssocID="{E9B60A7F-1B58-4875-83A0-42F3D1E4F7F2}" presName="Name37" presStyleLbl="parChTrans1D3" presStyleIdx="16" presStyleCnt="22"/>
      <dgm:spPr/>
    </dgm:pt>
    <dgm:pt modelId="{2EDBCA8B-07DE-4449-A088-AACE44912C64}" type="pres">
      <dgm:prSet presAssocID="{23A96D7A-299B-4FA1-93D0-41E5DC2BDB0F}" presName="hierRoot2" presStyleCnt="0">
        <dgm:presLayoutVars>
          <dgm:hierBranch val="init"/>
        </dgm:presLayoutVars>
      </dgm:prSet>
      <dgm:spPr/>
    </dgm:pt>
    <dgm:pt modelId="{958B1EFD-E2EF-4221-AB92-43FC5E2D2409}" type="pres">
      <dgm:prSet presAssocID="{23A96D7A-299B-4FA1-93D0-41E5DC2BDB0F}" presName="rootComposite" presStyleCnt="0"/>
      <dgm:spPr/>
    </dgm:pt>
    <dgm:pt modelId="{26279B3F-32AE-429E-8F6A-E74283514EA0}" type="pres">
      <dgm:prSet presAssocID="{23A96D7A-299B-4FA1-93D0-41E5DC2BDB0F}" presName="rootText" presStyleLbl="node3" presStyleIdx="16" presStyleCnt="22">
        <dgm:presLayoutVars>
          <dgm:chPref val="3"/>
        </dgm:presLayoutVars>
      </dgm:prSet>
      <dgm:spPr/>
    </dgm:pt>
    <dgm:pt modelId="{3E384659-83D8-423C-BB17-F82A4F217F6D}" type="pres">
      <dgm:prSet presAssocID="{23A96D7A-299B-4FA1-93D0-41E5DC2BDB0F}" presName="rootConnector" presStyleLbl="node3" presStyleIdx="16" presStyleCnt="22"/>
      <dgm:spPr/>
    </dgm:pt>
    <dgm:pt modelId="{377B847C-99F1-4BC5-8FFF-7E1F4C0431B2}" type="pres">
      <dgm:prSet presAssocID="{23A96D7A-299B-4FA1-93D0-41E5DC2BDB0F}" presName="hierChild4" presStyleCnt="0"/>
      <dgm:spPr/>
    </dgm:pt>
    <dgm:pt modelId="{B1DB0582-F24F-4CD8-90DF-8BAD77F3785D}" type="pres">
      <dgm:prSet presAssocID="{23A96D7A-299B-4FA1-93D0-41E5DC2BDB0F}" presName="hierChild5" presStyleCnt="0"/>
      <dgm:spPr/>
    </dgm:pt>
    <dgm:pt modelId="{BFBC2126-85D5-4905-9E09-CD7F082453CB}" type="pres">
      <dgm:prSet presAssocID="{E1527C33-CFAA-4D8C-96C4-EE6231657CF0}" presName="Name37" presStyleLbl="parChTrans1D3" presStyleIdx="17" presStyleCnt="22"/>
      <dgm:spPr/>
    </dgm:pt>
    <dgm:pt modelId="{6D1751FF-08CF-4C8A-9130-AB710414D12A}" type="pres">
      <dgm:prSet presAssocID="{EC6FE534-DC93-4BE9-B221-533498D9AED2}" presName="hierRoot2" presStyleCnt="0">
        <dgm:presLayoutVars>
          <dgm:hierBranch val="init"/>
        </dgm:presLayoutVars>
      </dgm:prSet>
      <dgm:spPr/>
    </dgm:pt>
    <dgm:pt modelId="{CC07FEE9-35FB-4014-9CEC-B70F58552A9B}" type="pres">
      <dgm:prSet presAssocID="{EC6FE534-DC93-4BE9-B221-533498D9AED2}" presName="rootComposite" presStyleCnt="0"/>
      <dgm:spPr/>
    </dgm:pt>
    <dgm:pt modelId="{463E7EE2-DBFC-4EC0-BC5D-9271F221CF32}" type="pres">
      <dgm:prSet presAssocID="{EC6FE534-DC93-4BE9-B221-533498D9AED2}" presName="rootText" presStyleLbl="node3" presStyleIdx="17" presStyleCnt="22">
        <dgm:presLayoutVars>
          <dgm:chPref val="3"/>
        </dgm:presLayoutVars>
      </dgm:prSet>
      <dgm:spPr/>
    </dgm:pt>
    <dgm:pt modelId="{F6623B5E-28CD-4799-A9B4-EF636C566661}" type="pres">
      <dgm:prSet presAssocID="{EC6FE534-DC93-4BE9-B221-533498D9AED2}" presName="rootConnector" presStyleLbl="node3" presStyleIdx="17" presStyleCnt="22"/>
      <dgm:spPr/>
    </dgm:pt>
    <dgm:pt modelId="{7A0BD660-4546-460D-9E6B-F3F854B7DC92}" type="pres">
      <dgm:prSet presAssocID="{EC6FE534-DC93-4BE9-B221-533498D9AED2}" presName="hierChild4" presStyleCnt="0"/>
      <dgm:spPr/>
    </dgm:pt>
    <dgm:pt modelId="{59812310-0E22-4722-86D4-BDD21C2AA230}" type="pres">
      <dgm:prSet presAssocID="{EC6FE534-DC93-4BE9-B221-533498D9AED2}" presName="hierChild5" presStyleCnt="0"/>
      <dgm:spPr/>
    </dgm:pt>
    <dgm:pt modelId="{2E30FFB8-D40D-42E9-AC77-18EF4B8DF612}" type="pres">
      <dgm:prSet presAssocID="{902A754E-4E4A-4847-B0A2-573B94308BBA}" presName="Name37" presStyleLbl="parChTrans1D3" presStyleIdx="18" presStyleCnt="22"/>
      <dgm:spPr/>
    </dgm:pt>
    <dgm:pt modelId="{B68FF941-43D8-4872-9387-7FE17CC00603}" type="pres">
      <dgm:prSet presAssocID="{0995A2E3-0901-4DB1-B970-376B2E4006D1}" presName="hierRoot2" presStyleCnt="0">
        <dgm:presLayoutVars>
          <dgm:hierBranch val="init"/>
        </dgm:presLayoutVars>
      </dgm:prSet>
      <dgm:spPr/>
    </dgm:pt>
    <dgm:pt modelId="{11FD2BA7-1C29-4BC1-B624-210B5F266C15}" type="pres">
      <dgm:prSet presAssocID="{0995A2E3-0901-4DB1-B970-376B2E4006D1}" presName="rootComposite" presStyleCnt="0"/>
      <dgm:spPr/>
    </dgm:pt>
    <dgm:pt modelId="{133F1FC1-C5F4-4978-BE80-4F349F36D878}" type="pres">
      <dgm:prSet presAssocID="{0995A2E3-0901-4DB1-B970-376B2E4006D1}" presName="rootText" presStyleLbl="node3" presStyleIdx="18" presStyleCnt="22" custLinFactNeighborX="821">
        <dgm:presLayoutVars>
          <dgm:chPref val="3"/>
        </dgm:presLayoutVars>
      </dgm:prSet>
      <dgm:spPr/>
    </dgm:pt>
    <dgm:pt modelId="{5A747205-C3F6-4D4A-B739-6135E3BDFDEF}" type="pres">
      <dgm:prSet presAssocID="{0995A2E3-0901-4DB1-B970-376B2E4006D1}" presName="rootConnector" presStyleLbl="node3" presStyleIdx="18" presStyleCnt="22"/>
      <dgm:spPr/>
    </dgm:pt>
    <dgm:pt modelId="{4688A203-31C8-4F6D-8E07-CBF05F576CB7}" type="pres">
      <dgm:prSet presAssocID="{0995A2E3-0901-4DB1-B970-376B2E4006D1}" presName="hierChild4" presStyleCnt="0"/>
      <dgm:spPr/>
    </dgm:pt>
    <dgm:pt modelId="{013542E4-FA51-4362-BEF1-28DA7C204773}" type="pres">
      <dgm:prSet presAssocID="{0995A2E3-0901-4DB1-B970-376B2E4006D1}" presName="hierChild5" presStyleCnt="0"/>
      <dgm:spPr/>
    </dgm:pt>
    <dgm:pt modelId="{44626B8E-D9CC-4D64-A0A9-A870DD812824}" type="pres">
      <dgm:prSet presAssocID="{5901CCA6-EF9E-4F05-B532-AFA0A830E4D5}" presName="hierChild5" presStyleCnt="0"/>
      <dgm:spPr/>
    </dgm:pt>
    <dgm:pt modelId="{7009101D-659E-4AC4-B6A0-8312127BD0D5}" type="pres">
      <dgm:prSet presAssocID="{EC92CB9E-5DFE-4287-A9E0-4954C06F656B}" presName="Name37" presStyleLbl="parChTrans1D2" presStyleIdx="8" presStyleCnt="9"/>
      <dgm:spPr/>
    </dgm:pt>
    <dgm:pt modelId="{5AD6FC9D-6064-445F-8A06-CCA400DB3B08}" type="pres">
      <dgm:prSet presAssocID="{14FC8420-D447-4CEA-A3B7-61E9B3749D8E}" presName="hierRoot2" presStyleCnt="0">
        <dgm:presLayoutVars>
          <dgm:hierBranch val="init"/>
        </dgm:presLayoutVars>
      </dgm:prSet>
      <dgm:spPr/>
    </dgm:pt>
    <dgm:pt modelId="{15F16340-459A-4A27-A204-D236E8C20740}" type="pres">
      <dgm:prSet presAssocID="{14FC8420-D447-4CEA-A3B7-61E9B3749D8E}" presName="rootComposite" presStyleCnt="0"/>
      <dgm:spPr/>
    </dgm:pt>
    <dgm:pt modelId="{F5C5F184-CBCA-49BB-BB7E-3A0146C211EB}" type="pres">
      <dgm:prSet presAssocID="{14FC8420-D447-4CEA-A3B7-61E9B3749D8E}" presName="rootText" presStyleLbl="node2" presStyleIdx="8" presStyleCnt="9" custScaleX="73898" custLinFactNeighborX="-2822">
        <dgm:presLayoutVars>
          <dgm:chPref val="3"/>
        </dgm:presLayoutVars>
      </dgm:prSet>
      <dgm:spPr/>
    </dgm:pt>
    <dgm:pt modelId="{7E0A6FE1-6E00-44A1-81D8-0EA2A6CD2AF3}" type="pres">
      <dgm:prSet presAssocID="{14FC8420-D447-4CEA-A3B7-61E9B3749D8E}" presName="rootConnector" presStyleLbl="node2" presStyleIdx="8" presStyleCnt="9"/>
      <dgm:spPr/>
    </dgm:pt>
    <dgm:pt modelId="{5ACBC9EB-3255-4183-99C6-36BFA4DB898A}" type="pres">
      <dgm:prSet presAssocID="{14FC8420-D447-4CEA-A3B7-61E9B3749D8E}" presName="hierChild4" presStyleCnt="0"/>
      <dgm:spPr/>
    </dgm:pt>
    <dgm:pt modelId="{D6F69DBC-B0FC-4A08-AC6B-4A6F9030A7BD}" type="pres">
      <dgm:prSet presAssocID="{D1202378-9FC3-4AC3-BEDF-808E27AD479B}" presName="Name37" presStyleLbl="parChTrans1D3" presStyleIdx="19" presStyleCnt="22"/>
      <dgm:spPr/>
    </dgm:pt>
    <dgm:pt modelId="{F66A1E48-16A7-4FB5-8156-CD2E1045FFBE}" type="pres">
      <dgm:prSet presAssocID="{BA15DC88-B838-4D5F-9BAB-AEC02AE52521}" presName="hierRoot2" presStyleCnt="0">
        <dgm:presLayoutVars>
          <dgm:hierBranch val="init"/>
        </dgm:presLayoutVars>
      </dgm:prSet>
      <dgm:spPr/>
    </dgm:pt>
    <dgm:pt modelId="{3F7CDCDE-6C8D-4873-91F7-40BD160249CE}" type="pres">
      <dgm:prSet presAssocID="{BA15DC88-B838-4D5F-9BAB-AEC02AE52521}" presName="rootComposite" presStyleCnt="0"/>
      <dgm:spPr/>
    </dgm:pt>
    <dgm:pt modelId="{3E37B074-43F2-410D-A821-9E917734EEF5}" type="pres">
      <dgm:prSet presAssocID="{BA15DC88-B838-4D5F-9BAB-AEC02AE52521}" presName="rootText" presStyleLbl="node3" presStyleIdx="19" presStyleCnt="22">
        <dgm:presLayoutVars>
          <dgm:chPref val="3"/>
        </dgm:presLayoutVars>
      </dgm:prSet>
      <dgm:spPr/>
    </dgm:pt>
    <dgm:pt modelId="{18956CBC-7222-4318-87FC-278CA4BA3768}" type="pres">
      <dgm:prSet presAssocID="{BA15DC88-B838-4D5F-9BAB-AEC02AE52521}" presName="rootConnector" presStyleLbl="node3" presStyleIdx="19" presStyleCnt="22"/>
      <dgm:spPr/>
    </dgm:pt>
    <dgm:pt modelId="{D1A1BB6E-75BB-4B08-90C4-382CBCE3ACAC}" type="pres">
      <dgm:prSet presAssocID="{BA15DC88-B838-4D5F-9BAB-AEC02AE52521}" presName="hierChild4" presStyleCnt="0"/>
      <dgm:spPr/>
    </dgm:pt>
    <dgm:pt modelId="{8D5B18A0-80A4-4C22-87BC-EEB3E6785EB2}" type="pres">
      <dgm:prSet presAssocID="{BA15DC88-B838-4D5F-9BAB-AEC02AE52521}" presName="hierChild5" presStyleCnt="0"/>
      <dgm:spPr/>
    </dgm:pt>
    <dgm:pt modelId="{1F22369C-0260-40DE-A3B5-80071F47CFCB}" type="pres">
      <dgm:prSet presAssocID="{900F9B5B-B201-41E8-9F84-B4A949821D1D}" presName="Name37" presStyleLbl="parChTrans1D3" presStyleIdx="20" presStyleCnt="22"/>
      <dgm:spPr/>
    </dgm:pt>
    <dgm:pt modelId="{751DE3A9-98AD-4BB8-9614-99AE6394060E}" type="pres">
      <dgm:prSet presAssocID="{85451313-C917-4F47-86D0-45E28E549CBF}" presName="hierRoot2" presStyleCnt="0">
        <dgm:presLayoutVars>
          <dgm:hierBranch val="init"/>
        </dgm:presLayoutVars>
      </dgm:prSet>
      <dgm:spPr/>
    </dgm:pt>
    <dgm:pt modelId="{C7124B80-AFC6-4098-8F7C-B68AC9998F53}" type="pres">
      <dgm:prSet presAssocID="{85451313-C917-4F47-86D0-45E28E549CBF}" presName="rootComposite" presStyleCnt="0"/>
      <dgm:spPr/>
    </dgm:pt>
    <dgm:pt modelId="{E1649481-31C2-4E1C-A6F3-BCDF01D59BD2}" type="pres">
      <dgm:prSet presAssocID="{85451313-C917-4F47-86D0-45E28E549CBF}" presName="rootText" presStyleLbl="node3" presStyleIdx="20" presStyleCnt="22">
        <dgm:presLayoutVars>
          <dgm:chPref val="3"/>
        </dgm:presLayoutVars>
      </dgm:prSet>
      <dgm:spPr/>
    </dgm:pt>
    <dgm:pt modelId="{F7BA7A01-E042-4673-AEEA-303514636AFE}" type="pres">
      <dgm:prSet presAssocID="{85451313-C917-4F47-86D0-45E28E549CBF}" presName="rootConnector" presStyleLbl="node3" presStyleIdx="20" presStyleCnt="22"/>
      <dgm:spPr/>
    </dgm:pt>
    <dgm:pt modelId="{B9732F4F-BE78-4B49-9091-821A719A5806}" type="pres">
      <dgm:prSet presAssocID="{85451313-C917-4F47-86D0-45E28E549CBF}" presName="hierChild4" presStyleCnt="0"/>
      <dgm:spPr/>
    </dgm:pt>
    <dgm:pt modelId="{02D762C6-91EC-4FE8-8DD5-7C4C3BF95BC3}" type="pres">
      <dgm:prSet presAssocID="{85451313-C917-4F47-86D0-45E28E549CBF}" presName="hierChild5" presStyleCnt="0"/>
      <dgm:spPr/>
    </dgm:pt>
    <dgm:pt modelId="{9A5CF57C-EB3E-499E-8222-998FF1F3959E}" type="pres">
      <dgm:prSet presAssocID="{23233B68-EF36-4A02-9B22-884F03B3E17D}" presName="Name37" presStyleLbl="parChTrans1D3" presStyleIdx="21" presStyleCnt="22"/>
      <dgm:spPr/>
    </dgm:pt>
    <dgm:pt modelId="{5704E418-CC6E-4FAE-B4C3-1F565F11B0A5}" type="pres">
      <dgm:prSet presAssocID="{F9F2A175-3F9B-492A-AD89-F9ADF1AA7A09}" presName="hierRoot2" presStyleCnt="0">
        <dgm:presLayoutVars>
          <dgm:hierBranch val="init"/>
        </dgm:presLayoutVars>
      </dgm:prSet>
      <dgm:spPr/>
    </dgm:pt>
    <dgm:pt modelId="{6457224C-B2A9-4E68-93C7-6A30D187AD21}" type="pres">
      <dgm:prSet presAssocID="{F9F2A175-3F9B-492A-AD89-F9ADF1AA7A09}" presName="rootComposite" presStyleCnt="0"/>
      <dgm:spPr/>
    </dgm:pt>
    <dgm:pt modelId="{5D899EB1-B601-4B33-9059-E0DEFEEE5318}" type="pres">
      <dgm:prSet presAssocID="{F9F2A175-3F9B-492A-AD89-F9ADF1AA7A09}" presName="rootText" presStyleLbl="node3" presStyleIdx="21" presStyleCnt="22">
        <dgm:presLayoutVars>
          <dgm:chPref val="3"/>
        </dgm:presLayoutVars>
      </dgm:prSet>
      <dgm:spPr/>
    </dgm:pt>
    <dgm:pt modelId="{8BDE05C9-053F-4C88-B814-2D8F4E34080D}" type="pres">
      <dgm:prSet presAssocID="{F9F2A175-3F9B-492A-AD89-F9ADF1AA7A09}" presName="rootConnector" presStyleLbl="node3" presStyleIdx="21" presStyleCnt="22"/>
      <dgm:spPr/>
    </dgm:pt>
    <dgm:pt modelId="{EBBFD4E0-68FF-4B5E-9CC1-134C676AC247}" type="pres">
      <dgm:prSet presAssocID="{F9F2A175-3F9B-492A-AD89-F9ADF1AA7A09}" presName="hierChild4" presStyleCnt="0"/>
      <dgm:spPr/>
    </dgm:pt>
    <dgm:pt modelId="{1511A876-7870-4D0C-96F8-5E48CF5B2D4C}" type="pres">
      <dgm:prSet presAssocID="{F9F2A175-3F9B-492A-AD89-F9ADF1AA7A09}" presName="hierChild5" presStyleCnt="0"/>
      <dgm:spPr/>
    </dgm:pt>
    <dgm:pt modelId="{75BBA576-24A0-4355-8678-C16C1DF84B6E}" type="pres">
      <dgm:prSet presAssocID="{14FC8420-D447-4CEA-A3B7-61E9B3749D8E}" presName="hierChild5" presStyleCnt="0"/>
      <dgm:spPr/>
    </dgm:pt>
    <dgm:pt modelId="{3B9D5E95-1320-46BA-A01E-BC0D01F0FFE2}" type="pres">
      <dgm:prSet presAssocID="{0102E4FE-20A8-44CB-9044-37DB2019EEF7}" presName="hierChild3" presStyleCnt="0"/>
      <dgm:spPr/>
    </dgm:pt>
  </dgm:ptLst>
  <dgm:cxnLst>
    <dgm:cxn modelId="{67BB3300-C2FA-459C-B575-8F0C2C761D2B}" type="presOf" srcId="{EC92CB9E-5DFE-4287-A9E0-4954C06F656B}" destId="{7009101D-659E-4AC4-B6A0-8312127BD0D5}" srcOrd="0" destOrd="0" presId="urn:microsoft.com/office/officeart/2005/8/layout/orgChart1"/>
    <dgm:cxn modelId="{E55DB602-DC2A-4A90-AEBC-D3FA9C19E981}" srcId="{0102E4FE-20A8-44CB-9044-37DB2019EEF7}" destId="{5901CCA6-EF9E-4F05-B532-AFA0A830E4D5}" srcOrd="7" destOrd="0" parTransId="{3AAD358E-6C2A-45F6-8AEA-D2444BC59F19}" sibTransId="{DA81767C-EE83-44C2-9E22-3E8E99D8403B}"/>
    <dgm:cxn modelId="{C6C9EF02-DF56-4946-A6A9-7C42874135E2}" type="presOf" srcId="{902A754E-4E4A-4847-B0A2-573B94308BBA}" destId="{2E30FFB8-D40D-42E9-AC77-18EF4B8DF612}" srcOrd="0" destOrd="0" presId="urn:microsoft.com/office/officeart/2005/8/layout/orgChart1"/>
    <dgm:cxn modelId="{53B63F03-0985-48A4-80C2-706BB670BA50}" type="presOf" srcId="{97F38E1B-8B0A-4C1C-BB0E-8DC2824BBDEE}" destId="{8D28DA9C-651E-493C-AEB4-8DE7C4670A76}" srcOrd="0" destOrd="0" presId="urn:microsoft.com/office/officeart/2005/8/layout/orgChart1"/>
    <dgm:cxn modelId="{258BD403-F044-4087-92A7-7D87F527D8AD}" type="presOf" srcId="{5901CCA6-EF9E-4F05-B532-AFA0A830E4D5}" destId="{36F65EB3-A93B-4BDE-AD59-D991F66D50DB}" srcOrd="0" destOrd="0" presId="urn:microsoft.com/office/officeart/2005/8/layout/orgChart1"/>
    <dgm:cxn modelId="{90B2A606-603C-48C0-90B2-E882CC121CF4}" type="presOf" srcId="{9AC19E5E-60C4-4CCF-A20E-E4814BC2FE9B}" destId="{8214640F-5D66-49B2-997F-5F320E255B10}" srcOrd="0" destOrd="0" presId="urn:microsoft.com/office/officeart/2005/8/layout/orgChart1"/>
    <dgm:cxn modelId="{F28D2A09-27DD-4A0C-BC01-7D87ED14C5EF}" srcId="{809B22AA-EB2B-4C4F-82C3-E979FD4CF357}" destId="{97F38E1B-8B0A-4C1C-BB0E-8DC2824BBDEE}" srcOrd="0" destOrd="0" parTransId="{9792CF75-292C-4BCA-A2CF-C2FA68F001BD}" sibTransId="{2D6198F2-32BE-47EB-A094-B34B1ED30EA3}"/>
    <dgm:cxn modelId="{EE0F630A-CDD2-46E7-9BE9-EFADA195906C}" type="presOf" srcId="{8D244D8F-C792-40BC-A511-7DE39E45E194}" destId="{4C9AEEA8-806B-4221-A8CF-497F84C39D63}" srcOrd="0" destOrd="0" presId="urn:microsoft.com/office/officeart/2005/8/layout/orgChart1"/>
    <dgm:cxn modelId="{84D1810A-10ED-4FC4-BC59-65178ADF26FD}" type="presOf" srcId="{50F4CB47-0DB9-4B1E-9C75-49682DAC2BF7}" destId="{78FA309A-083A-4C64-9477-7A3C69B2784C}" srcOrd="0" destOrd="0" presId="urn:microsoft.com/office/officeart/2005/8/layout/orgChart1"/>
    <dgm:cxn modelId="{4037E30B-0A1B-49BA-A9AD-10794462B0D1}" type="presOf" srcId="{809B22AA-EB2B-4C4F-82C3-E979FD4CF357}" destId="{18E317F2-7CF2-4DFD-9CA0-4A1E8C4ACD68}" srcOrd="1" destOrd="0" presId="urn:microsoft.com/office/officeart/2005/8/layout/orgChart1"/>
    <dgm:cxn modelId="{52D5160C-EC02-47A7-A355-92F9A8F9822C}" type="presOf" srcId="{C2EFE54E-DDBB-4937-AAAF-B8E47F74D697}" destId="{3EDBFA9C-F817-479F-9192-D74217624230}" srcOrd="1" destOrd="0" presId="urn:microsoft.com/office/officeart/2005/8/layout/orgChart1"/>
    <dgm:cxn modelId="{19621F0C-F61A-4B9A-B233-8971CD21224D}" type="presOf" srcId="{5901CCA6-EF9E-4F05-B532-AFA0A830E4D5}" destId="{826A7F83-80B8-45B1-B66F-D6D09AC2C066}" srcOrd="1" destOrd="0" presId="urn:microsoft.com/office/officeart/2005/8/layout/orgChart1"/>
    <dgm:cxn modelId="{F7AAB10C-8CE7-44F7-B3FA-36F5A75E2381}" type="presOf" srcId="{B3501234-EF80-4869-A279-C89BC86861D2}" destId="{551EDF52-9700-4415-9C5E-2D5BBD97710A}" srcOrd="0" destOrd="0" presId="urn:microsoft.com/office/officeart/2005/8/layout/orgChart1"/>
    <dgm:cxn modelId="{35D49F0D-8247-48D4-BFCC-E8F9E668BBF5}" type="presOf" srcId="{EBA54DFC-7FC3-4D85-9BDE-4CD347E65E6C}" destId="{82E60BB5-7FD2-4219-AE7C-29971BDCB4BB}" srcOrd="0" destOrd="0" presId="urn:microsoft.com/office/officeart/2005/8/layout/orgChart1"/>
    <dgm:cxn modelId="{D67ABC0E-CCA2-4667-8E15-19D1BAB23443}" type="presOf" srcId="{0AE7F9E1-765F-489C-8C16-C7BC49A797D9}" destId="{A2F7DB0A-CD49-4EDD-B25D-FF7E00E87D85}" srcOrd="1" destOrd="0" presId="urn:microsoft.com/office/officeart/2005/8/layout/orgChart1"/>
    <dgm:cxn modelId="{8185EA0F-F5C7-4FC7-802F-245595F8971B}" type="presOf" srcId="{B6389D6D-8AE5-4B3C-9BF6-CF7D2B974EDD}" destId="{45896F72-DCDE-404C-8364-99656B71FFED}" srcOrd="1" destOrd="0" presId="urn:microsoft.com/office/officeart/2005/8/layout/orgChart1"/>
    <dgm:cxn modelId="{27C00910-C226-4303-8866-345AE734DB89}" srcId="{0102E4FE-20A8-44CB-9044-37DB2019EEF7}" destId="{4D29C077-1695-455C-9DAA-E15887E6F57B}" srcOrd="2" destOrd="0" parTransId="{DE3A69AF-6A99-44DF-9639-EBEE5AEFB1D1}" sibTransId="{E6AEEF36-DE94-4725-A972-AA3652B3FD65}"/>
    <dgm:cxn modelId="{D8CE0311-810E-4B18-B001-18D52486399A}" type="presOf" srcId="{0102E4FE-20A8-44CB-9044-37DB2019EEF7}" destId="{9E54A725-AB28-4B64-8844-9F2951F2F7A0}" srcOrd="1" destOrd="0" presId="urn:microsoft.com/office/officeart/2005/8/layout/orgChart1"/>
    <dgm:cxn modelId="{77D66912-441F-40FD-A160-B28ACE4255EA}" type="presOf" srcId="{DBA8929B-46BA-404E-A3FA-7CF913B88C72}" destId="{47D7B08E-C006-4337-AFA5-B2B6AB5330E7}" srcOrd="0" destOrd="0" presId="urn:microsoft.com/office/officeart/2005/8/layout/orgChart1"/>
    <dgm:cxn modelId="{B5820215-1567-4A5F-A859-132FF7BA307C}" type="presOf" srcId="{939AE253-A7E2-4EBA-B997-5913C2301F5A}" destId="{CF1CE0D6-2000-45B7-B412-882350AF6F25}" srcOrd="0" destOrd="0" presId="urn:microsoft.com/office/officeart/2005/8/layout/orgChart1"/>
    <dgm:cxn modelId="{F9C41C16-8CB2-44A9-B477-C6A114FFF48D}" type="presOf" srcId="{F02C7DD0-38B5-42D3-B052-77C4D943365F}" destId="{ABCA2F01-C14C-4548-BBBB-84ED0283C97F}" srcOrd="1" destOrd="0" presId="urn:microsoft.com/office/officeart/2005/8/layout/orgChart1"/>
    <dgm:cxn modelId="{9E1D9017-A0C8-4ADF-8A67-EDB758A534D5}" type="presOf" srcId="{939AE253-A7E2-4EBA-B997-5913C2301F5A}" destId="{E332D8F5-24D1-438A-A88D-967661A9895B}" srcOrd="1" destOrd="0" presId="urn:microsoft.com/office/officeart/2005/8/layout/orgChart1"/>
    <dgm:cxn modelId="{4D8F5819-2882-4F83-87FD-7F102DAD0EEA}" type="presOf" srcId="{C2E9E08C-C520-4750-9A46-099873830BC9}" destId="{43E1BAD0-C612-479E-A76D-9ADDAE663A0D}" srcOrd="0" destOrd="0" presId="urn:microsoft.com/office/officeart/2005/8/layout/orgChart1"/>
    <dgm:cxn modelId="{4FD88319-ABC9-4E6E-B1B4-378762F4E84A}" type="presOf" srcId="{0CFB7DD9-0DA5-4E4C-8DA3-9F1B6119F4C6}" destId="{90431E3C-4F42-4628-B684-A96161BFF430}" srcOrd="0" destOrd="0" presId="urn:microsoft.com/office/officeart/2005/8/layout/orgChart1"/>
    <dgm:cxn modelId="{8708181B-B604-4599-80E2-27518C633DFC}" type="presOf" srcId="{E9B60A7F-1B58-4875-83A0-42F3D1E4F7F2}" destId="{3CB9AA48-4DCA-4619-BFC8-64D366B147BD}" srcOrd="0" destOrd="0" presId="urn:microsoft.com/office/officeart/2005/8/layout/orgChart1"/>
    <dgm:cxn modelId="{55751626-EAE9-4362-9E38-B30FADC5E16F}" type="presOf" srcId="{D433E747-1E2C-41A0-B616-42B31870972F}" destId="{A210511E-8313-4F28-990A-429088BA3B3F}" srcOrd="0" destOrd="0" presId="urn:microsoft.com/office/officeart/2005/8/layout/orgChart1"/>
    <dgm:cxn modelId="{2B29AB29-CDFE-4379-932E-51EA8D056B9B}" type="presOf" srcId="{D39B8DD9-864C-4EB7-9F89-A2AD12438034}" destId="{BA5F9E80-3D5F-4248-9517-86F91EE0B8E9}" srcOrd="0" destOrd="0" presId="urn:microsoft.com/office/officeart/2005/8/layout/orgChart1"/>
    <dgm:cxn modelId="{82A8412D-96E4-4EEF-BDD6-42BE89E6C128}" type="presOf" srcId="{8069AF01-BDAC-4439-9E0A-EA0793CC3F91}" destId="{6AC18233-7434-428C-A2CE-9E3AFE243EA4}" srcOrd="0" destOrd="0" presId="urn:microsoft.com/office/officeart/2005/8/layout/orgChart1"/>
    <dgm:cxn modelId="{808BB22D-F7AA-4E1C-9724-20E634247A8C}" type="presOf" srcId="{0995A2E3-0901-4DB1-B970-376B2E4006D1}" destId="{5A747205-C3F6-4D4A-B739-6135E3BDFDEF}" srcOrd="1" destOrd="0" presId="urn:microsoft.com/office/officeart/2005/8/layout/orgChart1"/>
    <dgm:cxn modelId="{808D7C2E-E77B-4DDD-BDAD-BCF2A56028F3}" type="presOf" srcId="{4EDFDD96-7D03-4644-B893-2DE9B7516A86}" destId="{3CB81659-FE3C-423B-9CBD-B42FC5FE3EA0}" srcOrd="0" destOrd="0" presId="urn:microsoft.com/office/officeart/2005/8/layout/orgChart1"/>
    <dgm:cxn modelId="{B92B522F-B1AC-4084-8435-05E3C9E7FBC1}" srcId="{4D29C077-1695-455C-9DAA-E15887E6F57B}" destId="{141B889D-94F1-45C1-B73E-13B1197CCCF8}" srcOrd="1" destOrd="0" parTransId="{16CD9583-BD21-4156-92D6-71CDB340D1AD}" sibTransId="{FD784D90-C615-46FC-910F-FBF76A3078C0}"/>
    <dgm:cxn modelId="{C89D3030-2EF7-4F25-B16E-6703010CC254}" type="presOf" srcId="{E2157045-4CE0-40CE-9C58-F4043DF91E33}" destId="{1B7F2636-2E39-4D22-BF8C-4574EEF2DA91}" srcOrd="0" destOrd="0" presId="urn:microsoft.com/office/officeart/2005/8/layout/orgChart1"/>
    <dgm:cxn modelId="{69E04E30-9019-4188-98C4-3A8AEBDBB9D6}" type="presOf" srcId="{85451313-C917-4F47-86D0-45E28E549CBF}" destId="{E1649481-31C2-4E1C-A6F3-BCDF01D59BD2}" srcOrd="0" destOrd="0" presId="urn:microsoft.com/office/officeart/2005/8/layout/orgChart1"/>
    <dgm:cxn modelId="{062A6B31-F121-45CD-BD7F-52489EC801F8}" type="presOf" srcId="{8BB75C25-BB24-48E5-95A1-BDDD2AD67385}" destId="{3A2A1C1F-CABC-4C98-B728-F262323AA994}" srcOrd="0" destOrd="0" presId="urn:microsoft.com/office/officeart/2005/8/layout/orgChart1"/>
    <dgm:cxn modelId="{36736F34-E94F-4DD5-988A-5F4E43072751}" type="presOf" srcId="{F9F2A175-3F9B-492A-AD89-F9ADF1AA7A09}" destId="{5D899EB1-B601-4B33-9059-E0DEFEEE5318}" srcOrd="0" destOrd="0" presId="urn:microsoft.com/office/officeart/2005/8/layout/orgChart1"/>
    <dgm:cxn modelId="{A52DC334-9534-4D65-A6AC-5B95B8E382BB}" type="presOf" srcId="{B5B99BBF-342F-4A4E-BF02-3E97606E944D}" destId="{0DBA4C10-E38C-4A57-BDCF-A02983AC86EA}" srcOrd="0" destOrd="0" presId="urn:microsoft.com/office/officeart/2005/8/layout/orgChart1"/>
    <dgm:cxn modelId="{ECD9BF35-09D7-4529-8793-8B237D1D23AE}" type="presOf" srcId="{4D29C077-1695-455C-9DAA-E15887E6F57B}" destId="{5368EF9E-E26F-497A-B704-8C2CE5D835FD}" srcOrd="0" destOrd="0" presId="urn:microsoft.com/office/officeart/2005/8/layout/orgChart1"/>
    <dgm:cxn modelId="{88B9A436-20B9-4ADC-B8AF-A1BC491FC4B7}" type="presOf" srcId="{DBA8929B-46BA-404E-A3FA-7CF913B88C72}" destId="{30BF917B-30C7-4244-BCF5-B6609692DE4D}" srcOrd="1" destOrd="0" presId="urn:microsoft.com/office/officeart/2005/8/layout/orgChart1"/>
    <dgm:cxn modelId="{DE9C8239-0598-4C48-90A2-01751F1B2D4D}" srcId="{4EDFDD96-7D03-4644-B893-2DE9B7516A86}" destId="{E2EC6A85-58E6-4744-B75D-3324C60D8EE8}" srcOrd="0" destOrd="0" parTransId="{B3501234-EF80-4869-A279-C89BC86861D2}" sibTransId="{10EFCF7D-53F5-4063-BC87-A0BF36C60784}"/>
    <dgm:cxn modelId="{7241A540-84B9-4248-A8C9-589551961BC5}" srcId="{8BB75C25-BB24-48E5-95A1-BDDD2AD67385}" destId="{03DF699C-3176-485E-B584-5BC85EC703ED}" srcOrd="2" destOrd="0" parTransId="{FDDB7EEE-AB02-47E4-B007-CB2A762CB7F9}" sibTransId="{C3CA3D16-3F50-4C85-8F9B-29F6F52233B6}"/>
    <dgm:cxn modelId="{0FF47A5D-144D-4A0B-AF3E-0FE5456F2EA2}" type="presOf" srcId="{CB1CFF7C-42F1-4A09-8B31-0773BB970F24}" destId="{7BD786B8-780D-4619-A5E3-357F0EDAE2E4}" srcOrd="0" destOrd="0" presId="urn:microsoft.com/office/officeart/2005/8/layout/orgChart1"/>
    <dgm:cxn modelId="{8644AD5F-31F0-4DBC-86E2-5892541AD8EE}" type="presOf" srcId="{9792CF75-292C-4BCA-A2CF-C2FA68F001BD}" destId="{B935FBDA-E2AB-49CA-8CF4-754257839CD4}" srcOrd="0" destOrd="0" presId="urn:microsoft.com/office/officeart/2005/8/layout/orgChart1"/>
    <dgm:cxn modelId="{F7BEDB41-B360-48B2-B6B5-F2645A4AC039}" type="presOf" srcId="{141B889D-94F1-45C1-B73E-13B1197CCCF8}" destId="{12FDCBF9-3BED-482D-906E-5A09DB8EAF1F}" srcOrd="0" destOrd="0" presId="urn:microsoft.com/office/officeart/2005/8/layout/orgChart1"/>
    <dgm:cxn modelId="{595C4E62-E8D0-49F9-AA39-5E75115E599A}" type="presOf" srcId="{6ED531EE-0BC7-4118-B43F-7D8D436633A8}" destId="{422A5DCC-F310-4179-AC5C-3A5AA9AB3509}" srcOrd="0" destOrd="0" presId="urn:microsoft.com/office/officeart/2005/8/layout/orgChart1"/>
    <dgm:cxn modelId="{C552F942-1B7C-4AFB-821A-4D72C958D1CB}" srcId="{0102E4FE-20A8-44CB-9044-37DB2019EEF7}" destId="{8D244D8F-C792-40BC-A511-7DE39E45E194}" srcOrd="0" destOrd="0" parTransId="{D6922E7D-1806-4E3F-8FA5-876C5E53C8A8}" sibTransId="{0BEBD46A-8D07-492E-B8B0-DBB8BC9382EB}"/>
    <dgm:cxn modelId="{FF2C5763-C03E-4C18-9661-7B269770897E}" type="presOf" srcId="{141B889D-94F1-45C1-B73E-13B1197CCCF8}" destId="{FC89D3C7-0538-47F7-AF35-0B577D30F034}" srcOrd="1" destOrd="0" presId="urn:microsoft.com/office/officeart/2005/8/layout/orgChart1"/>
    <dgm:cxn modelId="{5F576764-7FDA-4655-AD4C-AA88F8CAC47A}" type="presOf" srcId="{DCA270CC-2A75-49E7-89B8-4B3AC5996B9D}" destId="{B03BF5AB-02EB-4D85-9282-46894415A7C4}" srcOrd="0" destOrd="0" presId="urn:microsoft.com/office/officeart/2005/8/layout/orgChart1"/>
    <dgm:cxn modelId="{0B06A545-F7FA-4E92-9E10-17CE2A337029}" srcId="{424E63FB-7A5E-47ED-BA8E-381C8BEA7B4D}" destId="{F02C7DD0-38B5-42D3-B052-77C4D943365F}" srcOrd="2" destOrd="0" parTransId="{3C430132-43C1-47EF-A156-1D4161537981}" sibTransId="{50138A85-8EAD-497B-B628-3150CB39B50A}"/>
    <dgm:cxn modelId="{0E791946-38FC-4E0E-AE73-90ADB91EFB4C}" type="presOf" srcId="{86AF350A-A785-4BDD-9C13-1E90196942B4}" destId="{61BD3AC5-6CF6-4CA9-B7DA-7A4EF7D20243}" srcOrd="1" destOrd="0" presId="urn:microsoft.com/office/officeart/2005/8/layout/orgChart1"/>
    <dgm:cxn modelId="{E8CAFC66-D95E-4317-A7A2-C8AB6D6BA112}" srcId="{025397C8-278A-4FB7-A986-A1B487EA1563}" destId="{602FD50F-130C-4E3A-A16E-AF79EACA12AD}" srcOrd="1" destOrd="0" parTransId="{7B0E8674-AF5F-4D43-BDCB-E4D39514593E}" sibTransId="{D4ED3A0A-0C59-4430-AAD1-BDBBC840422D}"/>
    <dgm:cxn modelId="{71E52267-2C6C-4C43-9C26-BB7FE9F94DFB}" type="presOf" srcId="{D6922E7D-1806-4E3F-8FA5-876C5E53C8A8}" destId="{7BA6A4CA-F40E-4826-9E97-95062F5DD647}" srcOrd="0" destOrd="0" presId="urn:microsoft.com/office/officeart/2005/8/layout/orgChart1"/>
    <dgm:cxn modelId="{DDD71448-F93D-4DC6-94D1-442C86DBB76A}" type="presOf" srcId="{3C430132-43C1-47EF-A156-1D4161537981}" destId="{86E8989D-6C94-463D-9588-B288E8BD09F3}" srcOrd="0" destOrd="0" presId="urn:microsoft.com/office/officeart/2005/8/layout/orgChart1"/>
    <dgm:cxn modelId="{8856D64A-8E4C-492F-98E8-19CF0A0ADB32}" srcId="{0CFB7DD9-0DA5-4E4C-8DA3-9F1B6119F4C6}" destId="{0102E4FE-20A8-44CB-9044-37DB2019EEF7}" srcOrd="0" destOrd="0" parTransId="{2EDE4DE6-9005-475A-8D27-D82D00EB941C}" sibTransId="{E7C380F8-F032-4E10-986A-DDA7FC09E32D}"/>
    <dgm:cxn modelId="{B7D1D96A-3311-42A6-95E4-ADEB798CB0AE}" srcId="{5901CCA6-EF9E-4F05-B532-AFA0A830E4D5}" destId="{23A96D7A-299B-4FA1-93D0-41E5DC2BDB0F}" srcOrd="0" destOrd="0" parTransId="{E9B60A7F-1B58-4875-83A0-42F3D1E4F7F2}" sibTransId="{2B4DE4BC-1F11-40B8-BA40-4D746CA32CA5}"/>
    <dgm:cxn modelId="{8462B66B-C676-4C39-BBAB-05B72AF2E2B5}" type="presOf" srcId="{D1202378-9FC3-4AC3-BEDF-808E27AD479B}" destId="{D6F69DBC-B0FC-4A08-AC6B-4A6F9030A7BD}" srcOrd="0" destOrd="0" presId="urn:microsoft.com/office/officeart/2005/8/layout/orgChart1"/>
    <dgm:cxn modelId="{5ED8AB6C-A119-4327-92A1-099C2EC4BC36}" type="presOf" srcId="{14FC8420-D447-4CEA-A3B7-61E9B3749D8E}" destId="{7E0A6FE1-6E00-44A1-81D8-0EA2A6CD2AF3}" srcOrd="1" destOrd="0" presId="urn:microsoft.com/office/officeart/2005/8/layout/orgChart1"/>
    <dgm:cxn modelId="{5F8E376D-BD39-4711-BD7B-54569533BAAE}" type="presOf" srcId="{E58E71C5-19FC-4FFA-98C8-59E3E475338A}" destId="{1573BFE2-9027-4ADD-8B73-02B291E0A368}" srcOrd="1" destOrd="0" presId="urn:microsoft.com/office/officeart/2005/8/layout/orgChart1"/>
    <dgm:cxn modelId="{BD7C936E-0D7B-4EA2-A584-F455BD02D904}" type="presOf" srcId="{D9DCBD92-CF2D-4FA3-9650-A94983E94475}" destId="{DA2E93DC-BB1D-4564-889B-BA004AC786E0}" srcOrd="0" destOrd="0" presId="urn:microsoft.com/office/officeart/2005/8/layout/orgChart1"/>
    <dgm:cxn modelId="{3D7DD36E-03E9-42F3-B684-10B7CEF98A4F}" srcId="{86AF350A-A785-4BDD-9C13-1E90196942B4}" destId="{C2EFE54E-DDBB-4937-AAAF-B8E47F74D697}" srcOrd="0" destOrd="0" parTransId="{DCA270CC-2A75-49E7-89B8-4B3AC5996B9D}" sibTransId="{5DE7361D-5FEF-405C-B0DD-35377479C1DF}"/>
    <dgm:cxn modelId="{41461A6F-3FB0-450E-B1E7-684A4F850F42}" type="presOf" srcId="{BA15DC88-B838-4D5F-9BAB-AEC02AE52521}" destId="{3E37B074-43F2-410D-A821-9E917734EEF5}" srcOrd="0" destOrd="0" presId="urn:microsoft.com/office/officeart/2005/8/layout/orgChart1"/>
    <dgm:cxn modelId="{78A8F96F-65AB-4817-B59B-1CCBE524BAEB}" type="presOf" srcId="{B6389D6D-8AE5-4B3C-9BF6-CF7D2B974EDD}" destId="{9E9FE827-52A4-46D9-ADB2-E6FCF0B9E008}" srcOrd="0" destOrd="0" presId="urn:microsoft.com/office/officeart/2005/8/layout/orgChart1"/>
    <dgm:cxn modelId="{B5DB2070-84A7-4844-88D7-3ED7D7495686}" type="presOf" srcId="{1FA32465-79CA-43E4-925C-FD9E6E9DB5C8}" destId="{0A7F2A46-750F-45A2-923B-D1292802EFDC}" srcOrd="0" destOrd="0" presId="urn:microsoft.com/office/officeart/2005/8/layout/orgChart1"/>
    <dgm:cxn modelId="{EDE76B53-5ADE-4BF9-A89B-FDC59BD282FA}" type="presOf" srcId="{192DFEBB-450E-40ED-8FC5-9BB5EBD3BD25}" destId="{24B5D779-350E-4BFD-A0BE-A5FA96D5ED15}" srcOrd="0" destOrd="0" presId="urn:microsoft.com/office/officeart/2005/8/layout/orgChart1"/>
    <dgm:cxn modelId="{FA008174-6CF0-466E-98A0-97CB4007ED32}" type="presOf" srcId="{D6F5CD79-D3E1-4B19-9C25-479267A00537}" destId="{C0FC47CA-1988-459D-A473-7CA219823B7E}" srcOrd="1" destOrd="0" presId="urn:microsoft.com/office/officeart/2005/8/layout/orgChart1"/>
    <dgm:cxn modelId="{5D389D54-A2F2-4C4E-A0BF-FA3070C0117F}" type="presOf" srcId="{7B0E8674-AF5F-4D43-BDCB-E4D39514593E}" destId="{47A21D83-0961-4F83-B6CA-9111DF4BFE52}" srcOrd="0" destOrd="0" presId="urn:microsoft.com/office/officeart/2005/8/layout/orgChart1"/>
    <dgm:cxn modelId="{BE68DC54-234E-40CF-A5BB-D05FB7CA7DA4}" type="presOf" srcId="{E2EC6A85-58E6-4744-B75D-3324C60D8EE8}" destId="{07D3882F-C235-4ADF-85FA-E879C777A8BD}" srcOrd="0" destOrd="0" presId="urn:microsoft.com/office/officeart/2005/8/layout/orgChart1"/>
    <dgm:cxn modelId="{71E1FC74-41F8-4DF4-A6BB-6C89D145CA37}" srcId="{141B889D-94F1-45C1-B73E-13B1197CCCF8}" destId="{0AE7F9E1-765F-489C-8C16-C7BC49A797D9}" srcOrd="0" destOrd="0" parTransId="{3D8434B0-DEC5-4689-B419-C2351767EFE8}" sibTransId="{CF6AFA8F-6A63-4640-9B8A-9183306EE590}"/>
    <dgm:cxn modelId="{33AE2555-4F2E-48A5-820C-7C3275D578CC}" type="presOf" srcId="{3F1B0426-4EA2-44D9-B786-B19B57D5CDEA}" destId="{1CAB3E94-5855-4109-A43C-7105AD6B26D0}" srcOrd="0" destOrd="0" presId="urn:microsoft.com/office/officeart/2005/8/layout/orgChart1"/>
    <dgm:cxn modelId="{87F57775-E1CB-4C77-B610-15C932BBF66E}" srcId="{424E63FB-7A5E-47ED-BA8E-381C8BEA7B4D}" destId="{92338313-9670-40FB-8040-D372407E9060}" srcOrd="0" destOrd="0" parTransId="{2EA6147A-4097-4648-9D83-1C15EC3F6E1C}" sibTransId="{B4F18F56-A5B4-46E0-A7B1-FB49C24421E2}"/>
    <dgm:cxn modelId="{4A2D8755-0CFA-4659-993A-B10BB913460D}" srcId="{0102E4FE-20A8-44CB-9044-37DB2019EEF7}" destId="{0E0D5914-9733-4438-B53B-E54AED87BD25}" srcOrd="3" destOrd="0" parTransId="{C025D0B3-3453-4AB2-8C0D-9A93251A872D}" sibTransId="{D8EA48FB-2A30-458D-BF2E-504D6379A563}"/>
    <dgm:cxn modelId="{A408C955-36A2-4BC4-89EE-0D024A0A01CB}" type="presOf" srcId="{4D29C077-1695-455C-9DAA-E15887E6F57B}" destId="{05AACB28-368C-4D12-A4D8-69764BDEC4D2}" srcOrd="1" destOrd="0" presId="urn:microsoft.com/office/officeart/2005/8/layout/orgChart1"/>
    <dgm:cxn modelId="{5674EC56-7284-401F-B9D6-9A37111DF4F8}" srcId="{8D244D8F-C792-40BC-A511-7DE39E45E194}" destId="{939AE253-A7E2-4EBA-B997-5913C2301F5A}" srcOrd="1" destOrd="0" parTransId="{CB1CFF7C-42F1-4A09-8B31-0773BB970F24}" sibTransId="{8DE7717C-7BB8-4CCA-B0CF-5548E227F675}"/>
    <dgm:cxn modelId="{0D177177-CC49-45DA-9B1D-0C68337694D7}" type="presOf" srcId="{602FD50F-130C-4E3A-A16E-AF79EACA12AD}" destId="{9F318731-EE01-4314-B79B-B28E42749C00}" srcOrd="1" destOrd="0" presId="urn:microsoft.com/office/officeart/2005/8/layout/orgChart1"/>
    <dgm:cxn modelId="{67E77658-FFB6-4A88-B6C3-41392E475930}" type="presOf" srcId="{0995A2E3-0901-4DB1-B970-376B2E4006D1}" destId="{133F1FC1-C5F4-4978-BE80-4F349F36D878}" srcOrd="0" destOrd="0" presId="urn:microsoft.com/office/officeart/2005/8/layout/orgChart1"/>
    <dgm:cxn modelId="{9130E858-8CB9-455C-B201-B41D81602AF2}" type="presOf" srcId="{E2EA6942-20E6-4D51-99FA-C77C5E746936}" destId="{3CD38DC8-3D55-42DE-AD09-72BD953ED7FB}" srcOrd="0" destOrd="0" presId="urn:microsoft.com/office/officeart/2005/8/layout/orgChart1"/>
    <dgm:cxn modelId="{B8148879-7E8B-4EBB-B4C5-F94F35DB8242}" type="presOf" srcId="{3AAD358E-6C2A-45F6-8AEA-D2444BC59F19}" destId="{70257897-199B-45F9-8E97-4C591BBE7B3F}" srcOrd="0" destOrd="0" presId="urn:microsoft.com/office/officeart/2005/8/layout/orgChart1"/>
    <dgm:cxn modelId="{8A23767A-9C3F-4E56-B59C-7BCEF096F684}" srcId="{025397C8-278A-4FB7-A986-A1B487EA1563}" destId="{E5E9916D-2D7F-4C7A-A808-9D88F35BEC5A}" srcOrd="2" destOrd="0" parTransId="{6EAA41E0-1525-42E3-A200-48C0FE921E72}" sibTransId="{4AC5E256-0BCF-40E2-AEBD-A2D1A83F40E2}"/>
    <dgm:cxn modelId="{A3DA7F5A-5DB7-430C-A7E5-4309E3E7E1B1}" type="presOf" srcId="{92338313-9670-40FB-8040-D372407E9060}" destId="{8DE7EDC3-030C-4699-90B7-316F8F127CEA}" srcOrd="1" destOrd="0" presId="urn:microsoft.com/office/officeart/2005/8/layout/orgChart1"/>
    <dgm:cxn modelId="{FAD9897A-D3F6-463F-94FA-BCC36CE5020F}" type="presOf" srcId="{0E0D5914-9733-4438-B53B-E54AED87BD25}" destId="{FA21B6A8-6AD6-40C5-B832-097165E0AE14}" srcOrd="1" destOrd="0" presId="urn:microsoft.com/office/officeart/2005/8/layout/orgChart1"/>
    <dgm:cxn modelId="{A07DF47A-E69E-495D-8151-1979DE0A5DDB}" srcId="{8BB75C25-BB24-48E5-95A1-BDDD2AD67385}" destId="{9AC19E5E-60C4-4CCF-A20E-E4814BC2FE9B}" srcOrd="1" destOrd="0" parTransId="{699FA3BB-5DDB-4810-8B78-2E6BCAFDC511}" sibTransId="{9F54CECE-D9A6-4EF2-828B-C01621ECF61C}"/>
    <dgm:cxn modelId="{B7AC3C7B-0BE2-4CB7-AD76-781FCBA9DD7A}" srcId="{8D244D8F-C792-40BC-A511-7DE39E45E194}" destId="{B6389D6D-8AE5-4B3C-9BF6-CF7D2B974EDD}" srcOrd="0" destOrd="0" parTransId="{B5B99BBF-342F-4A4E-BF02-3E97606E944D}" sibTransId="{9C75F253-3EC4-44CF-866A-C32D08314D38}"/>
    <dgm:cxn modelId="{4387ED7D-5F3B-46B7-B12F-728CA68BFDFD}" type="presOf" srcId="{602FD50F-130C-4E3A-A16E-AF79EACA12AD}" destId="{D2B32FE8-B300-4E27-B7E2-297F3F999D4E}" srcOrd="0" destOrd="0" presId="urn:microsoft.com/office/officeart/2005/8/layout/orgChart1"/>
    <dgm:cxn modelId="{3B8C2C7E-1AC5-4D33-8EB4-62FE85A6FAAC}" type="presOf" srcId="{0B7A893D-34B0-412E-AAF0-3244FF37E62F}" destId="{9DEDF8A8-C04F-4AC1-8A19-9C5D980141EF}" srcOrd="1" destOrd="0" presId="urn:microsoft.com/office/officeart/2005/8/layout/orgChart1"/>
    <dgm:cxn modelId="{25A7167F-DF6B-457E-B8FE-9C31F86E5923}" srcId="{97F38E1B-8B0A-4C1C-BB0E-8DC2824BBDEE}" destId="{86AF350A-A785-4BDD-9C13-1E90196942B4}" srcOrd="0" destOrd="0" parTransId="{B7B3C6AE-DFBB-46A9-8CF1-A1BD803B9409}" sibTransId="{E2A53098-4FAB-4666-9DF9-9FFC35DA3367}"/>
    <dgm:cxn modelId="{B03B967F-C3CE-4D91-8C3D-E05DB935023E}" type="presOf" srcId="{3D8434B0-DEC5-4689-B419-C2351767EFE8}" destId="{169005B3-517D-446B-8623-5C28558CA7A7}" srcOrd="0" destOrd="0" presId="urn:microsoft.com/office/officeart/2005/8/layout/orgChart1"/>
    <dgm:cxn modelId="{78F8A77F-3D5D-443E-AB45-7507602FEAFC}" type="presOf" srcId="{E2EC6A85-58E6-4744-B75D-3324C60D8EE8}" destId="{4AFAFC3D-D935-4174-82BF-8097E9CC3978}" srcOrd="1" destOrd="0" presId="urn:microsoft.com/office/officeart/2005/8/layout/orgChart1"/>
    <dgm:cxn modelId="{F5434380-EE7A-4C58-85E9-DB2A7BFB5C4F}" type="presOf" srcId="{E1527C33-CFAA-4D8C-96C4-EE6231657CF0}" destId="{BFBC2126-85D5-4905-9E09-CD7F082453CB}" srcOrd="0" destOrd="0" presId="urn:microsoft.com/office/officeart/2005/8/layout/orgChart1"/>
    <dgm:cxn modelId="{90A22982-35F0-4690-94C9-FC7C7030A57B}" srcId="{0102E4FE-20A8-44CB-9044-37DB2019EEF7}" destId="{14FC8420-D447-4CEA-A3B7-61E9B3749D8E}" srcOrd="8" destOrd="0" parTransId="{EC92CB9E-5DFE-4287-A9E0-4954C06F656B}" sibTransId="{E9188AE6-C38D-49A6-B8A2-AFBE7B3ACBE6}"/>
    <dgm:cxn modelId="{D517D982-681A-4DAE-9E56-05D025F2E211}" type="presOf" srcId="{424E63FB-7A5E-47ED-BA8E-381C8BEA7B4D}" destId="{14354306-A96D-4F9B-B8CB-A1923889D20A}" srcOrd="1" destOrd="0" presId="urn:microsoft.com/office/officeart/2005/8/layout/orgChart1"/>
    <dgm:cxn modelId="{C88B0785-661D-4872-A092-A6D5614FDF76}" type="presOf" srcId="{F02C7DD0-38B5-42D3-B052-77C4D943365F}" destId="{55EC4157-21BA-4613-8860-42E031585862}" srcOrd="0" destOrd="0" presId="urn:microsoft.com/office/officeart/2005/8/layout/orgChart1"/>
    <dgm:cxn modelId="{33CF0486-E025-41B6-8F27-64163D372171}" type="presOf" srcId="{E5E9916D-2D7F-4C7A-A808-9D88F35BEC5A}" destId="{45F7E176-19D1-4464-8B8E-5DA14B89B110}" srcOrd="1" destOrd="0" presId="urn:microsoft.com/office/officeart/2005/8/layout/orgChart1"/>
    <dgm:cxn modelId="{D1030D86-CB23-4D86-BC42-698014A897BB}" type="presOf" srcId="{8AB7F64B-E4EA-46A3-93C5-530B1FAAB3A0}" destId="{521FEAC1-E658-4130-BFDF-12AE10471782}" srcOrd="1" destOrd="0" presId="urn:microsoft.com/office/officeart/2005/8/layout/orgChart1"/>
    <dgm:cxn modelId="{82302886-17A7-429D-8D7C-52E436DEA112}" type="presOf" srcId="{699FA3BB-5DDB-4810-8B78-2E6BCAFDC511}" destId="{679EAA6C-B7F9-45B1-B314-064B1497E450}" srcOrd="0" destOrd="0" presId="urn:microsoft.com/office/officeart/2005/8/layout/orgChart1"/>
    <dgm:cxn modelId="{4E93C486-E90A-41E7-B05E-43F91CB80ADD}" type="presOf" srcId="{14FC8420-D447-4CEA-A3B7-61E9B3749D8E}" destId="{F5C5F184-CBCA-49BB-BB7E-3A0146C211EB}" srcOrd="0" destOrd="0" presId="urn:microsoft.com/office/officeart/2005/8/layout/orgChart1"/>
    <dgm:cxn modelId="{79070288-5C9A-4FF0-A4A2-C0FC63E73C51}" type="presOf" srcId="{8AB7F64B-E4EA-46A3-93C5-530B1FAAB3A0}" destId="{CC7BE9CC-9E44-4B05-9B0E-850124C3547A}" srcOrd="0" destOrd="0" presId="urn:microsoft.com/office/officeart/2005/8/layout/orgChart1"/>
    <dgm:cxn modelId="{CE967688-7026-4EBB-B0C1-EB6675E5AE4C}" type="presOf" srcId="{424E63FB-7A5E-47ED-BA8E-381C8BEA7B4D}" destId="{9A681887-5350-4EBE-BD43-C7E4297AB1BB}" srcOrd="0" destOrd="0" presId="urn:microsoft.com/office/officeart/2005/8/layout/orgChart1"/>
    <dgm:cxn modelId="{3F556089-3E6D-4134-BF8E-D2F6980AA93E}" type="presOf" srcId="{EC6FE534-DC93-4BE9-B221-533498D9AED2}" destId="{F6623B5E-28CD-4799-A9B4-EF636C566661}" srcOrd="1" destOrd="0" presId="urn:microsoft.com/office/officeart/2005/8/layout/orgChart1"/>
    <dgm:cxn modelId="{89D03694-0C93-4F1C-B1B4-E034EBA6CBA3}" type="presOf" srcId="{69233474-9CCA-431F-ADB6-8A9AC33B9697}" destId="{3957C82B-EF44-4844-A580-BC3F07AD1AAA}" srcOrd="1" destOrd="0" presId="urn:microsoft.com/office/officeart/2005/8/layout/orgChart1"/>
    <dgm:cxn modelId="{F00AE697-1A16-469A-B39D-A23DF3C7DA95}" type="presOf" srcId="{88490267-DE7E-43ED-9BD4-B69E754A61AF}" destId="{B1F44040-471C-47E1-AA4C-3975425FBF91}" srcOrd="0" destOrd="0" presId="urn:microsoft.com/office/officeart/2005/8/layout/orgChart1"/>
    <dgm:cxn modelId="{FA311D98-6CC1-46A7-A06B-FD9A7AA7D2B8}" type="presOf" srcId="{03DF699C-3176-485E-B584-5BC85EC703ED}" destId="{0CE7C8B4-F8E6-429D-8C4A-73E9D60DCB81}" srcOrd="0" destOrd="0" presId="urn:microsoft.com/office/officeart/2005/8/layout/orgChart1"/>
    <dgm:cxn modelId="{8F7AF59A-A09C-4519-9E40-16E103BD2262}" srcId="{0102E4FE-20A8-44CB-9044-37DB2019EEF7}" destId="{809B22AA-EB2B-4C4F-82C3-E979FD4CF357}" srcOrd="1" destOrd="0" parTransId="{E2EA6942-20E6-4D51-99FA-C77C5E746936}" sibTransId="{A3E7A7D9-26B8-432D-9CFA-8BAF85BB66C1}"/>
    <dgm:cxn modelId="{F5DE8E9D-0BC3-4BC5-B083-F3D3BE68C28D}" type="presOf" srcId="{900F9B5B-B201-41E8-9F84-B4A949821D1D}" destId="{1F22369C-0260-40DE-A3B5-80071F47CFCB}" srcOrd="0" destOrd="0" presId="urn:microsoft.com/office/officeart/2005/8/layout/orgChart1"/>
    <dgm:cxn modelId="{3EA162A4-132D-4878-91E4-70CE79167425}" srcId="{4D29C077-1695-455C-9DAA-E15887E6F57B}" destId="{4EDFDD96-7D03-4644-B893-2DE9B7516A86}" srcOrd="0" destOrd="0" parTransId="{F488A61D-44A8-43AF-8D4D-9D3A28823A7B}" sibTransId="{DE838DFA-5D9A-4E00-863E-4F0DE9AEC1FD}"/>
    <dgm:cxn modelId="{D8EA20A6-B6D0-4295-B2C8-34CD0A3BC19C}" type="presOf" srcId="{69233474-9CCA-431F-ADB6-8A9AC33B9697}" destId="{D7DDDDF0-F44F-4B11-B08B-89295DEA0D9B}" srcOrd="0" destOrd="0" presId="urn:microsoft.com/office/officeart/2005/8/layout/orgChart1"/>
    <dgm:cxn modelId="{5AD83DA6-0287-4CEB-8840-535F99373162}" type="presOf" srcId="{BA15DC88-B838-4D5F-9BAB-AEC02AE52521}" destId="{18956CBC-7222-4318-87FC-278CA4BA3768}" srcOrd="1" destOrd="0" presId="urn:microsoft.com/office/officeart/2005/8/layout/orgChart1"/>
    <dgm:cxn modelId="{3B5F0FA7-1D94-416A-8F5E-7726C8A8E7AE}" type="presOf" srcId="{025397C8-278A-4FB7-A986-A1B487EA1563}" destId="{9BBA3CDE-9578-436B-BF71-4165D5256392}" srcOrd="1" destOrd="0" presId="urn:microsoft.com/office/officeart/2005/8/layout/orgChart1"/>
    <dgm:cxn modelId="{CB01DDAA-322F-4E93-B83B-9A9E38B0760B}" type="presOf" srcId="{1FA32465-79CA-43E4-925C-FD9E6E9DB5C8}" destId="{5517D03E-AE9E-4827-A3FB-E1CF8BC3E098}" srcOrd="1" destOrd="0" presId="urn:microsoft.com/office/officeart/2005/8/layout/orgChart1"/>
    <dgm:cxn modelId="{1C1260AB-BAF4-4931-8E4E-3824C368E924}" type="presOf" srcId="{DE3A69AF-6A99-44DF-9639-EBEE5AEFB1D1}" destId="{146AE877-ED15-459B-B13B-AF077FBB1040}" srcOrd="0" destOrd="0" presId="urn:microsoft.com/office/officeart/2005/8/layout/orgChart1"/>
    <dgm:cxn modelId="{664174AB-14F3-47D0-8F79-855BBC5AC88E}" type="presOf" srcId="{23233B68-EF36-4A02-9B22-884F03B3E17D}" destId="{9A5CF57C-EB3E-499E-8222-998FF1F3959E}" srcOrd="0" destOrd="0" presId="urn:microsoft.com/office/officeart/2005/8/layout/orgChart1"/>
    <dgm:cxn modelId="{1B1757AC-E291-4B8F-BC7A-29CAB0E91522}" type="presOf" srcId="{D9DCBD92-CF2D-4FA3-9650-A94983E94475}" destId="{99E07EF1-2718-49C0-B549-73DEE2F71416}" srcOrd="1" destOrd="0" presId="urn:microsoft.com/office/officeart/2005/8/layout/orgChart1"/>
    <dgm:cxn modelId="{6CE5CEAC-6ACC-4255-BB12-342AB0AE8369}" type="presOf" srcId="{97F38E1B-8B0A-4C1C-BB0E-8DC2824BBDEE}" destId="{CAC4091A-492F-459B-840C-5F8135FD499F}" srcOrd="1" destOrd="0" presId="urn:microsoft.com/office/officeart/2005/8/layout/orgChart1"/>
    <dgm:cxn modelId="{3F11EFAC-B19D-417A-9CCB-411CE3099F2D}" type="presOf" srcId="{0102E4FE-20A8-44CB-9044-37DB2019EEF7}" destId="{2D883808-430E-40D8-8B07-302E85302A34}" srcOrd="0" destOrd="0" presId="urn:microsoft.com/office/officeart/2005/8/layout/orgChart1"/>
    <dgm:cxn modelId="{633930AF-3D0C-41D1-9D7D-CE36CB354B8D}" srcId="{424E63FB-7A5E-47ED-BA8E-381C8BEA7B4D}" destId="{8AB7F64B-E4EA-46A3-93C5-530B1FAAB3A0}" srcOrd="1" destOrd="0" parTransId="{D39B8DD9-864C-4EB7-9F89-A2AD12438034}" sibTransId="{54EF72C2-E454-4C40-B61C-C5559BC6F1E5}"/>
    <dgm:cxn modelId="{723A64B0-8C44-4CB5-83E4-D268F58686A7}" type="presOf" srcId="{8BB75C25-BB24-48E5-95A1-BDDD2AD67385}" destId="{0393B6C4-B4FB-4B6B-8DB5-37B9B19AABA4}" srcOrd="1" destOrd="0" presId="urn:microsoft.com/office/officeart/2005/8/layout/orgChart1"/>
    <dgm:cxn modelId="{7D90D0B1-CF9F-4A95-8A24-0345C1BD0CB6}" type="presOf" srcId="{92338313-9670-40FB-8040-D372407E9060}" destId="{A4073290-40FA-4447-A63D-A2A271E69369}" srcOrd="0" destOrd="0" presId="urn:microsoft.com/office/officeart/2005/8/layout/orgChart1"/>
    <dgm:cxn modelId="{EB7666B2-9172-4ECA-B786-AA8FF5113B06}" srcId="{D9DCBD92-CF2D-4FA3-9650-A94983E94475}" destId="{C2E9E08C-C520-4750-9A46-099873830BC9}" srcOrd="1" destOrd="0" parTransId="{304499FC-178F-457B-9D5B-07C633CC1703}" sibTransId="{E69A4F6D-B644-4F5C-905D-8356A91FFF6D}"/>
    <dgm:cxn modelId="{A0E7CBB5-7CF0-42B5-B4E5-93BE50449420}" srcId="{D9DCBD92-CF2D-4FA3-9650-A94983E94475}" destId="{DBA8929B-46BA-404E-A3FA-7CF913B88C72}" srcOrd="0" destOrd="0" parTransId="{F26A6E32-5FBB-4CEF-BDB1-A0E805534581}" sibTransId="{79AC7646-F02B-4EB7-8D35-A654D4BDF6CA}"/>
    <dgm:cxn modelId="{02726BBB-A793-416B-8A98-F88455A0A603}" srcId="{14FC8420-D447-4CEA-A3B7-61E9B3749D8E}" destId="{F9F2A175-3F9B-492A-AD89-F9ADF1AA7A09}" srcOrd="2" destOrd="0" parTransId="{23233B68-EF36-4A02-9B22-884F03B3E17D}" sibTransId="{6783538A-23B6-4D3C-92F4-06CBADDFC98C}"/>
    <dgm:cxn modelId="{A8FF89BC-D15C-44F3-A67F-96B16824950D}" srcId="{5901CCA6-EF9E-4F05-B532-AFA0A830E4D5}" destId="{0995A2E3-0901-4DB1-B970-376B2E4006D1}" srcOrd="2" destOrd="0" parTransId="{902A754E-4E4A-4847-B0A2-573B94308BBA}" sibTransId="{20A0EF64-0AD3-4993-8E6E-5758F9AF64A6}"/>
    <dgm:cxn modelId="{ED5470C1-AB29-4CA6-AECE-4E0CA2253756}" type="presOf" srcId="{0B7A893D-34B0-412E-AAF0-3244FF37E62F}" destId="{D7E2BE4B-D731-4C2D-BA0A-37C902784000}" srcOrd="0" destOrd="0" presId="urn:microsoft.com/office/officeart/2005/8/layout/orgChart1"/>
    <dgm:cxn modelId="{1FD485C1-9579-439E-B46A-5762BA2261CB}" type="presOf" srcId="{85451313-C917-4F47-86D0-45E28E549CBF}" destId="{F7BA7A01-E042-4673-AEEA-303514636AFE}" srcOrd="1" destOrd="0" presId="urn:microsoft.com/office/officeart/2005/8/layout/orgChart1"/>
    <dgm:cxn modelId="{AAB1BAC1-D077-48E7-9C2D-25DF86AB4463}" type="presOf" srcId="{304499FC-178F-457B-9D5B-07C633CC1703}" destId="{0E0991F3-3934-47BB-929B-D5CDA7641990}" srcOrd="0" destOrd="0" presId="urn:microsoft.com/office/officeart/2005/8/layout/orgChart1"/>
    <dgm:cxn modelId="{6495E3C4-3BDB-4AD3-8081-02B53DF7EEB4}" type="presOf" srcId="{03DF699C-3176-485E-B584-5BC85EC703ED}" destId="{7568918C-FAD7-4B9E-9AFD-52C33DE56813}" srcOrd="1" destOrd="0" presId="urn:microsoft.com/office/officeart/2005/8/layout/orgChart1"/>
    <dgm:cxn modelId="{D47AF2C4-C5C6-41E8-AF20-6AA1F2D1A0A0}" type="presOf" srcId="{809B22AA-EB2B-4C4F-82C3-E979FD4CF357}" destId="{D170E32D-A43F-4CAB-A215-C289F970862B}" srcOrd="0" destOrd="0" presId="urn:microsoft.com/office/officeart/2005/8/layout/orgChart1"/>
    <dgm:cxn modelId="{5CAF98C7-9507-44FC-847F-3F699DE3D3C1}" type="presOf" srcId="{86AF350A-A785-4BDD-9C13-1E90196942B4}" destId="{72AC346F-2F4E-444E-8C03-BD2A3B5A48DE}" srcOrd="0" destOrd="0" presId="urn:microsoft.com/office/officeart/2005/8/layout/orgChart1"/>
    <dgm:cxn modelId="{923D39C9-13F7-4D27-9428-7CE4D6ECE615}" type="presOf" srcId="{F9F2A175-3F9B-492A-AD89-F9ADF1AA7A09}" destId="{8BDE05C9-053F-4C88-B814-2D8F4E34080D}" srcOrd="1" destOrd="0" presId="urn:microsoft.com/office/officeart/2005/8/layout/orgChart1"/>
    <dgm:cxn modelId="{F7A145CB-AB41-45AF-8AD4-9A4F753B3ABE}" srcId="{14FC8420-D447-4CEA-A3B7-61E9B3749D8E}" destId="{BA15DC88-B838-4D5F-9BAB-AEC02AE52521}" srcOrd="0" destOrd="0" parTransId="{D1202378-9FC3-4AC3-BEDF-808E27AD479B}" sibTransId="{D7CB81A8-D79B-493F-A54C-A4C32D5B5C19}"/>
    <dgm:cxn modelId="{65560AD0-6C88-43F5-B078-9CE9580210A9}" type="presOf" srcId="{622DEC80-7D3B-489F-A688-386A3BD66E46}" destId="{FB2DB3A0-B135-43F4-88C1-E9985DD92C2D}" srcOrd="0" destOrd="0" presId="urn:microsoft.com/office/officeart/2005/8/layout/orgChart1"/>
    <dgm:cxn modelId="{AC4424D0-8905-4F4D-A03E-744F87C17718}" type="presOf" srcId="{F26A6E32-5FBB-4CEF-BDB1-A0E805534581}" destId="{D7968CA6-A26B-43C5-9036-51384CB0A177}" srcOrd="0" destOrd="0" presId="urn:microsoft.com/office/officeart/2005/8/layout/orgChart1"/>
    <dgm:cxn modelId="{05578DD0-72FA-4B08-B907-FC8A62576561}" srcId="{141B889D-94F1-45C1-B73E-13B1197CCCF8}" destId="{1FA32465-79CA-43E4-925C-FD9E6E9DB5C8}" srcOrd="1" destOrd="0" parTransId="{88490267-DE7E-43ED-9BD4-B69E754A61AF}" sibTransId="{8D80A846-3714-4A60-AA9F-DC844391A49A}"/>
    <dgm:cxn modelId="{C708B5D0-C5FE-494F-9D5D-D9B5422D0437}" type="presOf" srcId="{D6F5CD79-D3E1-4B19-9C25-479267A00537}" destId="{6BAFA004-7462-4BB3-8CF7-8F0FAE532698}" srcOrd="0" destOrd="0" presId="urn:microsoft.com/office/officeart/2005/8/layout/orgChart1"/>
    <dgm:cxn modelId="{B8B231D3-F81B-43FC-B30C-11210BC39595}" type="presOf" srcId="{C025D0B3-3453-4AB2-8C0D-9A93251A872D}" destId="{86920179-6629-4A58-BB26-F9023C6AB676}" srcOrd="0" destOrd="0" presId="urn:microsoft.com/office/officeart/2005/8/layout/orgChart1"/>
    <dgm:cxn modelId="{C8D70DD5-D354-4E8F-8F36-FBA22A5D2A2C}" srcId="{14FC8420-D447-4CEA-A3B7-61E9B3749D8E}" destId="{85451313-C917-4F47-86D0-45E28E549CBF}" srcOrd="1" destOrd="0" parTransId="{900F9B5B-B201-41E8-9F84-B4A949821D1D}" sibTransId="{C35E62F3-BCD5-4083-A380-44B10F6F2EC2}"/>
    <dgm:cxn modelId="{C6FE6CD8-A901-422C-875C-5FBBBE15EF5E}" srcId="{8BB75C25-BB24-48E5-95A1-BDDD2AD67385}" destId="{D6F5CD79-D3E1-4B19-9C25-479267A00537}" srcOrd="0" destOrd="0" parTransId="{50F4CB47-0DB9-4B1E-9C75-49682DAC2BF7}" sibTransId="{A143E528-DC48-443B-967F-FB0FB6BA3C02}"/>
    <dgm:cxn modelId="{496F4ED8-D7F4-4E9A-B664-2745C8E9EB45}" type="presOf" srcId="{6EAA41E0-1525-42E3-A200-48C0FE921E72}" destId="{807FA1CB-C069-4A68-9F5B-ACB3D4C2C7E0}" srcOrd="0" destOrd="0" presId="urn:microsoft.com/office/officeart/2005/8/layout/orgChart1"/>
    <dgm:cxn modelId="{762B93D8-43BE-42B3-8DE5-31247C71202B}" srcId="{025397C8-278A-4FB7-A986-A1B487EA1563}" destId="{E2157045-4CE0-40CE-9C58-F4043DF91E33}" srcOrd="0" destOrd="0" parTransId="{F9922145-9B07-49CE-9FA6-B33C82D2B167}" sibTransId="{CA9D8683-4E32-4861-94E8-CF694F4D3BA3}"/>
    <dgm:cxn modelId="{E5B87BD9-5758-4E57-A95E-B45A44873B71}" type="presOf" srcId="{025397C8-278A-4FB7-A986-A1B487EA1563}" destId="{0BF99F41-2B36-4860-856E-9B912562371F}" srcOrd="0" destOrd="0" presId="urn:microsoft.com/office/officeart/2005/8/layout/orgChart1"/>
    <dgm:cxn modelId="{0251C4D9-523C-45CA-9883-E36842905429}" srcId="{0E0D5914-9733-4438-B53B-E54AED87BD25}" destId="{D9DCBD92-CF2D-4FA3-9650-A94983E94475}" srcOrd="0" destOrd="0" parTransId="{8069AF01-BDAC-4439-9E0A-EA0793CC3F91}" sibTransId="{62C8F385-660A-4B36-9BB8-6E3C7FF1DC57}"/>
    <dgm:cxn modelId="{0A56C6DB-31EB-4084-BBA3-788918B1E116}" srcId="{0102E4FE-20A8-44CB-9044-37DB2019EEF7}" destId="{025397C8-278A-4FB7-A986-A1B487EA1563}" srcOrd="4" destOrd="0" parTransId="{E9CCBF3B-F7D4-491B-83ED-166AFDD5DD30}" sibTransId="{03B4767C-E8A0-48F5-82FB-BC0CE0CB73C2}"/>
    <dgm:cxn modelId="{DD8252DC-97BB-4DFF-98B1-5F9768B012B2}" srcId="{86AF350A-A785-4BDD-9C13-1E90196942B4}" destId="{0B7A893D-34B0-412E-AAF0-3244FF37E62F}" srcOrd="1" destOrd="0" parTransId="{2DEF8671-DD1F-49D2-9C9F-4553E51583D7}" sibTransId="{EBBEF2A1-4FE1-445D-81D1-191137E58D73}"/>
    <dgm:cxn modelId="{3373B1DC-8BDF-4205-B23F-51E567D0D24F}" type="presOf" srcId="{23A96D7A-299B-4FA1-93D0-41E5DC2BDB0F}" destId="{3E384659-83D8-423C-BB17-F82A4F217F6D}" srcOrd="1" destOrd="0" presId="urn:microsoft.com/office/officeart/2005/8/layout/orgChart1"/>
    <dgm:cxn modelId="{8503C1DE-AC4F-49F5-A01D-D01C6B7949BF}" type="presOf" srcId="{9AC19E5E-60C4-4CCF-A20E-E4814BC2FE9B}" destId="{2B3E1A31-C7DC-446D-8815-E4813D3B56B4}" srcOrd="1" destOrd="0" presId="urn:microsoft.com/office/officeart/2005/8/layout/orgChart1"/>
    <dgm:cxn modelId="{9156A2E0-D475-46A0-8577-6C3A549E2BD9}" type="presOf" srcId="{0AE7F9E1-765F-489C-8C16-C7BC49A797D9}" destId="{1E535ECD-9FA0-4E48-A66D-29FFB2AB3B70}" srcOrd="0" destOrd="0" presId="urn:microsoft.com/office/officeart/2005/8/layout/orgChart1"/>
    <dgm:cxn modelId="{A3BB8BE1-D0B5-4814-BAB7-EAAFD88116D7}" type="presOf" srcId="{E58E71C5-19FC-4FFA-98C8-59E3E475338A}" destId="{6A9A6BDE-BF56-4AAD-B6B5-9CF90FB5C120}" srcOrd="0" destOrd="0" presId="urn:microsoft.com/office/officeart/2005/8/layout/orgChart1"/>
    <dgm:cxn modelId="{EDB4DBE2-3924-4290-AF56-E099A8F21A76}" srcId="{D9DCBD92-CF2D-4FA3-9650-A94983E94475}" destId="{E58E71C5-19FC-4FFA-98C8-59E3E475338A}" srcOrd="2" destOrd="0" parTransId="{192DFEBB-450E-40ED-8FC5-9BB5EBD3BD25}" sibTransId="{686AF537-7E4A-4E2F-B8B6-7D8C1FC9AC8C}"/>
    <dgm:cxn modelId="{14C546E3-3C2E-474D-828F-11A57961D2DD}" srcId="{8D244D8F-C792-40BC-A511-7DE39E45E194}" destId="{6ED531EE-0BC7-4118-B43F-7D8D436633A8}" srcOrd="2" destOrd="0" parTransId="{D433E747-1E2C-41A0-B616-42B31870972F}" sibTransId="{9952C637-C4F1-4218-8E7E-3DE34073E216}"/>
    <dgm:cxn modelId="{E4EC70E3-9BE3-4283-968C-7E15BDAAF5E4}" type="presOf" srcId="{B7B3C6AE-DFBB-46A9-8CF1-A1BD803B9409}" destId="{AAF5925E-A439-4734-BFA7-0209F1E034E0}" srcOrd="0" destOrd="0" presId="urn:microsoft.com/office/officeart/2005/8/layout/orgChart1"/>
    <dgm:cxn modelId="{503263E4-7B66-4BF3-A288-435D9CB1CA44}" type="presOf" srcId="{F9922145-9B07-49CE-9FA6-B33C82D2B167}" destId="{56484EBF-27DD-4386-A0D0-1C14F44B1EE2}" srcOrd="0" destOrd="0" presId="urn:microsoft.com/office/officeart/2005/8/layout/orgChart1"/>
    <dgm:cxn modelId="{F1E5D1E5-1268-475D-944D-33E806414ACD}" srcId="{4EDFDD96-7D03-4644-B893-2DE9B7516A86}" destId="{69233474-9CCA-431F-ADB6-8A9AC33B9697}" srcOrd="1" destOrd="0" parTransId="{622DEC80-7D3B-489F-A688-386A3BD66E46}" sibTransId="{FEF84970-9F64-4C23-B93E-C7AB8DAB57E9}"/>
    <dgm:cxn modelId="{88E5DDE6-53F2-45A3-A07E-C98496C11EA3}" type="presOf" srcId="{F488A61D-44A8-43AF-8D4D-9D3A28823A7B}" destId="{1BDCF5C3-4938-4F7B-B883-DFE0EA2513F2}" srcOrd="0" destOrd="0" presId="urn:microsoft.com/office/officeart/2005/8/layout/orgChart1"/>
    <dgm:cxn modelId="{6DAB62E9-864C-4C9C-8886-EA5D51E3922B}" type="presOf" srcId="{8D244D8F-C792-40BC-A511-7DE39E45E194}" destId="{CFC31A14-C94F-4A30-A37D-372AB6BB600E}" srcOrd="1" destOrd="0" presId="urn:microsoft.com/office/officeart/2005/8/layout/orgChart1"/>
    <dgm:cxn modelId="{D48BC6E9-F065-4D7D-95AC-4A641C9795FC}" type="presOf" srcId="{E2157045-4CE0-40CE-9C58-F4043DF91E33}" destId="{BE7BA4D1-2AE1-4EE2-9EB8-A1B10CF23D87}" srcOrd="1" destOrd="0" presId="urn:microsoft.com/office/officeart/2005/8/layout/orgChart1"/>
    <dgm:cxn modelId="{6653DBE9-E800-4E34-83B7-9A0F3EDEA357}" type="presOf" srcId="{2EA6147A-4097-4648-9D83-1C15EC3F6E1C}" destId="{6185FE85-F6F3-47C8-BC28-BFB1B081D47E}" srcOrd="0" destOrd="0" presId="urn:microsoft.com/office/officeart/2005/8/layout/orgChart1"/>
    <dgm:cxn modelId="{23928FEB-63DA-4568-BC9D-8F478395DBF1}" type="presOf" srcId="{2DEF8671-DD1F-49D2-9C9F-4553E51583D7}" destId="{B894DCF4-CFDB-4655-8C23-F6D06D7FB345}" srcOrd="0" destOrd="0" presId="urn:microsoft.com/office/officeart/2005/8/layout/orgChart1"/>
    <dgm:cxn modelId="{5EDD0FED-515D-4AA5-ADC5-288E1B30F747}" type="presOf" srcId="{16CD9583-BD21-4156-92D6-71CDB340D1AD}" destId="{4E82E1CF-9093-4966-8BDC-BA30B6523B53}" srcOrd="0" destOrd="0" presId="urn:microsoft.com/office/officeart/2005/8/layout/orgChart1"/>
    <dgm:cxn modelId="{3CE88EEE-8D32-4992-8108-A4A89E90A5A0}" type="presOf" srcId="{EC6FE534-DC93-4BE9-B221-533498D9AED2}" destId="{463E7EE2-DBFC-4EC0-BC5D-9271F221CF32}" srcOrd="0" destOrd="0" presId="urn:microsoft.com/office/officeart/2005/8/layout/orgChart1"/>
    <dgm:cxn modelId="{B9E349F0-4F98-45DC-A283-F904DA4213BB}" type="presOf" srcId="{FDDB7EEE-AB02-47E4-B007-CB2A762CB7F9}" destId="{52777498-AA74-4FC2-849F-C626B27A45B4}" srcOrd="0" destOrd="0" presId="urn:microsoft.com/office/officeart/2005/8/layout/orgChart1"/>
    <dgm:cxn modelId="{B7C325F1-39DE-4DC9-B626-7241513D8869}" type="presOf" srcId="{23A96D7A-299B-4FA1-93D0-41E5DC2BDB0F}" destId="{26279B3F-32AE-429E-8F6A-E74283514EA0}" srcOrd="0" destOrd="0" presId="urn:microsoft.com/office/officeart/2005/8/layout/orgChart1"/>
    <dgm:cxn modelId="{92F2DEF2-629B-4230-8138-3DEF5A285113}" srcId="{0102E4FE-20A8-44CB-9044-37DB2019EEF7}" destId="{424E63FB-7A5E-47ED-BA8E-381C8BEA7B4D}" srcOrd="6" destOrd="0" parTransId="{EBA54DFC-7FC3-4D85-9BDE-4CD347E65E6C}" sibTransId="{2D9C3D49-28A1-4E2A-8676-8FA2D87A3E83}"/>
    <dgm:cxn modelId="{76AFFBF3-8B0F-4A64-A9A7-C2C918D2DDAB}" type="presOf" srcId="{0E0D5914-9733-4438-B53B-E54AED87BD25}" destId="{34D49AA9-33AD-4664-ADD5-58DB46EB9889}" srcOrd="0" destOrd="0" presId="urn:microsoft.com/office/officeart/2005/8/layout/orgChart1"/>
    <dgm:cxn modelId="{FE8D82F4-EC2E-4B25-896E-A6EFC76B2206}" srcId="{5901CCA6-EF9E-4F05-B532-AFA0A830E4D5}" destId="{EC6FE534-DC93-4BE9-B221-533498D9AED2}" srcOrd="1" destOrd="0" parTransId="{E1527C33-CFAA-4D8C-96C4-EE6231657CF0}" sibTransId="{6D81CC16-08CD-4BC5-BB25-D3C60D9BB3C1}"/>
    <dgm:cxn modelId="{ACB5DCF4-1FA6-47F2-8A70-171FF15CE645}" type="presOf" srcId="{E5E9916D-2D7F-4C7A-A808-9D88F35BEC5A}" destId="{0B77889B-AAC5-42E4-AC09-1DCA681BCE85}" srcOrd="0" destOrd="0" presId="urn:microsoft.com/office/officeart/2005/8/layout/orgChart1"/>
    <dgm:cxn modelId="{E02A45F5-BE79-41F1-BEC6-9398AAF40E33}" type="presOf" srcId="{C2EFE54E-DDBB-4937-AAAF-B8E47F74D697}" destId="{042C9D99-30E8-4921-9EB9-EBE3CC59CEFA}" srcOrd="0" destOrd="0" presId="urn:microsoft.com/office/officeart/2005/8/layout/orgChart1"/>
    <dgm:cxn modelId="{AA07A1F6-0C48-4CB5-B06C-47ECA1DF8F78}" type="presOf" srcId="{E9CCBF3B-F7D4-491B-83ED-166AFDD5DD30}" destId="{58BDADBE-4402-4E6F-AB6F-E215C5F98D3B}" srcOrd="0" destOrd="0" presId="urn:microsoft.com/office/officeart/2005/8/layout/orgChart1"/>
    <dgm:cxn modelId="{2612AAF9-55D8-414F-B4D5-759315DA46EB}" type="presOf" srcId="{4EDFDD96-7D03-4644-B893-2DE9B7516A86}" destId="{77CF87DA-CCF2-4C68-A6A1-315D38F06E97}" srcOrd="1" destOrd="0" presId="urn:microsoft.com/office/officeart/2005/8/layout/orgChart1"/>
    <dgm:cxn modelId="{B17642FC-9DED-4CE8-BE3B-6D377205DBDA}" type="presOf" srcId="{6ED531EE-0BC7-4118-B43F-7D8D436633A8}" destId="{D3BF38C4-1821-483A-AF26-C595ECE3E4B8}" srcOrd="1" destOrd="0" presId="urn:microsoft.com/office/officeart/2005/8/layout/orgChart1"/>
    <dgm:cxn modelId="{6348E3FD-B00F-406B-A60D-F9F13394914D}" type="presOf" srcId="{C2E9E08C-C520-4750-9A46-099873830BC9}" destId="{C3AE13EC-AD65-415B-91FB-22FE48785A3E}" srcOrd="1" destOrd="0" presId="urn:microsoft.com/office/officeart/2005/8/layout/orgChart1"/>
    <dgm:cxn modelId="{A458D9FF-02BE-46BB-A088-C5A5D4DCC19A}" srcId="{0102E4FE-20A8-44CB-9044-37DB2019EEF7}" destId="{8BB75C25-BB24-48E5-95A1-BDDD2AD67385}" srcOrd="5" destOrd="0" parTransId="{3F1B0426-4EA2-44D9-B786-B19B57D5CDEA}" sibTransId="{287D1434-478B-40C7-839D-02EB6EAF6F1B}"/>
    <dgm:cxn modelId="{DD86D10E-AF37-47C1-942E-2072C3DEB604}" type="presParOf" srcId="{90431E3C-4F42-4628-B684-A96161BFF430}" destId="{0A189367-43EC-4441-BA08-750B899E9469}" srcOrd="0" destOrd="0" presId="urn:microsoft.com/office/officeart/2005/8/layout/orgChart1"/>
    <dgm:cxn modelId="{1E93ACAD-73CC-4251-B857-482C058E4D23}" type="presParOf" srcId="{0A189367-43EC-4441-BA08-750B899E9469}" destId="{360B80A0-E040-4231-A03C-DB4C44D4BEFB}" srcOrd="0" destOrd="0" presId="urn:microsoft.com/office/officeart/2005/8/layout/orgChart1"/>
    <dgm:cxn modelId="{B29628BB-39CB-4048-ADB6-DE7158A9B3DD}" type="presParOf" srcId="{360B80A0-E040-4231-A03C-DB4C44D4BEFB}" destId="{2D883808-430E-40D8-8B07-302E85302A34}" srcOrd="0" destOrd="0" presId="urn:microsoft.com/office/officeart/2005/8/layout/orgChart1"/>
    <dgm:cxn modelId="{9428FF49-B526-4D4E-B0A3-7F6A759986BE}" type="presParOf" srcId="{360B80A0-E040-4231-A03C-DB4C44D4BEFB}" destId="{9E54A725-AB28-4B64-8844-9F2951F2F7A0}" srcOrd="1" destOrd="0" presId="urn:microsoft.com/office/officeart/2005/8/layout/orgChart1"/>
    <dgm:cxn modelId="{F77FF77F-3BFF-472B-A120-140FB40B3538}" type="presParOf" srcId="{0A189367-43EC-4441-BA08-750B899E9469}" destId="{7F944FE0-D2A2-405B-BDFF-D1897631706E}" srcOrd="1" destOrd="0" presId="urn:microsoft.com/office/officeart/2005/8/layout/orgChart1"/>
    <dgm:cxn modelId="{4693DDC0-E7D2-4777-9786-DF6018EA28F2}" type="presParOf" srcId="{7F944FE0-D2A2-405B-BDFF-D1897631706E}" destId="{7BA6A4CA-F40E-4826-9E97-95062F5DD647}" srcOrd="0" destOrd="0" presId="urn:microsoft.com/office/officeart/2005/8/layout/orgChart1"/>
    <dgm:cxn modelId="{3951A4D8-10F5-4317-831E-24914A8C8A5E}" type="presParOf" srcId="{7F944FE0-D2A2-405B-BDFF-D1897631706E}" destId="{92667419-A898-4795-9C0E-361368D04859}" srcOrd="1" destOrd="0" presId="urn:microsoft.com/office/officeart/2005/8/layout/orgChart1"/>
    <dgm:cxn modelId="{3319D6B5-4267-4DF9-B702-2CADDD1C44C3}" type="presParOf" srcId="{92667419-A898-4795-9C0E-361368D04859}" destId="{AAE10948-D9BD-4DD1-83D8-C8238129D30B}" srcOrd="0" destOrd="0" presId="urn:microsoft.com/office/officeart/2005/8/layout/orgChart1"/>
    <dgm:cxn modelId="{9D8D8E9F-F4F4-4566-A625-08109AD62BFC}" type="presParOf" srcId="{AAE10948-D9BD-4DD1-83D8-C8238129D30B}" destId="{4C9AEEA8-806B-4221-A8CF-497F84C39D63}" srcOrd="0" destOrd="0" presId="urn:microsoft.com/office/officeart/2005/8/layout/orgChart1"/>
    <dgm:cxn modelId="{448E3435-43C6-4B1E-A7A4-4202A1A17AC0}" type="presParOf" srcId="{AAE10948-D9BD-4DD1-83D8-C8238129D30B}" destId="{CFC31A14-C94F-4A30-A37D-372AB6BB600E}" srcOrd="1" destOrd="0" presId="urn:microsoft.com/office/officeart/2005/8/layout/orgChart1"/>
    <dgm:cxn modelId="{3E69577F-8421-472A-84A9-060EBAF1B9C7}" type="presParOf" srcId="{92667419-A898-4795-9C0E-361368D04859}" destId="{CFE7259F-6958-4278-B532-D5FC1DF0D989}" srcOrd="1" destOrd="0" presId="urn:microsoft.com/office/officeart/2005/8/layout/orgChart1"/>
    <dgm:cxn modelId="{92C57947-AA1F-4264-8E4A-4473FDB2FC66}" type="presParOf" srcId="{CFE7259F-6958-4278-B532-D5FC1DF0D989}" destId="{0DBA4C10-E38C-4A57-BDCF-A02983AC86EA}" srcOrd="0" destOrd="0" presId="urn:microsoft.com/office/officeart/2005/8/layout/orgChart1"/>
    <dgm:cxn modelId="{D2303088-32E4-4076-B157-F667078A64AA}" type="presParOf" srcId="{CFE7259F-6958-4278-B532-D5FC1DF0D989}" destId="{F7237C1A-2CFF-4D51-9968-643427BC722B}" srcOrd="1" destOrd="0" presId="urn:microsoft.com/office/officeart/2005/8/layout/orgChart1"/>
    <dgm:cxn modelId="{1B91D049-CFE0-4A04-BFB2-192B800A48BF}" type="presParOf" srcId="{F7237C1A-2CFF-4D51-9968-643427BC722B}" destId="{1F57570A-EEE3-4AFE-93E6-A976FA9C51FD}" srcOrd="0" destOrd="0" presId="urn:microsoft.com/office/officeart/2005/8/layout/orgChart1"/>
    <dgm:cxn modelId="{13579F5B-A430-4773-B3CE-A8BF1D033602}" type="presParOf" srcId="{1F57570A-EEE3-4AFE-93E6-A976FA9C51FD}" destId="{9E9FE827-52A4-46D9-ADB2-E6FCF0B9E008}" srcOrd="0" destOrd="0" presId="urn:microsoft.com/office/officeart/2005/8/layout/orgChart1"/>
    <dgm:cxn modelId="{6824E510-CB83-4998-88EE-DA343B963E0D}" type="presParOf" srcId="{1F57570A-EEE3-4AFE-93E6-A976FA9C51FD}" destId="{45896F72-DCDE-404C-8364-99656B71FFED}" srcOrd="1" destOrd="0" presId="urn:microsoft.com/office/officeart/2005/8/layout/orgChart1"/>
    <dgm:cxn modelId="{9AE6D902-FA8B-4EFA-8B07-34E1167CE82E}" type="presParOf" srcId="{F7237C1A-2CFF-4D51-9968-643427BC722B}" destId="{09EFDB36-E5B0-4407-8281-5D4F42D16FE0}" srcOrd="1" destOrd="0" presId="urn:microsoft.com/office/officeart/2005/8/layout/orgChart1"/>
    <dgm:cxn modelId="{B72CBE39-3761-4186-9757-547D660ED334}" type="presParOf" srcId="{F7237C1A-2CFF-4D51-9968-643427BC722B}" destId="{2F132628-32FC-4EEB-A2B9-3E7324D5716F}" srcOrd="2" destOrd="0" presId="urn:microsoft.com/office/officeart/2005/8/layout/orgChart1"/>
    <dgm:cxn modelId="{FB8EBB5C-BB9B-4EE0-BBDB-A812C5B47B73}" type="presParOf" srcId="{CFE7259F-6958-4278-B532-D5FC1DF0D989}" destId="{7BD786B8-780D-4619-A5E3-357F0EDAE2E4}" srcOrd="2" destOrd="0" presId="urn:microsoft.com/office/officeart/2005/8/layout/orgChart1"/>
    <dgm:cxn modelId="{F2B0F6C6-5D11-4717-AD51-DC21E0E0FDCC}" type="presParOf" srcId="{CFE7259F-6958-4278-B532-D5FC1DF0D989}" destId="{FF449168-822C-418C-9CA1-B101D096CF90}" srcOrd="3" destOrd="0" presId="urn:microsoft.com/office/officeart/2005/8/layout/orgChart1"/>
    <dgm:cxn modelId="{7A95C7A7-F166-4435-8524-D112D1C51058}" type="presParOf" srcId="{FF449168-822C-418C-9CA1-B101D096CF90}" destId="{FDC422C0-CC05-449C-8033-C172FF181AD5}" srcOrd="0" destOrd="0" presId="urn:microsoft.com/office/officeart/2005/8/layout/orgChart1"/>
    <dgm:cxn modelId="{87F3A19B-9510-4B22-BD74-3F8E16C612A2}" type="presParOf" srcId="{FDC422C0-CC05-449C-8033-C172FF181AD5}" destId="{CF1CE0D6-2000-45B7-B412-882350AF6F25}" srcOrd="0" destOrd="0" presId="urn:microsoft.com/office/officeart/2005/8/layout/orgChart1"/>
    <dgm:cxn modelId="{CE725E7F-E97F-4769-9757-7875746F2730}" type="presParOf" srcId="{FDC422C0-CC05-449C-8033-C172FF181AD5}" destId="{E332D8F5-24D1-438A-A88D-967661A9895B}" srcOrd="1" destOrd="0" presId="urn:microsoft.com/office/officeart/2005/8/layout/orgChart1"/>
    <dgm:cxn modelId="{46CAE1E2-D097-4A2D-AEBD-7946148C8D66}" type="presParOf" srcId="{FF449168-822C-418C-9CA1-B101D096CF90}" destId="{0945C784-5EB4-4170-B227-C25054AACF2B}" srcOrd="1" destOrd="0" presId="urn:microsoft.com/office/officeart/2005/8/layout/orgChart1"/>
    <dgm:cxn modelId="{4F0F4A25-14B4-4E5E-B3BF-6AE7E5F7047F}" type="presParOf" srcId="{FF449168-822C-418C-9CA1-B101D096CF90}" destId="{795D698A-1823-4D67-A0CE-2685E9EB05B4}" srcOrd="2" destOrd="0" presId="urn:microsoft.com/office/officeart/2005/8/layout/orgChart1"/>
    <dgm:cxn modelId="{B65C7E39-C1DF-4A36-8AC5-5269D799ECD7}" type="presParOf" srcId="{CFE7259F-6958-4278-B532-D5FC1DF0D989}" destId="{A210511E-8313-4F28-990A-429088BA3B3F}" srcOrd="4" destOrd="0" presId="urn:microsoft.com/office/officeart/2005/8/layout/orgChart1"/>
    <dgm:cxn modelId="{2FD47871-0EE8-454E-9FDF-35D4E38A03A1}" type="presParOf" srcId="{CFE7259F-6958-4278-B532-D5FC1DF0D989}" destId="{662A03C9-0D7D-4233-877E-650105F68909}" srcOrd="5" destOrd="0" presId="urn:microsoft.com/office/officeart/2005/8/layout/orgChart1"/>
    <dgm:cxn modelId="{717622EB-4B37-4509-BDF8-21A32FD58F75}" type="presParOf" srcId="{662A03C9-0D7D-4233-877E-650105F68909}" destId="{3F4608E4-44E4-4C09-98F7-7A5196AC4942}" srcOrd="0" destOrd="0" presId="urn:microsoft.com/office/officeart/2005/8/layout/orgChart1"/>
    <dgm:cxn modelId="{FB118571-51EC-4685-9A78-B90201057D30}" type="presParOf" srcId="{3F4608E4-44E4-4C09-98F7-7A5196AC4942}" destId="{422A5DCC-F310-4179-AC5C-3A5AA9AB3509}" srcOrd="0" destOrd="0" presId="urn:microsoft.com/office/officeart/2005/8/layout/orgChart1"/>
    <dgm:cxn modelId="{F9F72142-DEFA-419A-9933-23F734DCCCAD}" type="presParOf" srcId="{3F4608E4-44E4-4C09-98F7-7A5196AC4942}" destId="{D3BF38C4-1821-483A-AF26-C595ECE3E4B8}" srcOrd="1" destOrd="0" presId="urn:microsoft.com/office/officeart/2005/8/layout/orgChart1"/>
    <dgm:cxn modelId="{F5D381B2-A1BB-4210-82DA-C366CD92E499}" type="presParOf" srcId="{662A03C9-0D7D-4233-877E-650105F68909}" destId="{1A67025E-7A13-4535-954B-C51FC9C3959C}" srcOrd="1" destOrd="0" presId="urn:microsoft.com/office/officeart/2005/8/layout/orgChart1"/>
    <dgm:cxn modelId="{9527FBA6-DE1F-40FE-9093-AD67C3FBC6A2}" type="presParOf" srcId="{662A03C9-0D7D-4233-877E-650105F68909}" destId="{F58C77E7-E7F0-45FB-BD57-CF2EA3EB7FD9}" srcOrd="2" destOrd="0" presId="urn:microsoft.com/office/officeart/2005/8/layout/orgChart1"/>
    <dgm:cxn modelId="{FD4029A7-75E1-4894-8B83-D92065A05607}" type="presParOf" srcId="{92667419-A898-4795-9C0E-361368D04859}" destId="{529C72D2-9829-43B0-839C-5E27E8D16E0A}" srcOrd="2" destOrd="0" presId="urn:microsoft.com/office/officeart/2005/8/layout/orgChart1"/>
    <dgm:cxn modelId="{14A1A8D1-9BC8-428E-BD6A-B8C45445FC69}" type="presParOf" srcId="{7F944FE0-D2A2-405B-BDFF-D1897631706E}" destId="{3CD38DC8-3D55-42DE-AD09-72BD953ED7FB}" srcOrd="2" destOrd="0" presId="urn:microsoft.com/office/officeart/2005/8/layout/orgChart1"/>
    <dgm:cxn modelId="{0FD5E4D4-1739-4D83-BB35-71CAFDAFB81E}" type="presParOf" srcId="{7F944FE0-D2A2-405B-BDFF-D1897631706E}" destId="{596C2A0E-FAAA-4C19-8F64-3F40373672C6}" srcOrd="3" destOrd="0" presId="urn:microsoft.com/office/officeart/2005/8/layout/orgChart1"/>
    <dgm:cxn modelId="{683610BC-2FB1-43E3-B55C-8A244A1BD861}" type="presParOf" srcId="{596C2A0E-FAAA-4C19-8F64-3F40373672C6}" destId="{E1CC195C-D0F1-48C8-A703-25242680FC8E}" srcOrd="0" destOrd="0" presId="urn:microsoft.com/office/officeart/2005/8/layout/orgChart1"/>
    <dgm:cxn modelId="{6075DF83-D28E-44F5-8430-DAC1A8842A87}" type="presParOf" srcId="{E1CC195C-D0F1-48C8-A703-25242680FC8E}" destId="{D170E32D-A43F-4CAB-A215-C289F970862B}" srcOrd="0" destOrd="0" presId="urn:microsoft.com/office/officeart/2005/8/layout/orgChart1"/>
    <dgm:cxn modelId="{78D5ED16-C0E8-4166-A7B4-9093264A1C13}" type="presParOf" srcId="{E1CC195C-D0F1-48C8-A703-25242680FC8E}" destId="{18E317F2-7CF2-4DFD-9CA0-4A1E8C4ACD68}" srcOrd="1" destOrd="0" presId="urn:microsoft.com/office/officeart/2005/8/layout/orgChart1"/>
    <dgm:cxn modelId="{4F2C3B68-2D3F-49E8-9AD0-EC7528E0CC48}" type="presParOf" srcId="{596C2A0E-FAAA-4C19-8F64-3F40373672C6}" destId="{C4D3DF99-A745-4C02-9204-B9053A10435D}" srcOrd="1" destOrd="0" presId="urn:microsoft.com/office/officeart/2005/8/layout/orgChart1"/>
    <dgm:cxn modelId="{AC359EA7-27E4-46FA-A61B-A79DB5D2B153}" type="presParOf" srcId="{C4D3DF99-A745-4C02-9204-B9053A10435D}" destId="{B935FBDA-E2AB-49CA-8CF4-754257839CD4}" srcOrd="0" destOrd="0" presId="urn:microsoft.com/office/officeart/2005/8/layout/orgChart1"/>
    <dgm:cxn modelId="{1342A516-3A83-4BBC-B42D-F5C5ADA3C237}" type="presParOf" srcId="{C4D3DF99-A745-4C02-9204-B9053A10435D}" destId="{7E32E146-A64A-4070-B7C5-30A5B73717C1}" srcOrd="1" destOrd="0" presId="urn:microsoft.com/office/officeart/2005/8/layout/orgChart1"/>
    <dgm:cxn modelId="{A9BD9FDE-1F37-47BA-9F06-11D36612FF8B}" type="presParOf" srcId="{7E32E146-A64A-4070-B7C5-30A5B73717C1}" destId="{94CCBCF2-D29F-4CE4-9F38-9A0619F3E636}" srcOrd="0" destOrd="0" presId="urn:microsoft.com/office/officeart/2005/8/layout/orgChart1"/>
    <dgm:cxn modelId="{F494062A-C7FB-49A7-ADA3-9A4E5B7B8BAE}" type="presParOf" srcId="{94CCBCF2-D29F-4CE4-9F38-9A0619F3E636}" destId="{8D28DA9C-651E-493C-AEB4-8DE7C4670A76}" srcOrd="0" destOrd="0" presId="urn:microsoft.com/office/officeart/2005/8/layout/orgChart1"/>
    <dgm:cxn modelId="{CA4EBAD4-EEAF-4E3A-8D2E-B39A38F0889B}" type="presParOf" srcId="{94CCBCF2-D29F-4CE4-9F38-9A0619F3E636}" destId="{CAC4091A-492F-459B-840C-5F8135FD499F}" srcOrd="1" destOrd="0" presId="urn:microsoft.com/office/officeart/2005/8/layout/orgChart1"/>
    <dgm:cxn modelId="{5B2F94E3-D960-4DDC-A12E-15093E190912}" type="presParOf" srcId="{7E32E146-A64A-4070-B7C5-30A5B73717C1}" destId="{3F86CAF0-921B-456C-9C30-B205CF6EDFAB}" srcOrd="1" destOrd="0" presId="urn:microsoft.com/office/officeart/2005/8/layout/orgChart1"/>
    <dgm:cxn modelId="{28E323D8-20F0-4C67-9B84-479D830BDAFD}" type="presParOf" srcId="{3F86CAF0-921B-456C-9C30-B205CF6EDFAB}" destId="{AAF5925E-A439-4734-BFA7-0209F1E034E0}" srcOrd="0" destOrd="0" presId="urn:microsoft.com/office/officeart/2005/8/layout/orgChart1"/>
    <dgm:cxn modelId="{F703F49D-E6B3-4B34-AFA9-068C6CAC520A}" type="presParOf" srcId="{3F86CAF0-921B-456C-9C30-B205CF6EDFAB}" destId="{E4ACDD6B-0637-4F25-B692-478DE4CD1E8A}" srcOrd="1" destOrd="0" presId="urn:microsoft.com/office/officeart/2005/8/layout/orgChart1"/>
    <dgm:cxn modelId="{76E3BE23-B810-4761-BCB8-4910B0CF770A}" type="presParOf" srcId="{E4ACDD6B-0637-4F25-B692-478DE4CD1E8A}" destId="{D26411F1-3269-4B53-8632-15971C6AADE7}" srcOrd="0" destOrd="0" presId="urn:microsoft.com/office/officeart/2005/8/layout/orgChart1"/>
    <dgm:cxn modelId="{F477EF00-98C3-4FB2-92E6-1493FF30501F}" type="presParOf" srcId="{D26411F1-3269-4B53-8632-15971C6AADE7}" destId="{72AC346F-2F4E-444E-8C03-BD2A3B5A48DE}" srcOrd="0" destOrd="0" presId="urn:microsoft.com/office/officeart/2005/8/layout/orgChart1"/>
    <dgm:cxn modelId="{DF4ACFAD-5598-4383-AC78-B631683D50D0}" type="presParOf" srcId="{D26411F1-3269-4B53-8632-15971C6AADE7}" destId="{61BD3AC5-6CF6-4CA9-B7DA-7A4EF7D20243}" srcOrd="1" destOrd="0" presId="urn:microsoft.com/office/officeart/2005/8/layout/orgChart1"/>
    <dgm:cxn modelId="{0B357764-C865-405A-95C1-641FB537BA16}" type="presParOf" srcId="{E4ACDD6B-0637-4F25-B692-478DE4CD1E8A}" destId="{417D4C16-6F47-45C2-BFA4-54B9F621B68C}" srcOrd="1" destOrd="0" presId="urn:microsoft.com/office/officeart/2005/8/layout/orgChart1"/>
    <dgm:cxn modelId="{8E6E4E64-3573-4D30-B74B-3B6894A004C9}" type="presParOf" srcId="{417D4C16-6F47-45C2-BFA4-54B9F621B68C}" destId="{B03BF5AB-02EB-4D85-9282-46894415A7C4}" srcOrd="0" destOrd="0" presId="urn:microsoft.com/office/officeart/2005/8/layout/orgChart1"/>
    <dgm:cxn modelId="{531C8F46-FDD4-4B78-B0C9-66E182A3449D}" type="presParOf" srcId="{417D4C16-6F47-45C2-BFA4-54B9F621B68C}" destId="{4EA350DD-0CE0-4931-8C0F-DBE036A1099D}" srcOrd="1" destOrd="0" presId="urn:microsoft.com/office/officeart/2005/8/layout/orgChart1"/>
    <dgm:cxn modelId="{2471F6DB-F53B-4FEB-B6FA-00FD522AE346}" type="presParOf" srcId="{4EA350DD-0CE0-4931-8C0F-DBE036A1099D}" destId="{CD2F0EF6-63DD-4908-8B36-685448BC48E8}" srcOrd="0" destOrd="0" presId="urn:microsoft.com/office/officeart/2005/8/layout/orgChart1"/>
    <dgm:cxn modelId="{E476D255-0326-4CC1-A6CB-9A501002E4F7}" type="presParOf" srcId="{CD2F0EF6-63DD-4908-8B36-685448BC48E8}" destId="{042C9D99-30E8-4921-9EB9-EBE3CC59CEFA}" srcOrd="0" destOrd="0" presId="urn:microsoft.com/office/officeart/2005/8/layout/orgChart1"/>
    <dgm:cxn modelId="{2E05D8FB-BDF4-43F1-AE77-EB0ECF966A1A}" type="presParOf" srcId="{CD2F0EF6-63DD-4908-8B36-685448BC48E8}" destId="{3EDBFA9C-F817-479F-9192-D74217624230}" srcOrd="1" destOrd="0" presId="urn:microsoft.com/office/officeart/2005/8/layout/orgChart1"/>
    <dgm:cxn modelId="{8C2A5AD2-9970-4489-B790-D0F766CFAD7E}" type="presParOf" srcId="{4EA350DD-0CE0-4931-8C0F-DBE036A1099D}" destId="{B4F1833F-49EE-4B21-B613-A1E34BCE673C}" srcOrd="1" destOrd="0" presId="urn:microsoft.com/office/officeart/2005/8/layout/orgChart1"/>
    <dgm:cxn modelId="{7A95F00B-EFA0-474E-8E75-E5BEFD19B5EB}" type="presParOf" srcId="{4EA350DD-0CE0-4931-8C0F-DBE036A1099D}" destId="{7B2A69D4-674A-4532-8C2D-F390A2FA9622}" srcOrd="2" destOrd="0" presId="urn:microsoft.com/office/officeart/2005/8/layout/orgChart1"/>
    <dgm:cxn modelId="{9846C9A2-C25B-4A7E-8766-DD4A212CB05C}" type="presParOf" srcId="{417D4C16-6F47-45C2-BFA4-54B9F621B68C}" destId="{B894DCF4-CFDB-4655-8C23-F6D06D7FB345}" srcOrd="2" destOrd="0" presId="urn:microsoft.com/office/officeart/2005/8/layout/orgChart1"/>
    <dgm:cxn modelId="{12F2EF62-5D93-4BA3-BB32-28747AEE9BDE}" type="presParOf" srcId="{417D4C16-6F47-45C2-BFA4-54B9F621B68C}" destId="{BA7890AD-C28B-4184-A8D6-6EDBD113CB8A}" srcOrd="3" destOrd="0" presId="urn:microsoft.com/office/officeart/2005/8/layout/orgChart1"/>
    <dgm:cxn modelId="{808292CB-6152-49D4-9712-46802CAE5B92}" type="presParOf" srcId="{BA7890AD-C28B-4184-A8D6-6EDBD113CB8A}" destId="{C7694567-091A-4EF9-A3C2-2AF6B9A0305A}" srcOrd="0" destOrd="0" presId="urn:microsoft.com/office/officeart/2005/8/layout/orgChart1"/>
    <dgm:cxn modelId="{79081135-4113-4577-85D8-0A5F635EEC26}" type="presParOf" srcId="{C7694567-091A-4EF9-A3C2-2AF6B9A0305A}" destId="{D7E2BE4B-D731-4C2D-BA0A-37C902784000}" srcOrd="0" destOrd="0" presId="urn:microsoft.com/office/officeart/2005/8/layout/orgChart1"/>
    <dgm:cxn modelId="{8B96DA65-83F8-4DD4-8921-F61BA761C4D7}" type="presParOf" srcId="{C7694567-091A-4EF9-A3C2-2AF6B9A0305A}" destId="{9DEDF8A8-C04F-4AC1-8A19-9C5D980141EF}" srcOrd="1" destOrd="0" presId="urn:microsoft.com/office/officeart/2005/8/layout/orgChart1"/>
    <dgm:cxn modelId="{252289A3-3DFB-4926-B0B7-D6CDA7EC30AF}" type="presParOf" srcId="{BA7890AD-C28B-4184-A8D6-6EDBD113CB8A}" destId="{1DE648D8-AE03-4D1A-A2BC-9B57B681966C}" srcOrd="1" destOrd="0" presId="urn:microsoft.com/office/officeart/2005/8/layout/orgChart1"/>
    <dgm:cxn modelId="{4311F230-6793-4D7A-926F-118DCEF8599B}" type="presParOf" srcId="{BA7890AD-C28B-4184-A8D6-6EDBD113CB8A}" destId="{100DADC4-F030-4864-A9B4-A0917383493F}" srcOrd="2" destOrd="0" presId="urn:microsoft.com/office/officeart/2005/8/layout/orgChart1"/>
    <dgm:cxn modelId="{0A6D625F-1DF8-4AAF-AFA9-D987951CB9F0}" type="presParOf" srcId="{E4ACDD6B-0637-4F25-B692-478DE4CD1E8A}" destId="{A304A998-311C-42E3-BC67-14561F45BC79}" srcOrd="2" destOrd="0" presId="urn:microsoft.com/office/officeart/2005/8/layout/orgChart1"/>
    <dgm:cxn modelId="{10F551E2-EEE3-4C8F-9D63-2AFE683526C4}" type="presParOf" srcId="{7E32E146-A64A-4070-B7C5-30A5B73717C1}" destId="{45AC5175-69A5-4135-B79C-12AD4A58E1A7}" srcOrd="2" destOrd="0" presId="urn:microsoft.com/office/officeart/2005/8/layout/orgChart1"/>
    <dgm:cxn modelId="{CC63E2D5-C1A1-4079-AED7-824C1802B9E6}" type="presParOf" srcId="{596C2A0E-FAAA-4C19-8F64-3F40373672C6}" destId="{8F47595E-1F20-4F5E-BE70-5CDDFE438157}" srcOrd="2" destOrd="0" presId="urn:microsoft.com/office/officeart/2005/8/layout/orgChart1"/>
    <dgm:cxn modelId="{E0590D61-C16B-4BC8-AE20-E51B9121193B}" type="presParOf" srcId="{7F944FE0-D2A2-405B-BDFF-D1897631706E}" destId="{146AE877-ED15-459B-B13B-AF077FBB1040}" srcOrd="4" destOrd="0" presId="urn:microsoft.com/office/officeart/2005/8/layout/orgChart1"/>
    <dgm:cxn modelId="{6C34EBB2-78DA-4600-9AB7-3AC84F832DFB}" type="presParOf" srcId="{7F944FE0-D2A2-405B-BDFF-D1897631706E}" destId="{D8BE7065-D2EC-4787-8FFC-B61F79EEC39D}" srcOrd="5" destOrd="0" presId="urn:microsoft.com/office/officeart/2005/8/layout/orgChart1"/>
    <dgm:cxn modelId="{CF6C9393-DD55-4A46-A0D3-226BC63F8D75}" type="presParOf" srcId="{D8BE7065-D2EC-4787-8FFC-B61F79EEC39D}" destId="{71363FA2-6923-417F-B55E-201974467DF6}" srcOrd="0" destOrd="0" presId="urn:microsoft.com/office/officeart/2005/8/layout/orgChart1"/>
    <dgm:cxn modelId="{A147F552-7B0C-4D28-86EF-0886CC8E5CC9}" type="presParOf" srcId="{71363FA2-6923-417F-B55E-201974467DF6}" destId="{5368EF9E-E26F-497A-B704-8C2CE5D835FD}" srcOrd="0" destOrd="0" presId="urn:microsoft.com/office/officeart/2005/8/layout/orgChart1"/>
    <dgm:cxn modelId="{2E2F2C95-E1AA-4702-9CC7-2C8AF2FD0D18}" type="presParOf" srcId="{71363FA2-6923-417F-B55E-201974467DF6}" destId="{05AACB28-368C-4D12-A4D8-69764BDEC4D2}" srcOrd="1" destOrd="0" presId="urn:microsoft.com/office/officeart/2005/8/layout/orgChart1"/>
    <dgm:cxn modelId="{9D4C8DE5-E41A-490F-AE8C-ECEA8661679B}" type="presParOf" srcId="{D8BE7065-D2EC-4787-8FFC-B61F79EEC39D}" destId="{6EB25563-D21F-483B-A064-03B79922792B}" srcOrd="1" destOrd="0" presId="urn:microsoft.com/office/officeart/2005/8/layout/orgChart1"/>
    <dgm:cxn modelId="{FCACB6CF-0856-41F2-99D0-60169CA18864}" type="presParOf" srcId="{6EB25563-D21F-483B-A064-03B79922792B}" destId="{1BDCF5C3-4938-4F7B-B883-DFE0EA2513F2}" srcOrd="0" destOrd="0" presId="urn:microsoft.com/office/officeart/2005/8/layout/orgChart1"/>
    <dgm:cxn modelId="{EBA0C046-D5FE-498E-9E51-36248CE2BC2B}" type="presParOf" srcId="{6EB25563-D21F-483B-A064-03B79922792B}" destId="{D51C4435-04F6-4D3A-8AC9-28DE1618776D}" srcOrd="1" destOrd="0" presId="urn:microsoft.com/office/officeart/2005/8/layout/orgChart1"/>
    <dgm:cxn modelId="{F60FD299-4B5A-4A70-9EA8-DAFC0CB1B63E}" type="presParOf" srcId="{D51C4435-04F6-4D3A-8AC9-28DE1618776D}" destId="{C8C3FF62-3F59-4D84-9B88-D6D2C6D0965C}" srcOrd="0" destOrd="0" presId="urn:microsoft.com/office/officeart/2005/8/layout/orgChart1"/>
    <dgm:cxn modelId="{6F5CF18C-F0B1-4F97-B5D1-2FC53309FE35}" type="presParOf" srcId="{C8C3FF62-3F59-4D84-9B88-D6D2C6D0965C}" destId="{3CB81659-FE3C-423B-9CBD-B42FC5FE3EA0}" srcOrd="0" destOrd="0" presId="urn:microsoft.com/office/officeart/2005/8/layout/orgChart1"/>
    <dgm:cxn modelId="{F4704150-7AC5-4E2A-9A46-AFBC93622FD8}" type="presParOf" srcId="{C8C3FF62-3F59-4D84-9B88-D6D2C6D0965C}" destId="{77CF87DA-CCF2-4C68-A6A1-315D38F06E97}" srcOrd="1" destOrd="0" presId="urn:microsoft.com/office/officeart/2005/8/layout/orgChart1"/>
    <dgm:cxn modelId="{9174DE7A-C1FF-464B-85FA-EE303A091CC3}" type="presParOf" srcId="{D51C4435-04F6-4D3A-8AC9-28DE1618776D}" destId="{9A131EBF-4F2C-4F30-929D-6EE9E0F9BCAA}" srcOrd="1" destOrd="0" presId="urn:microsoft.com/office/officeart/2005/8/layout/orgChart1"/>
    <dgm:cxn modelId="{580FA096-7203-4CAF-8EE8-301CDB3AF602}" type="presParOf" srcId="{9A131EBF-4F2C-4F30-929D-6EE9E0F9BCAA}" destId="{551EDF52-9700-4415-9C5E-2D5BBD97710A}" srcOrd="0" destOrd="0" presId="urn:microsoft.com/office/officeart/2005/8/layout/orgChart1"/>
    <dgm:cxn modelId="{B2A085EB-1C68-4501-8C2E-5F92D921FE43}" type="presParOf" srcId="{9A131EBF-4F2C-4F30-929D-6EE9E0F9BCAA}" destId="{DD393105-A334-4EB7-8239-C3EC22ABC35C}" srcOrd="1" destOrd="0" presId="urn:microsoft.com/office/officeart/2005/8/layout/orgChart1"/>
    <dgm:cxn modelId="{0D30D445-4485-445D-A748-628D7F0821CC}" type="presParOf" srcId="{DD393105-A334-4EB7-8239-C3EC22ABC35C}" destId="{34E0B7B8-A9FE-4637-BA33-0D34A4985CFE}" srcOrd="0" destOrd="0" presId="urn:microsoft.com/office/officeart/2005/8/layout/orgChart1"/>
    <dgm:cxn modelId="{8DB5DC01-5111-498A-B4CA-3F9AD712CA34}" type="presParOf" srcId="{34E0B7B8-A9FE-4637-BA33-0D34A4985CFE}" destId="{07D3882F-C235-4ADF-85FA-E879C777A8BD}" srcOrd="0" destOrd="0" presId="urn:microsoft.com/office/officeart/2005/8/layout/orgChart1"/>
    <dgm:cxn modelId="{892E1A75-F939-4AD4-A7DD-BCDFF9159FAE}" type="presParOf" srcId="{34E0B7B8-A9FE-4637-BA33-0D34A4985CFE}" destId="{4AFAFC3D-D935-4174-82BF-8097E9CC3978}" srcOrd="1" destOrd="0" presId="urn:microsoft.com/office/officeart/2005/8/layout/orgChart1"/>
    <dgm:cxn modelId="{E2BDB891-9117-46FF-AFCC-EADEC6437123}" type="presParOf" srcId="{DD393105-A334-4EB7-8239-C3EC22ABC35C}" destId="{32762620-2305-4932-8569-3643D2BD0F19}" srcOrd="1" destOrd="0" presId="urn:microsoft.com/office/officeart/2005/8/layout/orgChart1"/>
    <dgm:cxn modelId="{E4676627-CB49-4E5A-B676-16307C7DDC16}" type="presParOf" srcId="{DD393105-A334-4EB7-8239-C3EC22ABC35C}" destId="{8BC1F9E8-51D5-4381-8499-A60AB874E0FD}" srcOrd="2" destOrd="0" presId="urn:microsoft.com/office/officeart/2005/8/layout/orgChart1"/>
    <dgm:cxn modelId="{084A1B8E-FA5E-486D-89CC-BEA1C0058534}" type="presParOf" srcId="{9A131EBF-4F2C-4F30-929D-6EE9E0F9BCAA}" destId="{FB2DB3A0-B135-43F4-88C1-E9985DD92C2D}" srcOrd="2" destOrd="0" presId="urn:microsoft.com/office/officeart/2005/8/layout/orgChart1"/>
    <dgm:cxn modelId="{E122C6E9-AED6-43BE-A753-5550CF2F18E5}" type="presParOf" srcId="{9A131EBF-4F2C-4F30-929D-6EE9E0F9BCAA}" destId="{B2D79C74-D841-47CF-928E-3D8F67BB6CF4}" srcOrd="3" destOrd="0" presId="urn:microsoft.com/office/officeart/2005/8/layout/orgChart1"/>
    <dgm:cxn modelId="{4194CA10-F659-491A-B7D7-0C119BFC80F6}" type="presParOf" srcId="{B2D79C74-D841-47CF-928E-3D8F67BB6CF4}" destId="{D530D8F6-4633-4E2B-9D7F-07FE13465AD0}" srcOrd="0" destOrd="0" presId="urn:microsoft.com/office/officeart/2005/8/layout/orgChart1"/>
    <dgm:cxn modelId="{4C580550-566D-4DE2-B623-B780786BB18E}" type="presParOf" srcId="{D530D8F6-4633-4E2B-9D7F-07FE13465AD0}" destId="{D7DDDDF0-F44F-4B11-B08B-89295DEA0D9B}" srcOrd="0" destOrd="0" presId="urn:microsoft.com/office/officeart/2005/8/layout/orgChart1"/>
    <dgm:cxn modelId="{063E24EA-AF20-4561-B6F3-FEEBAEBA2691}" type="presParOf" srcId="{D530D8F6-4633-4E2B-9D7F-07FE13465AD0}" destId="{3957C82B-EF44-4844-A580-BC3F07AD1AAA}" srcOrd="1" destOrd="0" presId="urn:microsoft.com/office/officeart/2005/8/layout/orgChart1"/>
    <dgm:cxn modelId="{2226CB48-DF09-43BC-86D0-466D54BA3642}" type="presParOf" srcId="{B2D79C74-D841-47CF-928E-3D8F67BB6CF4}" destId="{0754D7EF-BC43-404C-B8A6-6E2B1C6A9AE2}" srcOrd="1" destOrd="0" presId="urn:microsoft.com/office/officeart/2005/8/layout/orgChart1"/>
    <dgm:cxn modelId="{0009A926-5646-4AC9-8DFE-C29E2BA1AD25}" type="presParOf" srcId="{B2D79C74-D841-47CF-928E-3D8F67BB6CF4}" destId="{72B790DC-CD82-4BA6-8E1B-4F531F1D61F0}" srcOrd="2" destOrd="0" presId="urn:microsoft.com/office/officeart/2005/8/layout/orgChart1"/>
    <dgm:cxn modelId="{5AD6A90C-66A5-4E43-BCA1-7225D1C7F23F}" type="presParOf" srcId="{D51C4435-04F6-4D3A-8AC9-28DE1618776D}" destId="{A5AD6A0B-6137-45FE-AEC3-274EDB22E7BE}" srcOrd="2" destOrd="0" presId="urn:microsoft.com/office/officeart/2005/8/layout/orgChart1"/>
    <dgm:cxn modelId="{B27CEFD5-48D9-4E76-B0C8-4588EF49827A}" type="presParOf" srcId="{6EB25563-D21F-483B-A064-03B79922792B}" destId="{4E82E1CF-9093-4966-8BDC-BA30B6523B53}" srcOrd="2" destOrd="0" presId="urn:microsoft.com/office/officeart/2005/8/layout/orgChart1"/>
    <dgm:cxn modelId="{E63D8D65-FDC8-4A52-A870-1E61884EA78B}" type="presParOf" srcId="{6EB25563-D21F-483B-A064-03B79922792B}" destId="{6D4684D6-3049-41BE-9C43-0701009F3CD0}" srcOrd="3" destOrd="0" presId="urn:microsoft.com/office/officeart/2005/8/layout/orgChart1"/>
    <dgm:cxn modelId="{E736C0D1-3E6B-47A7-8138-6964B27A266D}" type="presParOf" srcId="{6D4684D6-3049-41BE-9C43-0701009F3CD0}" destId="{D575E6F6-8868-49B4-8B9A-094F6C77B41D}" srcOrd="0" destOrd="0" presId="urn:microsoft.com/office/officeart/2005/8/layout/orgChart1"/>
    <dgm:cxn modelId="{8469569C-D9E4-46F8-A564-8FBB74068B7B}" type="presParOf" srcId="{D575E6F6-8868-49B4-8B9A-094F6C77B41D}" destId="{12FDCBF9-3BED-482D-906E-5A09DB8EAF1F}" srcOrd="0" destOrd="0" presId="urn:microsoft.com/office/officeart/2005/8/layout/orgChart1"/>
    <dgm:cxn modelId="{F721646F-B7FE-4E1D-98A4-8196C3C0EDE3}" type="presParOf" srcId="{D575E6F6-8868-49B4-8B9A-094F6C77B41D}" destId="{FC89D3C7-0538-47F7-AF35-0B577D30F034}" srcOrd="1" destOrd="0" presId="urn:microsoft.com/office/officeart/2005/8/layout/orgChart1"/>
    <dgm:cxn modelId="{EA726D1E-4AAD-40A8-AAEC-B3787D57EF2D}" type="presParOf" srcId="{6D4684D6-3049-41BE-9C43-0701009F3CD0}" destId="{40C287F3-39F2-4A58-9655-CD0EF0D06F7B}" srcOrd="1" destOrd="0" presId="urn:microsoft.com/office/officeart/2005/8/layout/orgChart1"/>
    <dgm:cxn modelId="{8AEEE21E-F636-47D2-803A-54E35579FED0}" type="presParOf" srcId="{40C287F3-39F2-4A58-9655-CD0EF0D06F7B}" destId="{169005B3-517D-446B-8623-5C28558CA7A7}" srcOrd="0" destOrd="0" presId="urn:microsoft.com/office/officeart/2005/8/layout/orgChart1"/>
    <dgm:cxn modelId="{E1D788C8-A2A4-4D94-A2E3-D28D8D826605}" type="presParOf" srcId="{40C287F3-39F2-4A58-9655-CD0EF0D06F7B}" destId="{FA2189D4-0609-4BBD-B1A4-F50349B76580}" srcOrd="1" destOrd="0" presId="urn:microsoft.com/office/officeart/2005/8/layout/orgChart1"/>
    <dgm:cxn modelId="{4647F263-3DF1-4BAF-96E8-4C7C2DC836CF}" type="presParOf" srcId="{FA2189D4-0609-4BBD-B1A4-F50349B76580}" destId="{95C8BA52-0A25-4B1B-9C1C-6FAD6F87853F}" srcOrd="0" destOrd="0" presId="urn:microsoft.com/office/officeart/2005/8/layout/orgChart1"/>
    <dgm:cxn modelId="{C4484BBA-4E16-4FF6-BF53-529446D1268B}" type="presParOf" srcId="{95C8BA52-0A25-4B1B-9C1C-6FAD6F87853F}" destId="{1E535ECD-9FA0-4E48-A66D-29FFB2AB3B70}" srcOrd="0" destOrd="0" presId="urn:microsoft.com/office/officeart/2005/8/layout/orgChart1"/>
    <dgm:cxn modelId="{0581A7FE-E67E-4B32-83A3-FC43E3337B6E}" type="presParOf" srcId="{95C8BA52-0A25-4B1B-9C1C-6FAD6F87853F}" destId="{A2F7DB0A-CD49-4EDD-B25D-FF7E00E87D85}" srcOrd="1" destOrd="0" presId="urn:microsoft.com/office/officeart/2005/8/layout/orgChart1"/>
    <dgm:cxn modelId="{79424FE9-2496-429E-A365-F857AF1D2133}" type="presParOf" srcId="{FA2189D4-0609-4BBD-B1A4-F50349B76580}" destId="{55C12E5E-D71A-41AF-B0EE-8DEB10EABF6C}" srcOrd="1" destOrd="0" presId="urn:microsoft.com/office/officeart/2005/8/layout/orgChart1"/>
    <dgm:cxn modelId="{717A5A1A-ADF9-42E9-903B-506C096F782B}" type="presParOf" srcId="{FA2189D4-0609-4BBD-B1A4-F50349B76580}" destId="{E2A7F598-2A90-4FBC-9CCC-46032457887C}" srcOrd="2" destOrd="0" presId="urn:microsoft.com/office/officeart/2005/8/layout/orgChart1"/>
    <dgm:cxn modelId="{1A1407C5-B4BF-4306-9B8A-7534E95EA87F}" type="presParOf" srcId="{40C287F3-39F2-4A58-9655-CD0EF0D06F7B}" destId="{B1F44040-471C-47E1-AA4C-3975425FBF91}" srcOrd="2" destOrd="0" presId="urn:microsoft.com/office/officeart/2005/8/layout/orgChart1"/>
    <dgm:cxn modelId="{20B6C382-20CA-4C58-A86A-728FEB9C47DA}" type="presParOf" srcId="{40C287F3-39F2-4A58-9655-CD0EF0D06F7B}" destId="{C2D84DC7-5EF4-4BC8-9576-DED11C3A7DFD}" srcOrd="3" destOrd="0" presId="urn:microsoft.com/office/officeart/2005/8/layout/orgChart1"/>
    <dgm:cxn modelId="{39F572E4-9000-4534-A229-2B714C3E9EFC}" type="presParOf" srcId="{C2D84DC7-5EF4-4BC8-9576-DED11C3A7DFD}" destId="{A5EFAD50-F422-4DD0-B7DB-428FBE8FC6A2}" srcOrd="0" destOrd="0" presId="urn:microsoft.com/office/officeart/2005/8/layout/orgChart1"/>
    <dgm:cxn modelId="{E7A095AD-2959-4962-96F8-C660E9A7F81F}" type="presParOf" srcId="{A5EFAD50-F422-4DD0-B7DB-428FBE8FC6A2}" destId="{0A7F2A46-750F-45A2-923B-D1292802EFDC}" srcOrd="0" destOrd="0" presId="urn:microsoft.com/office/officeart/2005/8/layout/orgChart1"/>
    <dgm:cxn modelId="{9775B978-B36E-421D-95AB-F8F0E8F69F4A}" type="presParOf" srcId="{A5EFAD50-F422-4DD0-B7DB-428FBE8FC6A2}" destId="{5517D03E-AE9E-4827-A3FB-E1CF8BC3E098}" srcOrd="1" destOrd="0" presId="urn:microsoft.com/office/officeart/2005/8/layout/orgChart1"/>
    <dgm:cxn modelId="{A24F6127-CF53-4303-9B22-95D376094846}" type="presParOf" srcId="{C2D84DC7-5EF4-4BC8-9576-DED11C3A7DFD}" destId="{C84665DD-42F1-4826-AAB6-D8630126BC8B}" srcOrd="1" destOrd="0" presId="urn:microsoft.com/office/officeart/2005/8/layout/orgChart1"/>
    <dgm:cxn modelId="{41DB4AB5-628B-4B7C-93D1-EEE9DABC72C4}" type="presParOf" srcId="{C2D84DC7-5EF4-4BC8-9576-DED11C3A7DFD}" destId="{D8899574-0656-4F1B-8027-B715745A0824}" srcOrd="2" destOrd="0" presId="urn:microsoft.com/office/officeart/2005/8/layout/orgChart1"/>
    <dgm:cxn modelId="{858439DE-E424-406F-A088-A3EB623F3651}" type="presParOf" srcId="{6D4684D6-3049-41BE-9C43-0701009F3CD0}" destId="{4FF2B127-3DD1-49B2-A994-6E2D85102CCF}" srcOrd="2" destOrd="0" presId="urn:microsoft.com/office/officeart/2005/8/layout/orgChart1"/>
    <dgm:cxn modelId="{A6959655-966E-4695-8D8F-D83972F757AF}" type="presParOf" srcId="{D8BE7065-D2EC-4787-8FFC-B61F79EEC39D}" destId="{BC2296E3-678E-497E-9639-ED3DB6D9EADC}" srcOrd="2" destOrd="0" presId="urn:microsoft.com/office/officeart/2005/8/layout/orgChart1"/>
    <dgm:cxn modelId="{505C5B68-BD7B-4E09-ABD9-F8E8530278DA}" type="presParOf" srcId="{7F944FE0-D2A2-405B-BDFF-D1897631706E}" destId="{86920179-6629-4A58-BB26-F9023C6AB676}" srcOrd="6" destOrd="0" presId="urn:microsoft.com/office/officeart/2005/8/layout/orgChart1"/>
    <dgm:cxn modelId="{76D42695-FC79-481C-BEE6-513A9150AC44}" type="presParOf" srcId="{7F944FE0-D2A2-405B-BDFF-D1897631706E}" destId="{385AF64B-4878-49AF-BB34-3F012067394B}" srcOrd="7" destOrd="0" presId="urn:microsoft.com/office/officeart/2005/8/layout/orgChart1"/>
    <dgm:cxn modelId="{F8E0AF27-2ADC-400B-A6E0-63A1B7413E0E}" type="presParOf" srcId="{385AF64B-4878-49AF-BB34-3F012067394B}" destId="{068FD7B9-8011-48D2-A182-EBFC5AA118E2}" srcOrd="0" destOrd="0" presId="urn:microsoft.com/office/officeart/2005/8/layout/orgChart1"/>
    <dgm:cxn modelId="{3505760D-DC39-4EC7-BFCB-6C6333C6D690}" type="presParOf" srcId="{068FD7B9-8011-48D2-A182-EBFC5AA118E2}" destId="{34D49AA9-33AD-4664-ADD5-58DB46EB9889}" srcOrd="0" destOrd="0" presId="urn:microsoft.com/office/officeart/2005/8/layout/orgChart1"/>
    <dgm:cxn modelId="{4AF15307-BB03-4F37-BBCE-AAEA290489CF}" type="presParOf" srcId="{068FD7B9-8011-48D2-A182-EBFC5AA118E2}" destId="{FA21B6A8-6AD6-40C5-B832-097165E0AE14}" srcOrd="1" destOrd="0" presId="urn:microsoft.com/office/officeart/2005/8/layout/orgChart1"/>
    <dgm:cxn modelId="{80CB2798-DD92-4D81-A7D6-C503D2718DFB}" type="presParOf" srcId="{385AF64B-4878-49AF-BB34-3F012067394B}" destId="{7A9C32C9-16BF-4D3E-BDD1-44D79FD1AB24}" srcOrd="1" destOrd="0" presId="urn:microsoft.com/office/officeart/2005/8/layout/orgChart1"/>
    <dgm:cxn modelId="{AFA2F512-2A95-4EDC-80FC-1C80870C7BCE}" type="presParOf" srcId="{7A9C32C9-16BF-4D3E-BDD1-44D79FD1AB24}" destId="{6AC18233-7434-428C-A2CE-9E3AFE243EA4}" srcOrd="0" destOrd="0" presId="urn:microsoft.com/office/officeart/2005/8/layout/orgChart1"/>
    <dgm:cxn modelId="{FDB9DF51-37BF-48F4-B20C-733FD23A4CFD}" type="presParOf" srcId="{7A9C32C9-16BF-4D3E-BDD1-44D79FD1AB24}" destId="{EB24A0CA-CF3C-48F9-925F-67D055FC3E19}" srcOrd="1" destOrd="0" presId="urn:microsoft.com/office/officeart/2005/8/layout/orgChart1"/>
    <dgm:cxn modelId="{4530D514-35A1-46D9-AAE1-A7CFB808FC17}" type="presParOf" srcId="{EB24A0CA-CF3C-48F9-925F-67D055FC3E19}" destId="{4D6B7E68-7345-431E-88BB-893362ADA909}" srcOrd="0" destOrd="0" presId="urn:microsoft.com/office/officeart/2005/8/layout/orgChart1"/>
    <dgm:cxn modelId="{A106C5F1-1500-4BB5-AB00-08664D2E66C3}" type="presParOf" srcId="{4D6B7E68-7345-431E-88BB-893362ADA909}" destId="{DA2E93DC-BB1D-4564-889B-BA004AC786E0}" srcOrd="0" destOrd="0" presId="urn:microsoft.com/office/officeart/2005/8/layout/orgChart1"/>
    <dgm:cxn modelId="{8236D07F-222A-496A-B6FC-E0A1EF046721}" type="presParOf" srcId="{4D6B7E68-7345-431E-88BB-893362ADA909}" destId="{99E07EF1-2718-49C0-B549-73DEE2F71416}" srcOrd="1" destOrd="0" presId="urn:microsoft.com/office/officeart/2005/8/layout/orgChart1"/>
    <dgm:cxn modelId="{3F95A740-1903-4EDF-AF3B-B01A8C7DAC01}" type="presParOf" srcId="{EB24A0CA-CF3C-48F9-925F-67D055FC3E19}" destId="{7B0E1761-D15E-4320-AA6E-52EBF3F2E66D}" srcOrd="1" destOrd="0" presId="urn:microsoft.com/office/officeart/2005/8/layout/orgChart1"/>
    <dgm:cxn modelId="{B837B5A8-B74D-446F-AFB6-F900CAE4E170}" type="presParOf" srcId="{7B0E1761-D15E-4320-AA6E-52EBF3F2E66D}" destId="{D7968CA6-A26B-43C5-9036-51384CB0A177}" srcOrd="0" destOrd="0" presId="urn:microsoft.com/office/officeart/2005/8/layout/orgChart1"/>
    <dgm:cxn modelId="{AB832D94-2068-4249-872D-5239F82FF183}" type="presParOf" srcId="{7B0E1761-D15E-4320-AA6E-52EBF3F2E66D}" destId="{5E1D58CE-2EAC-4297-BEA4-14F9FB70B9DC}" srcOrd="1" destOrd="0" presId="urn:microsoft.com/office/officeart/2005/8/layout/orgChart1"/>
    <dgm:cxn modelId="{A1FDFC2E-754D-40FA-BD9C-01E5C12A456F}" type="presParOf" srcId="{5E1D58CE-2EAC-4297-BEA4-14F9FB70B9DC}" destId="{F8FCB22D-B5A4-4DFA-B1D0-C9BC424E0291}" srcOrd="0" destOrd="0" presId="urn:microsoft.com/office/officeart/2005/8/layout/orgChart1"/>
    <dgm:cxn modelId="{FA6FA06D-A675-40C6-83E7-083536865FFB}" type="presParOf" srcId="{F8FCB22D-B5A4-4DFA-B1D0-C9BC424E0291}" destId="{47D7B08E-C006-4337-AFA5-B2B6AB5330E7}" srcOrd="0" destOrd="0" presId="urn:microsoft.com/office/officeart/2005/8/layout/orgChart1"/>
    <dgm:cxn modelId="{F37756B1-274F-42A0-8307-F41567F622D8}" type="presParOf" srcId="{F8FCB22D-B5A4-4DFA-B1D0-C9BC424E0291}" destId="{30BF917B-30C7-4244-BCF5-B6609692DE4D}" srcOrd="1" destOrd="0" presId="urn:microsoft.com/office/officeart/2005/8/layout/orgChart1"/>
    <dgm:cxn modelId="{FF670EA7-7A25-4395-8A19-322A89589F0F}" type="presParOf" srcId="{5E1D58CE-2EAC-4297-BEA4-14F9FB70B9DC}" destId="{CA706695-D83D-4307-9D43-2078468493DA}" srcOrd="1" destOrd="0" presId="urn:microsoft.com/office/officeart/2005/8/layout/orgChart1"/>
    <dgm:cxn modelId="{ADD01224-0067-4A94-B548-47D35EDB61AF}" type="presParOf" srcId="{5E1D58CE-2EAC-4297-BEA4-14F9FB70B9DC}" destId="{B34B29DD-FFDA-4380-8BFE-760AF2CEBD42}" srcOrd="2" destOrd="0" presId="urn:microsoft.com/office/officeart/2005/8/layout/orgChart1"/>
    <dgm:cxn modelId="{52CD9F69-E8C9-4F21-B787-02A934F7B049}" type="presParOf" srcId="{7B0E1761-D15E-4320-AA6E-52EBF3F2E66D}" destId="{0E0991F3-3934-47BB-929B-D5CDA7641990}" srcOrd="2" destOrd="0" presId="urn:microsoft.com/office/officeart/2005/8/layout/orgChart1"/>
    <dgm:cxn modelId="{9E84BE48-B531-4D77-8E4C-225018DCE5E9}" type="presParOf" srcId="{7B0E1761-D15E-4320-AA6E-52EBF3F2E66D}" destId="{329A036F-A499-429D-A48A-A92561947667}" srcOrd="3" destOrd="0" presId="urn:microsoft.com/office/officeart/2005/8/layout/orgChart1"/>
    <dgm:cxn modelId="{8D7ABD9D-E389-46B1-B921-F692F5E2B8BF}" type="presParOf" srcId="{329A036F-A499-429D-A48A-A92561947667}" destId="{AE82D68E-D9B7-46FF-85E9-8B70C6683B55}" srcOrd="0" destOrd="0" presId="urn:microsoft.com/office/officeart/2005/8/layout/orgChart1"/>
    <dgm:cxn modelId="{DAA2BB1F-F726-47FE-96B4-6C1EBB3DD6DA}" type="presParOf" srcId="{AE82D68E-D9B7-46FF-85E9-8B70C6683B55}" destId="{43E1BAD0-C612-479E-A76D-9ADDAE663A0D}" srcOrd="0" destOrd="0" presId="urn:microsoft.com/office/officeart/2005/8/layout/orgChart1"/>
    <dgm:cxn modelId="{50A7D0B0-3339-4C5F-975B-5A1AC5141208}" type="presParOf" srcId="{AE82D68E-D9B7-46FF-85E9-8B70C6683B55}" destId="{C3AE13EC-AD65-415B-91FB-22FE48785A3E}" srcOrd="1" destOrd="0" presId="urn:microsoft.com/office/officeart/2005/8/layout/orgChart1"/>
    <dgm:cxn modelId="{DE3B34E6-B330-47A9-AC8A-4819ADA15C07}" type="presParOf" srcId="{329A036F-A499-429D-A48A-A92561947667}" destId="{2C38C1EE-8865-4C5D-A418-8541DB06CDA8}" srcOrd="1" destOrd="0" presId="urn:microsoft.com/office/officeart/2005/8/layout/orgChart1"/>
    <dgm:cxn modelId="{DF79357D-F277-4FD9-89DD-291106278334}" type="presParOf" srcId="{329A036F-A499-429D-A48A-A92561947667}" destId="{8FB92146-00F4-4711-B047-DF4AF7DA2428}" srcOrd="2" destOrd="0" presId="urn:microsoft.com/office/officeart/2005/8/layout/orgChart1"/>
    <dgm:cxn modelId="{08460C0E-682B-4A65-B6C7-7837D74A63AC}" type="presParOf" srcId="{7B0E1761-D15E-4320-AA6E-52EBF3F2E66D}" destId="{24B5D779-350E-4BFD-A0BE-A5FA96D5ED15}" srcOrd="4" destOrd="0" presId="urn:microsoft.com/office/officeart/2005/8/layout/orgChart1"/>
    <dgm:cxn modelId="{E7D2D9E8-9B35-4262-8B0E-1C22A90B3D75}" type="presParOf" srcId="{7B0E1761-D15E-4320-AA6E-52EBF3F2E66D}" destId="{A3E9E2D9-AEBD-486F-8219-72EEE7A11533}" srcOrd="5" destOrd="0" presId="urn:microsoft.com/office/officeart/2005/8/layout/orgChart1"/>
    <dgm:cxn modelId="{81C89A2D-4C74-4967-8741-3BB606EE9B2F}" type="presParOf" srcId="{A3E9E2D9-AEBD-486F-8219-72EEE7A11533}" destId="{6069532F-6D37-4A46-BB3B-54FCDA63505D}" srcOrd="0" destOrd="0" presId="urn:microsoft.com/office/officeart/2005/8/layout/orgChart1"/>
    <dgm:cxn modelId="{E68F7C57-DDA4-4DE0-8327-4190753F90E9}" type="presParOf" srcId="{6069532F-6D37-4A46-BB3B-54FCDA63505D}" destId="{6A9A6BDE-BF56-4AAD-B6B5-9CF90FB5C120}" srcOrd="0" destOrd="0" presId="urn:microsoft.com/office/officeart/2005/8/layout/orgChart1"/>
    <dgm:cxn modelId="{89B08BE8-BDE5-4B43-8B84-F02D3510F32D}" type="presParOf" srcId="{6069532F-6D37-4A46-BB3B-54FCDA63505D}" destId="{1573BFE2-9027-4ADD-8B73-02B291E0A368}" srcOrd="1" destOrd="0" presId="urn:microsoft.com/office/officeart/2005/8/layout/orgChart1"/>
    <dgm:cxn modelId="{999F8EC5-B4A4-4699-961F-66C5FA91E838}" type="presParOf" srcId="{A3E9E2D9-AEBD-486F-8219-72EEE7A11533}" destId="{25CED40C-7C69-4520-9FE3-7DEC167DED5C}" srcOrd="1" destOrd="0" presId="urn:microsoft.com/office/officeart/2005/8/layout/orgChart1"/>
    <dgm:cxn modelId="{67E9AC48-D320-4742-8821-BF05371BF85F}" type="presParOf" srcId="{A3E9E2D9-AEBD-486F-8219-72EEE7A11533}" destId="{C73B22F4-9252-478B-B9D7-D688D65D05DD}" srcOrd="2" destOrd="0" presId="urn:microsoft.com/office/officeart/2005/8/layout/orgChart1"/>
    <dgm:cxn modelId="{74A5E3CD-D026-4388-B6F6-9AD4F2B57EC4}" type="presParOf" srcId="{EB24A0CA-CF3C-48F9-925F-67D055FC3E19}" destId="{61A6C384-661D-4488-AD5D-768B4A947FBD}" srcOrd="2" destOrd="0" presId="urn:microsoft.com/office/officeart/2005/8/layout/orgChart1"/>
    <dgm:cxn modelId="{5805C64B-FB5A-46B8-9274-0E1A1A361F41}" type="presParOf" srcId="{385AF64B-4878-49AF-BB34-3F012067394B}" destId="{03864CF9-7B53-4B08-8E2A-D1D6CFCD74A7}" srcOrd="2" destOrd="0" presId="urn:microsoft.com/office/officeart/2005/8/layout/orgChart1"/>
    <dgm:cxn modelId="{02E0F069-6F94-41DE-82AA-EBE78184B8BB}" type="presParOf" srcId="{7F944FE0-D2A2-405B-BDFF-D1897631706E}" destId="{58BDADBE-4402-4E6F-AB6F-E215C5F98D3B}" srcOrd="8" destOrd="0" presId="urn:microsoft.com/office/officeart/2005/8/layout/orgChart1"/>
    <dgm:cxn modelId="{F0A76E12-6B1D-4B90-B339-3CDBE076D939}" type="presParOf" srcId="{7F944FE0-D2A2-405B-BDFF-D1897631706E}" destId="{CAC55414-926B-4025-9709-C51A1C0F1BA3}" srcOrd="9" destOrd="0" presId="urn:microsoft.com/office/officeart/2005/8/layout/orgChart1"/>
    <dgm:cxn modelId="{C72C7591-5F82-4B5A-A049-67F20578B50F}" type="presParOf" srcId="{CAC55414-926B-4025-9709-C51A1C0F1BA3}" destId="{84CEA5E3-2733-4C8E-82C3-8E65E6AC6A4F}" srcOrd="0" destOrd="0" presId="urn:microsoft.com/office/officeart/2005/8/layout/orgChart1"/>
    <dgm:cxn modelId="{6A2BBE13-16AC-4523-B4B9-72DE19F73D9C}" type="presParOf" srcId="{84CEA5E3-2733-4C8E-82C3-8E65E6AC6A4F}" destId="{0BF99F41-2B36-4860-856E-9B912562371F}" srcOrd="0" destOrd="0" presId="urn:microsoft.com/office/officeart/2005/8/layout/orgChart1"/>
    <dgm:cxn modelId="{CD06E973-4A2B-463E-8A1D-C87C07C83738}" type="presParOf" srcId="{84CEA5E3-2733-4C8E-82C3-8E65E6AC6A4F}" destId="{9BBA3CDE-9578-436B-BF71-4165D5256392}" srcOrd="1" destOrd="0" presId="urn:microsoft.com/office/officeart/2005/8/layout/orgChart1"/>
    <dgm:cxn modelId="{DAE43EDB-B780-4701-AD57-2D8AAD852608}" type="presParOf" srcId="{CAC55414-926B-4025-9709-C51A1C0F1BA3}" destId="{30CBF445-3176-4871-AE74-8842DAE8EA77}" srcOrd="1" destOrd="0" presId="urn:microsoft.com/office/officeart/2005/8/layout/orgChart1"/>
    <dgm:cxn modelId="{1FDB2F12-5051-470C-AC40-0AB80EF26670}" type="presParOf" srcId="{30CBF445-3176-4871-AE74-8842DAE8EA77}" destId="{56484EBF-27DD-4386-A0D0-1C14F44B1EE2}" srcOrd="0" destOrd="0" presId="urn:microsoft.com/office/officeart/2005/8/layout/orgChart1"/>
    <dgm:cxn modelId="{4290D1E9-341D-44CB-81FB-0A67E0B901B8}" type="presParOf" srcId="{30CBF445-3176-4871-AE74-8842DAE8EA77}" destId="{E63EB971-3061-4937-AAFE-A9B15516E3B4}" srcOrd="1" destOrd="0" presId="urn:microsoft.com/office/officeart/2005/8/layout/orgChart1"/>
    <dgm:cxn modelId="{861DCBBA-DD9F-4B0B-B652-497B503F04F4}" type="presParOf" srcId="{E63EB971-3061-4937-AAFE-A9B15516E3B4}" destId="{2036F450-66E3-430B-8CF0-2641100EEDE6}" srcOrd="0" destOrd="0" presId="urn:microsoft.com/office/officeart/2005/8/layout/orgChart1"/>
    <dgm:cxn modelId="{760C10CC-6B4A-4DEE-8852-A597FA76C508}" type="presParOf" srcId="{2036F450-66E3-430B-8CF0-2641100EEDE6}" destId="{1B7F2636-2E39-4D22-BF8C-4574EEF2DA91}" srcOrd="0" destOrd="0" presId="urn:microsoft.com/office/officeart/2005/8/layout/orgChart1"/>
    <dgm:cxn modelId="{7FDFEFCB-8217-4A4E-8E7F-675631C76F90}" type="presParOf" srcId="{2036F450-66E3-430B-8CF0-2641100EEDE6}" destId="{BE7BA4D1-2AE1-4EE2-9EB8-A1B10CF23D87}" srcOrd="1" destOrd="0" presId="urn:microsoft.com/office/officeart/2005/8/layout/orgChart1"/>
    <dgm:cxn modelId="{E049AEAF-DCAB-43BD-BF8D-93AC1FB0913C}" type="presParOf" srcId="{E63EB971-3061-4937-AAFE-A9B15516E3B4}" destId="{FA9B1E33-E44D-439C-B94A-A4ACF77A3ABE}" srcOrd="1" destOrd="0" presId="urn:microsoft.com/office/officeart/2005/8/layout/orgChart1"/>
    <dgm:cxn modelId="{9367498E-5A29-4AA8-AF86-99BA15FD50A1}" type="presParOf" srcId="{E63EB971-3061-4937-AAFE-A9B15516E3B4}" destId="{0D769C54-31F6-4E75-A1E5-34D1BB6F5B29}" srcOrd="2" destOrd="0" presId="urn:microsoft.com/office/officeart/2005/8/layout/orgChart1"/>
    <dgm:cxn modelId="{DE987850-B32E-4784-B914-A5FBB37AB6D8}" type="presParOf" srcId="{30CBF445-3176-4871-AE74-8842DAE8EA77}" destId="{47A21D83-0961-4F83-B6CA-9111DF4BFE52}" srcOrd="2" destOrd="0" presId="urn:microsoft.com/office/officeart/2005/8/layout/orgChart1"/>
    <dgm:cxn modelId="{67E2D471-5ACD-4E8F-91EE-99F23BC4BCCB}" type="presParOf" srcId="{30CBF445-3176-4871-AE74-8842DAE8EA77}" destId="{27C8648E-06C7-41E1-AB85-24ADACB06DA0}" srcOrd="3" destOrd="0" presId="urn:microsoft.com/office/officeart/2005/8/layout/orgChart1"/>
    <dgm:cxn modelId="{AE5C867B-D958-46D6-BAAC-39DDE124CB01}" type="presParOf" srcId="{27C8648E-06C7-41E1-AB85-24ADACB06DA0}" destId="{7FF5428D-C306-457D-B0CD-DBEC8B50A11D}" srcOrd="0" destOrd="0" presId="urn:microsoft.com/office/officeart/2005/8/layout/orgChart1"/>
    <dgm:cxn modelId="{1B7FB2C9-8947-4F65-BD1D-B5517647009F}" type="presParOf" srcId="{7FF5428D-C306-457D-B0CD-DBEC8B50A11D}" destId="{D2B32FE8-B300-4E27-B7E2-297F3F999D4E}" srcOrd="0" destOrd="0" presId="urn:microsoft.com/office/officeart/2005/8/layout/orgChart1"/>
    <dgm:cxn modelId="{2AD13E75-037C-45DF-ACDA-CF90CBCC82C7}" type="presParOf" srcId="{7FF5428D-C306-457D-B0CD-DBEC8B50A11D}" destId="{9F318731-EE01-4314-B79B-B28E42749C00}" srcOrd="1" destOrd="0" presId="urn:microsoft.com/office/officeart/2005/8/layout/orgChart1"/>
    <dgm:cxn modelId="{D2A9C128-423F-422D-BA90-4EE995BE9C00}" type="presParOf" srcId="{27C8648E-06C7-41E1-AB85-24ADACB06DA0}" destId="{81979E69-6B05-4EC7-AA2F-C9F76EBB2E89}" srcOrd="1" destOrd="0" presId="urn:microsoft.com/office/officeart/2005/8/layout/orgChart1"/>
    <dgm:cxn modelId="{7377343D-32BD-4CFB-B49C-BF1A51EE23AB}" type="presParOf" srcId="{27C8648E-06C7-41E1-AB85-24ADACB06DA0}" destId="{5C6B34E6-E6BA-4C7A-BDB3-963037826DD2}" srcOrd="2" destOrd="0" presId="urn:microsoft.com/office/officeart/2005/8/layout/orgChart1"/>
    <dgm:cxn modelId="{9F08E43E-64E0-48E0-9F97-B8FCF61133D5}" type="presParOf" srcId="{30CBF445-3176-4871-AE74-8842DAE8EA77}" destId="{807FA1CB-C069-4A68-9F5B-ACB3D4C2C7E0}" srcOrd="4" destOrd="0" presId="urn:microsoft.com/office/officeart/2005/8/layout/orgChart1"/>
    <dgm:cxn modelId="{E31466F6-2974-4E95-9608-F9165E799D14}" type="presParOf" srcId="{30CBF445-3176-4871-AE74-8842DAE8EA77}" destId="{D5654D94-4063-4907-90AD-D557FD0FC7D8}" srcOrd="5" destOrd="0" presId="urn:microsoft.com/office/officeart/2005/8/layout/orgChart1"/>
    <dgm:cxn modelId="{EB4B99A6-DB32-4928-A173-8C45F3FB69AA}" type="presParOf" srcId="{D5654D94-4063-4907-90AD-D557FD0FC7D8}" destId="{3B29332E-B997-4913-82FD-7ADE58B37E18}" srcOrd="0" destOrd="0" presId="urn:microsoft.com/office/officeart/2005/8/layout/orgChart1"/>
    <dgm:cxn modelId="{F3BFFA03-8488-496A-AB25-7C43E2D50736}" type="presParOf" srcId="{3B29332E-B997-4913-82FD-7ADE58B37E18}" destId="{0B77889B-AAC5-42E4-AC09-1DCA681BCE85}" srcOrd="0" destOrd="0" presId="urn:microsoft.com/office/officeart/2005/8/layout/orgChart1"/>
    <dgm:cxn modelId="{310FBE1B-E1A3-470B-874F-916F6BBD7246}" type="presParOf" srcId="{3B29332E-B997-4913-82FD-7ADE58B37E18}" destId="{45F7E176-19D1-4464-8B8E-5DA14B89B110}" srcOrd="1" destOrd="0" presId="urn:microsoft.com/office/officeart/2005/8/layout/orgChart1"/>
    <dgm:cxn modelId="{5155367C-192F-4257-939B-EA02AC13F191}" type="presParOf" srcId="{D5654D94-4063-4907-90AD-D557FD0FC7D8}" destId="{B4601DB9-3547-46B7-BCB9-99185FEAFD54}" srcOrd="1" destOrd="0" presId="urn:microsoft.com/office/officeart/2005/8/layout/orgChart1"/>
    <dgm:cxn modelId="{54BC8AEE-6831-4265-959C-D71BA3A76522}" type="presParOf" srcId="{D5654D94-4063-4907-90AD-D557FD0FC7D8}" destId="{A7A4D252-5741-44E4-B403-B75C460BBA4E}" srcOrd="2" destOrd="0" presId="urn:microsoft.com/office/officeart/2005/8/layout/orgChart1"/>
    <dgm:cxn modelId="{B05646DC-D262-4875-BA92-32157A3421D0}" type="presParOf" srcId="{CAC55414-926B-4025-9709-C51A1C0F1BA3}" destId="{06364E07-E5A5-47C1-8783-78E7393DD3C8}" srcOrd="2" destOrd="0" presId="urn:microsoft.com/office/officeart/2005/8/layout/orgChart1"/>
    <dgm:cxn modelId="{87C24E4D-3B70-4B43-9412-557B2797F426}" type="presParOf" srcId="{7F944FE0-D2A2-405B-BDFF-D1897631706E}" destId="{1CAB3E94-5855-4109-A43C-7105AD6B26D0}" srcOrd="10" destOrd="0" presId="urn:microsoft.com/office/officeart/2005/8/layout/orgChart1"/>
    <dgm:cxn modelId="{83469CB4-81DE-430C-B021-14D01E550E04}" type="presParOf" srcId="{7F944FE0-D2A2-405B-BDFF-D1897631706E}" destId="{F9117AA4-539E-4EE3-B164-8174B0B40EC0}" srcOrd="11" destOrd="0" presId="urn:microsoft.com/office/officeart/2005/8/layout/orgChart1"/>
    <dgm:cxn modelId="{F54B7B07-4CD1-41A9-B114-34151EC16ED7}" type="presParOf" srcId="{F9117AA4-539E-4EE3-B164-8174B0B40EC0}" destId="{EAF88972-4E53-4659-94BD-910A092B9148}" srcOrd="0" destOrd="0" presId="urn:microsoft.com/office/officeart/2005/8/layout/orgChart1"/>
    <dgm:cxn modelId="{4DE60D68-2A28-450E-A39E-9C1406F13E5E}" type="presParOf" srcId="{EAF88972-4E53-4659-94BD-910A092B9148}" destId="{3A2A1C1F-CABC-4C98-B728-F262323AA994}" srcOrd="0" destOrd="0" presId="urn:microsoft.com/office/officeart/2005/8/layout/orgChart1"/>
    <dgm:cxn modelId="{45CAFAAB-B05A-4D0D-BC95-D44B903991A6}" type="presParOf" srcId="{EAF88972-4E53-4659-94BD-910A092B9148}" destId="{0393B6C4-B4FB-4B6B-8DB5-37B9B19AABA4}" srcOrd="1" destOrd="0" presId="urn:microsoft.com/office/officeart/2005/8/layout/orgChart1"/>
    <dgm:cxn modelId="{F80F869F-5C9B-4F78-AC0E-3FC632EF3C2B}" type="presParOf" srcId="{F9117AA4-539E-4EE3-B164-8174B0B40EC0}" destId="{977D3813-5412-42A7-8B4D-5447A06AC163}" srcOrd="1" destOrd="0" presId="urn:microsoft.com/office/officeart/2005/8/layout/orgChart1"/>
    <dgm:cxn modelId="{0BE71C7E-9281-427A-99F9-BC5F60C54CDD}" type="presParOf" srcId="{977D3813-5412-42A7-8B4D-5447A06AC163}" destId="{78FA309A-083A-4C64-9477-7A3C69B2784C}" srcOrd="0" destOrd="0" presId="urn:microsoft.com/office/officeart/2005/8/layout/orgChart1"/>
    <dgm:cxn modelId="{1A5C6895-F901-495B-9F34-4F94A1CCE95C}" type="presParOf" srcId="{977D3813-5412-42A7-8B4D-5447A06AC163}" destId="{FEB3D90E-42D2-4AC7-9CB5-35870C299752}" srcOrd="1" destOrd="0" presId="urn:microsoft.com/office/officeart/2005/8/layout/orgChart1"/>
    <dgm:cxn modelId="{018D4DDA-860B-41E4-88BD-73D413F68961}" type="presParOf" srcId="{FEB3D90E-42D2-4AC7-9CB5-35870C299752}" destId="{05080593-A2ED-4379-91EC-55846B4CD50F}" srcOrd="0" destOrd="0" presId="urn:microsoft.com/office/officeart/2005/8/layout/orgChart1"/>
    <dgm:cxn modelId="{16731212-06EA-4BBE-812E-DD6DB5C9C98C}" type="presParOf" srcId="{05080593-A2ED-4379-91EC-55846B4CD50F}" destId="{6BAFA004-7462-4BB3-8CF7-8F0FAE532698}" srcOrd="0" destOrd="0" presId="urn:microsoft.com/office/officeart/2005/8/layout/orgChart1"/>
    <dgm:cxn modelId="{D73ADA14-7D0D-44AD-9B6C-616645AF3626}" type="presParOf" srcId="{05080593-A2ED-4379-91EC-55846B4CD50F}" destId="{C0FC47CA-1988-459D-A473-7CA219823B7E}" srcOrd="1" destOrd="0" presId="urn:microsoft.com/office/officeart/2005/8/layout/orgChart1"/>
    <dgm:cxn modelId="{B4E9CBC1-6BCA-4177-9BF4-F8A933C559BD}" type="presParOf" srcId="{FEB3D90E-42D2-4AC7-9CB5-35870C299752}" destId="{7C2A8F67-B35D-46B9-8CDC-F1C514C733F2}" srcOrd="1" destOrd="0" presId="urn:microsoft.com/office/officeart/2005/8/layout/orgChart1"/>
    <dgm:cxn modelId="{43200C7E-5098-4EB6-9B57-F63C2EACE628}" type="presParOf" srcId="{FEB3D90E-42D2-4AC7-9CB5-35870C299752}" destId="{0D223CD7-96A9-487A-A2F6-A9D48710FA30}" srcOrd="2" destOrd="0" presId="urn:microsoft.com/office/officeart/2005/8/layout/orgChart1"/>
    <dgm:cxn modelId="{1874F35E-5383-4BBD-A724-556040B27330}" type="presParOf" srcId="{977D3813-5412-42A7-8B4D-5447A06AC163}" destId="{679EAA6C-B7F9-45B1-B314-064B1497E450}" srcOrd="2" destOrd="0" presId="urn:microsoft.com/office/officeart/2005/8/layout/orgChart1"/>
    <dgm:cxn modelId="{380344C2-5564-4AFE-A8CE-7319C8B9FB1B}" type="presParOf" srcId="{977D3813-5412-42A7-8B4D-5447A06AC163}" destId="{A65D9E2F-0DF0-4606-978F-4875BE6D73B0}" srcOrd="3" destOrd="0" presId="urn:microsoft.com/office/officeart/2005/8/layout/orgChart1"/>
    <dgm:cxn modelId="{C130EC47-7864-4C0D-99E7-9CFFD1D49836}" type="presParOf" srcId="{A65D9E2F-0DF0-4606-978F-4875BE6D73B0}" destId="{6AF48B43-38E1-44C8-962D-77020524A35A}" srcOrd="0" destOrd="0" presId="urn:microsoft.com/office/officeart/2005/8/layout/orgChart1"/>
    <dgm:cxn modelId="{13289D56-19F0-428D-B184-6E4DF9DCD813}" type="presParOf" srcId="{6AF48B43-38E1-44C8-962D-77020524A35A}" destId="{8214640F-5D66-49B2-997F-5F320E255B10}" srcOrd="0" destOrd="0" presId="urn:microsoft.com/office/officeart/2005/8/layout/orgChart1"/>
    <dgm:cxn modelId="{41EA2354-4E25-4711-B75F-06E05AF7139B}" type="presParOf" srcId="{6AF48B43-38E1-44C8-962D-77020524A35A}" destId="{2B3E1A31-C7DC-446D-8815-E4813D3B56B4}" srcOrd="1" destOrd="0" presId="urn:microsoft.com/office/officeart/2005/8/layout/orgChart1"/>
    <dgm:cxn modelId="{A90C9612-1912-4F04-8B10-F13187BB7E43}" type="presParOf" srcId="{A65D9E2F-0DF0-4606-978F-4875BE6D73B0}" destId="{360721A3-6E7E-4BAF-9E41-ACAEBFCAE7AE}" srcOrd="1" destOrd="0" presId="urn:microsoft.com/office/officeart/2005/8/layout/orgChart1"/>
    <dgm:cxn modelId="{AC5AF2C9-0D57-47E4-9528-786CC5AD9FFC}" type="presParOf" srcId="{A65D9E2F-0DF0-4606-978F-4875BE6D73B0}" destId="{5DADC705-AA0C-45D6-969F-EB7762223FA5}" srcOrd="2" destOrd="0" presId="urn:microsoft.com/office/officeart/2005/8/layout/orgChart1"/>
    <dgm:cxn modelId="{AE139607-DDC9-4688-B238-FD945180775C}" type="presParOf" srcId="{977D3813-5412-42A7-8B4D-5447A06AC163}" destId="{52777498-AA74-4FC2-849F-C626B27A45B4}" srcOrd="4" destOrd="0" presId="urn:microsoft.com/office/officeart/2005/8/layout/orgChart1"/>
    <dgm:cxn modelId="{7B9F6543-286F-4FF4-996C-3EB407699B6C}" type="presParOf" srcId="{977D3813-5412-42A7-8B4D-5447A06AC163}" destId="{9ED8E56C-C0DA-4771-B928-9B8BF0AE6D47}" srcOrd="5" destOrd="0" presId="urn:microsoft.com/office/officeart/2005/8/layout/orgChart1"/>
    <dgm:cxn modelId="{D1E70D9F-6B61-42E9-B9D8-F0430F08CEB8}" type="presParOf" srcId="{9ED8E56C-C0DA-4771-B928-9B8BF0AE6D47}" destId="{866E3ED8-98DF-4099-A051-59DBAC27FD71}" srcOrd="0" destOrd="0" presId="urn:microsoft.com/office/officeart/2005/8/layout/orgChart1"/>
    <dgm:cxn modelId="{435E22A6-6B12-4307-8D21-A4DFC2C374C4}" type="presParOf" srcId="{866E3ED8-98DF-4099-A051-59DBAC27FD71}" destId="{0CE7C8B4-F8E6-429D-8C4A-73E9D60DCB81}" srcOrd="0" destOrd="0" presId="urn:microsoft.com/office/officeart/2005/8/layout/orgChart1"/>
    <dgm:cxn modelId="{83B965FF-0EF2-4F3F-9E0E-00FFA858D730}" type="presParOf" srcId="{866E3ED8-98DF-4099-A051-59DBAC27FD71}" destId="{7568918C-FAD7-4B9E-9AFD-52C33DE56813}" srcOrd="1" destOrd="0" presId="urn:microsoft.com/office/officeart/2005/8/layout/orgChart1"/>
    <dgm:cxn modelId="{FDCB68EF-8FAC-4AEE-8677-F2D28F682FD3}" type="presParOf" srcId="{9ED8E56C-C0DA-4771-B928-9B8BF0AE6D47}" destId="{E194985F-1898-4344-BB7D-4D437304ED4A}" srcOrd="1" destOrd="0" presId="urn:microsoft.com/office/officeart/2005/8/layout/orgChart1"/>
    <dgm:cxn modelId="{9C42EC4E-98C6-4CBE-9EE7-69111EE30B72}" type="presParOf" srcId="{9ED8E56C-C0DA-4771-B928-9B8BF0AE6D47}" destId="{39195D1C-2951-43BA-8692-AC232BEFBB80}" srcOrd="2" destOrd="0" presId="urn:microsoft.com/office/officeart/2005/8/layout/orgChart1"/>
    <dgm:cxn modelId="{614842A3-F0CE-4F6A-81F8-8F24686AEF50}" type="presParOf" srcId="{F9117AA4-539E-4EE3-B164-8174B0B40EC0}" destId="{C8F70C14-7D89-44D7-BB48-3CFE36D1427B}" srcOrd="2" destOrd="0" presId="urn:microsoft.com/office/officeart/2005/8/layout/orgChart1"/>
    <dgm:cxn modelId="{C907E2D6-33AB-482C-B743-AE7615063DD1}" type="presParOf" srcId="{7F944FE0-D2A2-405B-BDFF-D1897631706E}" destId="{82E60BB5-7FD2-4219-AE7C-29971BDCB4BB}" srcOrd="12" destOrd="0" presId="urn:microsoft.com/office/officeart/2005/8/layout/orgChart1"/>
    <dgm:cxn modelId="{DB7CE798-4382-4380-A167-79830B84C402}" type="presParOf" srcId="{7F944FE0-D2A2-405B-BDFF-D1897631706E}" destId="{A7850FBB-26BD-4AD2-A515-BD8832D8474B}" srcOrd="13" destOrd="0" presId="urn:microsoft.com/office/officeart/2005/8/layout/orgChart1"/>
    <dgm:cxn modelId="{0E32880C-1336-4D00-A633-0B826051E2FD}" type="presParOf" srcId="{A7850FBB-26BD-4AD2-A515-BD8832D8474B}" destId="{4B54CD39-71A9-47B6-B354-9E2E224A5749}" srcOrd="0" destOrd="0" presId="urn:microsoft.com/office/officeart/2005/8/layout/orgChart1"/>
    <dgm:cxn modelId="{D866C402-4E53-4D39-986B-1B777D6CFDD6}" type="presParOf" srcId="{4B54CD39-71A9-47B6-B354-9E2E224A5749}" destId="{9A681887-5350-4EBE-BD43-C7E4297AB1BB}" srcOrd="0" destOrd="0" presId="urn:microsoft.com/office/officeart/2005/8/layout/orgChart1"/>
    <dgm:cxn modelId="{E39456E2-019D-4676-A428-847482F5C95F}" type="presParOf" srcId="{4B54CD39-71A9-47B6-B354-9E2E224A5749}" destId="{14354306-A96D-4F9B-B8CB-A1923889D20A}" srcOrd="1" destOrd="0" presId="urn:microsoft.com/office/officeart/2005/8/layout/orgChart1"/>
    <dgm:cxn modelId="{E46856CC-C6A0-476C-8569-81382005C0E5}" type="presParOf" srcId="{A7850FBB-26BD-4AD2-A515-BD8832D8474B}" destId="{60EE685C-BCD2-4AF8-9900-DC7BE1C8761E}" srcOrd="1" destOrd="0" presId="urn:microsoft.com/office/officeart/2005/8/layout/orgChart1"/>
    <dgm:cxn modelId="{8767A536-B3F9-41C8-AE90-F2A60780DE6B}" type="presParOf" srcId="{60EE685C-BCD2-4AF8-9900-DC7BE1C8761E}" destId="{6185FE85-F6F3-47C8-BC28-BFB1B081D47E}" srcOrd="0" destOrd="0" presId="urn:microsoft.com/office/officeart/2005/8/layout/orgChart1"/>
    <dgm:cxn modelId="{E3B3DF91-D2BA-4AC9-A1CA-C82C48186F37}" type="presParOf" srcId="{60EE685C-BCD2-4AF8-9900-DC7BE1C8761E}" destId="{8116A3A0-2E0B-4D77-B5A2-B6CBCF7ADB15}" srcOrd="1" destOrd="0" presId="urn:microsoft.com/office/officeart/2005/8/layout/orgChart1"/>
    <dgm:cxn modelId="{66345AC3-AB78-4F16-9932-8C939ECEB4AB}" type="presParOf" srcId="{8116A3A0-2E0B-4D77-B5A2-B6CBCF7ADB15}" destId="{81199921-AF0E-4033-957C-9C1B01D1C91B}" srcOrd="0" destOrd="0" presId="urn:microsoft.com/office/officeart/2005/8/layout/orgChart1"/>
    <dgm:cxn modelId="{31859D6F-1F18-469C-B68B-56F4B85B8641}" type="presParOf" srcId="{81199921-AF0E-4033-957C-9C1B01D1C91B}" destId="{A4073290-40FA-4447-A63D-A2A271E69369}" srcOrd="0" destOrd="0" presId="urn:microsoft.com/office/officeart/2005/8/layout/orgChart1"/>
    <dgm:cxn modelId="{0F4E58AB-0ED1-40A7-9115-3308EAA0D8BE}" type="presParOf" srcId="{81199921-AF0E-4033-957C-9C1B01D1C91B}" destId="{8DE7EDC3-030C-4699-90B7-316F8F127CEA}" srcOrd="1" destOrd="0" presId="urn:microsoft.com/office/officeart/2005/8/layout/orgChart1"/>
    <dgm:cxn modelId="{4377DD22-1C9B-475C-A34B-0D1AE36503C3}" type="presParOf" srcId="{8116A3A0-2E0B-4D77-B5A2-B6CBCF7ADB15}" destId="{8EE53B03-8214-420C-9321-FEE828B4616A}" srcOrd="1" destOrd="0" presId="urn:microsoft.com/office/officeart/2005/8/layout/orgChart1"/>
    <dgm:cxn modelId="{1EAF1539-3F3A-4638-8F22-C09C6CF2E203}" type="presParOf" srcId="{8116A3A0-2E0B-4D77-B5A2-B6CBCF7ADB15}" destId="{CAF7050B-39E0-4667-AEBF-9E47F60B4B83}" srcOrd="2" destOrd="0" presId="urn:microsoft.com/office/officeart/2005/8/layout/orgChart1"/>
    <dgm:cxn modelId="{8EE5CBB7-1625-48F7-ABA7-D969671D0F8E}" type="presParOf" srcId="{60EE685C-BCD2-4AF8-9900-DC7BE1C8761E}" destId="{BA5F9E80-3D5F-4248-9517-86F91EE0B8E9}" srcOrd="2" destOrd="0" presId="urn:microsoft.com/office/officeart/2005/8/layout/orgChart1"/>
    <dgm:cxn modelId="{E8FC6515-C9CE-48B2-93F6-D7D9D2442B0F}" type="presParOf" srcId="{60EE685C-BCD2-4AF8-9900-DC7BE1C8761E}" destId="{352CBE99-8B60-4598-A01C-4B9A74376B3F}" srcOrd="3" destOrd="0" presId="urn:microsoft.com/office/officeart/2005/8/layout/orgChart1"/>
    <dgm:cxn modelId="{49F418D1-1E3C-49C6-A251-D890C0A41A03}" type="presParOf" srcId="{352CBE99-8B60-4598-A01C-4B9A74376B3F}" destId="{DC9B8021-D8A5-43E4-AC56-C6AE77A81C33}" srcOrd="0" destOrd="0" presId="urn:microsoft.com/office/officeart/2005/8/layout/orgChart1"/>
    <dgm:cxn modelId="{91E7F17E-CB7B-485D-A580-6A3FF09CFBA8}" type="presParOf" srcId="{DC9B8021-D8A5-43E4-AC56-C6AE77A81C33}" destId="{CC7BE9CC-9E44-4B05-9B0E-850124C3547A}" srcOrd="0" destOrd="0" presId="urn:microsoft.com/office/officeart/2005/8/layout/orgChart1"/>
    <dgm:cxn modelId="{5C0814DB-5981-45F3-9BB1-F801BCBED83E}" type="presParOf" srcId="{DC9B8021-D8A5-43E4-AC56-C6AE77A81C33}" destId="{521FEAC1-E658-4130-BFDF-12AE10471782}" srcOrd="1" destOrd="0" presId="urn:microsoft.com/office/officeart/2005/8/layout/orgChart1"/>
    <dgm:cxn modelId="{26FE3B7D-8F01-4D23-9F7C-15C1BD13A40B}" type="presParOf" srcId="{352CBE99-8B60-4598-A01C-4B9A74376B3F}" destId="{2E10A84D-28AC-4389-B262-EEC5AC14DF6E}" srcOrd="1" destOrd="0" presId="urn:microsoft.com/office/officeart/2005/8/layout/orgChart1"/>
    <dgm:cxn modelId="{130AE3F7-4532-4C44-8910-5F769B5B90FB}" type="presParOf" srcId="{352CBE99-8B60-4598-A01C-4B9A74376B3F}" destId="{96841731-AA54-4777-9CA5-E03DBB960C6B}" srcOrd="2" destOrd="0" presId="urn:microsoft.com/office/officeart/2005/8/layout/orgChart1"/>
    <dgm:cxn modelId="{A32B1028-0252-4B6C-BF91-2EDBC92F3B1C}" type="presParOf" srcId="{60EE685C-BCD2-4AF8-9900-DC7BE1C8761E}" destId="{86E8989D-6C94-463D-9588-B288E8BD09F3}" srcOrd="4" destOrd="0" presId="urn:microsoft.com/office/officeart/2005/8/layout/orgChart1"/>
    <dgm:cxn modelId="{CA64CD74-9961-48F5-BDFE-319850C020F8}" type="presParOf" srcId="{60EE685C-BCD2-4AF8-9900-DC7BE1C8761E}" destId="{897D0B9E-933E-4446-B30B-688525330F47}" srcOrd="5" destOrd="0" presId="urn:microsoft.com/office/officeart/2005/8/layout/orgChart1"/>
    <dgm:cxn modelId="{0C019D09-9587-4C02-9261-757BB0391560}" type="presParOf" srcId="{897D0B9E-933E-4446-B30B-688525330F47}" destId="{70461A7E-F756-462D-8D14-C27FED726120}" srcOrd="0" destOrd="0" presId="urn:microsoft.com/office/officeart/2005/8/layout/orgChart1"/>
    <dgm:cxn modelId="{7C7723DD-7D5A-4B26-9ACE-E1B461BAB746}" type="presParOf" srcId="{70461A7E-F756-462D-8D14-C27FED726120}" destId="{55EC4157-21BA-4613-8860-42E031585862}" srcOrd="0" destOrd="0" presId="urn:microsoft.com/office/officeart/2005/8/layout/orgChart1"/>
    <dgm:cxn modelId="{BEEC362F-F0D8-4BE1-881D-FBD88C05AF71}" type="presParOf" srcId="{70461A7E-F756-462D-8D14-C27FED726120}" destId="{ABCA2F01-C14C-4548-BBBB-84ED0283C97F}" srcOrd="1" destOrd="0" presId="urn:microsoft.com/office/officeart/2005/8/layout/orgChart1"/>
    <dgm:cxn modelId="{3416BE31-E451-4F6A-B193-3520A4E6AA55}" type="presParOf" srcId="{897D0B9E-933E-4446-B30B-688525330F47}" destId="{E67A4277-2D09-4FAD-9002-FF01C2B652C7}" srcOrd="1" destOrd="0" presId="urn:microsoft.com/office/officeart/2005/8/layout/orgChart1"/>
    <dgm:cxn modelId="{6AC872CB-6562-440F-9AD4-2D48F8FA5E6A}" type="presParOf" srcId="{897D0B9E-933E-4446-B30B-688525330F47}" destId="{6BF51E8D-76E3-4BD5-82A3-F693AB920637}" srcOrd="2" destOrd="0" presId="urn:microsoft.com/office/officeart/2005/8/layout/orgChart1"/>
    <dgm:cxn modelId="{2424F2C3-7709-48AC-A749-05DADFA9EB68}" type="presParOf" srcId="{A7850FBB-26BD-4AD2-A515-BD8832D8474B}" destId="{77E6A972-0C83-4850-8B51-4CF832FCB47F}" srcOrd="2" destOrd="0" presId="urn:microsoft.com/office/officeart/2005/8/layout/orgChart1"/>
    <dgm:cxn modelId="{EE9B5906-9A28-454C-9E35-92CFD820AA22}" type="presParOf" srcId="{7F944FE0-D2A2-405B-BDFF-D1897631706E}" destId="{70257897-199B-45F9-8E97-4C591BBE7B3F}" srcOrd="14" destOrd="0" presId="urn:microsoft.com/office/officeart/2005/8/layout/orgChart1"/>
    <dgm:cxn modelId="{2F3B5C15-D986-4FF0-879B-869D3C5A681D}" type="presParOf" srcId="{7F944FE0-D2A2-405B-BDFF-D1897631706E}" destId="{1A481C3A-726B-47D4-9D7B-FCF69649D262}" srcOrd="15" destOrd="0" presId="urn:microsoft.com/office/officeart/2005/8/layout/orgChart1"/>
    <dgm:cxn modelId="{08F44702-F8BB-4A1C-ADB9-707701C3BAE4}" type="presParOf" srcId="{1A481C3A-726B-47D4-9D7B-FCF69649D262}" destId="{45347127-FB9E-44B6-B492-91D4020B1E35}" srcOrd="0" destOrd="0" presId="urn:microsoft.com/office/officeart/2005/8/layout/orgChart1"/>
    <dgm:cxn modelId="{DA02CB6E-BF42-47FD-B3D2-6B4FF310EE83}" type="presParOf" srcId="{45347127-FB9E-44B6-B492-91D4020B1E35}" destId="{36F65EB3-A93B-4BDE-AD59-D991F66D50DB}" srcOrd="0" destOrd="0" presId="urn:microsoft.com/office/officeart/2005/8/layout/orgChart1"/>
    <dgm:cxn modelId="{BEEE1ED9-76F9-4AD2-9234-0D47225307BF}" type="presParOf" srcId="{45347127-FB9E-44B6-B492-91D4020B1E35}" destId="{826A7F83-80B8-45B1-B66F-D6D09AC2C066}" srcOrd="1" destOrd="0" presId="urn:microsoft.com/office/officeart/2005/8/layout/orgChart1"/>
    <dgm:cxn modelId="{0A00FCF6-2925-4D72-A2AC-A6FEE80F64FA}" type="presParOf" srcId="{1A481C3A-726B-47D4-9D7B-FCF69649D262}" destId="{A3EF5188-FB3C-4934-BB09-246D4D5078CE}" srcOrd="1" destOrd="0" presId="urn:microsoft.com/office/officeart/2005/8/layout/orgChart1"/>
    <dgm:cxn modelId="{0699F500-8A7E-47D8-81BE-57BD664EB300}" type="presParOf" srcId="{A3EF5188-FB3C-4934-BB09-246D4D5078CE}" destId="{3CB9AA48-4DCA-4619-BFC8-64D366B147BD}" srcOrd="0" destOrd="0" presId="urn:microsoft.com/office/officeart/2005/8/layout/orgChart1"/>
    <dgm:cxn modelId="{4FACB274-B5F5-4A9C-9BB0-074E909E542B}" type="presParOf" srcId="{A3EF5188-FB3C-4934-BB09-246D4D5078CE}" destId="{2EDBCA8B-07DE-4449-A088-AACE44912C64}" srcOrd="1" destOrd="0" presId="urn:microsoft.com/office/officeart/2005/8/layout/orgChart1"/>
    <dgm:cxn modelId="{7502436E-FD2F-4F42-9232-A04C265F0AF2}" type="presParOf" srcId="{2EDBCA8B-07DE-4449-A088-AACE44912C64}" destId="{958B1EFD-E2EF-4221-AB92-43FC5E2D2409}" srcOrd="0" destOrd="0" presId="urn:microsoft.com/office/officeart/2005/8/layout/orgChart1"/>
    <dgm:cxn modelId="{7FCBC6D8-014D-4B4B-AC69-0CDBA6146356}" type="presParOf" srcId="{958B1EFD-E2EF-4221-AB92-43FC5E2D2409}" destId="{26279B3F-32AE-429E-8F6A-E74283514EA0}" srcOrd="0" destOrd="0" presId="urn:microsoft.com/office/officeart/2005/8/layout/orgChart1"/>
    <dgm:cxn modelId="{6BC8B51B-4AE2-4E45-B982-E9D41A865139}" type="presParOf" srcId="{958B1EFD-E2EF-4221-AB92-43FC5E2D2409}" destId="{3E384659-83D8-423C-BB17-F82A4F217F6D}" srcOrd="1" destOrd="0" presId="urn:microsoft.com/office/officeart/2005/8/layout/orgChart1"/>
    <dgm:cxn modelId="{E6B8A303-A8ED-4386-942D-176691A8478A}" type="presParOf" srcId="{2EDBCA8B-07DE-4449-A088-AACE44912C64}" destId="{377B847C-99F1-4BC5-8FFF-7E1F4C0431B2}" srcOrd="1" destOrd="0" presId="urn:microsoft.com/office/officeart/2005/8/layout/orgChart1"/>
    <dgm:cxn modelId="{506A3A37-3776-4F61-A9D5-988483715190}" type="presParOf" srcId="{2EDBCA8B-07DE-4449-A088-AACE44912C64}" destId="{B1DB0582-F24F-4CD8-90DF-8BAD77F3785D}" srcOrd="2" destOrd="0" presId="urn:microsoft.com/office/officeart/2005/8/layout/orgChart1"/>
    <dgm:cxn modelId="{228DE94E-CB7E-4C68-B79E-722D40B7897E}" type="presParOf" srcId="{A3EF5188-FB3C-4934-BB09-246D4D5078CE}" destId="{BFBC2126-85D5-4905-9E09-CD7F082453CB}" srcOrd="2" destOrd="0" presId="urn:microsoft.com/office/officeart/2005/8/layout/orgChart1"/>
    <dgm:cxn modelId="{E008BCDB-7417-4665-A10A-0C1411E1F879}" type="presParOf" srcId="{A3EF5188-FB3C-4934-BB09-246D4D5078CE}" destId="{6D1751FF-08CF-4C8A-9130-AB710414D12A}" srcOrd="3" destOrd="0" presId="urn:microsoft.com/office/officeart/2005/8/layout/orgChart1"/>
    <dgm:cxn modelId="{7A4FE7E1-C242-43E1-9E1B-B863CF3B6DDD}" type="presParOf" srcId="{6D1751FF-08CF-4C8A-9130-AB710414D12A}" destId="{CC07FEE9-35FB-4014-9CEC-B70F58552A9B}" srcOrd="0" destOrd="0" presId="urn:microsoft.com/office/officeart/2005/8/layout/orgChart1"/>
    <dgm:cxn modelId="{FEE0AECE-4668-4D9F-A397-3036ADA7B330}" type="presParOf" srcId="{CC07FEE9-35FB-4014-9CEC-B70F58552A9B}" destId="{463E7EE2-DBFC-4EC0-BC5D-9271F221CF32}" srcOrd="0" destOrd="0" presId="urn:microsoft.com/office/officeart/2005/8/layout/orgChart1"/>
    <dgm:cxn modelId="{33529371-D9E6-4326-B400-9261A4D02BF7}" type="presParOf" srcId="{CC07FEE9-35FB-4014-9CEC-B70F58552A9B}" destId="{F6623B5E-28CD-4799-A9B4-EF636C566661}" srcOrd="1" destOrd="0" presId="urn:microsoft.com/office/officeart/2005/8/layout/orgChart1"/>
    <dgm:cxn modelId="{CB4686AA-73AD-4504-A2C5-686B3AF4775A}" type="presParOf" srcId="{6D1751FF-08CF-4C8A-9130-AB710414D12A}" destId="{7A0BD660-4546-460D-9E6B-F3F854B7DC92}" srcOrd="1" destOrd="0" presId="urn:microsoft.com/office/officeart/2005/8/layout/orgChart1"/>
    <dgm:cxn modelId="{B50D4E11-721F-415E-A8D1-8FEFA3E60B6E}" type="presParOf" srcId="{6D1751FF-08CF-4C8A-9130-AB710414D12A}" destId="{59812310-0E22-4722-86D4-BDD21C2AA230}" srcOrd="2" destOrd="0" presId="urn:microsoft.com/office/officeart/2005/8/layout/orgChart1"/>
    <dgm:cxn modelId="{1DD29B46-F2A7-42CD-AD55-D493ED63FBFC}" type="presParOf" srcId="{A3EF5188-FB3C-4934-BB09-246D4D5078CE}" destId="{2E30FFB8-D40D-42E9-AC77-18EF4B8DF612}" srcOrd="4" destOrd="0" presId="urn:microsoft.com/office/officeart/2005/8/layout/orgChart1"/>
    <dgm:cxn modelId="{8082FF84-5A8F-40DB-9E2F-49BE9A8FE069}" type="presParOf" srcId="{A3EF5188-FB3C-4934-BB09-246D4D5078CE}" destId="{B68FF941-43D8-4872-9387-7FE17CC00603}" srcOrd="5" destOrd="0" presId="urn:microsoft.com/office/officeart/2005/8/layout/orgChart1"/>
    <dgm:cxn modelId="{B01AB838-0567-4D7E-AD74-4EDDF92DE944}" type="presParOf" srcId="{B68FF941-43D8-4872-9387-7FE17CC00603}" destId="{11FD2BA7-1C29-4BC1-B624-210B5F266C15}" srcOrd="0" destOrd="0" presId="urn:microsoft.com/office/officeart/2005/8/layout/orgChart1"/>
    <dgm:cxn modelId="{A3689D8E-209B-4474-B0BC-A596FE563DBB}" type="presParOf" srcId="{11FD2BA7-1C29-4BC1-B624-210B5F266C15}" destId="{133F1FC1-C5F4-4978-BE80-4F349F36D878}" srcOrd="0" destOrd="0" presId="urn:microsoft.com/office/officeart/2005/8/layout/orgChart1"/>
    <dgm:cxn modelId="{0BB885A1-A2B0-4805-A4A2-9C5E2694B5CD}" type="presParOf" srcId="{11FD2BA7-1C29-4BC1-B624-210B5F266C15}" destId="{5A747205-C3F6-4D4A-B739-6135E3BDFDEF}" srcOrd="1" destOrd="0" presId="urn:microsoft.com/office/officeart/2005/8/layout/orgChart1"/>
    <dgm:cxn modelId="{ED9CD99A-141F-4741-B90A-BDCA7D1EE25D}" type="presParOf" srcId="{B68FF941-43D8-4872-9387-7FE17CC00603}" destId="{4688A203-31C8-4F6D-8E07-CBF05F576CB7}" srcOrd="1" destOrd="0" presId="urn:microsoft.com/office/officeart/2005/8/layout/orgChart1"/>
    <dgm:cxn modelId="{8A55B11A-0C24-47F8-9B94-BAD58C67589F}" type="presParOf" srcId="{B68FF941-43D8-4872-9387-7FE17CC00603}" destId="{013542E4-FA51-4362-BEF1-28DA7C204773}" srcOrd="2" destOrd="0" presId="urn:microsoft.com/office/officeart/2005/8/layout/orgChart1"/>
    <dgm:cxn modelId="{6D07DDC8-D9DA-4C23-A93A-EDC1333CE06C}" type="presParOf" srcId="{1A481C3A-726B-47D4-9D7B-FCF69649D262}" destId="{44626B8E-D9CC-4D64-A0A9-A870DD812824}" srcOrd="2" destOrd="0" presId="urn:microsoft.com/office/officeart/2005/8/layout/orgChart1"/>
    <dgm:cxn modelId="{02F39377-92C5-426F-9EC8-ECB703EC5533}" type="presParOf" srcId="{7F944FE0-D2A2-405B-BDFF-D1897631706E}" destId="{7009101D-659E-4AC4-B6A0-8312127BD0D5}" srcOrd="16" destOrd="0" presId="urn:microsoft.com/office/officeart/2005/8/layout/orgChart1"/>
    <dgm:cxn modelId="{FDC8EE08-BF7D-4834-B60E-1643A82992FD}" type="presParOf" srcId="{7F944FE0-D2A2-405B-BDFF-D1897631706E}" destId="{5AD6FC9D-6064-445F-8A06-CCA400DB3B08}" srcOrd="17" destOrd="0" presId="urn:microsoft.com/office/officeart/2005/8/layout/orgChart1"/>
    <dgm:cxn modelId="{F44909BA-543B-4BB0-B388-1B1A92059515}" type="presParOf" srcId="{5AD6FC9D-6064-445F-8A06-CCA400DB3B08}" destId="{15F16340-459A-4A27-A204-D236E8C20740}" srcOrd="0" destOrd="0" presId="urn:microsoft.com/office/officeart/2005/8/layout/orgChart1"/>
    <dgm:cxn modelId="{0FC81F14-E612-4048-B122-94831D25E39A}" type="presParOf" srcId="{15F16340-459A-4A27-A204-D236E8C20740}" destId="{F5C5F184-CBCA-49BB-BB7E-3A0146C211EB}" srcOrd="0" destOrd="0" presId="urn:microsoft.com/office/officeart/2005/8/layout/orgChart1"/>
    <dgm:cxn modelId="{9708D7C6-99F8-47BD-8D65-D33047C7806B}" type="presParOf" srcId="{15F16340-459A-4A27-A204-D236E8C20740}" destId="{7E0A6FE1-6E00-44A1-81D8-0EA2A6CD2AF3}" srcOrd="1" destOrd="0" presId="urn:microsoft.com/office/officeart/2005/8/layout/orgChart1"/>
    <dgm:cxn modelId="{E2921464-8ABF-418B-9640-28BCA311B362}" type="presParOf" srcId="{5AD6FC9D-6064-445F-8A06-CCA400DB3B08}" destId="{5ACBC9EB-3255-4183-99C6-36BFA4DB898A}" srcOrd="1" destOrd="0" presId="urn:microsoft.com/office/officeart/2005/8/layout/orgChart1"/>
    <dgm:cxn modelId="{682882C6-0FD8-4A7B-BE6F-A4DB648BD6FB}" type="presParOf" srcId="{5ACBC9EB-3255-4183-99C6-36BFA4DB898A}" destId="{D6F69DBC-B0FC-4A08-AC6B-4A6F9030A7BD}" srcOrd="0" destOrd="0" presId="urn:microsoft.com/office/officeart/2005/8/layout/orgChart1"/>
    <dgm:cxn modelId="{9132731C-0CDE-4E06-B32C-D3C8592E8111}" type="presParOf" srcId="{5ACBC9EB-3255-4183-99C6-36BFA4DB898A}" destId="{F66A1E48-16A7-4FB5-8156-CD2E1045FFBE}" srcOrd="1" destOrd="0" presId="urn:microsoft.com/office/officeart/2005/8/layout/orgChart1"/>
    <dgm:cxn modelId="{9F958FF3-D143-4E24-8285-437F3E0CCCC0}" type="presParOf" srcId="{F66A1E48-16A7-4FB5-8156-CD2E1045FFBE}" destId="{3F7CDCDE-6C8D-4873-91F7-40BD160249CE}" srcOrd="0" destOrd="0" presId="urn:microsoft.com/office/officeart/2005/8/layout/orgChart1"/>
    <dgm:cxn modelId="{7EF17C4C-0D46-4BB4-B36B-DCA6F8EFA148}" type="presParOf" srcId="{3F7CDCDE-6C8D-4873-91F7-40BD160249CE}" destId="{3E37B074-43F2-410D-A821-9E917734EEF5}" srcOrd="0" destOrd="0" presId="urn:microsoft.com/office/officeart/2005/8/layout/orgChart1"/>
    <dgm:cxn modelId="{F785D7D1-B258-4947-BB80-AEF7755657DA}" type="presParOf" srcId="{3F7CDCDE-6C8D-4873-91F7-40BD160249CE}" destId="{18956CBC-7222-4318-87FC-278CA4BA3768}" srcOrd="1" destOrd="0" presId="urn:microsoft.com/office/officeart/2005/8/layout/orgChart1"/>
    <dgm:cxn modelId="{89121800-9DD3-45EA-9D4B-FC865ACD7A65}" type="presParOf" srcId="{F66A1E48-16A7-4FB5-8156-CD2E1045FFBE}" destId="{D1A1BB6E-75BB-4B08-90C4-382CBCE3ACAC}" srcOrd="1" destOrd="0" presId="urn:microsoft.com/office/officeart/2005/8/layout/orgChart1"/>
    <dgm:cxn modelId="{2DB72CA4-8AB6-4099-BCE1-613232559A49}" type="presParOf" srcId="{F66A1E48-16A7-4FB5-8156-CD2E1045FFBE}" destId="{8D5B18A0-80A4-4C22-87BC-EEB3E6785EB2}" srcOrd="2" destOrd="0" presId="urn:microsoft.com/office/officeart/2005/8/layout/orgChart1"/>
    <dgm:cxn modelId="{86B90D90-27A8-40DD-B4D1-C01A66CA92EE}" type="presParOf" srcId="{5ACBC9EB-3255-4183-99C6-36BFA4DB898A}" destId="{1F22369C-0260-40DE-A3B5-80071F47CFCB}" srcOrd="2" destOrd="0" presId="urn:microsoft.com/office/officeart/2005/8/layout/orgChart1"/>
    <dgm:cxn modelId="{58496954-9366-40F6-8318-4362E843A9CB}" type="presParOf" srcId="{5ACBC9EB-3255-4183-99C6-36BFA4DB898A}" destId="{751DE3A9-98AD-4BB8-9614-99AE6394060E}" srcOrd="3" destOrd="0" presId="urn:microsoft.com/office/officeart/2005/8/layout/orgChart1"/>
    <dgm:cxn modelId="{5B6631BB-8019-42FC-87DF-1517F35EC83D}" type="presParOf" srcId="{751DE3A9-98AD-4BB8-9614-99AE6394060E}" destId="{C7124B80-AFC6-4098-8F7C-B68AC9998F53}" srcOrd="0" destOrd="0" presId="urn:microsoft.com/office/officeart/2005/8/layout/orgChart1"/>
    <dgm:cxn modelId="{E2E284FE-0316-4579-8E4D-F1D4CA25133D}" type="presParOf" srcId="{C7124B80-AFC6-4098-8F7C-B68AC9998F53}" destId="{E1649481-31C2-4E1C-A6F3-BCDF01D59BD2}" srcOrd="0" destOrd="0" presId="urn:microsoft.com/office/officeart/2005/8/layout/orgChart1"/>
    <dgm:cxn modelId="{FB8ABB42-B73B-4CFD-8D8A-26FDAA960DB3}" type="presParOf" srcId="{C7124B80-AFC6-4098-8F7C-B68AC9998F53}" destId="{F7BA7A01-E042-4673-AEEA-303514636AFE}" srcOrd="1" destOrd="0" presId="urn:microsoft.com/office/officeart/2005/8/layout/orgChart1"/>
    <dgm:cxn modelId="{7AB3A8BC-C72E-4EDF-9242-F9B7814945E7}" type="presParOf" srcId="{751DE3A9-98AD-4BB8-9614-99AE6394060E}" destId="{B9732F4F-BE78-4B49-9091-821A719A5806}" srcOrd="1" destOrd="0" presId="urn:microsoft.com/office/officeart/2005/8/layout/orgChart1"/>
    <dgm:cxn modelId="{7C3EA607-F3A6-4274-A156-02E64D1BF0ED}" type="presParOf" srcId="{751DE3A9-98AD-4BB8-9614-99AE6394060E}" destId="{02D762C6-91EC-4FE8-8DD5-7C4C3BF95BC3}" srcOrd="2" destOrd="0" presId="urn:microsoft.com/office/officeart/2005/8/layout/orgChart1"/>
    <dgm:cxn modelId="{767C4E36-506F-41DD-A4B0-A2B2707B0915}" type="presParOf" srcId="{5ACBC9EB-3255-4183-99C6-36BFA4DB898A}" destId="{9A5CF57C-EB3E-499E-8222-998FF1F3959E}" srcOrd="4" destOrd="0" presId="urn:microsoft.com/office/officeart/2005/8/layout/orgChart1"/>
    <dgm:cxn modelId="{A2FE2B89-7443-40C4-834B-34542BC68D02}" type="presParOf" srcId="{5ACBC9EB-3255-4183-99C6-36BFA4DB898A}" destId="{5704E418-CC6E-4FAE-B4C3-1F565F11B0A5}" srcOrd="5" destOrd="0" presId="urn:microsoft.com/office/officeart/2005/8/layout/orgChart1"/>
    <dgm:cxn modelId="{1012EC9E-C110-4D52-BE35-CB1972B88024}" type="presParOf" srcId="{5704E418-CC6E-4FAE-B4C3-1F565F11B0A5}" destId="{6457224C-B2A9-4E68-93C7-6A30D187AD21}" srcOrd="0" destOrd="0" presId="urn:microsoft.com/office/officeart/2005/8/layout/orgChart1"/>
    <dgm:cxn modelId="{6B2E6228-0A2E-4A61-BC2F-C2EC8406632F}" type="presParOf" srcId="{6457224C-B2A9-4E68-93C7-6A30D187AD21}" destId="{5D899EB1-B601-4B33-9059-E0DEFEEE5318}" srcOrd="0" destOrd="0" presId="urn:microsoft.com/office/officeart/2005/8/layout/orgChart1"/>
    <dgm:cxn modelId="{87A400E9-58BD-43D0-B6E9-3D45D617DF7F}" type="presParOf" srcId="{6457224C-B2A9-4E68-93C7-6A30D187AD21}" destId="{8BDE05C9-053F-4C88-B814-2D8F4E34080D}" srcOrd="1" destOrd="0" presId="urn:microsoft.com/office/officeart/2005/8/layout/orgChart1"/>
    <dgm:cxn modelId="{F6A38076-0FAF-40C6-9B65-E8B83E6ADC36}" type="presParOf" srcId="{5704E418-CC6E-4FAE-B4C3-1F565F11B0A5}" destId="{EBBFD4E0-68FF-4B5E-9CC1-134C676AC247}" srcOrd="1" destOrd="0" presId="urn:microsoft.com/office/officeart/2005/8/layout/orgChart1"/>
    <dgm:cxn modelId="{9ACF2EE1-6E7F-4C65-9887-49FDDBC50035}" type="presParOf" srcId="{5704E418-CC6E-4FAE-B4C3-1F565F11B0A5}" destId="{1511A876-7870-4D0C-96F8-5E48CF5B2D4C}" srcOrd="2" destOrd="0" presId="urn:microsoft.com/office/officeart/2005/8/layout/orgChart1"/>
    <dgm:cxn modelId="{20342A05-CE16-49CC-88CA-1F65EFBA935A}" type="presParOf" srcId="{5AD6FC9D-6064-445F-8A06-CCA400DB3B08}" destId="{75BBA576-24A0-4355-8678-C16C1DF84B6E}" srcOrd="2" destOrd="0" presId="urn:microsoft.com/office/officeart/2005/8/layout/orgChart1"/>
    <dgm:cxn modelId="{9AB3537C-8857-4F5A-93FF-1EF9293FD52B}" type="presParOf" srcId="{0A189367-43EC-4441-BA08-750B899E9469}" destId="{3B9D5E95-1320-46BA-A01E-BC0D01F0FFE2}"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a:ext uri="{C62137D5-CB1D-491B-B009-E17868A290BF}">
      <dgm14:recolorImg xmlns:dgm14="http://schemas.microsoft.com/office/drawing/2010/diagram" val="1"/>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9A5CF57C-EB3E-499E-8222-998FF1F3959E}">
      <dsp:nvSpPr>
        <dsp:cNvPr id="0" name=""/>
        <dsp:cNvSpPr/>
      </dsp:nvSpPr>
      <dsp:spPr>
        <a:xfrm>
          <a:off x="13875292" y="2557721"/>
          <a:ext cx="167621" cy="2266021"/>
        </a:xfrm>
        <a:custGeom>
          <a:avLst/>
          <a:gdLst/>
          <a:ahLst/>
          <a:cxnLst/>
          <a:rect l="0" t="0" r="0" b="0"/>
          <a:pathLst>
            <a:path>
              <a:moveTo>
                <a:pt x="0" y="0"/>
              </a:moveTo>
              <a:lnTo>
                <a:pt x="0" y="2266021"/>
              </a:lnTo>
              <a:lnTo>
                <a:pt x="167621" y="226602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F22369C-0260-40DE-A3B5-80071F47CFCB}">
      <dsp:nvSpPr>
        <dsp:cNvPr id="0" name=""/>
        <dsp:cNvSpPr/>
      </dsp:nvSpPr>
      <dsp:spPr>
        <a:xfrm>
          <a:off x="13875292" y="2557721"/>
          <a:ext cx="167621" cy="1410236"/>
        </a:xfrm>
        <a:custGeom>
          <a:avLst/>
          <a:gdLst/>
          <a:ahLst/>
          <a:cxnLst/>
          <a:rect l="0" t="0" r="0" b="0"/>
          <a:pathLst>
            <a:path>
              <a:moveTo>
                <a:pt x="0" y="0"/>
              </a:moveTo>
              <a:lnTo>
                <a:pt x="0" y="1410236"/>
              </a:lnTo>
              <a:lnTo>
                <a:pt x="167621" y="141023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6F69DBC-B0FC-4A08-AC6B-4A6F9030A7BD}">
      <dsp:nvSpPr>
        <dsp:cNvPr id="0" name=""/>
        <dsp:cNvSpPr/>
      </dsp:nvSpPr>
      <dsp:spPr>
        <a:xfrm>
          <a:off x="13875292" y="2557721"/>
          <a:ext cx="167621" cy="554451"/>
        </a:xfrm>
        <a:custGeom>
          <a:avLst/>
          <a:gdLst/>
          <a:ahLst/>
          <a:cxnLst/>
          <a:rect l="0" t="0" r="0" b="0"/>
          <a:pathLst>
            <a:path>
              <a:moveTo>
                <a:pt x="0" y="0"/>
              </a:moveTo>
              <a:lnTo>
                <a:pt x="0" y="554451"/>
              </a:lnTo>
              <a:lnTo>
                <a:pt x="167621" y="55445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009101D-659E-4AC4-B6A0-8312127BD0D5}">
      <dsp:nvSpPr>
        <dsp:cNvPr id="0" name=""/>
        <dsp:cNvSpPr/>
      </dsp:nvSpPr>
      <dsp:spPr>
        <a:xfrm>
          <a:off x="7282071" y="890357"/>
          <a:ext cx="6949507" cy="1064698"/>
        </a:xfrm>
        <a:custGeom>
          <a:avLst/>
          <a:gdLst/>
          <a:ahLst/>
          <a:cxnLst/>
          <a:rect l="0" t="0" r="0" b="0"/>
          <a:pathLst>
            <a:path>
              <a:moveTo>
                <a:pt x="0" y="0"/>
              </a:moveTo>
              <a:lnTo>
                <a:pt x="0" y="938138"/>
              </a:lnTo>
              <a:lnTo>
                <a:pt x="6949507" y="938138"/>
              </a:lnTo>
              <a:lnTo>
                <a:pt x="6949507" y="1064698"/>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E30FFB8-D40D-42E9-AC77-18EF4B8DF612}">
      <dsp:nvSpPr>
        <dsp:cNvPr id="0" name=""/>
        <dsp:cNvSpPr/>
      </dsp:nvSpPr>
      <dsp:spPr>
        <a:xfrm>
          <a:off x="12403665" y="2544793"/>
          <a:ext cx="190695" cy="2278948"/>
        </a:xfrm>
        <a:custGeom>
          <a:avLst/>
          <a:gdLst/>
          <a:ahLst/>
          <a:cxnLst/>
          <a:rect l="0" t="0" r="0" b="0"/>
          <a:pathLst>
            <a:path>
              <a:moveTo>
                <a:pt x="0" y="0"/>
              </a:moveTo>
              <a:lnTo>
                <a:pt x="0" y="2278948"/>
              </a:lnTo>
              <a:lnTo>
                <a:pt x="190695" y="227894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FBC2126-85D5-4905-9E09-CD7F082453CB}">
      <dsp:nvSpPr>
        <dsp:cNvPr id="0" name=""/>
        <dsp:cNvSpPr/>
      </dsp:nvSpPr>
      <dsp:spPr>
        <a:xfrm>
          <a:off x="12403665" y="2544793"/>
          <a:ext cx="180799" cy="1423163"/>
        </a:xfrm>
        <a:custGeom>
          <a:avLst/>
          <a:gdLst/>
          <a:ahLst/>
          <a:cxnLst/>
          <a:rect l="0" t="0" r="0" b="0"/>
          <a:pathLst>
            <a:path>
              <a:moveTo>
                <a:pt x="0" y="0"/>
              </a:moveTo>
              <a:lnTo>
                <a:pt x="0" y="1423163"/>
              </a:lnTo>
              <a:lnTo>
                <a:pt x="180799" y="142316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CB9AA48-4DCA-4619-BFC8-64D366B147BD}">
      <dsp:nvSpPr>
        <dsp:cNvPr id="0" name=""/>
        <dsp:cNvSpPr/>
      </dsp:nvSpPr>
      <dsp:spPr>
        <a:xfrm>
          <a:off x="12403665" y="2544793"/>
          <a:ext cx="180799" cy="567379"/>
        </a:xfrm>
        <a:custGeom>
          <a:avLst/>
          <a:gdLst/>
          <a:ahLst/>
          <a:cxnLst/>
          <a:rect l="0" t="0" r="0" b="0"/>
          <a:pathLst>
            <a:path>
              <a:moveTo>
                <a:pt x="0" y="0"/>
              </a:moveTo>
              <a:lnTo>
                <a:pt x="0" y="567379"/>
              </a:lnTo>
              <a:lnTo>
                <a:pt x="180799" y="56737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0257897-199B-45F9-8E97-4C591BBE7B3F}">
      <dsp:nvSpPr>
        <dsp:cNvPr id="0" name=""/>
        <dsp:cNvSpPr/>
      </dsp:nvSpPr>
      <dsp:spPr>
        <a:xfrm>
          <a:off x="7282071" y="890357"/>
          <a:ext cx="5603725" cy="1051771"/>
        </a:xfrm>
        <a:custGeom>
          <a:avLst/>
          <a:gdLst/>
          <a:ahLst/>
          <a:cxnLst/>
          <a:rect l="0" t="0" r="0" b="0"/>
          <a:pathLst>
            <a:path>
              <a:moveTo>
                <a:pt x="0" y="0"/>
              </a:moveTo>
              <a:lnTo>
                <a:pt x="0" y="925211"/>
              </a:lnTo>
              <a:lnTo>
                <a:pt x="5603725" y="925211"/>
              </a:lnTo>
              <a:lnTo>
                <a:pt x="5603725" y="1051771"/>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6E8989D-6C94-463D-9588-B288E8BD09F3}">
      <dsp:nvSpPr>
        <dsp:cNvPr id="0" name=""/>
        <dsp:cNvSpPr/>
      </dsp:nvSpPr>
      <dsp:spPr>
        <a:xfrm>
          <a:off x="10945215" y="2544793"/>
          <a:ext cx="180799" cy="2278948"/>
        </a:xfrm>
        <a:custGeom>
          <a:avLst/>
          <a:gdLst/>
          <a:ahLst/>
          <a:cxnLst/>
          <a:rect l="0" t="0" r="0" b="0"/>
          <a:pathLst>
            <a:path>
              <a:moveTo>
                <a:pt x="0" y="0"/>
              </a:moveTo>
              <a:lnTo>
                <a:pt x="0" y="2278948"/>
              </a:lnTo>
              <a:lnTo>
                <a:pt x="180799" y="227894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A5F9E80-3D5F-4248-9517-86F91EE0B8E9}">
      <dsp:nvSpPr>
        <dsp:cNvPr id="0" name=""/>
        <dsp:cNvSpPr/>
      </dsp:nvSpPr>
      <dsp:spPr>
        <a:xfrm>
          <a:off x="10945215" y="2544793"/>
          <a:ext cx="180799" cy="1423163"/>
        </a:xfrm>
        <a:custGeom>
          <a:avLst/>
          <a:gdLst/>
          <a:ahLst/>
          <a:cxnLst/>
          <a:rect l="0" t="0" r="0" b="0"/>
          <a:pathLst>
            <a:path>
              <a:moveTo>
                <a:pt x="0" y="0"/>
              </a:moveTo>
              <a:lnTo>
                <a:pt x="0" y="1423163"/>
              </a:lnTo>
              <a:lnTo>
                <a:pt x="180799" y="142316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185FE85-F6F3-47C8-BC28-BFB1B081D47E}">
      <dsp:nvSpPr>
        <dsp:cNvPr id="0" name=""/>
        <dsp:cNvSpPr/>
      </dsp:nvSpPr>
      <dsp:spPr>
        <a:xfrm>
          <a:off x="10945215" y="2544793"/>
          <a:ext cx="180799" cy="567379"/>
        </a:xfrm>
        <a:custGeom>
          <a:avLst/>
          <a:gdLst/>
          <a:ahLst/>
          <a:cxnLst/>
          <a:rect l="0" t="0" r="0" b="0"/>
          <a:pathLst>
            <a:path>
              <a:moveTo>
                <a:pt x="0" y="0"/>
              </a:moveTo>
              <a:lnTo>
                <a:pt x="0" y="567379"/>
              </a:lnTo>
              <a:lnTo>
                <a:pt x="180799" y="56737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2E60BB5-7FD2-4219-AE7C-29971BDCB4BB}">
      <dsp:nvSpPr>
        <dsp:cNvPr id="0" name=""/>
        <dsp:cNvSpPr/>
      </dsp:nvSpPr>
      <dsp:spPr>
        <a:xfrm>
          <a:off x="7282071" y="890357"/>
          <a:ext cx="4145275" cy="1051771"/>
        </a:xfrm>
        <a:custGeom>
          <a:avLst/>
          <a:gdLst/>
          <a:ahLst/>
          <a:cxnLst/>
          <a:rect l="0" t="0" r="0" b="0"/>
          <a:pathLst>
            <a:path>
              <a:moveTo>
                <a:pt x="0" y="0"/>
              </a:moveTo>
              <a:lnTo>
                <a:pt x="0" y="925211"/>
              </a:lnTo>
              <a:lnTo>
                <a:pt x="4145275" y="925211"/>
              </a:lnTo>
              <a:lnTo>
                <a:pt x="4145275" y="1051771"/>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2777498-AA74-4FC2-849F-C626B27A45B4}">
      <dsp:nvSpPr>
        <dsp:cNvPr id="0" name=""/>
        <dsp:cNvSpPr/>
      </dsp:nvSpPr>
      <dsp:spPr>
        <a:xfrm>
          <a:off x="9398549" y="2544793"/>
          <a:ext cx="195502" cy="2278948"/>
        </a:xfrm>
        <a:custGeom>
          <a:avLst/>
          <a:gdLst/>
          <a:ahLst/>
          <a:cxnLst/>
          <a:rect l="0" t="0" r="0" b="0"/>
          <a:pathLst>
            <a:path>
              <a:moveTo>
                <a:pt x="0" y="0"/>
              </a:moveTo>
              <a:lnTo>
                <a:pt x="0" y="2278948"/>
              </a:lnTo>
              <a:lnTo>
                <a:pt x="195502" y="227894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79EAA6C-B7F9-45B1-B314-064B1497E450}">
      <dsp:nvSpPr>
        <dsp:cNvPr id="0" name=""/>
        <dsp:cNvSpPr/>
      </dsp:nvSpPr>
      <dsp:spPr>
        <a:xfrm>
          <a:off x="9398549" y="2544793"/>
          <a:ext cx="195502" cy="1423163"/>
        </a:xfrm>
        <a:custGeom>
          <a:avLst/>
          <a:gdLst/>
          <a:ahLst/>
          <a:cxnLst/>
          <a:rect l="0" t="0" r="0" b="0"/>
          <a:pathLst>
            <a:path>
              <a:moveTo>
                <a:pt x="0" y="0"/>
              </a:moveTo>
              <a:lnTo>
                <a:pt x="0" y="1423163"/>
              </a:lnTo>
              <a:lnTo>
                <a:pt x="195502" y="142316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8FA309A-083A-4C64-9477-7A3C69B2784C}">
      <dsp:nvSpPr>
        <dsp:cNvPr id="0" name=""/>
        <dsp:cNvSpPr/>
      </dsp:nvSpPr>
      <dsp:spPr>
        <a:xfrm>
          <a:off x="9398549" y="2544793"/>
          <a:ext cx="195502" cy="567379"/>
        </a:xfrm>
        <a:custGeom>
          <a:avLst/>
          <a:gdLst/>
          <a:ahLst/>
          <a:cxnLst/>
          <a:rect l="0" t="0" r="0" b="0"/>
          <a:pathLst>
            <a:path>
              <a:moveTo>
                <a:pt x="0" y="0"/>
              </a:moveTo>
              <a:lnTo>
                <a:pt x="0" y="567379"/>
              </a:lnTo>
              <a:lnTo>
                <a:pt x="195502" y="56737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CAB3E94-5855-4109-A43C-7105AD6B26D0}">
      <dsp:nvSpPr>
        <dsp:cNvPr id="0" name=""/>
        <dsp:cNvSpPr/>
      </dsp:nvSpPr>
      <dsp:spPr>
        <a:xfrm>
          <a:off x="7282071" y="890357"/>
          <a:ext cx="2637817" cy="1051771"/>
        </a:xfrm>
        <a:custGeom>
          <a:avLst/>
          <a:gdLst/>
          <a:ahLst/>
          <a:cxnLst/>
          <a:rect l="0" t="0" r="0" b="0"/>
          <a:pathLst>
            <a:path>
              <a:moveTo>
                <a:pt x="0" y="0"/>
              </a:moveTo>
              <a:lnTo>
                <a:pt x="0" y="925211"/>
              </a:lnTo>
              <a:lnTo>
                <a:pt x="2637817" y="925211"/>
              </a:lnTo>
              <a:lnTo>
                <a:pt x="2637817" y="1051771"/>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07FA1CB-C069-4A68-9F5B-ACB3D4C2C7E0}">
      <dsp:nvSpPr>
        <dsp:cNvPr id="0" name=""/>
        <dsp:cNvSpPr/>
      </dsp:nvSpPr>
      <dsp:spPr>
        <a:xfrm>
          <a:off x="7803789" y="2544793"/>
          <a:ext cx="201884" cy="2278948"/>
        </a:xfrm>
        <a:custGeom>
          <a:avLst/>
          <a:gdLst/>
          <a:ahLst/>
          <a:cxnLst/>
          <a:rect l="0" t="0" r="0" b="0"/>
          <a:pathLst>
            <a:path>
              <a:moveTo>
                <a:pt x="0" y="0"/>
              </a:moveTo>
              <a:lnTo>
                <a:pt x="0" y="2278948"/>
              </a:lnTo>
              <a:lnTo>
                <a:pt x="201884" y="227894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47A21D83-0961-4F83-B6CA-9111DF4BFE52}">
      <dsp:nvSpPr>
        <dsp:cNvPr id="0" name=""/>
        <dsp:cNvSpPr/>
      </dsp:nvSpPr>
      <dsp:spPr>
        <a:xfrm>
          <a:off x="7803789" y="2544793"/>
          <a:ext cx="201884" cy="1423163"/>
        </a:xfrm>
        <a:custGeom>
          <a:avLst/>
          <a:gdLst/>
          <a:ahLst/>
          <a:cxnLst/>
          <a:rect l="0" t="0" r="0" b="0"/>
          <a:pathLst>
            <a:path>
              <a:moveTo>
                <a:pt x="0" y="0"/>
              </a:moveTo>
              <a:lnTo>
                <a:pt x="0" y="1423163"/>
              </a:lnTo>
              <a:lnTo>
                <a:pt x="201884" y="142316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6484EBF-27DD-4386-A0D0-1C14F44B1EE2}">
      <dsp:nvSpPr>
        <dsp:cNvPr id="0" name=""/>
        <dsp:cNvSpPr/>
      </dsp:nvSpPr>
      <dsp:spPr>
        <a:xfrm>
          <a:off x="7803789" y="2544793"/>
          <a:ext cx="201884" cy="567379"/>
        </a:xfrm>
        <a:custGeom>
          <a:avLst/>
          <a:gdLst/>
          <a:ahLst/>
          <a:cxnLst/>
          <a:rect l="0" t="0" r="0" b="0"/>
          <a:pathLst>
            <a:path>
              <a:moveTo>
                <a:pt x="0" y="0"/>
              </a:moveTo>
              <a:lnTo>
                <a:pt x="0" y="567379"/>
              </a:lnTo>
              <a:lnTo>
                <a:pt x="201884" y="56737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8BDADBE-4402-4E6F-AB6F-E215C5F98D3B}">
      <dsp:nvSpPr>
        <dsp:cNvPr id="0" name=""/>
        <dsp:cNvSpPr/>
      </dsp:nvSpPr>
      <dsp:spPr>
        <a:xfrm>
          <a:off x="7282071" y="890357"/>
          <a:ext cx="1060076" cy="1051771"/>
        </a:xfrm>
        <a:custGeom>
          <a:avLst/>
          <a:gdLst/>
          <a:ahLst/>
          <a:cxnLst/>
          <a:rect l="0" t="0" r="0" b="0"/>
          <a:pathLst>
            <a:path>
              <a:moveTo>
                <a:pt x="0" y="0"/>
              </a:moveTo>
              <a:lnTo>
                <a:pt x="0" y="925211"/>
              </a:lnTo>
              <a:lnTo>
                <a:pt x="1060076" y="925211"/>
              </a:lnTo>
              <a:lnTo>
                <a:pt x="1060076" y="1051771"/>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4B5D779-350E-4BFD-A0BE-A5FA96D5ED15}">
      <dsp:nvSpPr>
        <dsp:cNvPr id="0" name=""/>
        <dsp:cNvSpPr/>
      </dsp:nvSpPr>
      <dsp:spPr>
        <a:xfrm>
          <a:off x="6187450" y="3413505"/>
          <a:ext cx="180799" cy="2266021"/>
        </a:xfrm>
        <a:custGeom>
          <a:avLst/>
          <a:gdLst/>
          <a:ahLst/>
          <a:cxnLst/>
          <a:rect l="0" t="0" r="0" b="0"/>
          <a:pathLst>
            <a:path>
              <a:moveTo>
                <a:pt x="0" y="0"/>
              </a:moveTo>
              <a:lnTo>
                <a:pt x="0" y="2266021"/>
              </a:lnTo>
              <a:lnTo>
                <a:pt x="180799" y="226602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E0991F3-3934-47BB-929B-D5CDA7641990}">
      <dsp:nvSpPr>
        <dsp:cNvPr id="0" name=""/>
        <dsp:cNvSpPr/>
      </dsp:nvSpPr>
      <dsp:spPr>
        <a:xfrm>
          <a:off x="6187450" y="3413505"/>
          <a:ext cx="180799" cy="1410236"/>
        </a:xfrm>
        <a:custGeom>
          <a:avLst/>
          <a:gdLst/>
          <a:ahLst/>
          <a:cxnLst/>
          <a:rect l="0" t="0" r="0" b="0"/>
          <a:pathLst>
            <a:path>
              <a:moveTo>
                <a:pt x="0" y="0"/>
              </a:moveTo>
              <a:lnTo>
                <a:pt x="0" y="1410236"/>
              </a:lnTo>
              <a:lnTo>
                <a:pt x="180799" y="141023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7968CA6-A26B-43C5-9036-51384CB0A177}">
      <dsp:nvSpPr>
        <dsp:cNvPr id="0" name=""/>
        <dsp:cNvSpPr/>
      </dsp:nvSpPr>
      <dsp:spPr>
        <a:xfrm>
          <a:off x="6187450" y="3413505"/>
          <a:ext cx="180799" cy="554451"/>
        </a:xfrm>
        <a:custGeom>
          <a:avLst/>
          <a:gdLst/>
          <a:ahLst/>
          <a:cxnLst/>
          <a:rect l="0" t="0" r="0" b="0"/>
          <a:pathLst>
            <a:path>
              <a:moveTo>
                <a:pt x="0" y="0"/>
              </a:moveTo>
              <a:lnTo>
                <a:pt x="0" y="554451"/>
              </a:lnTo>
              <a:lnTo>
                <a:pt x="180799" y="55445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AC18233-7434-428C-A2CE-9E3AFE243EA4}">
      <dsp:nvSpPr>
        <dsp:cNvPr id="0" name=""/>
        <dsp:cNvSpPr/>
      </dsp:nvSpPr>
      <dsp:spPr>
        <a:xfrm>
          <a:off x="6623862" y="2544793"/>
          <a:ext cx="91440" cy="266046"/>
        </a:xfrm>
        <a:custGeom>
          <a:avLst/>
          <a:gdLst/>
          <a:ahLst/>
          <a:cxnLst/>
          <a:rect l="0" t="0" r="0" b="0"/>
          <a:pathLst>
            <a:path>
              <a:moveTo>
                <a:pt x="45720" y="0"/>
              </a:moveTo>
              <a:lnTo>
                <a:pt x="45720" y="26604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6920179-6629-4A58-BB26-F9023C6AB676}">
      <dsp:nvSpPr>
        <dsp:cNvPr id="0" name=""/>
        <dsp:cNvSpPr/>
      </dsp:nvSpPr>
      <dsp:spPr>
        <a:xfrm>
          <a:off x="6669582" y="890357"/>
          <a:ext cx="612488" cy="1051771"/>
        </a:xfrm>
        <a:custGeom>
          <a:avLst/>
          <a:gdLst/>
          <a:ahLst/>
          <a:cxnLst/>
          <a:rect l="0" t="0" r="0" b="0"/>
          <a:pathLst>
            <a:path>
              <a:moveTo>
                <a:pt x="612488" y="0"/>
              </a:moveTo>
              <a:lnTo>
                <a:pt x="612488" y="925211"/>
              </a:lnTo>
              <a:lnTo>
                <a:pt x="0" y="925211"/>
              </a:lnTo>
              <a:lnTo>
                <a:pt x="0" y="1051771"/>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1F44040-471C-47E1-AA4C-3975425FBF91}">
      <dsp:nvSpPr>
        <dsp:cNvPr id="0" name=""/>
        <dsp:cNvSpPr/>
      </dsp:nvSpPr>
      <dsp:spPr>
        <a:xfrm>
          <a:off x="4729000" y="3413505"/>
          <a:ext cx="180799" cy="1410236"/>
        </a:xfrm>
        <a:custGeom>
          <a:avLst/>
          <a:gdLst/>
          <a:ahLst/>
          <a:cxnLst/>
          <a:rect l="0" t="0" r="0" b="0"/>
          <a:pathLst>
            <a:path>
              <a:moveTo>
                <a:pt x="0" y="0"/>
              </a:moveTo>
              <a:lnTo>
                <a:pt x="0" y="1410236"/>
              </a:lnTo>
              <a:lnTo>
                <a:pt x="180799" y="141023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69005B3-517D-446B-8623-5C28558CA7A7}">
      <dsp:nvSpPr>
        <dsp:cNvPr id="0" name=""/>
        <dsp:cNvSpPr/>
      </dsp:nvSpPr>
      <dsp:spPr>
        <a:xfrm>
          <a:off x="4729000" y="3413505"/>
          <a:ext cx="180799" cy="554451"/>
        </a:xfrm>
        <a:custGeom>
          <a:avLst/>
          <a:gdLst/>
          <a:ahLst/>
          <a:cxnLst/>
          <a:rect l="0" t="0" r="0" b="0"/>
          <a:pathLst>
            <a:path>
              <a:moveTo>
                <a:pt x="0" y="0"/>
              </a:moveTo>
              <a:lnTo>
                <a:pt x="0" y="554451"/>
              </a:lnTo>
              <a:lnTo>
                <a:pt x="180799" y="55445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4E82E1CF-9093-4966-8BDC-BA30B6523B53}">
      <dsp:nvSpPr>
        <dsp:cNvPr id="0" name=""/>
        <dsp:cNvSpPr/>
      </dsp:nvSpPr>
      <dsp:spPr>
        <a:xfrm>
          <a:off x="4481908" y="2544793"/>
          <a:ext cx="729224" cy="266046"/>
        </a:xfrm>
        <a:custGeom>
          <a:avLst/>
          <a:gdLst/>
          <a:ahLst/>
          <a:cxnLst/>
          <a:rect l="0" t="0" r="0" b="0"/>
          <a:pathLst>
            <a:path>
              <a:moveTo>
                <a:pt x="0" y="0"/>
              </a:moveTo>
              <a:lnTo>
                <a:pt x="0" y="139486"/>
              </a:lnTo>
              <a:lnTo>
                <a:pt x="729224" y="139486"/>
              </a:lnTo>
              <a:lnTo>
                <a:pt x="729224" y="26604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FB2DB3A0-B135-43F4-88C1-E9985DD92C2D}">
      <dsp:nvSpPr>
        <dsp:cNvPr id="0" name=""/>
        <dsp:cNvSpPr/>
      </dsp:nvSpPr>
      <dsp:spPr>
        <a:xfrm>
          <a:off x="3270551" y="3413505"/>
          <a:ext cx="180799" cy="1410236"/>
        </a:xfrm>
        <a:custGeom>
          <a:avLst/>
          <a:gdLst/>
          <a:ahLst/>
          <a:cxnLst/>
          <a:rect l="0" t="0" r="0" b="0"/>
          <a:pathLst>
            <a:path>
              <a:moveTo>
                <a:pt x="0" y="0"/>
              </a:moveTo>
              <a:lnTo>
                <a:pt x="0" y="1410236"/>
              </a:lnTo>
              <a:lnTo>
                <a:pt x="180799" y="141023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51EDF52-9700-4415-9C5E-2D5BBD97710A}">
      <dsp:nvSpPr>
        <dsp:cNvPr id="0" name=""/>
        <dsp:cNvSpPr/>
      </dsp:nvSpPr>
      <dsp:spPr>
        <a:xfrm>
          <a:off x="3270551" y="3413505"/>
          <a:ext cx="180799" cy="554451"/>
        </a:xfrm>
        <a:custGeom>
          <a:avLst/>
          <a:gdLst/>
          <a:ahLst/>
          <a:cxnLst/>
          <a:rect l="0" t="0" r="0" b="0"/>
          <a:pathLst>
            <a:path>
              <a:moveTo>
                <a:pt x="0" y="0"/>
              </a:moveTo>
              <a:lnTo>
                <a:pt x="0" y="554451"/>
              </a:lnTo>
              <a:lnTo>
                <a:pt x="180799" y="55445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BDCF5C3-4938-4F7B-B883-DFE0EA2513F2}">
      <dsp:nvSpPr>
        <dsp:cNvPr id="0" name=""/>
        <dsp:cNvSpPr/>
      </dsp:nvSpPr>
      <dsp:spPr>
        <a:xfrm>
          <a:off x="3752683" y="2544793"/>
          <a:ext cx="729224" cy="266046"/>
        </a:xfrm>
        <a:custGeom>
          <a:avLst/>
          <a:gdLst/>
          <a:ahLst/>
          <a:cxnLst/>
          <a:rect l="0" t="0" r="0" b="0"/>
          <a:pathLst>
            <a:path>
              <a:moveTo>
                <a:pt x="729224" y="0"/>
              </a:moveTo>
              <a:lnTo>
                <a:pt x="729224" y="139486"/>
              </a:lnTo>
              <a:lnTo>
                <a:pt x="0" y="139486"/>
              </a:lnTo>
              <a:lnTo>
                <a:pt x="0" y="26604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46AE877-ED15-459B-B13B-AF077FBB1040}">
      <dsp:nvSpPr>
        <dsp:cNvPr id="0" name=""/>
        <dsp:cNvSpPr/>
      </dsp:nvSpPr>
      <dsp:spPr>
        <a:xfrm>
          <a:off x="4481908" y="890357"/>
          <a:ext cx="2800163" cy="1051771"/>
        </a:xfrm>
        <a:custGeom>
          <a:avLst/>
          <a:gdLst/>
          <a:ahLst/>
          <a:cxnLst/>
          <a:rect l="0" t="0" r="0" b="0"/>
          <a:pathLst>
            <a:path>
              <a:moveTo>
                <a:pt x="2800163" y="0"/>
              </a:moveTo>
              <a:lnTo>
                <a:pt x="2800163" y="925211"/>
              </a:lnTo>
              <a:lnTo>
                <a:pt x="0" y="925211"/>
              </a:lnTo>
              <a:lnTo>
                <a:pt x="0" y="1051771"/>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894DCF4-CFDB-4655-8C23-F6D06D7FB345}">
      <dsp:nvSpPr>
        <dsp:cNvPr id="0" name=""/>
        <dsp:cNvSpPr/>
      </dsp:nvSpPr>
      <dsp:spPr>
        <a:xfrm>
          <a:off x="1812101" y="4269290"/>
          <a:ext cx="180799" cy="1410236"/>
        </a:xfrm>
        <a:custGeom>
          <a:avLst/>
          <a:gdLst/>
          <a:ahLst/>
          <a:cxnLst/>
          <a:rect l="0" t="0" r="0" b="0"/>
          <a:pathLst>
            <a:path>
              <a:moveTo>
                <a:pt x="0" y="0"/>
              </a:moveTo>
              <a:lnTo>
                <a:pt x="0" y="1410236"/>
              </a:lnTo>
              <a:lnTo>
                <a:pt x="180799" y="141023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03BF5AB-02EB-4D85-9282-46894415A7C4}">
      <dsp:nvSpPr>
        <dsp:cNvPr id="0" name=""/>
        <dsp:cNvSpPr/>
      </dsp:nvSpPr>
      <dsp:spPr>
        <a:xfrm>
          <a:off x="1812101" y="4269290"/>
          <a:ext cx="180799" cy="554451"/>
        </a:xfrm>
        <a:custGeom>
          <a:avLst/>
          <a:gdLst/>
          <a:ahLst/>
          <a:cxnLst/>
          <a:rect l="0" t="0" r="0" b="0"/>
          <a:pathLst>
            <a:path>
              <a:moveTo>
                <a:pt x="0" y="0"/>
              </a:moveTo>
              <a:lnTo>
                <a:pt x="0" y="554451"/>
              </a:lnTo>
              <a:lnTo>
                <a:pt x="180799" y="55445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AF5925E-A439-4734-BFA7-0209F1E034E0}">
      <dsp:nvSpPr>
        <dsp:cNvPr id="0" name=""/>
        <dsp:cNvSpPr/>
      </dsp:nvSpPr>
      <dsp:spPr>
        <a:xfrm>
          <a:off x="2248513" y="3413505"/>
          <a:ext cx="91440" cy="253119"/>
        </a:xfrm>
        <a:custGeom>
          <a:avLst/>
          <a:gdLst/>
          <a:ahLst/>
          <a:cxnLst/>
          <a:rect l="0" t="0" r="0" b="0"/>
          <a:pathLst>
            <a:path>
              <a:moveTo>
                <a:pt x="45720" y="0"/>
              </a:moveTo>
              <a:lnTo>
                <a:pt x="45720" y="25311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935FBDA-E2AB-49CA-8CF4-754257839CD4}">
      <dsp:nvSpPr>
        <dsp:cNvPr id="0" name=""/>
        <dsp:cNvSpPr/>
      </dsp:nvSpPr>
      <dsp:spPr>
        <a:xfrm>
          <a:off x="2248513" y="2544793"/>
          <a:ext cx="91440" cy="266046"/>
        </a:xfrm>
        <a:custGeom>
          <a:avLst/>
          <a:gdLst/>
          <a:ahLst/>
          <a:cxnLst/>
          <a:rect l="0" t="0" r="0" b="0"/>
          <a:pathLst>
            <a:path>
              <a:moveTo>
                <a:pt x="45720" y="0"/>
              </a:moveTo>
              <a:lnTo>
                <a:pt x="45720" y="26604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CD38DC8-3D55-42DE-AD09-72BD953ED7FB}">
      <dsp:nvSpPr>
        <dsp:cNvPr id="0" name=""/>
        <dsp:cNvSpPr/>
      </dsp:nvSpPr>
      <dsp:spPr>
        <a:xfrm>
          <a:off x="2294233" y="890357"/>
          <a:ext cx="4987838" cy="1051771"/>
        </a:xfrm>
        <a:custGeom>
          <a:avLst/>
          <a:gdLst/>
          <a:ahLst/>
          <a:cxnLst/>
          <a:rect l="0" t="0" r="0" b="0"/>
          <a:pathLst>
            <a:path>
              <a:moveTo>
                <a:pt x="4987838" y="0"/>
              </a:moveTo>
              <a:lnTo>
                <a:pt x="4987838" y="925211"/>
              </a:lnTo>
              <a:lnTo>
                <a:pt x="0" y="925211"/>
              </a:lnTo>
              <a:lnTo>
                <a:pt x="0" y="1051771"/>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210511E-8313-4F28-990A-429088BA3B3F}">
      <dsp:nvSpPr>
        <dsp:cNvPr id="0" name=""/>
        <dsp:cNvSpPr/>
      </dsp:nvSpPr>
      <dsp:spPr>
        <a:xfrm>
          <a:off x="92735" y="2557721"/>
          <a:ext cx="140382" cy="2266021"/>
        </a:xfrm>
        <a:custGeom>
          <a:avLst/>
          <a:gdLst/>
          <a:ahLst/>
          <a:cxnLst/>
          <a:rect l="0" t="0" r="0" b="0"/>
          <a:pathLst>
            <a:path>
              <a:moveTo>
                <a:pt x="0" y="0"/>
              </a:moveTo>
              <a:lnTo>
                <a:pt x="0" y="2266021"/>
              </a:lnTo>
              <a:lnTo>
                <a:pt x="140382" y="226602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BD786B8-780D-4619-A5E3-357F0EDAE2E4}">
      <dsp:nvSpPr>
        <dsp:cNvPr id="0" name=""/>
        <dsp:cNvSpPr/>
      </dsp:nvSpPr>
      <dsp:spPr>
        <a:xfrm>
          <a:off x="92735" y="2557721"/>
          <a:ext cx="140382" cy="1410236"/>
        </a:xfrm>
        <a:custGeom>
          <a:avLst/>
          <a:gdLst/>
          <a:ahLst/>
          <a:cxnLst/>
          <a:rect l="0" t="0" r="0" b="0"/>
          <a:pathLst>
            <a:path>
              <a:moveTo>
                <a:pt x="0" y="0"/>
              </a:moveTo>
              <a:lnTo>
                <a:pt x="0" y="1410236"/>
              </a:lnTo>
              <a:lnTo>
                <a:pt x="140382" y="141023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DBA4C10-E38C-4A57-BDCF-A02983AC86EA}">
      <dsp:nvSpPr>
        <dsp:cNvPr id="0" name=""/>
        <dsp:cNvSpPr/>
      </dsp:nvSpPr>
      <dsp:spPr>
        <a:xfrm>
          <a:off x="92735" y="2557721"/>
          <a:ext cx="140382" cy="554451"/>
        </a:xfrm>
        <a:custGeom>
          <a:avLst/>
          <a:gdLst/>
          <a:ahLst/>
          <a:cxnLst/>
          <a:rect l="0" t="0" r="0" b="0"/>
          <a:pathLst>
            <a:path>
              <a:moveTo>
                <a:pt x="0" y="0"/>
              </a:moveTo>
              <a:lnTo>
                <a:pt x="0" y="554451"/>
              </a:lnTo>
              <a:lnTo>
                <a:pt x="140382" y="55445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BA6A4CA-F40E-4826-9E97-95062F5DD647}">
      <dsp:nvSpPr>
        <dsp:cNvPr id="0" name=""/>
        <dsp:cNvSpPr/>
      </dsp:nvSpPr>
      <dsp:spPr>
        <a:xfrm>
          <a:off x="463678" y="890357"/>
          <a:ext cx="6818392" cy="1064698"/>
        </a:xfrm>
        <a:custGeom>
          <a:avLst/>
          <a:gdLst/>
          <a:ahLst/>
          <a:cxnLst/>
          <a:rect l="0" t="0" r="0" b="0"/>
          <a:pathLst>
            <a:path>
              <a:moveTo>
                <a:pt x="6818392" y="0"/>
              </a:moveTo>
              <a:lnTo>
                <a:pt x="6818392" y="938138"/>
              </a:lnTo>
              <a:lnTo>
                <a:pt x="0" y="938138"/>
              </a:lnTo>
              <a:lnTo>
                <a:pt x="0" y="1064698"/>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D883808-430E-40D8-8B07-302E85302A34}">
      <dsp:nvSpPr>
        <dsp:cNvPr id="0" name=""/>
        <dsp:cNvSpPr/>
      </dsp:nvSpPr>
      <dsp:spPr>
        <a:xfrm>
          <a:off x="6377097" y="114052"/>
          <a:ext cx="1809948" cy="776305"/>
        </a:xfrm>
        <a:prstGeom prst="rect">
          <a:avLst/>
        </a:prstGeom>
        <a:solidFill>
          <a:schemeClr val="tx2"/>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66725">
            <a:lnSpc>
              <a:spcPct val="90000"/>
            </a:lnSpc>
            <a:spcBef>
              <a:spcPct val="0"/>
            </a:spcBef>
            <a:spcAft>
              <a:spcPct val="35000"/>
            </a:spcAft>
            <a:buNone/>
          </a:pPr>
          <a:r>
            <a:rPr lang="pt-BR" sz="1050" b="1" kern="1200"/>
            <a:t>CANNOLI DATAVISION</a:t>
          </a:r>
        </a:p>
      </dsp:txBody>
      <dsp:txXfrm>
        <a:off x="6377097" y="114052"/>
        <a:ext cx="1809948" cy="776305"/>
      </dsp:txXfrm>
    </dsp:sp>
    <dsp:sp modelId="{4C9AEEA8-806B-4221-A8CF-497F84C39D63}">
      <dsp:nvSpPr>
        <dsp:cNvPr id="0" name=""/>
        <dsp:cNvSpPr/>
      </dsp:nvSpPr>
      <dsp:spPr>
        <a:xfrm>
          <a:off x="0" y="1955055"/>
          <a:ext cx="927357" cy="602665"/>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INÍCIO</a:t>
          </a:r>
        </a:p>
      </dsp:txBody>
      <dsp:txXfrm>
        <a:off x="0" y="1955055"/>
        <a:ext cx="927357" cy="602665"/>
      </dsp:txXfrm>
    </dsp:sp>
    <dsp:sp modelId="{9E9FE827-52A4-46D9-ADB2-E6FCF0B9E008}">
      <dsp:nvSpPr>
        <dsp:cNvPr id="0" name=""/>
        <dsp:cNvSpPr/>
      </dsp:nvSpPr>
      <dsp:spPr>
        <a:xfrm>
          <a:off x="233118" y="2810840"/>
          <a:ext cx="1205330" cy="60266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DEFINIÇÃO DOS OBJETIVOS DO DASHBOARD</a:t>
          </a:r>
        </a:p>
      </dsp:txBody>
      <dsp:txXfrm>
        <a:off x="233118" y="2810840"/>
        <a:ext cx="1205330" cy="602665"/>
      </dsp:txXfrm>
    </dsp:sp>
    <dsp:sp modelId="{CF1CE0D6-2000-45B7-B412-882350AF6F25}">
      <dsp:nvSpPr>
        <dsp:cNvPr id="0" name=""/>
        <dsp:cNvSpPr/>
      </dsp:nvSpPr>
      <dsp:spPr>
        <a:xfrm>
          <a:off x="233118" y="3666625"/>
          <a:ext cx="1205330" cy="60266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FORMAÇÃO DA EQUIPE E DEFINIÇÃO DOS PAPÉIS</a:t>
          </a:r>
        </a:p>
      </dsp:txBody>
      <dsp:txXfrm>
        <a:off x="233118" y="3666625"/>
        <a:ext cx="1205330" cy="602665"/>
      </dsp:txXfrm>
    </dsp:sp>
    <dsp:sp modelId="{422A5DCC-F310-4179-AC5C-3A5AA9AB3509}">
      <dsp:nvSpPr>
        <dsp:cNvPr id="0" name=""/>
        <dsp:cNvSpPr/>
      </dsp:nvSpPr>
      <dsp:spPr>
        <a:xfrm>
          <a:off x="233118" y="4522409"/>
          <a:ext cx="1205330" cy="60266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LEVANTAMENTO</a:t>
          </a:r>
          <a:r>
            <a:rPr lang="pt-BR" sz="900" kern="1200" baseline="0"/>
            <a:t> INICIAL DE REQUISITOS E FUNCIONALIDADES</a:t>
          </a:r>
          <a:endParaRPr lang="pt-BR" sz="900" kern="1200"/>
        </a:p>
      </dsp:txBody>
      <dsp:txXfrm>
        <a:off x="233118" y="4522409"/>
        <a:ext cx="1205330" cy="602665"/>
      </dsp:txXfrm>
    </dsp:sp>
    <dsp:sp modelId="{D170E32D-A43F-4CAB-A215-C289F970862B}">
      <dsp:nvSpPr>
        <dsp:cNvPr id="0" name=""/>
        <dsp:cNvSpPr/>
      </dsp:nvSpPr>
      <dsp:spPr>
        <a:xfrm>
          <a:off x="1688910" y="1942128"/>
          <a:ext cx="1210645" cy="602665"/>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PLANEJAMENTO</a:t>
          </a:r>
        </a:p>
      </dsp:txBody>
      <dsp:txXfrm>
        <a:off x="1688910" y="1942128"/>
        <a:ext cx="1210645" cy="602665"/>
      </dsp:txXfrm>
    </dsp:sp>
    <dsp:sp modelId="{8D28DA9C-651E-493C-AEB4-8DE7C4670A76}">
      <dsp:nvSpPr>
        <dsp:cNvPr id="0" name=""/>
        <dsp:cNvSpPr/>
      </dsp:nvSpPr>
      <dsp:spPr>
        <a:xfrm>
          <a:off x="1691568" y="2810840"/>
          <a:ext cx="1205330" cy="60266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ANÁLISE DE NECESSIDADES DA CANNOLI E CLIENTES</a:t>
          </a:r>
        </a:p>
      </dsp:txBody>
      <dsp:txXfrm>
        <a:off x="1691568" y="2810840"/>
        <a:ext cx="1205330" cy="602665"/>
      </dsp:txXfrm>
    </dsp:sp>
    <dsp:sp modelId="{72AC346F-2F4E-444E-8C03-BD2A3B5A48DE}">
      <dsp:nvSpPr>
        <dsp:cNvPr id="0" name=""/>
        <dsp:cNvSpPr/>
      </dsp:nvSpPr>
      <dsp:spPr>
        <a:xfrm>
          <a:off x="1691568" y="3666625"/>
          <a:ext cx="1205330" cy="60266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DEFINIÇÃO</a:t>
          </a:r>
          <a:r>
            <a:rPr lang="pt-BR" sz="900" kern="1200" baseline="0"/>
            <a:t> DE REQUISITOS FUNCIONAIS E NÃO FUNCIONAIS</a:t>
          </a:r>
          <a:endParaRPr lang="pt-BR" sz="900" kern="1200"/>
        </a:p>
      </dsp:txBody>
      <dsp:txXfrm>
        <a:off x="1691568" y="3666625"/>
        <a:ext cx="1205330" cy="602665"/>
      </dsp:txXfrm>
    </dsp:sp>
    <dsp:sp modelId="{042C9D99-30E8-4921-9EB9-EBE3CC59CEFA}">
      <dsp:nvSpPr>
        <dsp:cNvPr id="0" name=""/>
        <dsp:cNvSpPr/>
      </dsp:nvSpPr>
      <dsp:spPr>
        <a:xfrm>
          <a:off x="1992900" y="4522409"/>
          <a:ext cx="1205330" cy="60266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ELABORAÇÃO DO CRONOGRAMA E METAS</a:t>
          </a:r>
        </a:p>
      </dsp:txBody>
      <dsp:txXfrm>
        <a:off x="1992900" y="4522409"/>
        <a:ext cx="1205330" cy="602665"/>
      </dsp:txXfrm>
    </dsp:sp>
    <dsp:sp modelId="{D7E2BE4B-D731-4C2D-BA0A-37C902784000}">
      <dsp:nvSpPr>
        <dsp:cNvPr id="0" name=""/>
        <dsp:cNvSpPr/>
      </dsp:nvSpPr>
      <dsp:spPr>
        <a:xfrm>
          <a:off x="1992900" y="5378194"/>
          <a:ext cx="1205330" cy="60266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IDENTIFICAÇÃO DE RISCOS E PLANO DE MITIGAÇÃO </a:t>
          </a:r>
        </a:p>
      </dsp:txBody>
      <dsp:txXfrm>
        <a:off x="1992900" y="5378194"/>
        <a:ext cx="1205330" cy="602665"/>
      </dsp:txXfrm>
    </dsp:sp>
    <dsp:sp modelId="{5368EF9E-E26F-497A-B704-8C2CE5D835FD}">
      <dsp:nvSpPr>
        <dsp:cNvPr id="0" name=""/>
        <dsp:cNvSpPr/>
      </dsp:nvSpPr>
      <dsp:spPr>
        <a:xfrm>
          <a:off x="3879242" y="1942128"/>
          <a:ext cx="1205330" cy="602665"/>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DESIGN</a:t>
          </a:r>
        </a:p>
        <a:p>
          <a:pPr marL="0" lvl="0" indent="0" algn="ctr" defTabSz="355600">
            <a:lnSpc>
              <a:spcPct val="90000"/>
            </a:lnSpc>
            <a:spcBef>
              <a:spcPct val="0"/>
            </a:spcBef>
            <a:spcAft>
              <a:spcPct val="35000"/>
            </a:spcAft>
            <a:buNone/>
          </a:pPr>
          <a:r>
            <a:rPr lang="pt-BR" sz="800" b="1" kern="1200"/>
            <a:t>PROTOTIPAGEM</a:t>
          </a:r>
        </a:p>
      </dsp:txBody>
      <dsp:txXfrm>
        <a:off x="3879242" y="1942128"/>
        <a:ext cx="1205330" cy="602665"/>
      </dsp:txXfrm>
    </dsp:sp>
    <dsp:sp modelId="{3CB81659-FE3C-423B-9CBD-B42FC5FE3EA0}">
      <dsp:nvSpPr>
        <dsp:cNvPr id="0" name=""/>
        <dsp:cNvSpPr/>
      </dsp:nvSpPr>
      <dsp:spPr>
        <a:xfrm>
          <a:off x="3150018" y="2810840"/>
          <a:ext cx="1205330" cy="60266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DESIGN UI </a:t>
          </a:r>
        </a:p>
      </dsp:txBody>
      <dsp:txXfrm>
        <a:off x="3150018" y="2810840"/>
        <a:ext cx="1205330" cy="602665"/>
      </dsp:txXfrm>
    </dsp:sp>
    <dsp:sp modelId="{07D3882F-C235-4ADF-85FA-E879C777A8BD}">
      <dsp:nvSpPr>
        <dsp:cNvPr id="0" name=""/>
        <dsp:cNvSpPr/>
      </dsp:nvSpPr>
      <dsp:spPr>
        <a:xfrm>
          <a:off x="3451350" y="3666625"/>
          <a:ext cx="1205330" cy="60266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NAVEGAÇÃO E FUNCIONALIDADES</a:t>
          </a:r>
        </a:p>
      </dsp:txBody>
      <dsp:txXfrm>
        <a:off x="3451350" y="3666625"/>
        <a:ext cx="1205330" cy="602665"/>
      </dsp:txXfrm>
    </dsp:sp>
    <dsp:sp modelId="{D7DDDDF0-F44F-4B11-B08B-89295DEA0D9B}">
      <dsp:nvSpPr>
        <dsp:cNvPr id="0" name=""/>
        <dsp:cNvSpPr/>
      </dsp:nvSpPr>
      <dsp:spPr>
        <a:xfrm>
          <a:off x="3451350" y="4522409"/>
          <a:ext cx="1205330" cy="60266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PROTÓTIPOS INTERATIVOS</a:t>
          </a:r>
        </a:p>
      </dsp:txBody>
      <dsp:txXfrm>
        <a:off x="3451350" y="4522409"/>
        <a:ext cx="1205330" cy="602665"/>
      </dsp:txXfrm>
    </dsp:sp>
    <dsp:sp modelId="{12FDCBF9-3BED-482D-906E-5A09DB8EAF1F}">
      <dsp:nvSpPr>
        <dsp:cNvPr id="0" name=""/>
        <dsp:cNvSpPr/>
      </dsp:nvSpPr>
      <dsp:spPr>
        <a:xfrm>
          <a:off x="4608467" y="2810840"/>
          <a:ext cx="1205330" cy="60266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DESIGN UX</a:t>
          </a:r>
        </a:p>
      </dsp:txBody>
      <dsp:txXfrm>
        <a:off x="4608467" y="2810840"/>
        <a:ext cx="1205330" cy="602665"/>
      </dsp:txXfrm>
    </dsp:sp>
    <dsp:sp modelId="{1E535ECD-9FA0-4E48-A66D-29FFB2AB3B70}">
      <dsp:nvSpPr>
        <dsp:cNvPr id="0" name=""/>
        <dsp:cNvSpPr/>
      </dsp:nvSpPr>
      <dsp:spPr>
        <a:xfrm>
          <a:off x="4909800" y="3666625"/>
          <a:ext cx="1205330" cy="60266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INTERFACE LIMPA E INTUITIVA</a:t>
          </a:r>
        </a:p>
      </dsp:txBody>
      <dsp:txXfrm>
        <a:off x="4909800" y="3666625"/>
        <a:ext cx="1205330" cy="602665"/>
      </dsp:txXfrm>
    </dsp:sp>
    <dsp:sp modelId="{0A7F2A46-750F-45A2-923B-D1292802EFDC}">
      <dsp:nvSpPr>
        <dsp:cNvPr id="0" name=""/>
        <dsp:cNvSpPr/>
      </dsp:nvSpPr>
      <dsp:spPr>
        <a:xfrm>
          <a:off x="4909800" y="4522409"/>
          <a:ext cx="1205330" cy="60266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TESTAR A UI/UX</a:t>
          </a:r>
        </a:p>
      </dsp:txBody>
      <dsp:txXfrm>
        <a:off x="4909800" y="4522409"/>
        <a:ext cx="1205330" cy="602665"/>
      </dsp:txXfrm>
    </dsp:sp>
    <dsp:sp modelId="{34D49AA9-33AD-4664-ADD5-58DB46EB9889}">
      <dsp:nvSpPr>
        <dsp:cNvPr id="0" name=""/>
        <dsp:cNvSpPr/>
      </dsp:nvSpPr>
      <dsp:spPr>
        <a:xfrm>
          <a:off x="5923085" y="1942128"/>
          <a:ext cx="1492994" cy="602665"/>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DESENVOLVIMENTO</a:t>
          </a:r>
        </a:p>
      </dsp:txBody>
      <dsp:txXfrm>
        <a:off x="5923085" y="1942128"/>
        <a:ext cx="1492994" cy="602665"/>
      </dsp:txXfrm>
    </dsp:sp>
    <dsp:sp modelId="{DA2E93DC-BB1D-4564-889B-BA004AC786E0}">
      <dsp:nvSpPr>
        <dsp:cNvPr id="0" name=""/>
        <dsp:cNvSpPr/>
      </dsp:nvSpPr>
      <dsp:spPr>
        <a:xfrm>
          <a:off x="6066917" y="2810840"/>
          <a:ext cx="1205330" cy="60266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MODELAGEM DE DADOS E DEFINIÇÃO DA ARQUITETURA</a:t>
          </a:r>
        </a:p>
      </dsp:txBody>
      <dsp:txXfrm>
        <a:off x="6066917" y="2810840"/>
        <a:ext cx="1205330" cy="602665"/>
      </dsp:txXfrm>
    </dsp:sp>
    <dsp:sp modelId="{47D7B08E-C006-4337-AFA5-B2B6AB5330E7}">
      <dsp:nvSpPr>
        <dsp:cNvPr id="0" name=""/>
        <dsp:cNvSpPr/>
      </dsp:nvSpPr>
      <dsp:spPr>
        <a:xfrm>
          <a:off x="6368250" y="3666625"/>
          <a:ext cx="1205330" cy="60266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IMPLEMENTAÇÃO DO BACKEND ( API, LOGICA DO NEGOCIO, SEGURANÇA )</a:t>
          </a:r>
        </a:p>
      </dsp:txBody>
      <dsp:txXfrm>
        <a:off x="6368250" y="3666625"/>
        <a:ext cx="1205330" cy="602665"/>
      </dsp:txXfrm>
    </dsp:sp>
    <dsp:sp modelId="{43E1BAD0-C612-479E-A76D-9ADDAE663A0D}">
      <dsp:nvSpPr>
        <dsp:cNvPr id="0" name=""/>
        <dsp:cNvSpPr/>
      </dsp:nvSpPr>
      <dsp:spPr>
        <a:xfrm>
          <a:off x="6368250" y="4522409"/>
          <a:ext cx="1205330" cy="60266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IMPLEMENTAÇÃO DO FRONT-END ( GRAFICOS, FILTROS, KPIS )</a:t>
          </a:r>
        </a:p>
      </dsp:txBody>
      <dsp:txXfrm>
        <a:off x="6368250" y="4522409"/>
        <a:ext cx="1205330" cy="602665"/>
      </dsp:txXfrm>
    </dsp:sp>
    <dsp:sp modelId="{6A9A6BDE-BF56-4AAD-B6B5-9CF90FB5C120}">
      <dsp:nvSpPr>
        <dsp:cNvPr id="0" name=""/>
        <dsp:cNvSpPr/>
      </dsp:nvSpPr>
      <dsp:spPr>
        <a:xfrm>
          <a:off x="6368250" y="5378194"/>
          <a:ext cx="1205330" cy="60266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INTEGRAÇÃO COM BASE DE DADOS</a:t>
          </a:r>
        </a:p>
      </dsp:txBody>
      <dsp:txXfrm>
        <a:off x="6368250" y="5378194"/>
        <a:ext cx="1205330" cy="602665"/>
      </dsp:txXfrm>
    </dsp:sp>
    <dsp:sp modelId="{0BF99F41-2B36-4860-856E-9B912562371F}">
      <dsp:nvSpPr>
        <dsp:cNvPr id="0" name=""/>
        <dsp:cNvSpPr/>
      </dsp:nvSpPr>
      <dsp:spPr>
        <a:xfrm>
          <a:off x="7669199" y="1942128"/>
          <a:ext cx="1345896" cy="602665"/>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INTEGRAÇÃO DE INTELIGÊNCIA ARTIFICIAL E SIMULAÇÕES</a:t>
          </a:r>
        </a:p>
      </dsp:txBody>
      <dsp:txXfrm>
        <a:off x="7669199" y="1942128"/>
        <a:ext cx="1345896" cy="602665"/>
      </dsp:txXfrm>
    </dsp:sp>
    <dsp:sp modelId="{1B7F2636-2E39-4D22-BF8C-4574EEF2DA91}">
      <dsp:nvSpPr>
        <dsp:cNvPr id="0" name=""/>
        <dsp:cNvSpPr/>
      </dsp:nvSpPr>
      <dsp:spPr>
        <a:xfrm>
          <a:off x="8005673" y="2810840"/>
          <a:ext cx="1205330" cy="60266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APLICAÇÃO DE ALGORITIMOS DE IA/ML PARA GERAR INSIGHTS</a:t>
          </a:r>
        </a:p>
      </dsp:txBody>
      <dsp:txXfrm>
        <a:off x="8005673" y="2810840"/>
        <a:ext cx="1205330" cy="602665"/>
      </dsp:txXfrm>
    </dsp:sp>
    <dsp:sp modelId="{D2B32FE8-B300-4E27-B7E2-297F3F999D4E}">
      <dsp:nvSpPr>
        <dsp:cNvPr id="0" name=""/>
        <dsp:cNvSpPr/>
      </dsp:nvSpPr>
      <dsp:spPr>
        <a:xfrm>
          <a:off x="8005673" y="3666625"/>
          <a:ext cx="1205330" cy="60266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IMPLEMENTAÇÃO</a:t>
          </a:r>
          <a:r>
            <a:rPr lang="pt-BR" sz="900" kern="1200" baseline="0"/>
            <a:t> DE ALERTAS AUTOMÁTICOS E DETECÇÃO DE ANOMALIS</a:t>
          </a:r>
          <a:endParaRPr lang="pt-BR" sz="900" kern="1200"/>
        </a:p>
      </dsp:txBody>
      <dsp:txXfrm>
        <a:off x="8005673" y="3666625"/>
        <a:ext cx="1205330" cy="602665"/>
      </dsp:txXfrm>
    </dsp:sp>
    <dsp:sp modelId="{0B77889B-AAC5-42E4-AC09-1DCA681BCE85}">
      <dsp:nvSpPr>
        <dsp:cNvPr id="0" name=""/>
        <dsp:cNvSpPr/>
      </dsp:nvSpPr>
      <dsp:spPr>
        <a:xfrm>
          <a:off x="8005673" y="4522409"/>
          <a:ext cx="1205330" cy="60266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SIMULAÇÃO</a:t>
          </a:r>
          <a:r>
            <a:rPr lang="pt-BR" sz="900" kern="1200" baseline="0"/>
            <a:t> DE CAMPANHAS E CENÁRIOS DE USO</a:t>
          </a:r>
          <a:endParaRPr lang="pt-BR" sz="900" kern="1200"/>
        </a:p>
      </dsp:txBody>
      <dsp:txXfrm>
        <a:off x="8005673" y="4522409"/>
        <a:ext cx="1205330" cy="602665"/>
      </dsp:txXfrm>
    </dsp:sp>
    <dsp:sp modelId="{3A2A1C1F-CABC-4C98-B728-F262323AA994}">
      <dsp:nvSpPr>
        <dsp:cNvPr id="0" name=""/>
        <dsp:cNvSpPr/>
      </dsp:nvSpPr>
      <dsp:spPr>
        <a:xfrm>
          <a:off x="9268214" y="1942128"/>
          <a:ext cx="1303347" cy="602665"/>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TESTES</a:t>
          </a:r>
        </a:p>
      </dsp:txBody>
      <dsp:txXfrm>
        <a:off x="9268214" y="1942128"/>
        <a:ext cx="1303347" cy="602665"/>
      </dsp:txXfrm>
    </dsp:sp>
    <dsp:sp modelId="{6BAFA004-7462-4BB3-8CF7-8F0FAE532698}">
      <dsp:nvSpPr>
        <dsp:cNvPr id="0" name=""/>
        <dsp:cNvSpPr/>
      </dsp:nvSpPr>
      <dsp:spPr>
        <a:xfrm>
          <a:off x="9594051" y="2810840"/>
          <a:ext cx="1205330" cy="60266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TESTES FUNCIONAIS E DE USABILIDADE</a:t>
          </a:r>
        </a:p>
      </dsp:txBody>
      <dsp:txXfrm>
        <a:off x="9594051" y="2810840"/>
        <a:ext cx="1205330" cy="602665"/>
      </dsp:txXfrm>
    </dsp:sp>
    <dsp:sp modelId="{8214640F-5D66-49B2-997F-5F320E255B10}">
      <dsp:nvSpPr>
        <dsp:cNvPr id="0" name=""/>
        <dsp:cNvSpPr/>
      </dsp:nvSpPr>
      <dsp:spPr>
        <a:xfrm>
          <a:off x="9594051" y="3666625"/>
          <a:ext cx="1205330" cy="60266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TESTES</a:t>
          </a:r>
          <a:r>
            <a:rPr lang="pt-BR" sz="900" kern="1200" baseline="0"/>
            <a:t> DE RESPONSIVIDADE E COMPATIBILIDADE</a:t>
          </a:r>
          <a:endParaRPr lang="pt-BR" sz="900" kern="1200"/>
        </a:p>
      </dsp:txBody>
      <dsp:txXfrm>
        <a:off x="9594051" y="3666625"/>
        <a:ext cx="1205330" cy="602665"/>
      </dsp:txXfrm>
    </dsp:sp>
    <dsp:sp modelId="{0CE7C8B4-F8E6-429D-8C4A-73E9D60DCB81}">
      <dsp:nvSpPr>
        <dsp:cNvPr id="0" name=""/>
        <dsp:cNvSpPr/>
      </dsp:nvSpPr>
      <dsp:spPr>
        <a:xfrm>
          <a:off x="9594051" y="4522409"/>
          <a:ext cx="1205330" cy="60266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TESTES</a:t>
          </a:r>
          <a:r>
            <a:rPr lang="pt-BR" sz="900" kern="1200" baseline="0"/>
            <a:t> DE SEGURANÇA E PRIVACIDADES ( LGPD )</a:t>
          </a:r>
          <a:endParaRPr lang="pt-BR" sz="900" kern="1200"/>
        </a:p>
      </dsp:txBody>
      <dsp:txXfrm>
        <a:off x="9594051" y="4522409"/>
        <a:ext cx="1205330" cy="602665"/>
      </dsp:txXfrm>
    </dsp:sp>
    <dsp:sp modelId="{9A681887-5350-4EBE-BD43-C7E4297AB1BB}">
      <dsp:nvSpPr>
        <dsp:cNvPr id="0" name=""/>
        <dsp:cNvSpPr/>
      </dsp:nvSpPr>
      <dsp:spPr>
        <a:xfrm>
          <a:off x="10824682" y="1942128"/>
          <a:ext cx="1205330" cy="602665"/>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LANÇAMENTO</a:t>
          </a:r>
        </a:p>
      </dsp:txBody>
      <dsp:txXfrm>
        <a:off x="10824682" y="1942128"/>
        <a:ext cx="1205330" cy="602665"/>
      </dsp:txXfrm>
    </dsp:sp>
    <dsp:sp modelId="{A4073290-40FA-4447-A63D-A2A271E69369}">
      <dsp:nvSpPr>
        <dsp:cNvPr id="0" name=""/>
        <dsp:cNvSpPr/>
      </dsp:nvSpPr>
      <dsp:spPr>
        <a:xfrm>
          <a:off x="11126014" y="2810840"/>
          <a:ext cx="1205330" cy="60266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ENTREGA DA PRIMEIRA VERSÃO AOS PROFESSORES</a:t>
          </a:r>
        </a:p>
      </dsp:txBody>
      <dsp:txXfrm>
        <a:off x="11126014" y="2810840"/>
        <a:ext cx="1205330" cy="602665"/>
      </dsp:txXfrm>
    </dsp:sp>
    <dsp:sp modelId="{CC7BE9CC-9E44-4B05-9B0E-850124C3547A}">
      <dsp:nvSpPr>
        <dsp:cNvPr id="0" name=""/>
        <dsp:cNvSpPr/>
      </dsp:nvSpPr>
      <dsp:spPr>
        <a:xfrm>
          <a:off x="11126014" y="3666625"/>
          <a:ext cx="1205330" cy="60266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AJUSTES</a:t>
          </a:r>
          <a:r>
            <a:rPr lang="pt-BR" sz="900" kern="1200" baseline="0"/>
            <a:t> BASEADOS EM FEEDBACKS</a:t>
          </a:r>
          <a:endParaRPr lang="pt-BR" sz="900" kern="1200"/>
        </a:p>
      </dsp:txBody>
      <dsp:txXfrm>
        <a:off x="11126014" y="3666625"/>
        <a:ext cx="1205330" cy="602665"/>
      </dsp:txXfrm>
    </dsp:sp>
    <dsp:sp modelId="{55EC4157-21BA-4613-8860-42E031585862}">
      <dsp:nvSpPr>
        <dsp:cNvPr id="0" name=""/>
        <dsp:cNvSpPr/>
      </dsp:nvSpPr>
      <dsp:spPr>
        <a:xfrm>
          <a:off x="11126014" y="4522409"/>
          <a:ext cx="1205330" cy="60266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ENTREGA OFICIAL DA VERSÃO FINAL</a:t>
          </a:r>
        </a:p>
      </dsp:txBody>
      <dsp:txXfrm>
        <a:off x="11126014" y="4522409"/>
        <a:ext cx="1205330" cy="602665"/>
      </dsp:txXfrm>
    </dsp:sp>
    <dsp:sp modelId="{36F65EB3-A93B-4BDE-AD59-D991F66D50DB}">
      <dsp:nvSpPr>
        <dsp:cNvPr id="0" name=""/>
        <dsp:cNvSpPr/>
      </dsp:nvSpPr>
      <dsp:spPr>
        <a:xfrm>
          <a:off x="12283132" y="1942128"/>
          <a:ext cx="1205330" cy="602665"/>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PÓS-LANÇAMENTO E APRESENTAÇÃO FINAL</a:t>
          </a:r>
        </a:p>
      </dsp:txBody>
      <dsp:txXfrm>
        <a:off x="12283132" y="1942128"/>
        <a:ext cx="1205330" cy="602665"/>
      </dsp:txXfrm>
    </dsp:sp>
    <dsp:sp modelId="{26279B3F-32AE-429E-8F6A-E74283514EA0}">
      <dsp:nvSpPr>
        <dsp:cNvPr id="0" name=""/>
        <dsp:cNvSpPr/>
      </dsp:nvSpPr>
      <dsp:spPr>
        <a:xfrm>
          <a:off x="12584464" y="2810840"/>
          <a:ext cx="1205330" cy="60266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APRESENTAÇÃO DO PROJETO ( BANNER + PITCH )</a:t>
          </a:r>
        </a:p>
      </dsp:txBody>
      <dsp:txXfrm>
        <a:off x="12584464" y="2810840"/>
        <a:ext cx="1205330" cy="602665"/>
      </dsp:txXfrm>
    </dsp:sp>
    <dsp:sp modelId="{463E7EE2-DBFC-4EC0-BC5D-9271F221CF32}">
      <dsp:nvSpPr>
        <dsp:cNvPr id="0" name=""/>
        <dsp:cNvSpPr/>
      </dsp:nvSpPr>
      <dsp:spPr>
        <a:xfrm>
          <a:off x="12584464" y="3666625"/>
          <a:ext cx="1205330" cy="60266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SUPORTE A DÚVIDAS E MELHORIAS PÓS-AVALIAÇÃO</a:t>
          </a:r>
        </a:p>
      </dsp:txBody>
      <dsp:txXfrm>
        <a:off x="12584464" y="3666625"/>
        <a:ext cx="1205330" cy="602665"/>
      </dsp:txXfrm>
    </dsp:sp>
    <dsp:sp modelId="{133F1FC1-C5F4-4978-BE80-4F349F36D878}">
      <dsp:nvSpPr>
        <dsp:cNvPr id="0" name=""/>
        <dsp:cNvSpPr/>
      </dsp:nvSpPr>
      <dsp:spPr>
        <a:xfrm>
          <a:off x="12594360" y="4522409"/>
          <a:ext cx="1205330" cy="60266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DOCUMENTAÇÃO</a:t>
          </a:r>
          <a:r>
            <a:rPr lang="pt-BR" sz="900" kern="1200" baseline="0"/>
            <a:t> FINAL DO PROJETO</a:t>
          </a:r>
          <a:endParaRPr lang="pt-BR" sz="900" kern="1200"/>
        </a:p>
      </dsp:txBody>
      <dsp:txXfrm>
        <a:off x="12594360" y="4522409"/>
        <a:ext cx="1205330" cy="602665"/>
      </dsp:txXfrm>
    </dsp:sp>
    <dsp:sp modelId="{F5C5F184-CBCA-49BB-BB7E-3A0146C211EB}">
      <dsp:nvSpPr>
        <dsp:cNvPr id="0" name=""/>
        <dsp:cNvSpPr/>
      </dsp:nvSpPr>
      <dsp:spPr>
        <a:xfrm>
          <a:off x="13786221" y="1955055"/>
          <a:ext cx="890715" cy="602665"/>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EXPANSÃO</a:t>
          </a:r>
        </a:p>
      </dsp:txBody>
      <dsp:txXfrm>
        <a:off x="13786221" y="1955055"/>
        <a:ext cx="890715" cy="602665"/>
      </dsp:txXfrm>
    </dsp:sp>
    <dsp:sp modelId="{3E37B074-43F2-410D-A821-9E917734EEF5}">
      <dsp:nvSpPr>
        <dsp:cNvPr id="0" name=""/>
        <dsp:cNvSpPr/>
      </dsp:nvSpPr>
      <dsp:spPr>
        <a:xfrm>
          <a:off x="14042914" y="2810840"/>
          <a:ext cx="1205330" cy="60266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ANÁLISE DE EXPANSÃO DE MERCADO</a:t>
          </a:r>
        </a:p>
      </dsp:txBody>
      <dsp:txXfrm>
        <a:off x="14042914" y="2810840"/>
        <a:ext cx="1205330" cy="602665"/>
      </dsp:txXfrm>
    </dsp:sp>
    <dsp:sp modelId="{E1649481-31C2-4E1C-A6F3-BCDF01D59BD2}">
      <dsp:nvSpPr>
        <dsp:cNvPr id="0" name=""/>
        <dsp:cNvSpPr/>
      </dsp:nvSpPr>
      <dsp:spPr>
        <a:xfrm>
          <a:off x="14042914" y="3666625"/>
          <a:ext cx="1205330" cy="60266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DESENVOLVER PARCERIAS</a:t>
          </a:r>
        </a:p>
      </dsp:txBody>
      <dsp:txXfrm>
        <a:off x="14042914" y="3666625"/>
        <a:ext cx="1205330" cy="602665"/>
      </dsp:txXfrm>
    </dsp:sp>
    <dsp:sp modelId="{5D899EB1-B601-4B33-9059-E0DEFEEE5318}">
      <dsp:nvSpPr>
        <dsp:cNvPr id="0" name=""/>
        <dsp:cNvSpPr/>
      </dsp:nvSpPr>
      <dsp:spPr>
        <a:xfrm>
          <a:off x="14042914" y="4522409"/>
          <a:ext cx="1205330" cy="602665"/>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kern="1200"/>
            <a:t>DESENVOLVER VERSÕES DE ASSINATURA</a:t>
          </a:r>
        </a:p>
      </dsp:txBody>
      <dsp:txXfrm>
        <a:off x="14042914" y="4522409"/>
        <a:ext cx="1205330" cy="602665"/>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image" Target="../media/image10.jpeg"/><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3.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11.jpeg"/></Relationships>
</file>

<file path=xl/drawings/_rels/drawing4.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1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2.png"/></Relationships>
</file>

<file path=xl/drawings/_rels/drawing7.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1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36</xdr:row>
      <xdr:rowOff>0</xdr:rowOff>
    </xdr:from>
    <xdr:to>
      <xdr:col>10</xdr:col>
      <xdr:colOff>12920</xdr:colOff>
      <xdr:row>68</xdr:row>
      <xdr:rowOff>152562</xdr:rowOff>
    </xdr:to>
    <xdr:pic>
      <xdr:nvPicPr>
        <xdr:cNvPr id="10" name="Imagem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1"/>
        <a:stretch>
          <a:fillRect/>
        </a:stretch>
      </xdr:blipFill>
      <xdr:spPr>
        <a:xfrm>
          <a:off x="1815353" y="5647765"/>
          <a:ext cx="4248743" cy="5172797"/>
        </a:xfrm>
        <a:prstGeom prst="rect">
          <a:avLst/>
        </a:prstGeom>
      </xdr:spPr>
    </xdr:pic>
    <xdr:clientData/>
  </xdr:twoCellAnchor>
  <xdr:twoCellAnchor editAs="oneCell">
    <xdr:from>
      <xdr:col>2</xdr:col>
      <xdr:colOff>311728</xdr:colOff>
      <xdr:row>70</xdr:row>
      <xdr:rowOff>51954</xdr:rowOff>
    </xdr:from>
    <xdr:to>
      <xdr:col>10</xdr:col>
      <xdr:colOff>128235</xdr:colOff>
      <xdr:row>91</xdr:row>
      <xdr:rowOff>147850</xdr:rowOff>
    </xdr:to>
    <xdr:pic>
      <xdr:nvPicPr>
        <xdr:cNvPr id="11" name="Imagem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2"/>
        <a:stretch>
          <a:fillRect/>
        </a:stretch>
      </xdr:blipFill>
      <xdr:spPr>
        <a:xfrm>
          <a:off x="1524001" y="10962409"/>
          <a:ext cx="4665598" cy="3369032"/>
        </a:xfrm>
        <a:prstGeom prst="rect">
          <a:avLst/>
        </a:prstGeom>
      </xdr:spPr>
    </xdr:pic>
    <xdr:clientData/>
  </xdr:twoCellAnchor>
  <xdr:twoCellAnchor editAs="oneCell">
    <xdr:from>
      <xdr:col>2</xdr:col>
      <xdr:colOff>261131</xdr:colOff>
      <xdr:row>92</xdr:row>
      <xdr:rowOff>83003</xdr:rowOff>
    </xdr:from>
    <xdr:to>
      <xdr:col>10</xdr:col>
      <xdr:colOff>155903</xdr:colOff>
      <xdr:row>109</xdr:row>
      <xdr:rowOff>141140</xdr:rowOff>
    </xdr:to>
    <xdr:pic>
      <xdr:nvPicPr>
        <xdr:cNvPr id="12" name="Imagem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3"/>
        <a:stretch>
          <a:fillRect/>
        </a:stretch>
      </xdr:blipFill>
      <xdr:spPr>
        <a:xfrm>
          <a:off x="1480331" y="14980103"/>
          <a:ext cx="4771572" cy="2810862"/>
        </a:xfrm>
        <a:prstGeom prst="rect">
          <a:avLst/>
        </a:prstGeom>
      </xdr:spPr>
    </xdr:pic>
    <xdr:clientData/>
  </xdr:twoCellAnchor>
  <xdr:twoCellAnchor editAs="oneCell">
    <xdr:from>
      <xdr:col>2</xdr:col>
      <xdr:colOff>156883</xdr:colOff>
      <xdr:row>108</xdr:row>
      <xdr:rowOff>106457</xdr:rowOff>
    </xdr:from>
    <xdr:to>
      <xdr:col>9</xdr:col>
      <xdr:colOff>431196</xdr:colOff>
      <xdr:row>128</xdr:row>
      <xdr:rowOff>130215</xdr:rowOff>
    </xdr:to>
    <xdr:pic>
      <xdr:nvPicPr>
        <xdr:cNvPr id="13" name="Imagem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4"/>
        <a:stretch>
          <a:fillRect/>
        </a:stretch>
      </xdr:blipFill>
      <xdr:spPr>
        <a:xfrm>
          <a:off x="1367118" y="17049751"/>
          <a:ext cx="4510137" cy="3161405"/>
        </a:xfrm>
        <a:prstGeom prst="rect">
          <a:avLst/>
        </a:prstGeom>
      </xdr:spPr>
    </xdr:pic>
    <xdr:clientData/>
  </xdr:twoCellAnchor>
  <xdr:twoCellAnchor editAs="oneCell">
    <xdr:from>
      <xdr:col>2</xdr:col>
      <xdr:colOff>313766</xdr:colOff>
      <xdr:row>129</xdr:row>
      <xdr:rowOff>100852</xdr:rowOff>
    </xdr:from>
    <xdr:to>
      <xdr:col>10</xdr:col>
      <xdr:colOff>123266</xdr:colOff>
      <xdr:row>134</xdr:row>
      <xdr:rowOff>55034</xdr:rowOff>
    </xdr:to>
    <xdr:pic>
      <xdr:nvPicPr>
        <xdr:cNvPr id="14" name="Imagem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5"/>
        <a:stretch>
          <a:fillRect/>
        </a:stretch>
      </xdr:blipFill>
      <xdr:spPr>
        <a:xfrm>
          <a:off x="1524001" y="20338676"/>
          <a:ext cx="4650441" cy="738593"/>
        </a:xfrm>
        <a:prstGeom prst="rect">
          <a:avLst/>
        </a:prstGeom>
      </xdr:spPr>
    </xdr:pic>
    <xdr:clientData/>
  </xdr:twoCellAnchor>
  <xdr:twoCellAnchor editAs="oneCell">
    <xdr:from>
      <xdr:col>2</xdr:col>
      <xdr:colOff>168087</xdr:colOff>
      <xdr:row>131</xdr:row>
      <xdr:rowOff>11205</xdr:rowOff>
    </xdr:from>
    <xdr:to>
      <xdr:col>10</xdr:col>
      <xdr:colOff>166347</xdr:colOff>
      <xdr:row>157</xdr:row>
      <xdr:rowOff>19744</xdr:rowOff>
    </xdr:to>
    <xdr:pic>
      <xdr:nvPicPr>
        <xdr:cNvPr id="16" name="Imagem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6"/>
        <a:stretch>
          <a:fillRect/>
        </a:stretch>
      </xdr:blipFill>
      <xdr:spPr>
        <a:xfrm>
          <a:off x="1378322" y="20562793"/>
          <a:ext cx="4839201" cy="4087480"/>
        </a:xfrm>
        <a:prstGeom prst="rect">
          <a:avLst/>
        </a:prstGeom>
      </xdr:spPr>
    </xdr:pic>
    <xdr:clientData/>
  </xdr:twoCellAnchor>
  <xdr:twoCellAnchor editAs="oneCell">
    <xdr:from>
      <xdr:col>2</xdr:col>
      <xdr:colOff>145678</xdr:colOff>
      <xdr:row>156</xdr:row>
      <xdr:rowOff>89647</xdr:rowOff>
    </xdr:from>
    <xdr:to>
      <xdr:col>10</xdr:col>
      <xdr:colOff>369795</xdr:colOff>
      <xdr:row>172</xdr:row>
      <xdr:rowOff>96843</xdr:rowOff>
    </xdr:to>
    <xdr:pic>
      <xdr:nvPicPr>
        <xdr:cNvPr id="17" name="Imagem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7"/>
        <a:stretch>
          <a:fillRect/>
        </a:stretch>
      </xdr:blipFill>
      <xdr:spPr>
        <a:xfrm>
          <a:off x="1355913" y="24563294"/>
          <a:ext cx="5065058" cy="2517314"/>
        </a:xfrm>
        <a:prstGeom prst="rect">
          <a:avLst/>
        </a:prstGeom>
      </xdr:spPr>
    </xdr:pic>
    <xdr:clientData/>
  </xdr:twoCellAnchor>
  <xdr:twoCellAnchor editAs="oneCell">
    <xdr:from>
      <xdr:col>2</xdr:col>
      <xdr:colOff>78443</xdr:colOff>
      <xdr:row>170</xdr:row>
      <xdr:rowOff>100854</xdr:rowOff>
    </xdr:from>
    <xdr:to>
      <xdr:col>9</xdr:col>
      <xdr:colOff>591077</xdr:colOff>
      <xdr:row>193</xdr:row>
      <xdr:rowOff>142982</xdr:rowOff>
    </xdr:to>
    <xdr:pic>
      <xdr:nvPicPr>
        <xdr:cNvPr id="18" name="Imagem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8"/>
        <a:stretch>
          <a:fillRect/>
        </a:stretch>
      </xdr:blipFill>
      <xdr:spPr>
        <a:xfrm>
          <a:off x="1288678" y="26770854"/>
          <a:ext cx="4748458" cy="3650422"/>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13</xdr:col>
          <xdr:colOff>95250</xdr:colOff>
          <xdr:row>37</xdr:row>
          <xdr:rowOff>95250</xdr:rowOff>
        </xdr:from>
        <xdr:to>
          <xdr:col>25</xdr:col>
          <xdr:colOff>323850</xdr:colOff>
          <xdr:row>90</xdr:row>
          <xdr:rowOff>57150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5</xdr:col>
      <xdr:colOff>64943</xdr:colOff>
      <xdr:row>2</xdr:row>
      <xdr:rowOff>180976</xdr:rowOff>
    </xdr:from>
    <xdr:to>
      <xdr:col>30</xdr:col>
      <xdr:colOff>74467</xdr:colOff>
      <xdr:row>41</xdr:row>
      <xdr:rowOff>29442</xdr:rowOff>
    </xdr:to>
    <xdr:graphicFrame macro="">
      <xdr:nvGraphicFramePr>
        <xdr:cNvPr id="2" name="Diagrama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oneCellAnchor>
    <xdr:from>
      <xdr:col>12</xdr:col>
      <xdr:colOff>258536</xdr:colOff>
      <xdr:row>2</xdr:row>
      <xdr:rowOff>231323</xdr:rowOff>
    </xdr:from>
    <xdr:ext cx="1026036" cy="1011009"/>
    <xdr:pic>
      <xdr:nvPicPr>
        <xdr:cNvPr id="3" name="Imagem 2" descr="Cannoli.food | LinkedIn">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573736" y="488498"/>
          <a:ext cx="1026036" cy="101100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xdr:from>
      <xdr:col>1</xdr:col>
      <xdr:colOff>13607</xdr:colOff>
      <xdr:row>0</xdr:row>
      <xdr:rowOff>0</xdr:rowOff>
    </xdr:from>
    <xdr:to>
      <xdr:col>2</xdr:col>
      <xdr:colOff>53662</xdr:colOff>
      <xdr:row>6</xdr:row>
      <xdr:rowOff>11300</xdr:rowOff>
    </xdr:to>
    <xdr:pic>
      <xdr:nvPicPr>
        <xdr:cNvPr id="2" name="Imagem 1" descr="Logotipo De Saúde E Bem Estar Design De Logotipo De Centro ...">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249720" y="0"/>
          <a:ext cx="630336" cy="10952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137583</xdr:colOff>
      <xdr:row>0</xdr:row>
      <xdr:rowOff>35835</xdr:rowOff>
    </xdr:from>
    <xdr:to>
      <xdr:col>1</xdr:col>
      <xdr:colOff>677335</xdr:colOff>
      <xdr:row>5</xdr:row>
      <xdr:rowOff>11102</xdr:rowOff>
    </xdr:to>
    <xdr:pic>
      <xdr:nvPicPr>
        <xdr:cNvPr id="2" name="Imagem 1" descr="Logotipo De Saúde E Bem Estar Design De Logotipo De Centro ...">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370416" y="35835"/>
          <a:ext cx="539752" cy="8219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92529</xdr:colOff>
      <xdr:row>21</xdr:row>
      <xdr:rowOff>170090</xdr:rowOff>
    </xdr:from>
    <xdr:to>
      <xdr:col>7</xdr:col>
      <xdr:colOff>19050</xdr:colOff>
      <xdr:row>21</xdr:row>
      <xdr:rowOff>180975</xdr:rowOff>
    </xdr:to>
    <xdr:cxnSp macro="">
      <xdr:nvCxnSpPr>
        <xdr:cNvPr id="2" name="Conector de Seta Reta 24">
          <a:extLst>
            <a:ext uri="{FF2B5EF4-FFF2-40B4-BE49-F238E27FC236}">
              <a16:creationId xmlns:a16="http://schemas.microsoft.com/office/drawing/2014/main" id="{2A23D6F9-63D5-44C6-854B-5FF3808AAC16}"/>
            </a:ext>
          </a:extLst>
        </xdr:cNvPr>
        <xdr:cNvCxnSpPr/>
      </xdr:nvCxnSpPr>
      <xdr:spPr>
        <a:xfrm>
          <a:off x="2530929" y="3560990"/>
          <a:ext cx="1755321" cy="13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103187</xdr:colOff>
      <xdr:row>10</xdr:row>
      <xdr:rowOff>71437</xdr:rowOff>
    </xdr:from>
    <xdr:to>
      <xdr:col>9</xdr:col>
      <xdr:colOff>285750</xdr:colOff>
      <xdr:row>10</xdr:row>
      <xdr:rowOff>79370</xdr:rowOff>
    </xdr:to>
    <xdr:cxnSp macro="">
      <xdr:nvCxnSpPr>
        <xdr:cNvPr id="3" name="Conector de Seta Reta 58">
          <a:extLst>
            <a:ext uri="{FF2B5EF4-FFF2-40B4-BE49-F238E27FC236}">
              <a16:creationId xmlns:a16="http://schemas.microsoft.com/office/drawing/2014/main" id="{7F2BDBF3-781B-4900-93DD-2A58008E9CB1}"/>
            </a:ext>
          </a:extLst>
        </xdr:cNvPr>
        <xdr:cNvCxnSpPr/>
      </xdr:nvCxnSpPr>
      <xdr:spPr>
        <a:xfrm>
          <a:off x="4979987" y="1690687"/>
          <a:ext cx="792163" cy="7933"/>
        </a:xfrm>
        <a:prstGeom prst="straightConnector1">
          <a:avLst/>
        </a:prstGeom>
        <a:ln>
          <a:solidFill>
            <a:srgbClr val="00B05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22412</xdr:colOff>
      <xdr:row>30</xdr:row>
      <xdr:rowOff>136920</xdr:rowOff>
    </xdr:from>
    <xdr:ext cx="3875291" cy="1557860"/>
    <xdr:pic>
      <xdr:nvPicPr>
        <xdr:cNvPr id="4" name="Imagem 1">
          <a:extLst>
            <a:ext uri="{FF2B5EF4-FFF2-40B4-BE49-F238E27FC236}">
              <a16:creationId xmlns:a16="http://schemas.microsoft.com/office/drawing/2014/main" id="{D4B68899-B1BE-4AA6-A622-62C3349034AA}"/>
            </a:ext>
          </a:extLst>
        </xdr:cNvPr>
        <xdr:cNvPicPr>
          <a:picLocks noChangeAspect="1"/>
        </xdr:cNvPicPr>
      </xdr:nvPicPr>
      <xdr:blipFill>
        <a:blip xmlns:r="http://schemas.openxmlformats.org/officeDocument/2006/relationships" r:embed="rId1"/>
        <a:stretch>
          <a:fillRect/>
        </a:stretch>
      </xdr:blipFill>
      <xdr:spPr>
        <a:xfrm>
          <a:off x="14652812" y="4994670"/>
          <a:ext cx="3875291" cy="1557860"/>
        </a:xfrm>
        <a:prstGeom prst="rect">
          <a:avLst/>
        </a:prstGeom>
      </xdr:spPr>
    </xdr:pic>
    <xdr:clientData/>
  </xdr:oneCellAnchor>
  <xdr:twoCellAnchor>
    <xdr:from>
      <xdr:col>5</xdr:col>
      <xdr:colOff>9525</xdr:colOff>
      <xdr:row>22</xdr:row>
      <xdr:rowOff>304800</xdr:rowOff>
    </xdr:from>
    <xdr:to>
      <xdr:col>6</xdr:col>
      <xdr:colOff>38100</xdr:colOff>
      <xdr:row>23</xdr:row>
      <xdr:rowOff>0</xdr:rowOff>
    </xdr:to>
    <xdr:cxnSp macro="">
      <xdr:nvCxnSpPr>
        <xdr:cNvPr id="5" name="Conector de Seta Reta 44">
          <a:extLst>
            <a:ext uri="{FF2B5EF4-FFF2-40B4-BE49-F238E27FC236}">
              <a16:creationId xmlns:a16="http://schemas.microsoft.com/office/drawing/2014/main" id="{C19FED34-19AD-41B3-BF64-C1CDFEEC2E58}"/>
            </a:ext>
          </a:extLst>
        </xdr:cNvPr>
        <xdr:cNvCxnSpPr/>
      </xdr:nvCxnSpPr>
      <xdr:spPr>
        <a:xfrm>
          <a:off x="3057525" y="3724275"/>
          <a:ext cx="6381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314325</xdr:colOff>
      <xdr:row>20</xdr:row>
      <xdr:rowOff>19050</xdr:rowOff>
    </xdr:from>
    <xdr:to>
      <xdr:col>10</xdr:col>
      <xdr:colOff>0</xdr:colOff>
      <xdr:row>21</xdr:row>
      <xdr:rowOff>180976</xdr:rowOff>
    </xdr:to>
    <xdr:cxnSp macro="">
      <xdr:nvCxnSpPr>
        <xdr:cNvPr id="6" name="Conector de Seta Reta 47">
          <a:extLst>
            <a:ext uri="{FF2B5EF4-FFF2-40B4-BE49-F238E27FC236}">
              <a16:creationId xmlns:a16="http://schemas.microsoft.com/office/drawing/2014/main" id="{278A2455-87BE-4AD6-B482-C75847F4F268}"/>
            </a:ext>
          </a:extLst>
        </xdr:cNvPr>
        <xdr:cNvCxnSpPr/>
      </xdr:nvCxnSpPr>
      <xdr:spPr>
        <a:xfrm flipV="1">
          <a:off x="3971925" y="3257550"/>
          <a:ext cx="2124075" cy="3048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9525</xdr:colOff>
      <xdr:row>21</xdr:row>
      <xdr:rowOff>180975</xdr:rowOff>
    </xdr:from>
    <xdr:to>
      <xdr:col>7</xdr:col>
      <xdr:colOff>9525</xdr:colOff>
      <xdr:row>22</xdr:row>
      <xdr:rowOff>292101</xdr:rowOff>
    </xdr:to>
    <xdr:cxnSp macro="">
      <xdr:nvCxnSpPr>
        <xdr:cNvPr id="7" name="Conector de Seta Reta 49">
          <a:extLst>
            <a:ext uri="{FF2B5EF4-FFF2-40B4-BE49-F238E27FC236}">
              <a16:creationId xmlns:a16="http://schemas.microsoft.com/office/drawing/2014/main" id="{06BD18FD-FCCC-4B9F-B1C8-83AAF1982FA6}"/>
            </a:ext>
          </a:extLst>
        </xdr:cNvPr>
        <xdr:cNvCxnSpPr/>
      </xdr:nvCxnSpPr>
      <xdr:spPr>
        <a:xfrm flipV="1">
          <a:off x="3667125" y="3562350"/>
          <a:ext cx="609600" cy="158751"/>
        </a:xfrm>
        <a:prstGeom prst="straightConnector1">
          <a:avLst/>
        </a:prstGeom>
        <a:ln>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20</xdr:row>
      <xdr:rowOff>19050</xdr:rowOff>
    </xdr:from>
    <xdr:to>
      <xdr:col>14</xdr:col>
      <xdr:colOff>19050</xdr:colOff>
      <xdr:row>20</xdr:row>
      <xdr:rowOff>19051</xdr:rowOff>
    </xdr:to>
    <xdr:cxnSp macro="">
      <xdr:nvCxnSpPr>
        <xdr:cNvPr id="8" name="Conector de Seta Reta 52">
          <a:extLst>
            <a:ext uri="{FF2B5EF4-FFF2-40B4-BE49-F238E27FC236}">
              <a16:creationId xmlns:a16="http://schemas.microsoft.com/office/drawing/2014/main" id="{97770345-70E7-40BE-8E75-084513B96D4F}"/>
            </a:ext>
          </a:extLst>
        </xdr:cNvPr>
        <xdr:cNvCxnSpPr/>
      </xdr:nvCxnSpPr>
      <xdr:spPr>
        <a:xfrm flipV="1">
          <a:off x="6096000" y="3257550"/>
          <a:ext cx="2457450"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19</xdr:row>
      <xdr:rowOff>9525</xdr:rowOff>
    </xdr:from>
    <xdr:to>
      <xdr:col>17</xdr:col>
      <xdr:colOff>19050</xdr:colOff>
      <xdr:row>20</xdr:row>
      <xdr:rowOff>28576</xdr:rowOff>
    </xdr:to>
    <xdr:cxnSp macro="">
      <xdr:nvCxnSpPr>
        <xdr:cNvPr id="9" name="Conector de Seta Reta 55">
          <a:extLst>
            <a:ext uri="{FF2B5EF4-FFF2-40B4-BE49-F238E27FC236}">
              <a16:creationId xmlns:a16="http://schemas.microsoft.com/office/drawing/2014/main" id="{5AF159D8-EDF9-43CA-9E8A-185A74F96322}"/>
            </a:ext>
          </a:extLst>
        </xdr:cNvPr>
        <xdr:cNvCxnSpPr/>
      </xdr:nvCxnSpPr>
      <xdr:spPr>
        <a:xfrm flipV="1">
          <a:off x="8534400" y="3086100"/>
          <a:ext cx="1847850" cy="1809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19</xdr:row>
      <xdr:rowOff>19050</xdr:rowOff>
    </xdr:from>
    <xdr:to>
      <xdr:col>18</xdr:col>
      <xdr:colOff>19050</xdr:colOff>
      <xdr:row>19</xdr:row>
      <xdr:rowOff>19051</xdr:rowOff>
    </xdr:to>
    <xdr:cxnSp macro="">
      <xdr:nvCxnSpPr>
        <xdr:cNvPr id="10" name="Conector de Seta Reta 57">
          <a:extLst>
            <a:ext uri="{FF2B5EF4-FFF2-40B4-BE49-F238E27FC236}">
              <a16:creationId xmlns:a16="http://schemas.microsoft.com/office/drawing/2014/main" id="{AEFF5D01-21C3-493E-B59E-F408B2FED4A6}"/>
            </a:ext>
          </a:extLst>
        </xdr:cNvPr>
        <xdr:cNvCxnSpPr/>
      </xdr:nvCxnSpPr>
      <xdr:spPr>
        <a:xfrm flipV="1">
          <a:off x="10363200" y="3095625"/>
          <a:ext cx="628650"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9525</xdr:colOff>
      <xdr:row>19</xdr:row>
      <xdr:rowOff>19051</xdr:rowOff>
    </xdr:from>
    <xdr:to>
      <xdr:col>22</xdr:col>
      <xdr:colOff>13607</xdr:colOff>
      <xdr:row>20</xdr:row>
      <xdr:rowOff>190500</xdr:rowOff>
    </xdr:to>
    <xdr:cxnSp macro="">
      <xdr:nvCxnSpPr>
        <xdr:cNvPr id="11" name="Conector de Seta Reta 59">
          <a:extLst>
            <a:ext uri="{FF2B5EF4-FFF2-40B4-BE49-F238E27FC236}">
              <a16:creationId xmlns:a16="http://schemas.microsoft.com/office/drawing/2014/main" id="{D968C36F-ACCA-4E66-8F45-E09A9C752898}"/>
            </a:ext>
          </a:extLst>
        </xdr:cNvPr>
        <xdr:cNvCxnSpPr/>
      </xdr:nvCxnSpPr>
      <xdr:spPr>
        <a:xfrm>
          <a:off x="10982325" y="3095626"/>
          <a:ext cx="2442482" cy="3047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9525</xdr:colOff>
      <xdr:row>18</xdr:row>
      <xdr:rowOff>228601</xdr:rowOff>
    </xdr:from>
    <xdr:to>
      <xdr:col>26</xdr:col>
      <xdr:colOff>295275</xdr:colOff>
      <xdr:row>20</xdr:row>
      <xdr:rowOff>168730</xdr:rowOff>
    </xdr:to>
    <xdr:cxnSp macro="">
      <xdr:nvCxnSpPr>
        <xdr:cNvPr id="12" name="Conector de Seta Reta 63">
          <a:extLst>
            <a:ext uri="{FF2B5EF4-FFF2-40B4-BE49-F238E27FC236}">
              <a16:creationId xmlns:a16="http://schemas.microsoft.com/office/drawing/2014/main" id="{1FF19B41-816F-4DE7-A3F7-36103546EBF8}"/>
            </a:ext>
          </a:extLst>
        </xdr:cNvPr>
        <xdr:cNvCxnSpPr/>
      </xdr:nvCxnSpPr>
      <xdr:spPr>
        <a:xfrm flipV="1">
          <a:off x="13420725" y="3076576"/>
          <a:ext cx="2724150" cy="32112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5603</xdr:colOff>
      <xdr:row>20</xdr:row>
      <xdr:rowOff>174494</xdr:rowOff>
    </xdr:from>
    <xdr:to>
      <xdr:col>25</xdr:col>
      <xdr:colOff>22412</xdr:colOff>
      <xdr:row>20</xdr:row>
      <xdr:rowOff>257735</xdr:rowOff>
    </xdr:to>
    <xdr:cxnSp macro="">
      <xdr:nvCxnSpPr>
        <xdr:cNvPr id="13" name="Conector de Seta Reta 14">
          <a:extLst>
            <a:ext uri="{FF2B5EF4-FFF2-40B4-BE49-F238E27FC236}">
              <a16:creationId xmlns:a16="http://schemas.microsoft.com/office/drawing/2014/main" id="{48E95A39-DE63-4DB4-8EC6-A300D9F50BC9}"/>
            </a:ext>
          </a:extLst>
        </xdr:cNvPr>
        <xdr:cNvCxnSpPr/>
      </xdr:nvCxnSpPr>
      <xdr:spPr>
        <a:xfrm>
          <a:off x="13416803" y="3403469"/>
          <a:ext cx="1845609"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0</xdr:colOff>
      <xdr:row>18</xdr:row>
      <xdr:rowOff>217714</xdr:rowOff>
    </xdr:from>
    <xdr:to>
      <xdr:col>30</xdr:col>
      <xdr:colOff>27214</xdr:colOff>
      <xdr:row>18</xdr:row>
      <xdr:rowOff>244931</xdr:rowOff>
    </xdr:to>
    <xdr:cxnSp macro="">
      <xdr:nvCxnSpPr>
        <xdr:cNvPr id="14" name="Conector de Seta Reta 17">
          <a:extLst>
            <a:ext uri="{FF2B5EF4-FFF2-40B4-BE49-F238E27FC236}">
              <a16:creationId xmlns:a16="http://schemas.microsoft.com/office/drawing/2014/main" id="{75D3D5C2-5260-44F0-95D7-D8759EF1FDE3}"/>
            </a:ext>
          </a:extLst>
        </xdr:cNvPr>
        <xdr:cNvCxnSpPr/>
      </xdr:nvCxnSpPr>
      <xdr:spPr>
        <a:xfrm flipV="1">
          <a:off x="16459200" y="3075214"/>
          <a:ext cx="185601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280147</xdr:colOff>
      <xdr:row>18</xdr:row>
      <xdr:rowOff>268941</xdr:rowOff>
    </xdr:from>
    <xdr:to>
      <xdr:col>27</xdr:col>
      <xdr:colOff>0</xdr:colOff>
      <xdr:row>20</xdr:row>
      <xdr:rowOff>279216</xdr:rowOff>
    </xdr:to>
    <xdr:cxnSp macro="">
      <xdr:nvCxnSpPr>
        <xdr:cNvPr id="15" name="Conector de Seta Reta 20">
          <a:extLst>
            <a:ext uri="{FF2B5EF4-FFF2-40B4-BE49-F238E27FC236}">
              <a16:creationId xmlns:a16="http://schemas.microsoft.com/office/drawing/2014/main" id="{7FD36C74-48E6-40C5-BD0A-842909F5F2A2}"/>
            </a:ext>
          </a:extLst>
        </xdr:cNvPr>
        <xdr:cNvCxnSpPr/>
      </xdr:nvCxnSpPr>
      <xdr:spPr>
        <a:xfrm flipV="1">
          <a:off x="14910547" y="3078816"/>
          <a:ext cx="1548653" cy="324600"/>
        </a:xfrm>
        <a:prstGeom prst="straightConnector1">
          <a:avLst/>
        </a:prstGeom>
        <a:ln>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291352</xdr:colOff>
      <xdr:row>18</xdr:row>
      <xdr:rowOff>217718</xdr:rowOff>
    </xdr:from>
    <xdr:to>
      <xdr:col>31</xdr:col>
      <xdr:colOff>11206</xdr:colOff>
      <xdr:row>18</xdr:row>
      <xdr:rowOff>224117</xdr:rowOff>
    </xdr:to>
    <xdr:cxnSp macro="">
      <xdr:nvCxnSpPr>
        <xdr:cNvPr id="16" name="Conector de Seta Reta 22">
          <a:extLst>
            <a:ext uri="{FF2B5EF4-FFF2-40B4-BE49-F238E27FC236}">
              <a16:creationId xmlns:a16="http://schemas.microsoft.com/office/drawing/2014/main" id="{F9AA74E6-D49A-4FF1-B341-CDD105F0D077}"/>
            </a:ext>
          </a:extLst>
        </xdr:cNvPr>
        <xdr:cNvCxnSpPr/>
      </xdr:nvCxnSpPr>
      <xdr:spPr>
        <a:xfrm>
          <a:off x="17969752" y="3075218"/>
          <a:ext cx="93905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22412</xdr:colOff>
      <xdr:row>18</xdr:row>
      <xdr:rowOff>235324</xdr:rowOff>
    </xdr:from>
    <xdr:to>
      <xdr:col>29</xdr:col>
      <xdr:colOff>280147</xdr:colOff>
      <xdr:row>20</xdr:row>
      <xdr:rowOff>257735</xdr:rowOff>
    </xdr:to>
    <xdr:cxnSp macro="">
      <xdr:nvCxnSpPr>
        <xdr:cNvPr id="17" name="Conector de Seta Reta 25">
          <a:extLst>
            <a:ext uri="{FF2B5EF4-FFF2-40B4-BE49-F238E27FC236}">
              <a16:creationId xmlns:a16="http://schemas.microsoft.com/office/drawing/2014/main" id="{AC935781-8B19-4584-AECF-EC0C27603876}"/>
            </a:ext>
          </a:extLst>
        </xdr:cNvPr>
        <xdr:cNvCxnSpPr/>
      </xdr:nvCxnSpPr>
      <xdr:spPr>
        <a:xfrm flipV="1">
          <a:off x="15262412" y="3073774"/>
          <a:ext cx="2696135" cy="327211"/>
        </a:xfrm>
        <a:prstGeom prst="straightConnector1">
          <a:avLst/>
        </a:prstGeom>
        <a:ln>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289892</xdr:colOff>
      <xdr:row>18</xdr:row>
      <xdr:rowOff>190500</xdr:rowOff>
    </xdr:from>
    <xdr:to>
      <xdr:col>30</xdr:col>
      <xdr:colOff>11206</xdr:colOff>
      <xdr:row>18</xdr:row>
      <xdr:rowOff>215348</xdr:rowOff>
    </xdr:to>
    <xdr:cxnSp macro="">
      <xdr:nvCxnSpPr>
        <xdr:cNvPr id="18" name="Conector de Seta Reta 27">
          <a:extLst>
            <a:ext uri="{FF2B5EF4-FFF2-40B4-BE49-F238E27FC236}">
              <a16:creationId xmlns:a16="http://schemas.microsoft.com/office/drawing/2014/main" id="{10E8858E-2C39-49A5-8C68-4077D5D1ADD8}"/>
            </a:ext>
          </a:extLst>
        </xdr:cNvPr>
        <xdr:cNvCxnSpPr/>
      </xdr:nvCxnSpPr>
      <xdr:spPr>
        <a:xfrm flipV="1">
          <a:off x="16139492" y="3076575"/>
          <a:ext cx="2159714" cy="0"/>
        </a:xfrm>
        <a:prstGeom prst="straightConnector1">
          <a:avLst/>
        </a:prstGeom>
        <a:ln>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xdr:colOff>
      <xdr:row>16</xdr:row>
      <xdr:rowOff>56029</xdr:rowOff>
    </xdr:from>
    <xdr:to>
      <xdr:col>38</xdr:col>
      <xdr:colOff>22412</xdr:colOff>
      <xdr:row>18</xdr:row>
      <xdr:rowOff>224118</xdr:rowOff>
    </xdr:to>
    <xdr:cxnSp macro="">
      <xdr:nvCxnSpPr>
        <xdr:cNvPr id="19" name="Conector de Seta Reta 30">
          <a:extLst>
            <a:ext uri="{FF2B5EF4-FFF2-40B4-BE49-F238E27FC236}">
              <a16:creationId xmlns:a16="http://schemas.microsoft.com/office/drawing/2014/main" id="{F35BE372-059D-4C08-A673-D4763BBF22A0}"/>
            </a:ext>
          </a:extLst>
        </xdr:cNvPr>
        <xdr:cNvCxnSpPr/>
      </xdr:nvCxnSpPr>
      <xdr:spPr>
        <a:xfrm flipV="1">
          <a:off x="18897601" y="2646829"/>
          <a:ext cx="4289611" cy="42526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8005</xdr:colOff>
      <xdr:row>15</xdr:row>
      <xdr:rowOff>27214</xdr:rowOff>
    </xdr:from>
    <xdr:to>
      <xdr:col>40</xdr:col>
      <xdr:colOff>0</xdr:colOff>
      <xdr:row>16</xdr:row>
      <xdr:rowOff>51229</xdr:rowOff>
    </xdr:to>
    <xdr:cxnSp macro="">
      <xdr:nvCxnSpPr>
        <xdr:cNvPr id="20" name="Conector de Seta Reta 33">
          <a:extLst>
            <a:ext uri="{FF2B5EF4-FFF2-40B4-BE49-F238E27FC236}">
              <a16:creationId xmlns:a16="http://schemas.microsoft.com/office/drawing/2014/main" id="{3BAAD15D-C278-457D-BFD7-5CBF006B1F47}"/>
            </a:ext>
          </a:extLst>
        </xdr:cNvPr>
        <xdr:cNvCxnSpPr/>
      </xdr:nvCxnSpPr>
      <xdr:spPr>
        <a:xfrm flipV="1">
          <a:off x="23172805" y="2456089"/>
          <a:ext cx="1211195" cy="1859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54428</xdr:colOff>
      <xdr:row>15</xdr:row>
      <xdr:rowOff>81643</xdr:rowOff>
    </xdr:from>
    <xdr:to>
      <xdr:col>54</xdr:col>
      <xdr:colOff>13607</xdr:colOff>
      <xdr:row>22</xdr:row>
      <xdr:rowOff>122465</xdr:rowOff>
    </xdr:to>
    <xdr:cxnSp macro="">
      <xdr:nvCxnSpPr>
        <xdr:cNvPr id="21" name="Conector de Seta Reta 36">
          <a:extLst>
            <a:ext uri="{FF2B5EF4-FFF2-40B4-BE49-F238E27FC236}">
              <a16:creationId xmlns:a16="http://schemas.microsoft.com/office/drawing/2014/main" id="{404EF666-30F3-4EE2-BB45-6D7E7B9FAC98}"/>
            </a:ext>
          </a:extLst>
        </xdr:cNvPr>
        <xdr:cNvCxnSpPr/>
      </xdr:nvCxnSpPr>
      <xdr:spPr>
        <a:xfrm>
          <a:off x="24438428" y="2510518"/>
          <a:ext cx="8493579" cy="11742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13607</xdr:colOff>
      <xdr:row>22</xdr:row>
      <xdr:rowOff>108858</xdr:rowOff>
    </xdr:from>
    <xdr:to>
      <xdr:col>55</xdr:col>
      <xdr:colOff>0</xdr:colOff>
      <xdr:row>22</xdr:row>
      <xdr:rowOff>122466</xdr:rowOff>
    </xdr:to>
    <xdr:cxnSp macro="">
      <xdr:nvCxnSpPr>
        <xdr:cNvPr id="22" name="Conector de Seta Reta 40">
          <a:extLst>
            <a:ext uri="{FF2B5EF4-FFF2-40B4-BE49-F238E27FC236}">
              <a16:creationId xmlns:a16="http://schemas.microsoft.com/office/drawing/2014/main" id="{8C48ED51-45C9-4B4B-964F-0B2EE211D0D6}"/>
            </a:ext>
          </a:extLst>
        </xdr:cNvPr>
        <xdr:cNvCxnSpPr/>
      </xdr:nvCxnSpPr>
      <xdr:spPr>
        <a:xfrm flipV="1">
          <a:off x="32932007" y="3671208"/>
          <a:ext cx="595993" cy="1360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11206</xdr:colOff>
      <xdr:row>21</xdr:row>
      <xdr:rowOff>11206</xdr:rowOff>
    </xdr:from>
    <xdr:to>
      <xdr:col>56</xdr:col>
      <xdr:colOff>302559</xdr:colOff>
      <xdr:row>22</xdr:row>
      <xdr:rowOff>100855</xdr:rowOff>
    </xdr:to>
    <xdr:cxnSp macro="">
      <xdr:nvCxnSpPr>
        <xdr:cNvPr id="23" name="Conector de Seta Reta 45">
          <a:extLst>
            <a:ext uri="{FF2B5EF4-FFF2-40B4-BE49-F238E27FC236}">
              <a16:creationId xmlns:a16="http://schemas.microsoft.com/office/drawing/2014/main" id="{7BEF86AB-9BB7-4952-9837-B26F2E73DDBD}"/>
            </a:ext>
          </a:extLst>
        </xdr:cNvPr>
        <xdr:cNvCxnSpPr/>
      </xdr:nvCxnSpPr>
      <xdr:spPr>
        <a:xfrm flipV="1">
          <a:off x="33539206" y="3411631"/>
          <a:ext cx="900953" cy="2515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0</xdr:colOff>
      <xdr:row>20</xdr:row>
      <xdr:rowOff>22412</xdr:rowOff>
    </xdr:from>
    <xdr:to>
      <xdr:col>58</xdr:col>
      <xdr:colOff>22412</xdr:colOff>
      <xdr:row>21</xdr:row>
      <xdr:rowOff>24015</xdr:rowOff>
    </xdr:to>
    <xdr:cxnSp macro="">
      <xdr:nvCxnSpPr>
        <xdr:cNvPr id="24" name="Conector de Seta Reta 48">
          <a:extLst>
            <a:ext uri="{FF2B5EF4-FFF2-40B4-BE49-F238E27FC236}">
              <a16:creationId xmlns:a16="http://schemas.microsoft.com/office/drawing/2014/main" id="{F1C2BE3D-0DD2-4C42-8D6B-1094365A943B}"/>
            </a:ext>
          </a:extLst>
        </xdr:cNvPr>
        <xdr:cNvCxnSpPr/>
      </xdr:nvCxnSpPr>
      <xdr:spPr>
        <a:xfrm flipV="1">
          <a:off x="34747200" y="3260912"/>
          <a:ext cx="632012" cy="16352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0</xdr:colOff>
      <xdr:row>19</xdr:row>
      <xdr:rowOff>156883</xdr:rowOff>
    </xdr:from>
    <xdr:to>
      <xdr:col>59</xdr:col>
      <xdr:colOff>0</xdr:colOff>
      <xdr:row>20</xdr:row>
      <xdr:rowOff>24015</xdr:rowOff>
    </xdr:to>
    <xdr:cxnSp macro="">
      <xdr:nvCxnSpPr>
        <xdr:cNvPr id="25" name="Conector de Seta Reta 50">
          <a:extLst>
            <a:ext uri="{FF2B5EF4-FFF2-40B4-BE49-F238E27FC236}">
              <a16:creationId xmlns:a16="http://schemas.microsoft.com/office/drawing/2014/main" id="{6A5C88DF-D182-4600-9D7B-89D3235698C8}"/>
            </a:ext>
          </a:extLst>
        </xdr:cNvPr>
        <xdr:cNvCxnSpPr/>
      </xdr:nvCxnSpPr>
      <xdr:spPr>
        <a:xfrm flipV="1">
          <a:off x="35356800" y="3233458"/>
          <a:ext cx="609600" cy="290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0</xdr:colOff>
      <xdr:row>19</xdr:row>
      <xdr:rowOff>179295</xdr:rowOff>
    </xdr:from>
    <xdr:to>
      <xdr:col>60</xdr:col>
      <xdr:colOff>22411</xdr:colOff>
      <xdr:row>19</xdr:row>
      <xdr:rowOff>180899</xdr:rowOff>
    </xdr:to>
    <xdr:cxnSp macro="">
      <xdr:nvCxnSpPr>
        <xdr:cNvPr id="26" name="Conector de Seta Reta 51">
          <a:extLst>
            <a:ext uri="{FF2B5EF4-FFF2-40B4-BE49-F238E27FC236}">
              <a16:creationId xmlns:a16="http://schemas.microsoft.com/office/drawing/2014/main" id="{A09FE00A-E550-432A-AB0B-9E20B99DFA50}"/>
            </a:ext>
          </a:extLst>
        </xdr:cNvPr>
        <xdr:cNvCxnSpPr/>
      </xdr:nvCxnSpPr>
      <xdr:spPr>
        <a:xfrm flipV="1">
          <a:off x="35966400" y="3236820"/>
          <a:ext cx="632011" cy="160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302559</xdr:colOff>
      <xdr:row>19</xdr:row>
      <xdr:rowOff>168088</xdr:rowOff>
    </xdr:from>
    <xdr:to>
      <xdr:col>60</xdr:col>
      <xdr:colOff>302559</xdr:colOff>
      <xdr:row>19</xdr:row>
      <xdr:rowOff>179295</xdr:rowOff>
    </xdr:to>
    <xdr:cxnSp macro="">
      <xdr:nvCxnSpPr>
        <xdr:cNvPr id="27" name="Conector de Seta Reta 53">
          <a:extLst>
            <a:ext uri="{FF2B5EF4-FFF2-40B4-BE49-F238E27FC236}">
              <a16:creationId xmlns:a16="http://schemas.microsoft.com/office/drawing/2014/main" id="{48062787-3160-40E5-A05F-54D6D22434F0}"/>
            </a:ext>
          </a:extLst>
        </xdr:cNvPr>
        <xdr:cNvCxnSpPr/>
      </xdr:nvCxnSpPr>
      <xdr:spPr>
        <a:xfrm>
          <a:off x="36268959" y="3235138"/>
          <a:ext cx="609600" cy="16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280147</xdr:colOff>
      <xdr:row>18</xdr:row>
      <xdr:rowOff>78441</xdr:rowOff>
    </xdr:from>
    <xdr:to>
      <xdr:col>61</xdr:col>
      <xdr:colOff>302559</xdr:colOff>
      <xdr:row>19</xdr:row>
      <xdr:rowOff>180898</xdr:rowOff>
    </xdr:to>
    <xdr:cxnSp macro="">
      <xdr:nvCxnSpPr>
        <xdr:cNvPr id="28" name="Conector de Seta Reta 60">
          <a:extLst>
            <a:ext uri="{FF2B5EF4-FFF2-40B4-BE49-F238E27FC236}">
              <a16:creationId xmlns:a16="http://schemas.microsoft.com/office/drawing/2014/main" id="{2AAE9A32-A6BA-4384-BA92-F1B6D646251A}"/>
            </a:ext>
          </a:extLst>
        </xdr:cNvPr>
        <xdr:cNvCxnSpPr/>
      </xdr:nvCxnSpPr>
      <xdr:spPr>
        <a:xfrm flipV="1">
          <a:off x="36856147" y="2993091"/>
          <a:ext cx="632012" cy="24533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268941</xdr:colOff>
      <xdr:row>17</xdr:row>
      <xdr:rowOff>22412</xdr:rowOff>
    </xdr:from>
    <xdr:to>
      <xdr:col>62</xdr:col>
      <xdr:colOff>302559</xdr:colOff>
      <xdr:row>18</xdr:row>
      <xdr:rowOff>113662</xdr:rowOff>
    </xdr:to>
    <xdr:cxnSp macro="">
      <xdr:nvCxnSpPr>
        <xdr:cNvPr id="29" name="Conector de Seta Reta 61">
          <a:extLst>
            <a:ext uri="{FF2B5EF4-FFF2-40B4-BE49-F238E27FC236}">
              <a16:creationId xmlns:a16="http://schemas.microsoft.com/office/drawing/2014/main" id="{0842C4B2-6045-4A55-9ADC-044C67302162}"/>
            </a:ext>
          </a:extLst>
        </xdr:cNvPr>
        <xdr:cNvCxnSpPr/>
      </xdr:nvCxnSpPr>
      <xdr:spPr>
        <a:xfrm flipV="1">
          <a:off x="37454541" y="2775137"/>
          <a:ext cx="643218" cy="253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0</xdr:colOff>
      <xdr:row>16</xdr:row>
      <xdr:rowOff>22411</xdr:rowOff>
    </xdr:from>
    <xdr:to>
      <xdr:col>64</xdr:col>
      <xdr:colOff>11205</xdr:colOff>
      <xdr:row>17</xdr:row>
      <xdr:rowOff>24016</xdr:rowOff>
    </xdr:to>
    <xdr:cxnSp macro="">
      <xdr:nvCxnSpPr>
        <xdr:cNvPr id="30" name="Conector de Seta Reta 62">
          <a:extLst>
            <a:ext uri="{FF2B5EF4-FFF2-40B4-BE49-F238E27FC236}">
              <a16:creationId xmlns:a16="http://schemas.microsoft.com/office/drawing/2014/main" id="{56C066B8-FB12-483D-8D92-B61F3E6A37B0}"/>
            </a:ext>
          </a:extLst>
        </xdr:cNvPr>
        <xdr:cNvCxnSpPr/>
      </xdr:nvCxnSpPr>
      <xdr:spPr>
        <a:xfrm flipV="1">
          <a:off x="38404800" y="2613211"/>
          <a:ext cx="620805" cy="16353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64</xdr:col>
      <xdr:colOff>0</xdr:colOff>
      <xdr:row>16</xdr:row>
      <xdr:rowOff>11205</xdr:rowOff>
    </xdr:from>
    <xdr:to>
      <xdr:col>65</xdr:col>
      <xdr:colOff>11206</xdr:colOff>
      <xdr:row>16</xdr:row>
      <xdr:rowOff>24015</xdr:rowOff>
    </xdr:to>
    <xdr:cxnSp macro="">
      <xdr:nvCxnSpPr>
        <xdr:cNvPr id="31" name="Conector de Seta Reta 64">
          <a:extLst>
            <a:ext uri="{FF2B5EF4-FFF2-40B4-BE49-F238E27FC236}">
              <a16:creationId xmlns:a16="http://schemas.microsoft.com/office/drawing/2014/main" id="{D6BFFC4E-32D9-4A01-BA5A-E50B9CC4BF8C}"/>
            </a:ext>
          </a:extLst>
        </xdr:cNvPr>
        <xdr:cNvCxnSpPr/>
      </xdr:nvCxnSpPr>
      <xdr:spPr>
        <a:xfrm flipV="1">
          <a:off x="39014400" y="2602005"/>
          <a:ext cx="620806" cy="128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64</xdr:col>
      <xdr:colOff>235324</xdr:colOff>
      <xdr:row>16</xdr:row>
      <xdr:rowOff>35221</xdr:rowOff>
    </xdr:from>
    <xdr:to>
      <xdr:col>66</xdr:col>
      <xdr:colOff>11206</xdr:colOff>
      <xdr:row>17</xdr:row>
      <xdr:rowOff>0</xdr:rowOff>
    </xdr:to>
    <xdr:cxnSp macro="">
      <xdr:nvCxnSpPr>
        <xdr:cNvPr id="32" name="Conector de Seta Reta 66">
          <a:extLst>
            <a:ext uri="{FF2B5EF4-FFF2-40B4-BE49-F238E27FC236}">
              <a16:creationId xmlns:a16="http://schemas.microsoft.com/office/drawing/2014/main" id="{23C81AB7-5E18-4590-956F-3818216D2134}"/>
            </a:ext>
          </a:extLst>
        </xdr:cNvPr>
        <xdr:cNvCxnSpPr/>
      </xdr:nvCxnSpPr>
      <xdr:spPr>
        <a:xfrm>
          <a:off x="39249724" y="2626021"/>
          <a:ext cx="995082" cy="12670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0</xdr:colOff>
      <xdr:row>17</xdr:row>
      <xdr:rowOff>0</xdr:rowOff>
    </xdr:from>
    <xdr:to>
      <xdr:col>66</xdr:col>
      <xdr:colOff>302559</xdr:colOff>
      <xdr:row>17</xdr:row>
      <xdr:rowOff>313765</xdr:rowOff>
    </xdr:to>
    <xdr:cxnSp macro="">
      <xdr:nvCxnSpPr>
        <xdr:cNvPr id="33" name="Conector de Seta Reta 68">
          <a:extLst>
            <a:ext uri="{FF2B5EF4-FFF2-40B4-BE49-F238E27FC236}">
              <a16:creationId xmlns:a16="http://schemas.microsoft.com/office/drawing/2014/main" id="{6D5C2049-9D67-4637-9CA4-FB0FFB4363CF}"/>
            </a:ext>
          </a:extLst>
        </xdr:cNvPr>
        <xdr:cNvCxnSpPr/>
      </xdr:nvCxnSpPr>
      <xdr:spPr>
        <a:xfrm>
          <a:off x="40233600" y="2752725"/>
          <a:ext cx="302559" cy="1613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67</xdr:col>
      <xdr:colOff>0</xdr:colOff>
      <xdr:row>18</xdr:row>
      <xdr:rowOff>0</xdr:rowOff>
    </xdr:from>
    <xdr:to>
      <xdr:col>68</xdr:col>
      <xdr:colOff>22411</xdr:colOff>
      <xdr:row>18</xdr:row>
      <xdr:rowOff>302559</xdr:rowOff>
    </xdr:to>
    <xdr:cxnSp macro="">
      <xdr:nvCxnSpPr>
        <xdr:cNvPr id="34" name="Conector de Seta Reta 70">
          <a:extLst>
            <a:ext uri="{FF2B5EF4-FFF2-40B4-BE49-F238E27FC236}">
              <a16:creationId xmlns:a16="http://schemas.microsoft.com/office/drawing/2014/main" id="{41CFDDD0-3F78-4EF7-867F-185B16CC0B46}"/>
            </a:ext>
          </a:extLst>
        </xdr:cNvPr>
        <xdr:cNvCxnSpPr/>
      </xdr:nvCxnSpPr>
      <xdr:spPr>
        <a:xfrm>
          <a:off x="40843200" y="2914650"/>
          <a:ext cx="632011" cy="15968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11206</xdr:colOff>
      <xdr:row>18</xdr:row>
      <xdr:rowOff>268941</xdr:rowOff>
    </xdr:from>
    <xdr:to>
      <xdr:col>69</xdr:col>
      <xdr:colOff>22411</xdr:colOff>
      <xdr:row>18</xdr:row>
      <xdr:rowOff>268941</xdr:rowOff>
    </xdr:to>
    <xdr:cxnSp macro="">
      <xdr:nvCxnSpPr>
        <xdr:cNvPr id="35" name="Conector de Seta Reta 72">
          <a:extLst>
            <a:ext uri="{FF2B5EF4-FFF2-40B4-BE49-F238E27FC236}">
              <a16:creationId xmlns:a16="http://schemas.microsoft.com/office/drawing/2014/main" id="{25CCBAB2-251C-48FE-83C0-AE85AAD119C0}"/>
            </a:ext>
          </a:extLst>
        </xdr:cNvPr>
        <xdr:cNvCxnSpPr/>
      </xdr:nvCxnSpPr>
      <xdr:spPr>
        <a:xfrm>
          <a:off x="41464006" y="3078816"/>
          <a:ext cx="62080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0</xdr:colOff>
      <xdr:row>18</xdr:row>
      <xdr:rowOff>280147</xdr:rowOff>
    </xdr:from>
    <xdr:to>
      <xdr:col>70</xdr:col>
      <xdr:colOff>44823</xdr:colOff>
      <xdr:row>18</xdr:row>
      <xdr:rowOff>280147</xdr:rowOff>
    </xdr:to>
    <xdr:cxnSp macro="">
      <xdr:nvCxnSpPr>
        <xdr:cNvPr id="36" name="Conector de Seta Reta 75">
          <a:extLst>
            <a:ext uri="{FF2B5EF4-FFF2-40B4-BE49-F238E27FC236}">
              <a16:creationId xmlns:a16="http://schemas.microsoft.com/office/drawing/2014/main" id="{F98392C6-2CBE-4517-8772-7A4C291593F8}"/>
            </a:ext>
          </a:extLst>
        </xdr:cNvPr>
        <xdr:cNvCxnSpPr/>
      </xdr:nvCxnSpPr>
      <xdr:spPr>
        <a:xfrm>
          <a:off x="42062400" y="3080497"/>
          <a:ext cx="65442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22412</xdr:colOff>
      <xdr:row>18</xdr:row>
      <xdr:rowOff>291353</xdr:rowOff>
    </xdr:from>
    <xdr:to>
      <xdr:col>71</xdr:col>
      <xdr:colOff>56029</xdr:colOff>
      <xdr:row>18</xdr:row>
      <xdr:rowOff>291353</xdr:rowOff>
    </xdr:to>
    <xdr:cxnSp macro="">
      <xdr:nvCxnSpPr>
        <xdr:cNvPr id="37" name="Conector de Seta Reta 78">
          <a:extLst>
            <a:ext uri="{FF2B5EF4-FFF2-40B4-BE49-F238E27FC236}">
              <a16:creationId xmlns:a16="http://schemas.microsoft.com/office/drawing/2014/main" id="{9747F732-3B6A-4C6F-AEED-77667DFC51AA}"/>
            </a:ext>
          </a:extLst>
        </xdr:cNvPr>
        <xdr:cNvCxnSpPr/>
      </xdr:nvCxnSpPr>
      <xdr:spPr>
        <a:xfrm>
          <a:off x="42694412" y="3072653"/>
          <a:ext cx="643217"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28</xdr:col>
      <xdr:colOff>0</xdr:colOff>
      <xdr:row>1</xdr:row>
      <xdr:rowOff>0</xdr:rowOff>
    </xdr:from>
    <xdr:to>
      <xdr:col>28</xdr:col>
      <xdr:colOff>285750</xdr:colOff>
      <xdr:row>1</xdr:row>
      <xdr:rowOff>123824</xdr:rowOff>
    </xdr:to>
    <xdr:sp macro="" textlink="">
      <xdr:nvSpPr>
        <xdr:cNvPr id="2" name="Seta: para Cima 16">
          <a:extLst>
            <a:ext uri="{FF2B5EF4-FFF2-40B4-BE49-F238E27FC236}">
              <a16:creationId xmlns:a16="http://schemas.microsoft.com/office/drawing/2014/main" id="{BF125ED3-D492-4FA9-89B3-B98E0DC76099}"/>
            </a:ext>
          </a:extLst>
        </xdr:cNvPr>
        <xdr:cNvSpPr/>
      </xdr:nvSpPr>
      <xdr:spPr>
        <a:xfrm rot="5400000">
          <a:off x="17149763" y="80962"/>
          <a:ext cx="123824" cy="285750"/>
        </a:xfrm>
        <a:prstGeom prst="upArrow">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6</xdr:col>
      <xdr:colOff>596348</xdr:colOff>
      <xdr:row>22</xdr:row>
      <xdr:rowOff>132522</xdr:rowOff>
    </xdr:from>
    <xdr:to>
      <xdr:col>7</xdr:col>
      <xdr:colOff>596348</xdr:colOff>
      <xdr:row>24</xdr:row>
      <xdr:rowOff>82827</xdr:rowOff>
    </xdr:to>
    <xdr:cxnSp macro="">
      <xdr:nvCxnSpPr>
        <xdr:cNvPr id="3" name="Conector de Seta Reta 17">
          <a:extLst>
            <a:ext uri="{FF2B5EF4-FFF2-40B4-BE49-F238E27FC236}">
              <a16:creationId xmlns:a16="http://schemas.microsoft.com/office/drawing/2014/main" id="{BD4A9A0C-60D2-4749-8D62-0637C755A387}"/>
            </a:ext>
          </a:extLst>
        </xdr:cNvPr>
        <xdr:cNvCxnSpPr/>
      </xdr:nvCxnSpPr>
      <xdr:spPr>
        <a:xfrm>
          <a:off x="4253948" y="3694872"/>
          <a:ext cx="609600" cy="2741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41413</xdr:colOff>
      <xdr:row>25</xdr:row>
      <xdr:rowOff>0</xdr:rowOff>
    </xdr:from>
    <xdr:to>
      <xdr:col>7</xdr:col>
      <xdr:colOff>571500</xdr:colOff>
      <xdr:row>27</xdr:row>
      <xdr:rowOff>115956</xdr:rowOff>
    </xdr:to>
    <xdr:cxnSp macro="">
      <xdr:nvCxnSpPr>
        <xdr:cNvPr id="4" name="Conector de Seta Reta 18">
          <a:extLst>
            <a:ext uri="{FF2B5EF4-FFF2-40B4-BE49-F238E27FC236}">
              <a16:creationId xmlns:a16="http://schemas.microsoft.com/office/drawing/2014/main" id="{5EC9023D-61C7-4E38-A1F1-A75B82A6462A}"/>
            </a:ext>
          </a:extLst>
        </xdr:cNvPr>
        <xdr:cNvCxnSpPr/>
      </xdr:nvCxnSpPr>
      <xdr:spPr>
        <a:xfrm flipV="1">
          <a:off x="4308613" y="4048125"/>
          <a:ext cx="530087" cy="439806"/>
        </a:xfrm>
        <a:prstGeom prst="straightConnector1">
          <a:avLst/>
        </a:prstGeom>
        <a:ln>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68036</xdr:colOff>
      <xdr:row>21</xdr:row>
      <xdr:rowOff>138913</xdr:rowOff>
    </xdr:from>
    <xdr:to>
      <xdr:col>22</xdr:col>
      <xdr:colOff>551860</xdr:colOff>
      <xdr:row>24</xdr:row>
      <xdr:rowOff>54429</xdr:rowOff>
    </xdr:to>
    <xdr:cxnSp macro="">
      <xdr:nvCxnSpPr>
        <xdr:cNvPr id="5" name="Conector de Seta Reta 32">
          <a:extLst>
            <a:ext uri="{FF2B5EF4-FFF2-40B4-BE49-F238E27FC236}">
              <a16:creationId xmlns:a16="http://schemas.microsoft.com/office/drawing/2014/main" id="{26BB8135-7877-482C-A058-6031466034E3}"/>
            </a:ext>
          </a:extLst>
        </xdr:cNvPr>
        <xdr:cNvCxnSpPr/>
      </xdr:nvCxnSpPr>
      <xdr:spPr>
        <a:xfrm flipV="1">
          <a:off x="13479236" y="3539338"/>
          <a:ext cx="483824" cy="40129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57151</xdr:colOff>
      <xdr:row>22</xdr:row>
      <xdr:rowOff>2721</xdr:rowOff>
    </xdr:from>
    <xdr:to>
      <xdr:col>25</xdr:col>
      <xdr:colOff>571500</xdr:colOff>
      <xdr:row>24</xdr:row>
      <xdr:rowOff>13608</xdr:rowOff>
    </xdr:to>
    <xdr:cxnSp macro="">
      <xdr:nvCxnSpPr>
        <xdr:cNvPr id="6" name="Conector de Seta Reta 43">
          <a:extLst>
            <a:ext uri="{FF2B5EF4-FFF2-40B4-BE49-F238E27FC236}">
              <a16:creationId xmlns:a16="http://schemas.microsoft.com/office/drawing/2014/main" id="{9B60393C-A027-4DD4-A797-833E186B0EE2}"/>
            </a:ext>
          </a:extLst>
        </xdr:cNvPr>
        <xdr:cNvCxnSpPr/>
      </xdr:nvCxnSpPr>
      <xdr:spPr>
        <a:xfrm>
          <a:off x="15297151" y="3565071"/>
          <a:ext cx="514349" cy="334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41813</xdr:colOff>
      <xdr:row>25</xdr:row>
      <xdr:rowOff>65314</xdr:rowOff>
    </xdr:from>
    <xdr:to>
      <xdr:col>29</xdr:col>
      <xdr:colOff>17318</xdr:colOff>
      <xdr:row>25</xdr:row>
      <xdr:rowOff>68036</xdr:rowOff>
    </xdr:to>
    <xdr:cxnSp macro="">
      <xdr:nvCxnSpPr>
        <xdr:cNvPr id="7" name="Conector de Seta Reta 49">
          <a:extLst>
            <a:ext uri="{FF2B5EF4-FFF2-40B4-BE49-F238E27FC236}">
              <a16:creationId xmlns:a16="http://schemas.microsoft.com/office/drawing/2014/main" id="{1FC5A7FC-53B4-4EF9-B1CB-92CC4F709056}"/>
            </a:ext>
          </a:extLst>
        </xdr:cNvPr>
        <xdr:cNvCxnSpPr/>
      </xdr:nvCxnSpPr>
      <xdr:spPr>
        <a:xfrm>
          <a:off x="17110613" y="4113439"/>
          <a:ext cx="585105" cy="27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0</xdr:colOff>
      <xdr:row>20</xdr:row>
      <xdr:rowOff>95249</xdr:rowOff>
    </xdr:from>
    <xdr:to>
      <xdr:col>25</xdr:col>
      <xdr:colOff>0</xdr:colOff>
      <xdr:row>23</xdr:row>
      <xdr:rowOff>40821</xdr:rowOff>
    </xdr:to>
    <xdr:cxnSp macro="">
      <xdr:nvCxnSpPr>
        <xdr:cNvPr id="8" name="Conector de Seta Reta 53">
          <a:extLst>
            <a:ext uri="{FF2B5EF4-FFF2-40B4-BE49-F238E27FC236}">
              <a16:creationId xmlns:a16="http://schemas.microsoft.com/office/drawing/2014/main" id="{4D572173-678D-4662-82C4-680A1105DE6F}"/>
            </a:ext>
          </a:extLst>
        </xdr:cNvPr>
        <xdr:cNvCxnSpPr/>
      </xdr:nvCxnSpPr>
      <xdr:spPr>
        <a:xfrm>
          <a:off x="15240000" y="3333749"/>
          <a:ext cx="0" cy="431347"/>
        </a:xfrm>
        <a:prstGeom prst="straightConnector1">
          <a:avLst/>
        </a:prstGeom>
        <a:ln>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136072</xdr:colOff>
      <xdr:row>26</xdr:row>
      <xdr:rowOff>149680</xdr:rowOff>
    </xdr:from>
    <xdr:to>
      <xdr:col>28</xdr:col>
      <xdr:colOff>585108</xdr:colOff>
      <xdr:row>29</xdr:row>
      <xdr:rowOff>27214</xdr:rowOff>
    </xdr:to>
    <xdr:cxnSp macro="">
      <xdr:nvCxnSpPr>
        <xdr:cNvPr id="9" name="Conector de Seta Reta 56">
          <a:extLst>
            <a:ext uri="{FF2B5EF4-FFF2-40B4-BE49-F238E27FC236}">
              <a16:creationId xmlns:a16="http://schemas.microsoft.com/office/drawing/2014/main" id="{BA26D4C0-11A9-4425-A944-522DC0DF8873}"/>
            </a:ext>
          </a:extLst>
        </xdr:cNvPr>
        <xdr:cNvCxnSpPr/>
      </xdr:nvCxnSpPr>
      <xdr:spPr>
        <a:xfrm flipV="1">
          <a:off x="15376072" y="4359730"/>
          <a:ext cx="2277836" cy="363309"/>
        </a:xfrm>
        <a:prstGeom prst="straightConnector1">
          <a:avLst/>
        </a:prstGeom>
        <a:ln>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13608</xdr:colOff>
      <xdr:row>25</xdr:row>
      <xdr:rowOff>81643</xdr:rowOff>
    </xdr:from>
    <xdr:to>
      <xdr:col>40</xdr:col>
      <xdr:colOff>601435</xdr:colOff>
      <xdr:row>25</xdr:row>
      <xdr:rowOff>84365</xdr:rowOff>
    </xdr:to>
    <xdr:cxnSp macro="">
      <xdr:nvCxnSpPr>
        <xdr:cNvPr id="10" name="Conector de Seta Reta 59">
          <a:extLst>
            <a:ext uri="{FF2B5EF4-FFF2-40B4-BE49-F238E27FC236}">
              <a16:creationId xmlns:a16="http://schemas.microsoft.com/office/drawing/2014/main" id="{20F882D2-0360-4F8E-B366-1E3CC612FD97}"/>
            </a:ext>
          </a:extLst>
        </xdr:cNvPr>
        <xdr:cNvCxnSpPr/>
      </xdr:nvCxnSpPr>
      <xdr:spPr>
        <a:xfrm>
          <a:off x="24397608" y="4129768"/>
          <a:ext cx="587827" cy="27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16331</xdr:colOff>
      <xdr:row>25</xdr:row>
      <xdr:rowOff>97972</xdr:rowOff>
    </xdr:from>
    <xdr:to>
      <xdr:col>34</xdr:col>
      <xdr:colOff>604158</xdr:colOff>
      <xdr:row>25</xdr:row>
      <xdr:rowOff>100694</xdr:rowOff>
    </xdr:to>
    <xdr:cxnSp macro="">
      <xdr:nvCxnSpPr>
        <xdr:cNvPr id="11" name="Conector de Seta Reta 60">
          <a:extLst>
            <a:ext uri="{FF2B5EF4-FFF2-40B4-BE49-F238E27FC236}">
              <a16:creationId xmlns:a16="http://schemas.microsoft.com/office/drawing/2014/main" id="{8612D172-A755-4775-8C34-31350345DDC2}"/>
            </a:ext>
          </a:extLst>
        </xdr:cNvPr>
        <xdr:cNvCxnSpPr/>
      </xdr:nvCxnSpPr>
      <xdr:spPr>
        <a:xfrm>
          <a:off x="20742731" y="4146097"/>
          <a:ext cx="587827" cy="27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19052</xdr:colOff>
      <xdr:row>25</xdr:row>
      <xdr:rowOff>87086</xdr:rowOff>
    </xdr:from>
    <xdr:to>
      <xdr:col>37</xdr:col>
      <xdr:colOff>606879</xdr:colOff>
      <xdr:row>25</xdr:row>
      <xdr:rowOff>89808</xdr:rowOff>
    </xdr:to>
    <xdr:cxnSp macro="">
      <xdr:nvCxnSpPr>
        <xdr:cNvPr id="12" name="Conector de Seta Reta 61">
          <a:extLst>
            <a:ext uri="{FF2B5EF4-FFF2-40B4-BE49-F238E27FC236}">
              <a16:creationId xmlns:a16="http://schemas.microsoft.com/office/drawing/2014/main" id="{9DCB8787-99DC-4F45-BCFB-60BCFBA31D9D}"/>
            </a:ext>
          </a:extLst>
        </xdr:cNvPr>
        <xdr:cNvCxnSpPr/>
      </xdr:nvCxnSpPr>
      <xdr:spPr>
        <a:xfrm>
          <a:off x="22574252" y="4135211"/>
          <a:ext cx="587827" cy="27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8165</xdr:colOff>
      <xdr:row>25</xdr:row>
      <xdr:rowOff>76200</xdr:rowOff>
    </xdr:from>
    <xdr:to>
      <xdr:col>43</xdr:col>
      <xdr:colOff>595992</xdr:colOff>
      <xdr:row>25</xdr:row>
      <xdr:rowOff>78922</xdr:rowOff>
    </xdr:to>
    <xdr:cxnSp macro="">
      <xdr:nvCxnSpPr>
        <xdr:cNvPr id="13" name="Conector de Seta Reta 62">
          <a:extLst>
            <a:ext uri="{FF2B5EF4-FFF2-40B4-BE49-F238E27FC236}">
              <a16:creationId xmlns:a16="http://schemas.microsoft.com/office/drawing/2014/main" id="{7865225C-FC78-4CD8-B4EE-F6631B971F7E}"/>
            </a:ext>
          </a:extLst>
        </xdr:cNvPr>
        <xdr:cNvCxnSpPr/>
      </xdr:nvCxnSpPr>
      <xdr:spPr>
        <a:xfrm>
          <a:off x="26220965" y="4124325"/>
          <a:ext cx="587827" cy="27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10887</xdr:colOff>
      <xdr:row>25</xdr:row>
      <xdr:rowOff>65314</xdr:rowOff>
    </xdr:from>
    <xdr:to>
      <xdr:col>46</xdr:col>
      <xdr:colOff>598714</xdr:colOff>
      <xdr:row>25</xdr:row>
      <xdr:rowOff>68036</xdr:rowOff>
    </xdr:to>
    <xdr:cxnSp macro="">
      <xdr:nvCxnSpPr>
        <xdr:cNvPr id="14" name="Conector de Seta Reta 63">
          <a:extLst>
            <a:ext uri="{FF2B5EF4-FFF2-40B4-BE49-F238E27FC236}">
              <a16:creationId xmlns:a16="http://schemas.microsoft.com/office/drawing/2014/main" id="{71F88891-9D74-4277-9FC3-C5905836EAE9}"/>
            </a:ext>
          </a:extLst>
        </xdr:cNvPr>
        <xdr:cNvCxnSpPr/>
      </xdr:nvCxnSpPr>
      <xdr:spPr>
        <a:xfrm>
          <a:off x="28052487" y="4113439"/>
          <a:ext cx="587827" cy="27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19053</xdr:colOff>
      <xdr:row>25</xdr:row>
      <xdr:rowOff>73479</xdr:rowOff>
    </xdr:from>
    <xdr:to>
      <xdr:col>49</xdr:col>
      <xdr:colOff>606880</xdr:colOff>
      <xdr:row>25</xdr:row>
      <xdr:rowOff>76201</xdr:rowOff>
    </xdr:to>
    <xdr:cxnSp macro="">
      <xdr:nvCxnSpPr>
        <xdr:cNvPr id="15" name="Conector de Seta Reta 64">
          <a:extLst>
            <a:ext uri="{FF2B5EF4-FFF2-40B4-BE49-F238E27FC236}">
              <a16:creationId xmlns:a16="http://schemas.microsoft.com/office/drawing/2014/main" id="{473D77FE-4FD7-4B38-B749-260FF67B3D4B}"/>
            </a:ext>
          </a:extLst>
        </xdr:cNvPr>
        <xdr:cNvCxnSpPr/>
      </xdr:nvCxnSpPr>
      <xdr:spPr>
        <a:xfrm>
          <a:off x="29889453" y="4121604"/>
          <a:ext cx="587827" cy="27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8167</xdr:colOff>
      <xdr:row>25</xdr:row>
      <xdr:rowOff>89808</xdr:rowOff>
    </xdr:from>
    <xdr:to>
      <xdr:col>31</xdr:col>
      <xdr:colOff>595994</xdr:colOff>
      <xdr:row>25</xdr:row>
      <xdr:rowOff>92530</xdr:rowOff>
    </xdr:to>
    <xdr:cxnSp macro="">
      <xdr:nvCxnSpPr>
        <xdr:cNvPr id="16" name="Conector de Seta Reta 65">
          <a:extLst>
            <a:ext uri="{FF2B5EF4-FFF2-40B4-BE49-F238E27FC236}">
              <a16:creationId xmlns:a16="http://schemas.microsoft.com/office/drawing/2014/main" id="{C556046E-0758-4A3C-B5C1-B9D76E38C117}"/>
            </a:ext>
          </a:extLst>
        </xdr:cNvPr>
        <xdr:cNvCxnSpPr/>
      </xdr:nvCxnSpPr>
      <xdr:spPr>
        <a:xfrm>
          <a:off x="18905767" y="4137933"/>
          <a:ext cx="587827" cy="27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606882</xdr:colOff>
      <xdr:row>25</xdr:row>
      <xdr:rowOff>130629</xdr:rowOff>
    </xdr:from>
    <xdr:to>
      <xdr:col>64</xdr:col>
      <xdr:colOff>582387</xdr:colOff>
      <xdr:row>25</xdr:row>
      <xdr:rowOff>133351</xdr:rowOff>
    </xdr:to>
    <xdr:cxnSp macro="">
      <xdr:nvCxnSpPr>
        <xdr:cNvPr id="17" name="Conector de Seta Reta 66">
          <a:extLst>
            <a:ext uri="{FF2B5EF4-FFF2-40B4-BE49-F238E27FC236}">
              <a16:creationId xmlns:a16="http://schemas.microsoft.com/office/drawing/2014/main" id="{DAFEA426-078C-43BC-8BEB-0D7EEC6E364E}"/>
            </a:ext>
          </a:extLst>
        </xdr:cNvPr>
        <xdr:cNvCxnSpPr/>
      </xdr:nvCxnSpPr>
      <xdr:spPr>
        <a:xfrm>
          <a:off x="39011682" y="4178754"/>
          <a:ext cx="585105" cy="27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10888</xdr:colOff>
      <xdr:row>25</xdr:row>
      <xdr:rowOff>119744</xdr:rowOff>
    </xdr:from>
    <xdr:to>
      <xdr:col>61</xdr:col>
      <xdr:colOff>598715</xdr:colOff>
      <xdr:row>25</xdr:row>
      <xdr:rowOff>122466</xdr:rowOff>
    </xdr:to>
    <xdr:cxnSp macro="">
      <xdr:nvCxnSpPr>
        <xdr:cNvPr id="18" name="Conector de Seta Reta 67">
          <a:extLst>
            <a:ext uri="{FF2B5EF4-FFF2-40B4-BE49-F238E27FC236}">
              <a16:creationId xmlns:a16="http://schemas.microsoft.com/office/drawing/2014/main" id="{ABC72E89-B8A9-40EE-8FB2-A5BC818789CC}"/>
            </a:ext>
          </a:extLst>
        </xdr:cNvPr>
        <xdr:cNvCxnSpPr/>
      </xdr:nvCxnSpPr>
      <xdr:spPr>
        <a:xfrm>
          <a:off x="37196488" y="4167869"/>
          <a:ext cx="587827" cy="27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13610</xdr:colOff>
      <xdr:row>25</xdr:row>
      <xdr:rowOff>95251</xdr:rowOff>
    </xdr:from>
    <xdr:to>
      <xdr:col>58</xdr:col>
      <xdr:colOff>601437</xdr:colOff>
      <xdr:row>25</xdr:row>
      <xdr:rowOff>97973</xdr:rowOff>
    </xdr:to>
    <xdr:cxnSp macro="">
      <xdr:nvCxnSpPr>
        <xdr:cNvPr id="19" name="Conector de Seta Reta 68">
          <a:extLst>
            <a:ext uri="{FF2B5EF4-FFF2-40B4-BE49-F238E27FC236}">
              <a16:creationId xmlns:a16="http://schemas.microsoft.com/office/drawing/2014/main" id="{B6CE6039-F0CD-4A55-944D-05355F2D025E}"/>
            </a:ext>
          </a:extLst>
        </xdr:cNvPr>
        <xdr:cNvCxnSpPr/>
      </xdr:nvCxnSpPr>
      <xdr:spPr>
        <a:xfrm>
          <a:off x="35370410" y="4143376"/>
          <a:ext cx="587827" cy="27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16331</xdr:colOff>
      <xdr:row>25</xdr:row>
      <xdr:rowOff>97972</xdr:rowOff>
    </xdr:from>
    <xdr:to>
      <xdr:col>55</xdr:col>
      <xdr:colOff>604158</xdr:colOff>
      <xdr:row>25</xdr:row>
      <xdr:rowOff>100694</xdr:rowOff>
    </xdr:to>
    <xdr:cxnSp macro="">
      <xdr:nvCxnSpPr>
        <xdr:cNvPr id="20" name="Conector de Seta Reta 69">
          <a:extLst>
            <a:ext uri="{FF2B5EF4-FFF2-40B4-BE49-F238E27FC236}">
              <a16:creationId xmlns:a16="http://schemas.microsoft.com/office/drawing/2014/main" id="{C529F5D3-8F18-4D47-B541-3ED1585F1CED}"/>
            </a:ext>
          </a:extLst>
        </xdr:cNvPr>
        <xdr:cNvCxnSpPr/>
      </xdr:nvCxnSpPr>
      <xdr:spPr>
        <a:xfrm>
          <a:off x="33544331" y="4146097"/>
          <a:ext cx="587827" cy="27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19052</xdr:colOff>
      <xdr:row>25</xdr:row>
      <xdr:rowOff>87086</xdr:rowOff>
    </xdr:from>
    <xdr:to>
      <xdr:col>52</xdr:col>
      <xdr:colOff>606879</xdr:colOff>
      <xdr:row>25</xdr:row>
      <xdr:rowOff>89808</xdr:rowOff>
    </xdr:to>
    <xdr:cxnSp macro="">
      <xdr:nvCxnSpPr>
        <xdr:cNvPr id="21" name="Conector de Seta Reta 70">
          <a:extLst>
            <a:ext uri="{FF2B5EF4-FFF2-40B4-BE49-F238E27FC236}">
              <a16:creationId xmlns:a16="http://schemas.microsoft.com/office/drawing/2014/main" id="{F32EC29B-85AA-4968-ACA0-70CA2926C0F5}"/>
            </a:ext>
          </a:extLst>
        </xdr:cNvPr>
        <xdr:cNvCxnSpPr/>
      </xdr:nvCxnSpPr>
      <xdr:spPr>
        <a:xfrm>
          <a:off x="31718252" y="4135211"/>
          <a:ext cx="587827" cy="27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10889</xdr:colOff>
      <xdr:row>25</xdr:row>
      <xdr:rowOff>92529</xdr:rowOff>
    </xdr:from>
    <xdr:to>
      <xdr:col>70</xdr:col>
      <xdr:colOff>598716</xdr:colOff>
      <xdr:row>25</xdr:row>
      <xdr:rowOff>95251</xdr:rowOff>
    </xdr:to>
    <xdr:cxnSp macro="">
      <xdr:nvCxnSpPr>
        <xdr:cNvPr id="22" name="Conector de Seta Reta 71">
          <a:extLst>
            <a:ext uri="{FF2B5EF4-FFF2-40B4-BE49-F238E27FC236}">
              <a16:creationId xmlns:a16="http://schemas.microsoft.com/office/drawing/2014/main" id="{9C22C15A-0561-4052-8D5C-BE9533A841A1}"/>
            </a:ext>
          </a:extLst>
        </xdr:cNvPr>
        <xdr:cNvCxnSpPr/>
      </xdr:nvCxnSpPr>
      <xdr:spPr>
        <a:xfrm>
          <a:off x="42682889" y="4140654"/>
          <a:ext cx="587827" cy="27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3</xdr:colOff>
      <xdr:row>25</xdr:row>
      <xdr:rowOff>81644</xdr:rowOff>
    </xdr:from>
    <xdr:to>
      <xdr:col>79</xdr:col>
      <xdr:colOff>587830</xdr:colOff>
      <xdr:row>25</xdr:row>
      <xdr:rowOff>84366</xdr:rowOff>
    </xdr:to>
    <xdr:cxnSp macro="">
      <xdr:nvCxnSpPr>
        <xdr:cNvPr id="23" name="Conector de Seta Reta 72">
          <a:extLst>
            <a:ext uri="{FF2B5EF4-FFF2-40B4-BE49-F238E27FC236}">
              <a16:creationId xmlns:a16="http://schemas.microsoft.com/office/drawing/2014/main" id="{20557E05-C668-4C28-8113-E86F188E8212}"/>
            </a:ext>
          </a:extLst>
        </xdr:cNvPr>
        <xdr:cNvCxnSpPr/>
      </xdr:nvCxnSpPr>
      <xdr:spPr>
        <a:xfrm>
          <a:off x="48158403" y="4129769"/>
          <a:ext cx="587827" cy="27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16331</xdr:colOff>
      <xdr:row>25</xdr:row>
      <xdr:rowOff>97972</xdr:rowOff>
    </xdr:from>
    <xdr:to>
      <xdr:col>76</xdr:col>
      <xdr:colOff>604158</xdr:colOff>
      <xdr:row>25</xdr:row>
      <xdr:rowOff>100694</xdr:rowOff>
    </xdr:to>
    <xdr:cxnSp macro="">
      <xdr:nvCxnSpPr>
        <xdr:cNvPr id="24" name="Conector de Seta Reta 73">
          <a:extLst>
            <a:ext uri="{FF2B5EF4-FFF2-40B4-BE49-F238E27FC236}">
              <a16:creationId xmlns:a16="http://schemas.microsoft.com/office/drawing/2014/main" id="{E9058338-DDA8-444B-B60E-A7550BFC49BC}"/>
            </a:ext>
          </a:extLst>
        </xdr:cNvPr>
        <xdr:cNvCxnSpPr/>
      </xdr:nvCxnSpPr>
      <xdr:spPr>
        <a:xfrm>
          <a:off x="46345931" y="4146097"/>
          <a:ext cx="587827" cy="27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67</xdr:col>
      <xdr:colOff>5446</xdr:colOff>
      <xdr:row>25</xdr:row>
      <xdr:rowOff>87086</xdr:rowOff>
    </xdr:from>
    <xdr:to>
      <xdr:col>67</xdr:col>
      <xdr:colOff>593273</xdr:colOff>
      <xdr:row>25</xdr:row>
      <xdr:rowOff>89808</xdr:rowOff>
    </xdr:to>
    <xdr:cxnSp macro="">
      <xdr:nvCxnSpPr>
        <xdr:cNvPr id="25" name="Conector de Seta Reta 74">
          <a:extLst>
            <a:ext uri="{FF2B5EF4-FFF2-40B4-BE49-F238E27FC236}">
              <a16:creationId xmlns:a16="http://schemas.microsoft.com/office/drawing/2014/main" id="{D9BB56AA-F983-455E-9B19-CC3490877244}"/>
            </a:ext>
          </a:extLst>
        </xdr:cNvPr>
        <xdr:cNvCxnSpPr/>
      </xdr:nvCxnSpPr>
      <xdr:spPr>
        <a:xfrm>
          <a:off x="40848646" y="4135211"/>
          <a:ext cx="587827" cy="27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82</xdr:col>
      <xdr:colOff>16331</xdr:colOff>
      <xdr:row>25</xdr:row>
      <xdr:rowOff>125187</xdr:rowOff>
    </xdr:from>
    <xdr:to>
      <xdr:col>82</xdr:col>
      <xdr:colOff>604158</xdr:colOff>
      <xdr:row>25</xdr:row>
      <xdr:rowOff>127909</xdr:rowOff>
    </xdr:to>
    <xdr:cxnSp macro="">
      <xdr:nvCxnSpPr>
        <xdr:cNvPr id="26" name="Conector de Seta Reta 75">
          <a:extLst>
            <a:ext uri="{FF2B5EF4-FFF2-40B4-BE49-F238E27FC236}">
              <a16:creationId xmlns:a16="http://schemas.microsoft.com/office/drawing/2014/main" id="{75D2EA98-FCA4-4537-93CB-87EFF7AD1CCE}"/>
            </a:ext>
          </a:extLst>
        </xdr:cNvPr>
        <xdr:cNvCxnSpPr/>
      </xdr:nvCxnSpPr>
      <xdr:spPr>
        <a:xfrm>
          <a:off x="50003531" y="4173312"/>
          <a:ext cx="587827" cy="27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85</xdr:col>
      <xdr:colOff>5446</xdr:colOff>
      <xdr:row>25</xdr:row>
      <xdr:rowOff>155122</xdr:rowOff>
    </xdr:from>
    <xdr:to>
      <xdr:col>85</xdr:col>
      <xdr:colOff>593273</xdr:colOff>
      <xdr:row>25</xdr:row>
      <xdr:rowOff>157844</xdr:rowOff>
    </xdr:to>
    <xdr:cxnSp macro="">
      <xdr:nvCxnSpPr>
        <xdr:cNvPr id="27" name="Conector de Seta Reta 76">
          <a:extLst>
            <a:ext uri="{FF2B5EF4-FFF2-40B4-BE49-F238E27FC236}">
              <a16:creationId xmlns:a16="http://schemas.microsoft.com/office/drawing/2014/main" id="{4C1D3A45-ED18-4D97-BFE6-21460ECDD097}"/>
            </a:ext>
          </a:extLst>
        </xdr:cNvPr>
        <xdr:cNvCxnSpPr/>
      </xdr:nvCxnSpPr>
      <xdr:spPr>
        <a:xfrm>
          <a:off x="51821446" y="4203247"/>
          <a:ext cx="587827" cy="27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88</xdr:col>
      <xdr:colOff>21775</xdr:colOff>
      <xdr:row>25</xdr:row>
      <xdr:rowOff>117022</xdr:rowOff>
    </xdr:from>
    <xdr:to>
      <xdr:col>88</xdr:col>
      <xdr:colOff>609602</xdr:colOff>
      <xdr:row>25</xdr:row>
      <xdr:rowOff>119744</xdr:rowOff>
    </xdr:to>
    <xdr:cxnSp macro="">
      <xdr:nvCxnSpPr>
        <xdr:cNvPr id="28" name="Conector de Seta Reta 77">
          <a:extLst>
            <a:ext uri="{FF2B5EF4-FFF2-40B4-BE49-F238E27FC236}">
              <a16:creationId xmlns:a16="http://schemas.microsoft.com/office/drawing/2014/main" id="{780F5008-0571-47F0-AFED-342CDF2C6643}"/>
            </a:ext>
          </a:extLst>
        </xdr:cNvPr>
        <xdr:cNvCxnSpPr/>
      </xdr:nvCxnSpPr>
      <xdr:spPr>
        <a:xfrm>
          <a:off x="53666575" y="4165147"/>
          <a:ext cx="587827" cy="27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54429</xdr:colOff>
      <xdr:row>24</xdr:row>
      <xdr:rowOff>136074</xdr:rowOff>
    </xdr:from>
    <xdr:to>
      <xdr:col>25</xdr:col>
      <xdr:colOff>571500</xdr:colOff>
      <xdr:row>27</xdr:row>
      <xdr:rowOff>54428</xdr:rowOff>
    </xdr:to>
    <xdr:cxnSp macro="">
      <xdr:nvCxnSpPr>
        <xdr:cNvPr id="29" name="Conector de Seta Reta 80">
          <a:extLst>
            <a:ext uri="{FF2B5EF4-FFF2-40B4-BE49-F238E27FC236}">
              <a16:creationId xmlns:a16="http://schemas.microsoft.com/office/drawing/2014/main" id="{C6F5E468-426C-4242-B15D-A7A853657F7B}"/>
            </a:ext>
          </a:extLst>
        </xdr:cNvPr>
        <xdr:cNvCxnSpPr/>
      </xdr:nvCxnSpPr>
      <xdr:spPr>
        <a:xfrm flipV="1">
          <a:off x="15294429" y="4022274"/>
          <a:ext cx="517071" cy="404129"/>
        </a:xfrm>
        <a:prstGeom prst="straightConnector1">
          <a:avLst/>
        </a:prstGeom>
        <a:ln>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84365</xdr:colOff>
      <xdr:row>25</xdr:row>
      <xdr:rowOff>111580</xdr:rowOff>
    </xdr:from>
    <xdr:to>
      <xdr:col>22</xdr:col>
      <xdr:colOff>530678</xdr:colOff>
      <xdr:row>27</xdr:row>
      <xdr:rowOff>122464</xdr:rowOff>
    </xdr:to>
    <xdr:cxnSp macro="">
      <xdr:nvCxnSpPr>
        <xdr:cNvPr id="30" name="Conector de Seta Reta 84">
          <a:extLst>
            <a:ext uri="{FF2B5EF4-FFF2-40B4-BE49-F238E27FC236}">
              <a16:creationId xmlns:a16="http://schemas.microsoft.com/office/drawing/2014/main" id="{93F2F33B-0BDF-4C5C-8035-CBD25CF38D23}"/>
            </a:ext>
          </a:extLst>
        </xdr:cNvPr>
        <xdr:cNvCxnSpPr/>
      </xdr:nvCxnSpPr>
      <xdr:spPr>
        <a:xfrm>
          <a:off x="13495565" y="4159705"/>
          <a:ext cx="446313" cy="334734"/>
        </a:xfrm>
        <a:prstGeom prst="straightConnector1">
          <a:avLst/>
        </a:prstGeom>
        <a:ln>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19052</xdr:colOff>
      <xdr:row>25</xdr:row>
      <xdr:rowOff>87086</xdr:rowOff>
    </xdr:from>
    <xdr:to>
      <xdr:col>40</xdr:col>
      <xdr:colOff>606879</xdr:colOff>
      <xdr:row>25</xdr:row>
      <xdr:rowOff>89808</xdr:rowOff>
    </xdr:to>
    <xdr:cxnSp macro="">
      <xdr:nvCxnSpPr>
        <xdr:cNvPr id="31" name="Conector de Seta Reta 86">
          <a:extLst>
            <a:ext uri="{FF2B5EF4-FFF2-40B4-BE49-F238E27FC236}">
              <a16:creationId xmlns:a16="http://schemas.microsoft.com/office/drawing/2014/main" id="{C56362B7-8928-4DB0-94C4-A9A35EBA0B8C}"/>
            </a:ext>
          </a:extLst>
        </xdr:cNvPr>
        <xdr:cNvCxnSpPr/>
      </xdr:nvCxnSpPr>
      <xdr:spPr>
        <a:xfrm>
          <a:off x="24403052" y="4135211"/>
          <a:ext cx="587827" cy="27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19052</xdr:colOff>
      <xdr:row>25</xdr:row>
      <xdr:rowOff>87086</xdr:rowOff>
    </xdr:from>
    <xdr:to>
      <xdr:col>19</xdr:col>
      <xdr:colOff>606879</xdr:colOff>
      <xdr:row>25</xdr:row>
      <xdr:rowOff>89808</xdr:rowOff>
    </xdr:to>
    <xdr:cxnSp macro="">
      <xdr:nvCxnSpPr>
        <xdr:cNvPr id="32" name="Conector de Seta Reta 90">
          <a:extLst>
            <a:ext uri="{FF2B5EF4-FFF2-40B4-BE49-F238E27FC236}">
              <a16:creationId xmlns:a16="http://schemas.microsoft.com/office/drawing/2014/main" id="{53A6A363-D453-4889-8105-D13869EE664F}"/>
            </a:ext>
          </a:extLst>
        </xdr:cNvPr>
        <xdr:cNvCxnSpPr/>
      </xdr:nvCxnSpPr>
      <xdr:spPr>
        <a:xfrm>
          <a:off x="11601452" y="4135211"/>
          <a:ext cx="587827" cy="27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19052</xdr:colOff>
      <xdr:row>25</xdr:row>
      <xdr:rowOff>87086</xdr:rowOff>
    </xdr:from>
    <xdr:to>
      <xdr:col>16</xdr:col>
      <xdr:colOff>606879</xdr:colOff>
      <xdr:row>25</xdr:row>
      <xdr:rowOff>89808</xdr:rowOff>
    </xdr:to>
    <xdr:cxnSp macro="">
      <xdr:nvCxnSpPr>
        <xdr:cNvPr id="33" name="Conector de Seta Reta 91">
          <a:extLst>
            <a:ext uri="{FF2B5EF4-FFF2-40B4-BE49-F238E27FC236}">
              <a16:creationId xmlns:a16="http://schemas.microsoft.com/office/drawing/2014/main" id="{C41F1A25-940E-4BCB-8E9B-9BBC92C7FD88}"/>
            </a:ext>
          </a:extLst>
        </xdr:cNvPr>
        <xdr:cNvCxnSpPr/>
      </xdr:nvCxnSpPr>
      <xdr:spPr>
        <a:xfrm>
          <a:off x="9772652" y="4135211"/>
          <a:ext cx="587827" cy="27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19052</xdr:colOff>
      <xdr:row>25</xdr:row>
      <xdr:rowOff>87086</xdr:rowOff>
    </xdr:from>
    <xdr:to>
      <xdr:col>13</xdr:col>
      <xdr:colOff>606879</xdr:colOff>
      <xdr:row>25</xdr:row>
      <xdr:rowOff>89808</xdr:rowOff>
    </xdr:to>
    <xdr:cxnSp macro="">
      <xdr:nvCxnSpPr>
        <xdr:cNvPr id="34" name="Conector de Seta Reta 92">
          <a:extLst>
            <a:ext uri="{FF2B5EF4-FFF2-40B4-BE49-F238E27FC236}">
              <a16:creationId xmlns:a16="http://schemas.microsoft.com/office/drawing/2014/main" id="{74800FD2-C77E-40D9-BEB6-333361094CD8}"/>
            </a:ext>
          </a:extLst>
        </xdr:cNvPr>
        <xdr:cNvCxnSpPr/>
      </xdr:nvCxnSpPr>
      <xdr:spPr>
        <a:xfrm>
          <a:off x="7943852" y="4135211"/>
          <a:ext cx="587827" cy="27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19052</xdr:colOff>
      <xdr:row>25</xdr:row>
      <xdr:rowOff>87086</xdr:rowOff>
    </xdr:from>
    <xdr:to>
      <xdr:col>10</xdr:col>
      <xdr:colOff>606879</xdr:colOff>
      <xdr:row>25</xdr:row>
      <xdr:rowOff>89808</xdr:rowOff>
    </xdr:to>
    <xdr:cxnSp macro="">
      <xdr:nvCxnSpPr>
        <xdr:cNvPr id="35" name="Conector de Seta Reta 93">
          <a:extLst>
            <a:ext uri="{FF2B5EF4-FFF2-40B4-BE49-F238E27FC236}">
              <a16:creationId xmlns:a16="http://schemas.microsoft.com/office/drawing/2014/main" id="{9AF617BA-3D1E-4F82-9AA6-0617BC9372B8}"/>
            </a:ext>
          </a:extLst>
        </xdr:cNvPr>
        <xdr:cNvCxnSpPr/>
      </xdr:nvCxnSpPr>
      <xdr:spPr>
        <a:xfrm>
          <a:off x="6115052" y="4135211"/>
          <a:ext cx="587827" cy="27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257175</xdr:colOff>
      <xdr:row>0</xdr:row>
      <xdr:rowOff>95250</xdr:rowOff>
    </xdr:from>
    <xdr:to>
      <xdr:col>3</xdr:col>
      <xdr:colOff>1228725</xdr:colOff>
      <xdr:row>4</xdr:row>
      <xdr:rowOff>0</xdr:rowOff>
    </xdr:to>
    <xdr:pic>
      <xdr:nvPicPr>
        <xdr:cNvPr id="2" name="Imagem 1" descr="Logotipo De Saúde E Bem Estar Design De Logotipo De Centro ...">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800100" y="95250"/>
          <a:ext cx="971550" cy="1077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duardo/Google%20Drive/Escritorio%20de%20Projetos/Modelos/02-Planejamento/Estimativas%20de%20Cust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esources/directory/32a430fa-0843-4045-aaf0-553c90496470.ExcelAutomationServiceFrontend.WorkingDir/NoAVScans/c3e9926f-4891-4bc7-9551-dd8e77df89b2/in/Gr&#225;fico%20de%20Gantt%20simpl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24026326/Downloads/WBS-Aimar.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Eduardo/Dropbox/BDS%20-%20Projeto%20B3/Portfolio%20de%20Projetos.xlsm"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C:\Users\anter\Downloads\REDE%20DE%20PRECEDENCIA.xlsx" TargetMode="External"/><Relationship Id="rId1" Type="http://schemas.openxmlformats.org/officeDocument/2006/relationships/externalLinkPath" Target="REDE%20DE%20PRECEDENCI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pa"/>
      <sheetName val="Estimativas"/>
      <sheetName val="Param"/>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onogramaDeProjeto"/>
      <sheetName val="Sobre"/>
    </sheetNames>
    <sheetDataSet>
      <sheetData sheetId="0">
        <row r="8">
          <cell r="H8" t="str">
            <v/>
          </cell>
        </row>
        <row r="9">
          <cell r="E9">
            <v>45174</v>
          </cell>
          <cell r="F9">
            <v>45177</v>
          </cell>
        </row>
        <row r="10">
          <cell r="E10">
            <v>45177</v>
          </cell>
          <cell r="F10">
            <v>45179</v>
          </cell>
          <cell r="H10">
            <v>3</v>
          </cell>
        </row>
        <row r="11">
          <cell r="E11">
            <v>45179</v>
          </cell>
          <cell r="F11">
            <v>45183</v>
          </cell>
          <cell r="H11">
            <v>5</v>
          </cell>
        </row>
        <row r="12">
          <cell r="E12">
            <v>45183</v>
          </cell>
          <cell r="F12">
            <v>45188</v>
          </cell>
          <cell r="H12">
            <v>6</v>
          </cell>
        </row>
        <row r="13">
          <cell r="E13">
            <v>45178</v>
          </cell>
          <cell r="F13">
            <v>45180</v>
          </cell>
          <cell r="H13">
            <v>3</v>
          </cell>
        </row>
        <row r="14">
          <cell r="H14" t="str">
            <v/>
          </cell>
        </row>
        <row r="15">
          <cell r="E15">
            <v>45179</v>
          </cell>
          <cell r="F15">
            <v>45183</v>
          </cell>
          <cell r="H15">
            <v>5</v>
          </cell>
        </row>
        <row r="16">
          <cell r="E16">
            <v>45181</v>
          </cell>
          <cell r="F16">
            <v>45186</v>
          </cell>
          <cell r="H16">
            <v>6</v>
          </cell>
        </row>
        <row r="17">
          <cell r="E17">
            <v>45186</v>
          </cell>
          <cell r="F17">
            <v>45189</v>
          </cell>
          <cell r="H17">
            <v>4</v>
          </cell>
        </row>
        <row r="18">
          <cell r="E18">
            <v>45186</v>
          </cell>
          <cell r="F18">
            <v>45188</v>
          </cell>
          <cell r="H18">
            <v>3</v>
          </cell>
        </row>
        <row r="19">
          <cell r="E19">
            <v>45186</v>
          </cell>
          <cell r="F19">
            <v>45189</v>
          </cell>
          <cell r="H19">
            <v>4</v>
          </cell>
        </row>
        <row r="20">
          <cell r="H20" t="str">
            <v/>
          </cell>
        </row>
        <row r="21">
          <cell r="E21">
            <v>45189</v>
          </cell>
          <cell r="F21">
            <v>45194</v>
          </cell>
          <cell r="H21">
            <v>6</v>
          </cell>
        </row>
        <row r="22">
          <cell r="E22">
            <v>45195</v>
          </cell>
          <cell r="F22">
            <v>45199</v>
          </cell>
          <cell r="H22">
            <v>5</v>
          </cell>
        </row>
        <row r="23">
          <cell r="E23">
            <v>45200</v>
          </cell>
          <cell r="F23">
            <v>45205</v>
          </cell>
          <cell r="H23">
            <v>6</v>
          </cell>
        </row>
        <row r="24">
          <cell r="E24">
            <v>45206</v>
          </cell>
          <cell r="F24">
            <v>45210</v>
          </cell>
          <cell r="H24">
            <v>5</v>
          </cell>
        </row>
        <row r="25">
          <cell r="E25">
            <v>45200</v>
          </cell>
          <cell r="F25">
            <v>45204</v>
          </cell>
          <cell r="H25">
            <v>5</v>
          </cell>
        </row>
        <row r="26">
          <cell r="H26" t="str">
            <v/>
          </cell>
        </row>
        <row r="27">
          <cell r="E27" t="str">
            <v>data</v>
          </cell>
          <cell r="F27" t="str">
            <v>data</v>
          </cell>
          <cell r="H27" t="e">
            <v>#VALUE!</v>
          </cell>
        </row>
        <row r="28">
          <cell r="E28" t="str">
            <v>data</v>
          </cell>
          <cell r="F28" t="str">
            <v>data</v>
          </cell>
          <cell r="H28" t="e">
            <v>#VALUE!</v>
          </cell>
        </row>
        <row r="29">
          <cell r="E29" t="str">
            <v>data</v>
          </cell>
          <cell r="F29" t="str">
            <v>data</v>
          </cell>
          <cell r="H29" t="e">
            <v>#VALUE!</v>
          </cell>
        </row>
        <row r="30">
          <cell r="E30" t="str">
            <v>data</v>
          </cell>
          <cell r="F30" t="str">
            <v>data</v>
          </cell>
          <cell r="H30" t="e">
            <v>#VALUE!</v>
          </cell>
        </row>
        <row r="31">
          <cell r="E31" t="str">
            <v>data</v>
          </cell>
          <cell r="F31" t="str">
            <v>data</v>
          </cell>
          <cell r="H31" t="e">
            <v>#VALUE!</v>
          </cell>
        </row>
        <row r="32">
          <cell r="H32" t="str">
            <v/>
          </cell>
        </row>
        <row r="33">
          <cell r="H33" t="str">
            <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ilha1"/>
      <sheetName val="Gráfico de Gantt"/>
      <sheetName val="PV_dependência"/>
      <sheetName val="Cronograma_de_Custos (2)"/>
    </sheetNames>
    <sheetDataSet>
      <sheetData sheetId="0" refreshError="1"/>
      <sheetData sheetId="1">
        <row r="5">
          <cell r="G5">
            <v>45160</v>
          </cell>
        </row>
        <row r="6">
          <cell r="G6">
            <v>1</v>
          </cell>
        </row>
      </sheetData>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pa"/>
      <sheetName val="Projetos"/>
      <sheetName val="Budget"/>
      <sheetName val="Config"/>
      <sheetName val="Issues"/>
      <sheetName val="Pendencias"/>
      <sheetName val="Pool"/>
      <sheetName val="Project"/>
      <sheetName val="Param"/>
      <sheetName val="Status"/>
      <sheetName val="SR"/>
      <sheetName val="SR.Modelo"/>
      <sheetName val="Prj-Venc"/>
      <sheetName val="Prj-Andam"/>
      <sheetName val="Prj-Prox"/>
      <sheetName val="Prj-Entr"/>
      <sheetName val="Prj-Concl"/>
      <sheetName val="Prj-FaseAtual"/>
      <sheetName val="Prj-NConc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5">
          <cell r="AB5" t="str">
            <v>Diária</v>
          </cell>
        </row>
        <row r="6">
          <cell r="AB6" t="str">
            <v>Semanal</v>
          </cell>
        </row>
        <row r="7">
          <cell r="AB7" t="str">
            <v>Bissemanal</v>
          </cell>
        </row>
        <row r="8">
          <cell r="AB8" t="str">
            <v>Mensal</v>
          </cell>
        </row>
        <row r="15">
          <cell r="D15" t="str">
            <v>Pt-br</v>
          </cell>
          <cell r="E15" t="str">
            <v>Inglês</v>
          </cell>
        </row>
        <row r="24">
          <cell r="C24" t="str">
            <v>Cliente</v>
          </cell>
        </row>
        <row r="25">
          <cell r="C25" t="str">
            <v>Interno</v>
          </cell>
        </row>
        <row r="26">
          <cell r="C26" t="str">
            <v>Teste</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oject Charter"/>
      <sheetName val="WBS-MACRO-ATIVIDADE"/>
      <sheetName val="WBS_Detalhado (ordem etapas)"/>
      <sheetName val="WBS_Detalhado (ordem depend)"/>
      <sheetName val="Análise de Stackeholder"/>
      <sheetName val="Diagrama de Seta"/>
      <sheetName val="Gráfico de Gantt"/>
      <sheetName val="PV_dependência"/>
      <sheetName val="Cronograma_de_Custos (2)"/>
    </sheetNames>
    <sheetDataSet>
      <sheetData sheetId="0" refreshError="1"/>
      <sheetData sheetId="1" refreshError="1"/>
      <sheetData sheetId="2" refreshError="1"/>
      <sheetData sheetId="3" refreshError="1"/>
      <sheetData sheetId="4" refreshError="1"/>
      <sheetData sheetId="5" refreshError="1"/>
      <sheetData sheetId="6">
        <row r="5">
          <cell r="G5">
            <v>45160</v>
          </cell>
        </row>
        <row r="6">
          <cell r="G6">
            <v>1</v>
          </cell>
        </row>
      </sheetData>
      <sheetData sheetId="7" refreshError="1"/>
      <sheetData sheetId="8"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 Alice Aparecida Guilherme" refreshedDate="45174.913077893521" createdVersion="1" refreshedVersion="4" recordCount="50" xr:uid="{00000000-000A-0000-FFFF-FFFF01000000}">
  <cacheSource type="worksheet">
    <worksheetSource ref="B9:K54" sheet="WBS_Detalhado (ordem etapas)"/>
  </cacheSource>
  <cacheFields count="8">
    <cacheField name="Ref" numFmtId="0">
      <sharedItems containsMixedTypes="1" containsNumber="1" containsInteger="1" minValue="1" maxValue="10" count="50">
        <n v="1"/>
        <s v="1.1"/>
        <s v="1.2"/>
        <s v="1.3"/>
        <n v="2"/>
        <s v="2.1"/>
        <s v="2.2"/>
        <s v="2.2.1"/>
        <s v="2.2.2"/>
        <s v="2.2.3"/>
        <s v="2.2.4"/>
        <s v="2.3"/>
        <n v="3"/>
        <s v="3.1"/>
        <s v="3.1.1"/>
        <s v="3.1.2"/>
        <s v="3.2"/>
        <s v="3.2.1"/>
        <s v="3.2.2"/>
        <n v="4"/>
        <s v="4.1"/>
        <s v="4.1.2"/>
        <s v="4.2"/>
        <s v="4.2.1"/>
        <s v="4.2.2"/>
        <s v="4.2.3"/>
        <n v="5"/>
        <s v="5.1"/>
        <s v="5.2"/>
        <s v="5.3"/>
        <n v="6"/>
        <s v="6.1"/>
        <s v="6.1.2"/>
        <s v="6.1.3"/>
        <n v="7"/>
        <s v="7.1.1"/>
        <s v="7.1.2"/>
        <s v="7.1.3"/>
        <n v="8"/>
        <s v="8.1.1"/>
        <s v="8.1.2"/>
        <s v="8.1.3"/>
        <n v="9"/>
        <s v="9.1.1"/>
        <s v="9.1.2"/>
        <s v="9.1.3"/>
        <n v="10"/>
        <s v="10.1.1"/>
        <s v="10.1.2"/>
        <s v="10.1.3"/>
      </sharedItems>
    </cacheField>
    <cacheField name="Etapas – Atividades - " numFmtId="0">
      <sharedItems count="49">
        <s v="Iniciação"/>
        <s v="Definir os objetivos do aplicativo e sua proposta de valor"/>
        <s v="Identificar as principais funcionalidades e recursos a serem incluídos"/>
        <s v="Formar uma equipe de desenvolvimento e design"/>
        <s v="Planejamento"/>
        <s v="Realizar uma análise de mercado para entender concorrentes e demandas"/>
        <s v="Definir os requisitos detalhados do aplicativo (escopo)"/>
        <s v="Dicas de saúde e bem-estar"/>
        <s v="Planos de exercícios físicos personalizados"/>
        <s v="Mapas com locais de academias e parques"/>
        <s v="Integração com sistemas de monitoramento de saúde"/>
        <s v="Criar um cronograma detalhado com marcos e prazos"/>
        <s v="Design e Prototipagem"/>
        <s v="Realizar o design da interface do usuário (UI)"/>
        <s v="Navegação simples entre as funcionalidades"/>
        <s v="Criar protótipos interativos para validar o fluxo de usuário"/>
        <s v=" Experiência do usuário (UX)"/>
        <s v="Interface limpa e intuitiva"/>
        <s v="Teste de UI / UX"/>
        <s v="Desenvolvimento"/>
        <s v="Desenvolver a estrutura do aplicativo"/>
        <s v="Front-end: Interface do usuário e interações"/>
        <s v="Implementar as funcionalidades principais"/>
        <s v="Módulo de dicas de saúde"/>
        <s v="Gerador de planos de exercícios"/>
        <s v="Integração com APIs de mapas para localização de academias e parques"/>
        <s v="Integrar o aplicativo com sistemas de monitoramento de saúde, como dispositivos wearable ou aplicativos de rastreamento"/>
        <s v="Garantir a segurança e privacidade dos dados do usuário"/>
        <s v="Testar a integração para assegurar que os dados são sincronizados corretamente"/>
        <s v="Testes"/>
        <s v="Realizar testes de qualidade e desempenho em diversas plataformas (iOS, Android)"/>
        <s v="Testar a usabilidade do aplicativo com usuários reais"/>
        <s v="Identificar e corrigir bugs e problemas de interface"/>
        <s v="Lançamento"/>
        <s v="Preparar a infraestrutura para o lançamento nas lojas de aplicativos (App Store, Google Play)"/>
        <s v="Criar materiais de marketing, como vídeos promocionais e descrições claras"/>
        <s v="Submeter o aplicativo para revisão nas lojas de aplicativos"/>
        <s v="Pós-lançamento"/>
        <s v="Monitorar o feedback dos usuários e analisar métricas de uso"/>
        <s v="Realizar atualizações periódicas para adicionar novas funcionalidades e melhorias"/>
        <s v="Oferecer suporte ao cliente para solucionar problemas e responder dúvidas"/>
        <s v="Marketing e Divulgação"/>
        <s v="Criar estratégias de marketing digital para aumentar a visibilidade do aplicativo"/>
        <s v="Colaborar com influenciadores de saúde e bem-estar para promoção"/>
        <s v="Realizar campanhas de mídia social e anúncios online"/>
        <s v="Avaliação e Aperfeiçoamento"/>
        <s v="Realizar análises regulares sobre o desempenho do aplicativo"/>
        <s v="Explorar parcerias com empresas relacionadas à saúde e bem-estar"/>
        <s v="Avaliar a possibilidade de oferecer versões premium ou modelos de assinatura"/>
      </sharedItems>
    </cacheField>
    <cacheField name="Dependência" numFmtId="0">
      <sharedItems containsBlank="1" count="36">
        <m/>
        <s v="1.1"/>
        <s v="1.3"/>
        <s v="2.1"/>
        <s v="2.2"/>
        <s v="2.3"/>
        <s v="3.1"/>
        <s v="3.1.1"/>
        <s v="3.1.2"/>
        <s v="3.2"/>
        <s v="3.2.2"/>
        <s v="3.2.1"/>
        <s v="4.1"/>
        <s v="4.1.2"/>
        <s v="4.2"/>
        <s v="4.2.1"/>
        <s v="4.2.2"/>
        <s v="4.2.3"/>
        <s v="5.1"/>
        <s v="5.2"/>
        <s v="5.3"/>
        <s v="6.1"/>
        <s v="6.1.2"/>
        <s v="6.1.3"/>
        <s v="7.1.1"/>
        <s v="7.1.2"/>
        <s v="7.1.3"/>
        <s v="8.1.1"/>
        <s v="8.1.2"/>
        <s v="8.1.3"/>
        <s v="9.1.1"/>
        <s v="9.1.2"/>
        <s v="9.1.3"/>
        <s v="10.1.1"/>
        <s v="10.1.2"/>
        <s v="10.1.3"/>
      </sharedItems>
    </cacheField>
    <cacheField name="Duração em semanas" numFmtId="0">
      <sharedItems containsString="0" containsBlank="1" containsNumber="1" containsInteger="1" minValue="1" maxValue="2"/>
    </cacheField>
    <cacheField name="Conclusão" numFmtId="0">
      <sharedItems containsBlank="1"/>
    </cacheField>
    <cacheField name="Responsável" numFmtId="0">
      <sharedItems containsBlank="1" count="11">
        <m/>
        <s v="GERENTE DE PROJETO"/>
        <s v="DESIGN"/>
        <s v="DESENVOLVIMENTO"/>
        <s v="SEGURANÇA"/>
        <s v="QUALIDADE"/>
        <s v="UX"/>
        <s v="REDES"/>
        <s v="COMERCIAL"/>
        <s v="EQUIPE TÉCNICA"/>
        <s v="DESEMPENHO"/>
      </sharedItems>
    </cacheField>
    <cacheField name="Recursos                                    " numFmtId="0">
      <sharedItems containsBlank="1"/>
    </cacheField>
    <cacheField name="Custos" numFmtId="0">
      <sharedItems containsString="0" containsBlank="1" containsNumber="1" containsInteger="1" minValue="200" maxValue="3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m/>
    <m/>
    <x v="0"/>
    <m/>
    <m/>
  </r>
  <r>
    <x v="1"/>
    <x v="1"/>
    <x v="1"/>
    <n v="1"/>
    <s v="1ª"/>
    <x v="1"/>
    <s v="Pessoas"/>
    <n v="1000"/>
  </r>
  <r>
    <x v="2"/>
    <x v="2"/>
    <x v="1"/>
    <n v="1"/>
    <s v="1ª"/>
    <x v="1"/>
    <s v="Pessoas"/>
    <n v="2000"/>
  </r>
  <r>
    <x v="3"/>
    <x v="3"/>
    <x v="1"/>
    <n v="1"/>
    <s v="1ª"/>
    <x v="1"/>
    <s v="Pessoas"/>
    <n v="1000"/>
  </r>
  <r>
    <x v="4"/>
    <x v="4"/>
    <x v="2"/>
    <m/>
    <m/>
    <x v="0"/>
    <m/>
    <m/>
  </r>
  <r>
    <x v="5"/>
    <x v="5"/>
    <x v="3"/>
    <n v="1"/>
    <s v="3ª"/>
    <x v="1"/>
    <s v="Pessoas"/>
    <n v="2000"/>
  </r>
  <r>
    <x v="6"/>
    <x v="6"/>
    <x v="2"/>
    <n v="1"/>
    <s v="3ª"/>
    <x v="1"/>
    <s v="Pessoas"/>
    <n v="700"/>
  </r>
  <r>
    <x v="7"/>
    <x v="7"/>
    <x v="4"/>
    <n v="1"/>
    <s v="4ª"/>
    <x v="1"/>
    <s v="Pessoas"/>
    <n v="500"/>
  </r>
  <r>
    <x v="8"/>
    <x v="8"/>
    <x v="4"/>
    <n v="1"/>
    <s v="4ª"/>
    <x v="1"/>
    <s v="Pessoas"/>
    <n v="1000"/>
  </r>
  <r>
    <x v="9"/>
    <x v="9"/>
    <x v="4"/>
    <n v="1"/>
    <s v="4ª"/>
    <x v="1"/>
    <s v="Pessoas"/>
    <n v="800"/>
  </r>
  <r>
    <x v="10"/>
    <x v="10"/>
    <x v="4"/>
    <n v="1"/>
    <s v="4ª"/>
    <x v="1"/>
    <s v="Pessoas"/>
    <n v="200"/>
  </r>
  <r>
    <x v="11"/>
    <x v="11"/>
    <x v="4"/>
    <n v="2"/>
    <s v="5ª"/>
    <x v="1"/>
    <s v="Pessoas"/>
    <n v="400"/>
  </r>
  <r>
    <x v="12"/>
    <x v="12"/>
    <x v="5"/>
    <m/>
    <m/>
    <x v="0"/>
    <m/>
    <m/>
  </r>
  <r>
    <x v="13"/>
    <x v="13"/>
    <x v="2"/>
    <n v="1"/>
    <s v="4ª"/>
    <x v="2"/>
    <s v="Pessoas"/>
    <n v="2000"/>
  </r>
  <r>
    <x v="14"/>
    <x v="14"/>
    <x v="6"/>
    <n v="1"/>
    <s v="6ª"/>
    <x v="2"/>
    <s v="Pessoas"/>
    <n v="500"/>
  </r>
  <r>
    <x v="15"/>
    <x v="15"/>
    <x v="7"/>
    <n v="1"/>
    <s v="7ª"/>
    <x v="2"/>
    <s v="Pessoas"/>
    <n v="500"/>
  </r>
  <r>
    <x v="16"/>
    <x v="16"/>
    <x v="8"/>
    <n v="1"/>
    <s v="4ª"/>
    <x v="2"/>
    <s v="Pessoas"/>
    <n v="1000"/>
  </r>
  <r>
    <x v="17"/>
    <x v="17"/>
    <x v="9"/>
    <n v="2"/>
    <s v="6ª"/>
    <x v="2"/>
    <s v="Pessoas"/>
    <n v="500"/>
  </r>
  <r>
    <x v="18"/>
    <x v="18"/>
    <x v="10"/>
    <n v="2"/>
    <s v="6ª"/>
    <x v="2"/>
    <s v="Pessoas"/>
    <n v="700"/>
  </r>
  <r>
    <x v="19"/>
    <x v="19"/>
    <x v="11"/>
    <m/>
    <m/>
    <x v="0"/>
    <m/>
    <m/>
  </r>
  <r>
    <x v="20"/>
    <x v="20"/>
    <x v="12"/>
    <n v="2"/>
    <s v="5ª"/>
    <x v="3"/>
    <s v="Pessoas"/>
    <n v="500"/>
  </r>
  <r>
    <x v="21"/>
    <x v="21"/>
    <x v="13"/>
    <n v="1"/>
    <s v="6ª"/>
    <x v="3"/>
    <s v="Pessoas"/>
    <n v="5000"/>
  </r>
  <r>
    <x v="22"/>
    <x v="22"/>
    <x v="14"/>
    <n v="1"/>
    <s v="5ª"/>
    <x v="3"/>
    <s v="Pessoas"/>
    <n v="700"/>
  </r>
  <r>
    <x v="23"/>
    <x v="23"/>
    <x v="15"/>
    <n v="2"/>
    <s v="7ª"/>
    <x v="3"/>
    <s v="Pessoas"/>
    <n v="500"/>
  </r>
  <r>
    <x v="24"/>
    <x v="24"/>
    <x v="16"/>
    <n v="1"/>
    <s v="8ª"/>
    <x v="3"/>
    <s v="Pessoas"/>
    <n v="300"/>
  </r>
  <r>
    <x v="25"/>
    <x v="25"/>
    <x v="17"/>
    <n v="2"/>
    <s v="9ª"/>
    <x v="3"/>
    <s v="Pessoas"/>
    <n v="1000"/>
  </r>
  <r>
    <x v="26"/>
    <x v="10"/>
    <x v="0"/>
    <m/>
    <m/>
    <x v="0"/>
    <m/>
    <m/>
  </r>
  <r>
    <x v="27"/>
    <x v="26"/>
    <x v="18"/>
    <n v="2"/>
    <s v="12ª"/>
    <x v="4"/>
    <s v="Pessoas"/>
    <n v="3000"/>
  </r>
  <r>
    <x v="28"/>
    <x v="27"/>
    <x v="19"/>
    <n v="2"/>
    <s v="12ª"/>
    <x v="4"/>
    <s v="Pessoas"/>
    <n v="1000"/>
  </r>
  <r>
    <x v="29"/>
    <x v="28"/>
    <x v="20"/>
    <m/>
    <s v="12ª"/>
    <x v="4"/>
    <s v="Pessoas"/>
    <n v="1000"/>
  </r>
  <r>
    <x v="30"/>
    <x v="29"/>
    <x v="0"/>
    <m/>
    <m/>
    <x v="0"/>
    <m/>
    <m/>
  </r>
  <r>
    <x v="31"/>
    <x v="30"/>
    <x v="21"/>
    <n v="1"/>
    <s v="13ª"/>
    <x v="5"/>
    <s v="Pessoas"/>
    <n v="30000"/>
  </r>
  <r>
    <x v="32"/>
    <x v="31"/>
    <x v="22"/>
    <n v="1"/>
    <s v="13ª"/>
    <x v="6"/>
    <s v="Pessoas"/>
    <n v="700"/>
  </r>
  <r>
    <x v="33"/>
    <x v="32"/>
    <x v="23"/>
    <n v="1"/>
    <s v="13ª"/>
    <x v="4"/>
    <s v="Pessoas"/>
    <n v="500"/>
  </r>
  <r>
    <x v="34"/>
    <x v="33"/>
    <x v="0"/>
    <m/>
    <m/>
    <x v="0"/>
    <m/>
    <m/>
  </r>
  <r>
    <x v="35"/>
    <x v="34"/>
    <x v="24"/>
    <n v="2"/>
    <s v="14ª"/>
    <x v="7"/>
    <s v="Pessoas"/>
    <n v="15000"/>
  </r>
  <r>
    <x v="36"/>
    <x v="35"/>
    <x v="25"/>
    <n v="2"/>
    <s v="14ª"/>
    <x v="8"/>
    <s v="Pessoas"/>
    <n v="10000"/>
  </r>
  <r>
    <x v="37"/>
    <x v="36"/>
    <x v="26"/>
    <n v="2"/>
    <s v="14ª"/>
    <x v="8"/>
    <s v="Pessoas"/>
    <n v="10000"/>
  </r>
  <r>
    <x v="38"/>
    <x v="37"/>
    <x v="0"/>
    <m/>
    <m/>
    <x v="0"/>
    <m/>
    <m/>
  </r>
  <r>
    <x v="39"/>
    <x v="38"/>
    <x v="27"/>
    <n v="2"/>
    <s v="15ª"/>
    <x v="9"/>
    <s v="Pessoas"/>
    <n v="5000"/>
  </r>
  <r>
    <x v="40"/>
    <x v="39"/>
    <x v="28"/>
    <n v="2"/>
    <s v="15ª"/>
    <x v="9"/>
    <s v="Pessoas"/>
    <n v="4000"/>
  </r>
  <r>
    <x v="41"/>
    <x v="40"/>
    <x v="29"/>
    <n v="2"/>
    <s v="15ª"/>
    <x v="9"/>
    <s v="Pessoas"/>
    <n v="1000"/>
  </r>
  <r>
    <x v="42"/>
    <x v="41"/>
    <x v="0"/>
    <m/>
    <m/>
    <x v="0"/>
    <m/>
    <m/>
  </r>
  <r>
    <x v="43"/>
    <x v="42"/>
    <x v="30"/>
    <n v="2"/>
    <s v="16ª"/>
    <x v="9"/>
    <s v="Pessoas"/>
    <n v="10000"/>
  </r>
  <r>
    <x v="44"/>
    <x v="43"/>
    <x v="31"/>
    <n v="2"/>
    <s v="16ª"/>
    <x v="9"/>
    <s v="Pessoas"/>
    <n v="20000"/>
  </r>
  <r>
    <x v="45"/>
    <x v="44"/>
    <x v="32"/>
    <n v="2"/>
    <s v="16ª"/>
    <x v="9"/>
    <s v="Pessoas"/>
    <n v="10000"/>
  </r>
  <r>
    <x v="46"/>
    <x v="45"/>
    <x v="0"/>
    <m/>
    <m/>
    <x v="0"/>
    <m/>
    <m/>
  </r>
  <r>
    <x v="47"/>
    <x v="46"/>
    <x v="33"/>
    <n v="2"/>
    <s v="17ª"/>
    <x v="10"/>
    <s v="Pessoas"/>
    <n v="4000"/>
  </r>
  <r>
    <x v="48"/>
    <x v="47"/>
    <x v="34"/>
    <n v="2"/>
    <s v="17ª"/>
    <x v="8"/>
    <s v="Pessoas"/>
    <n v="1000"/>
  </r>
  <r>
    <x v="49"/>
    <x v="48"/>
    <x v="35"/>
    <n v="2"/>
    <s v="17ª"/>
    <x v="8"/>
    <s v="Pessoas"/>
    <n v="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Tabela dinâmica2" cacheId="0" dataOnRows="1" applyNumberFormats="0" applyBorderFormats="0" applyFontFormats="0" applyPatternFormats="0" applyAlignmentFormats="0" applyWidthHeightFormats="1" dataCaption="Dados" updatedVersion="6" showMemberPropertyTips="0" useAutoFormatting="1" itemPrintTitles="1" createdVersion="1" indent="0" compact="0" compactData="0" gridDropZones="1" fieldListSortAscending="1">
  <location ref="A3:E55" firstHeaderRow="2" firstDataRow="2" firstDataCol="4"/>
  <pivotFields count="8">
    <pivotField axis="axisRow" compact="0" outline="0" showAll="0" includeNewItemsInFilter="1" defaultSubtotal="0">
      <items count="50">
        <item x="0"/>
        <item x="4"/>
        <item x="12"/>
        <item x="19"/>
        <item x="26"/>
        <item x="30"/>
        <item x="34"/>
        <item x="38"/>
        <item x="42"/>
        <item x="46"/>
        <item x="1"/>
        <item x="2"/>
        <item x="3"/>
        <item x="47"/>
        <item x="48"/>
        <item x="49"/>
        <item x="5"/>
        <item x="6"/>
        <item x="7"/>
        <item x="8"/>
        <item x="9"/>
        <item x="10"/>
        <item x="11"/>
        <item x="13"/>
        <item x="14"/>
        <item x="15"/>
        <item x="16"/>
        <item x="17"/>
        <item x="20"/>
        <item x="21"/>
        <item x="22"/>
        <item x="23"/>
        <item x="24"/>
        <item x="25"/>
        <item x="27"/>
        <item x="28"/>
        <item x="29"/>
        <item x="31"/>
        <item x="32"/>
        <item x="33"/>
        <item x="35"/>
        <item x="36"/>
        <item x="37"/>
        <item x="39"/>
        <item x="40"/>
        <item x="41"/>
        <item x="43"/>
        <item x="44"/>
        <item x="45"/>
        <item x="18"/>
      </items>
    </pivotField>
    <pivotField axis="axisRow" compact="0" outline="0" showAll="0" includeNewItemsInFilter="1" defaultSubtotal="0">
      <items count="49">
        <item x="16"/>
        <item x="45"/>
        <item x="48"/>
        <item x="43"/>
        <item x="42"/>
        <item x="35"/>
        <item x="15"/>
        <item x="11"/>
        <item x="1"/>
        <item x="6"/>
        <item x="20"/>
        <item x="19"/>
        <item x="12"/>
        <item x="7"/>
        <item x="47"/>
        <item x="3"/>
        <item x="21"/>
        <item x="27"/>
        <item x="24"/>
        <item x="2"/>
        <item x="32"/>
        <item x="22"/>
        <item x="0"/>
        <item x="25"/>
        <item x="10"/>
        <item x="26"/>
        <item x="17"/>
        <item x="33"/>
        <item x="9"/>
        <item x="41"/>
        <item x="23"/>
        <item x="38"/>
        <item x="14"/>
        <item x="40"/>
        <item x="4"/>
        <item x="8"/>
        <item x="37"/>
        <item x="34"/>
        <item x="46"/>
        <item x="39"/>
        <item x="44"/>
        <item x="13"/>
        <item x="30"/>
        <item x="5"/>
        <item x="36"/>
        <item x="28"/>
        <item x="31"/>
        <item x="29"/>
        <item x="18"/>
      </items>
    </pivotField>
    <pivotField axis="axisRow" compact="0" outline="0" showAll="0" includeNewItemsInFilter="1" sortType="ascending" defaultSubtotal="0">
      <items count="36">
        <item x="1"/>
        <item x="2"/>
        <item x="33"/>
        <item x="34"/>
        <item x="35"/>
        <item x="3"/>
        <item x="4"/>
        <item x="5"/>
        <item x="6"/>
        <item x="7"/>
        <item x="8"/>
        <item x="9"/>
        <item x="11"/>
        <item x="10"/>
        <item x="12"/>
        <item x="13"/>
        <item x="14"/>
        <item x="15"/>
        <item x="16"/>
        <item x="17"/>
        <item x="18"/>
        <item x="19"/>
        <item x="20"/>
        <item x="21"/>
        <item x="22"/>
        <item x="23"/>
        <item x="24"/>
        <item x="25"/>
        <item x="26"/>
        <item x="27"/>
        <item x="28"/>
        <item x="29"/>
        <item x="30"/>
        <item x="31"/>
        <item x="32"/>
        <item x="0"/>
      </items>
    </pivotField>
    <pivotField compact="0" outline="0" showAll="0" includeNewItemsInFilter="1"/>
    <pivotField compact="0" outline="0" showAll="0" includeNewItemsInFilter="1"/>
    <pivotField axis="axisRow" compact="0" outline="0" showAll="0" includeNewItemsInFilter="1" defaultSubtotal="0">
      <items count="11">
        <item x="8"/>
        <item x="10"/>
        <item x="3"/>
        <item x="2"/>
        <item x="9"/>
        <item x="1"/>
        <item x="5"/>
        <item x="7"/>
        <item x="4"/>
        <item x="6"/>
        <item x="0"/>
      </items>
    </pivotField>
    <pivotField compact="0" outline="0" showAll="0" includeNewItemsInFilter="1"/>
    <pivotField dataField="1" compact="0" outline="0" showAll="0" includeNewItemsInFilter="1"/>
  </pivotFields>
  <rowFields count="4">
    <field x="2"/>
    <field x="5"/>
    <field x="1"/>
    <field x="0"/>
  </rowFields>
  <rowItems count="51">
    <i>
      <x/>
      <x v="5"/>
      <x v="8"/>
      <x v="10"/>
    </i>
    <i r="2">
      <x v="15"/>
      <x v="12"/>
    </i>
    <i r="2">
      <x v="19"/>
      <x v="11"/>
    </i>
    <i>
      <x v="1"/>
      <x v="3"/>
      <x v="41"/>
      <x v="23"/>
    </i>
    <i r="1">
      <x v="5"/>
      <x v="9"/>
      <x v="17"/>
    </i>
    <i r="1">
      <x v="10"/>
      <x v="34"/>
      <x v="1"/>
    </i>
    <i>
      <x v="2"/>
      <x v="1"/>
      <x v="38"/>
      <x v="13"/>
    </i>
    <i>
      <x v="3"/>
      <x/>
      <x v="14"/>
      <x v="14"/>
    </i>
    <i>
      <x v="4"/>
      <x/>
      <x v="2"/>
      <x v="15"/>
    </i>
    <i>
      <x v="5"/>
      <x v="5"/>
      <x v="43"/>
      <x v="16"/>
    </i>
    <i>
      <x v="6"/>
      <x v="5"/>
      <x v="7"/>
      <x v="22"/>
    </i>
    <i r="2">
      <x v="13"/>
      <x v="18"/>
    </i>
    <i r="2">
      <x v="24"/>
      <x v="21"/>
    </i>
    <i r="2">
      <x v="28"/>
      <x v="20"/>
    </i>
    <i r="2">
      <x v="35"/>
      <x v="19"/>
    </i>
    <i>
      <x v="7"/>
      <x v="10"/>
      <x v="12"/>
      <x v="2"/>
    </i>
    <i>
      <x v="8"/>
      <x v="3"/>
      <x v="32"/>
      <x v="24"/>
    </i>
    <i>
      <x v="9"/>
      <x v="3"/>
      <x v="6"/>
      <x v="25"/>
    </i>
    <i>
      <x v="10"/>
      <x v="3"/>
      <x/>
      <x v="26"/>
    </i>
    <i>
      <x v="11"/>
      <x v="3"/>
      <x v="26"/>
      <x v="27"/>
    </i>
    <i>
      <x v="12"/>
      <x v="10"/>
      <x v="11"/>
      <x v="3"/>
    </i>
    <i>
      <x v="13"/>
      <x v="3"/>
      <x v="48"/>
      <x v="49"/>
    </i>
    <i>
      <x v="14"/>
      <x v="2"/>
      <x v="10"/>
      <x v="28"/>
    </i>
    <i>
      <x v="15"/>
      <x v="2"/>
      <x v="16"/>
      <x v="29"/>
    </i>
    <i>
      <x v="16"/>
      <x v="2"/>
      <x v="21"/>
      <x v="30"/>
    </i>
    <i>
      <x v="17"/>
      <x v="2"/>
      <x v="30"/>
      <x v="31"/>
    </i>
    <i>
      <x v="18"/>
      <x v="2"/>
      <x v="18"/>
      <x v="32"/>
    </i>
    <i>
      <x v="19"/>
      <x v="2"/>
      <x v="23"/>
      <x v="33"/>
    </i>
    <i>
      <x v="20"/>
      <x v="8"/>
      <x v="25"/>
      <x v="34"/>
    </i>
    <i>
      <x v="21"/>
      <x v="8"/>
      <x v="17"/>
      <x v="35"/>
    </i>
    <i>
      <x v="22"/>
      <x v="8"/>
      <x v="45"/>
      <x v="36"/>
    </i>
    <i>
      <x v="23"/>
      <x v="6"/>
      <x v="42"/>
      <x v="37"/>
    </i>
    <i>
      <x v="24"/>
      <x v="9"/>
      <x v="46"/>
      <x v="38"/>
    </i>
    <i>
      <x v="25"/>
      <x v="8"/>
      <x v="20"/>
      <x v="39"/>
    </i>
    <i>
      <x v="26"/>
      <x v="7"/>
      <x v="37"/>
      <x v="40"/>
    </i>
    <i>
      <x v="27"/>
      <x/>
      <x v="5"/>
      <x v="41"/>
    </i>
    <i>
      <x v="28"/>
      <x/>
      <x v="44"/>
      <x v="42"/>
    </i>
    <i>
      <x v="29"/>
      <x v="4"/>
      <x v="31"/>
      <x v="43"/>
    </i>
    <i>
      <x v="30"/>
      <x v="4"/>
      <x v="39"/>
      <x v="44"/>
    </i>
    <i>
      <x v="31"/>
      <x v="4"/>
      <x v="33"/>
      <x v="45"/>
    </i>
    <i>
      <x v="32"/>
      <x v="4"/>
      <x v="4"/>
      <x v="46"/>
    </i>
    <i>
      <x v="33"/>
      <x v="4"/>
      <x v="3"/>
      <x v="47"/>
    </i>
    <i>
      <x v="34"/>
      <x v="4"/>
      <x v="40"/>
      <x v="48"/>
    </i>
    <i>
      <x v="35"/>
      <x v="10"/>
      <x v="1"/>
      <x v="9"/>
    </i>
    <i r="2">
      <x v="22"/>
      <x/>
    </i>
    <i r="2">
      <x v="24"/>
      <x v="4"/>
    </i>
    <i r="2">
      <x v="27"/>
      <x v="6"/>
    </i>
    <i r="2">
      <x v="29"/>
      <x v="8"/>
    </i>
    <i r="2">
      <x v="36"/>
      <x v="7"/>
    </i>
    <i r="2">
      <x v="47"/>
      <x v="5"/>
    </i>
    <i t="grand">
      <x/>
    </i>
  </rowItems>
  <colItems count="1">
    <i/>
  </colItems>
  <dataFields count="1">
    <dataField name="Soma de Custos" fld="7" baseField="0" baseItem="23"/>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Word_Document.docx"/></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499984740745262"/>
  </sheetPr>
  <dimension ref="A1"/>
  <sheetViews>
    <sheetView showGridLines="0" topLeftCell="A62" zoomScale="85" zoomScaleNormal="85" workbookViewId="0">
      <selection activeCell="AD60" sqref="AD60"/>
    </sheetView>
  </sheetViews>
  <sheetFormatPr defaultRowHeight="12.75" x14ac:dyDescent="0.2"/>
  <sheetData/>
  <pageMargins left="0.511811024" right="0.511811024" top="0.78740157499999996" bottom="0.78740157499999996" header="0.31496062000000002" footer="0.31496062000000002"/>
  <pageSetup paperSize="9" orientation="portrait" r:id="rId1"/>
  <drawing r:id="rId2"/>
  <legacyDrawing r:id="rId3"/>
  <oleObjects>
    <mc:AlternateContent xmlns:mc="http://schemas.openxmlformats.org/markup-compatibility/2006">
      <mc:Choice Requires="x14">
        <oleObject progId="Document" shapeId="1026" r:id="rId4">
          <objectPr defaultSize="0" r:id="rId5">
            <anchor moveWithCells="1">
              <from>
                <xdr:col>13</xdr:col>
                <xdr:colOff>95250</xdr:colOff>
                <xdr:row>37</xdr:row>
                <xdr:rowOff>95250</xdr:rowOff>
              </from>
              <to>
                <xdr:col>25</xdr:col>
                <xdr:colOff>323850</xdr:colOff>
                <xdr:row>90</xdr:row>
                <xdr:rowOff>57150</xdr:rowOff>
              </to>
            </anchor>
          </objectPr>
        </oleObject>
      </mc:Choice>
      <mc:Fallback>
        <oleObject progId="Document" shapeId="1026"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pageSetUpPr fitToPage="1"/>
  </sheetPr>
  <dimension ref="B2:AA18"/>
  <sheetViews>
    <sheetView showGridLines="0" topLeftCell="B1" zoomScale="70" zoomScaleNormal="70" workbookViewId="0">
      <pane ySplit="5" topLeftCell="A6" activePane="bottomLeft" state="frozenSplit"/>
      <selection activeCell="B1" sqref="B1"/>
      <selection pane="bottomLeft" activeCell="H21" sqref="H21"/>
    </sheetView>
  </sheetViews>
  <sheetFormatPr defaultRowHeight="12.75" x14ac:dyDescent="0.2"/>
  <cols>
    <col min="1" max="1" width="3.42578125" customWidth="1"/>
    <col min="2" max="2" width="13" style="1" customWidth="1"/>
    <col min="3" max="3" width="78.42578125" style="3" customWidth="1"/>
    <col min="4" max="4" width="7.85546875" style="1" bestFit="1" customWidth="1"/>
    <col min="5" max="5" width="9.7109375" style="1" bestFit="1" customWidth="1"/>
    <col min="6" max="6" width="8.28515625" style="1" bestFit="1" customWidth="1"/>
    <col min="7" max="7" width="10.5703125" style="1" bestFit="1" customWidth="1"/>
    <col min="8" max="8" width="10.140625" style="1" bestFit="1" customWidth="1"/>
    <col min="9" max="9" width="7.7109375" style="1" bestFit="1" customWidth="1"/>
    <col min="10" max="11" width="3.7109375" style="1" customWidth="1"/>
    <col min="12" max="27" width="3.7109375" customWidth="1"/>
  </cols>
  <sheetData>
    <row r="2" spans="2:27" ht="16.5" x14ac:dyDescent="0.25">
      <c r="B2" s="4" t="s">
        <v>36</v>
      </c>
    </row>
    <row r="4" spans="2:27" ht="13.5" thickBot="1" x14ac:dyDescent="0.25"/>
    <row r="5" spans="2:27" s="14" customFormat="1" ht="16.5" thickBot="1" x14ac:dyDescent="0.25">
      <c r="B5" s="17" t="s">
        <v>0</v>
      </c>
      <c r="C5" s="18" t="s">
        <v>1</v>
      </c>
      <c r="D5" s="258"/>
      <c r="E5" s="258"/>
      <c r="F5" s="258"/>
      <c r="G5" s="258"/>
      <c r="H5" s="258"/>
      <c r="I5" s="258"/>
      <c r="J5" s="258"/>
      <c r="K5" s="258"/>
      <c r="L5" s="258"/>
      <c r="M5" s="258"/>
      <c r="N5" s="258"/>
      <c r="O5" s="258"/>
      <c r="P5" s="258"/>
      <c r="Q5" s="258"/>
      <c r="R5" s="258"/>
      <c r="S5" s="258"/>
      <c r="T5" s="258"/>
      <c r="U5" s="258"/>
      <c r="V5" s="258"/>
      <c r="W5" s="258"/>
      <c r="X5" s="259"/>
      <c r="Y5" s="19"/>
      <c r="Z5" s="19"/>
      <c r="AA5" s="20"/>
    </row>
    <row r="6" spans="2:27" ht="13.5" thickBot="1" x14ac:dyDescent="0.25">
      <c r="B6" s="21"/>
      <c r="C6"/>
      <c r="D6" s="15">
        <v>1</v>
      </c>
      <c r="E6" s="2">
        <v>2</v>
      </c>
      <c r="F6" s="2">
        <v>3</v>
      </c>
      <c r="G6" s="16">
        <v>4</v>
      </c>
      <c r="H6" s="15">
        <v>5</v>
      </c>
      <c r="I6" s="2">
        <v>6</v>
      </c>
      <c r="J6" s="2">
        <v>7</v>
      </c>
      <c r="K6" s="16">
        <v>8</v>
      </c>
      <c r="L6" s="15">
        <v>9</v>
      </c>
      <c r="M6" s="2">
        <v>10</v>
      </c>
      <c r="N6" s="2">
        <v>11</v>
      </c>
      <c r="O6" s="16">
        <v>12</v>
      </c>
      <c r="P6" s="15">
        <v>13</v>
      </c>
      <c r="Q6" s="2">
        <v>14</v>
      </c>
      <c r="R6" s="2">
        <v>15</v>
      </c>
      <c r="S6" s="16">
        <v>16</v>
      </c>
      <c r="T6" s="15">
        <v>17</v>
      </c>
      <c r="U6" s="2">
        <v>18</v>
      </c>
      <c r="V6" s="2">
        <v>19</v>
      </c>
      <c r="W6" s="16">
        <v>20</v>
      </c>
      <c r="X6" s="15">
        <v>21</v>
      </c>
      <c r="Y6" s="2">
        <v>22</v>
      </c>
      <c r="Z6" s="2">
        <v>23</v>
      </c>
      <c r="AA6" s="16">
        <v>24</v>
      </c>
    </row>
    <row r="7" spans="2:27" ht="12.75" customHeight="1" x14ac:dyDescent="0.2">
      <c r="B7" s="21"/>
      <c r="C7"/>
      <c r="D7" s="260" t="s">
        <v>37</v>
      </c>
      <c r="E7" s="261"/>
      <c r="F7" s="261"/>
      <c r="G7" s="262"/>
      <c r="H7" s="263" t="s">
        <v>38</v>
      </c>
      <c r="I7" s="261"/>
      <c r="J7" s="261"/>
      <c r="K7" s="262"/>
      <c r="L7" s="263" t="s">
        <v>39</v>
      </c>
      <c r="M7" s="261"/>
      <c r="N7" s="261"/>
      <c r="O7" s="262"/>
      <c r="P7" s="263" t="s">
        <v>40</v>
      </c>
      <c r="Q7" s="261"/>
      <c r="R7" s="261"/>
      <c r="S7" s="262"/>
      <c r="T7" s="263" t="s">
        <v>41</v>
      </c>
      <c r="U7" s="261"/>
      <c r="V7" s="261"/>
      <c r="W7" s="262"/>
      <c r="X7" s="263" t="s">
        <v>42</v>
      </c>
      <c r="Y7" s="261"/>
      <c r="Z7" s="261"/>
      <c r="AA7" s="262"/>
    </row>
    <row r="8" spans="2:27" s="10" customFormat="1" ht="15.75" x14ac:dyDescent="0.2">
      <c r="B8" s="11" t="s">
        <v>11</v>
      </c>
      <c r="C8" s="9" t="s">
        <v>12</v>
      </c>
      <c r="D8" s="255">
        <v>30000</v>
      </c>
      <c r="E8" s="256"/>
      <c r="F8" s="256"/>
      <c r="G8" s="257"/>
      <c r="H8" s="255"/>
      <c r="I8" s="256"/>
      <c r="J8" s="256"/>
      <c r="K8" s="257"/>
      <c r="L8" s="255"/>
      <c r="M8" s="256"/>
      <c r="N8" s="256"/>
      <c r="O8" s="257"/>
      <c r="P8" s="255"/>
      <c r="Q8" s="256"/>
      <c r="R8" s="256"/>
      <c r="S8" s="257"/>
      <c r="T8" s="255"/>
      <c r="U8" s="256"/>
      <c r="V8" s="256"/>
      <c r="W8" s="257"/>
      <c r="X8" s="255"/>
      <c r="Y8" s="256"/>
      <c r="Z8" s="256"/>
      <c r="AA8" s="257"/>
    </row>
    <row r="9" spans="2:27" s="10" customFormat="1" ht="15.75" x14ac:dyDescent="0.2">
      <c r="B9" s="11" t="s">
        <v>14</v>
      </c>
      <c r="C9" s="9" t="s">
        <v>21</v>
      </c>
      <c r="D9" s="255"/>
      <c r="E9" s="256"/>
      <c r="F9" s="256"/>
      <c r="G9" s="257"/>
      <c r="H9" s="255">
        <v>5000</v>
      </c>
      <c r="I9" s="256"/>
      <c r="J9" s="256"/>
      <c r="K9" s="257"/>
      <c r="L9" s="255">
        <v>5000</v>
      </c>
      <c r="M9" s="256"/>
      <c r="N9" s="256"/>
      <c r="O9" s="257"/>
      <c r="P9" s="255">
        <v>5000</v>
      </c>
      <c r="Q9" s="256"/>
      <c r="R9" s="256"/>
      <c r="S9" s="257"/>
      <c r="T9" s="255">
        <v>5000</v>
      </c>
      <c r="U9" s="256"/>
      <c r="V9" s="256"/>
      <c r="W9" s="257"/>
      <c r="X9" s="255"/>
      <c r="Y9" s="256"/>
      <c r="Z9" s="256"/>
      <c r="AA9" s="257"/>
    </row>
    <row r="10" spans="2:27" s="10" customFormat="1" ht="16.5" thickBot="1" x14ac:dyDescent="0.25">
      <c r="B10" s="11" t="s">
        <v>15</v>
      </c>
      <c r="C10" s="9" t="s">
        <v>22</v>
      </c>
      <c r="D10" s="255"/>
      <c r="E10" s="256"/>
      <c r="F10" s="256"/>
      <c r="G10" s="257"/>
      <c r="H10" s="255"/>
      <c r="I10" s="256"/>
      <c r="J10" s="256"/>
      <c r="K10" s="257"/>
      <c r="L10" s="255"/>
      <c r="M10" s="256"/>
      <c r="N10" s="256"/>
      <c r="O10" s="257"/>
      <c r="P10" s="255"/>
      <c r="Q10" s="256"/>
      <c r="R10" s="256"/>
      <c r="S10" s="257"/>
      <c r="T10" s="255"/>
      <c r="U10" s="256"/>
      <c r="V10" s="256"/>
      <c r="W10" s="257"/>
      <c r="X10" s="255">
        <v>10000</v>
      </c>
      <c r="Y10" s="256"/>
      <c r="Z10" s="256"/>
      <c r="AA10" s="257"/>
    </row>
    <row r="11" spans="2:27" ht="15.75" x14ac:dyDescent="0.2">
      <c r="B11" s="12">
        <v>2</v>
      </c>
      <c r="C11" s="13" t="s">
        <v>26</v>
      </c>
      <c r="D11" s="255"/>
      <c r="E11" s="256"/>
      <c r="F11" s="256"/>
      <c r="G11" s="257"/>
      <c r="H11" s="255"/>
      <c r="I11" s="256"/>
      <c r="J11" s="256"/>
      <c r="K11" s="257"/>
      <c r="L11" s="255">
        <v>20000</v>
      </c>
      <c r="M11" s="256"/>
      <c r="N11" s="256"/>
      <c r="O11" s="257"/>
      <c r="P11" s="255">
        <v>40000</v>
      </c>
      <c r="Q11" s="256"/>
      <c r="R11" s="256"/>
      <c r="S11" s="257"/>
      <c r="T11" s="255">
        <v>10000</v>
      </c>
      <c r="U11" s="256"/>
      <c r="V11" s="256"/>
      <c r="W11" s="257"/>
      <c r="X11" s="255">
        <v>10000</v>
      </c>
      <c r="Y11" s="256"/>
      <c r="Z11" s="256"/>
      <c r="AA11" s="257"/>
    </row>
    <row r="12" spans="2:27" ht="15.75" x14ac:dyDescent="0.2">
      <c r="B12" s="6" t="s">
        <v>16</v>
      </c>
      <c r="C12" s="5" t="s">
        <v>32</v>
      </c>
      <c r="D12" s="255"/>
      <c r="E12" s="256"/>
      <c r="F12" s="256"/>
      <c r="G12" s="257"/>
      <c r="H12" s="264">
        <v>10000</v>
      </c>
      <c r="I12" s="256"/>
      <c r="J12" s="256"/>
      <c r="K12" s="257"/>
      <c r="L12" s="255">
        <v>25000</v>
      </c>
      <c r="M12" s="256"/>
      <c r="N12" s="256"/>
      <c r="O12" s="257"/>
      <c r="P12" s="255">
        <v>25000</v>
      </c>
      <c r="Q12" s="256"/>
      <c r="R12" s="256"/>
      <c r="S12" s="257"/>
      <c r="T12" s="255">
        <v>25000</v>
      </c>
      <c r="U12" s="256"/>
      <c r="V12" s="256"/>
      <c r="W12" s="257"/>
      <c r="X12" s="255">
        <v>5000</v>
      </c>
      <c r="Y12" s="256"/>
      <c r="Z12" s="256"/>
      <c r="AA12" s="257"/>
    </row>
    <row r="13" spans="2:27" s="8" customFormat="1" ht="16.5" thickBot="1" x14ac:dyDescent="0.25">
      <c r="B13" s="6" t="s">
        <v>17</v>
      </c>
      <c r="C13" s="5" t="s">
        <v>33</v>
      </c>
      <c r="D13" s="255"/>
      <c r="E13" s="256"/>
      <c r="F13" s="256"/>
      <c r="G13" s="257"/>
      <c r="H13" s="255"/>
      <c r="I13" s="256"/>
      <c r="J13" s="256"/>
      <c r="K13" s="257"/>
      <c r="L13" s="255">
        <v>15000</v>
      </c>
      <c r="M13" s="256"/>
      <c r="N13" s="256"/>
      <c r="O13" s="257"/>
      <c r="P13" s="255">
        <v>15000</v>
      </c>
      <c r="Q13" s="256"/>
      <c r="R13" s="256"/>
      <c r="S13" s="257"/>
      <c r="T13" s="255">
        <v>20000</v>
      </c>
      <c r="U13" s="256"/>
      <c r="V13" s="256"/>
      <c r="W13" s="257"/>
      <c r="X13" s="255">
        <v>10000</v>
      </c>
      <c r="Y13" s="256"/>
      <c r="Z13" s="256"/>
      <c r="AA13" s="257"/>
    </row>
    <row r="14" spans="2:27" s="7" customFormat="1" ht="15.75" x14ac:dyDescent="0.2">
      <c r="B14" s="12">
        <v>4</v>
      </c>
      <c r="C14" s="13" t="s">
        <v>27</v>
      </c>
      <c r="D14" s="255"/>
      <c r="E14" s="256"/>
      <c r="F14" s="256"/>
      <c r="G14" s="257"/>
      <c r="H14" s="255"/>
      <c r="I14" s="256"/>
      <c r="J14" s="256"/>
      <c r="K14" s="257"/>
      <c r="L14" s="255"/>
      <c r="M14" s="256"/>
      <c r="N14" s="256"/>
      <c r="O14" s="257"/>
      <c r="P14" s="255"/>
      <c r="Q14" s="256"/>
      <c r="R14" s="256"/>
      <c r="S14" s="257"/>
      <c r="T14" s="255"/>
      <c r="U14" s="256"/>
      <c r="V14" s="256"/>
      <c r="W14" s="257"/>
      <c r="X14" s="255">
        <v>7000</v>
      </c>
      <c r="Y14" s="256"/>
      <c r="Z14" s="256"/>
      <c r="AA14" s="257"/>
    </row>
    <row r="15" spans="2:27" s="7" customFormat="1" ht="15.75" x14ac:dyDescent="0.2">
      <c r="B15" s="6" t="s">
        <v>18</v>
      </c>
      <c r="C15" s="5" t="s">
        <v>23</v>
      </c>
      <c r="D15" s="255"/>
      <c r="E15" s="256"/>
      <c r="F15" s="256"/>
      <c r="G15" s="257"/>
      <c r="H15" s="255"/>
      <c r="I15" s="256"/>
      <c r="J15" s="256"/>
      <c r="K15" s="257"/>
      <c r="L15" s="255"/>
      <c r="M15" s="256"/>
      <c r="N15" s="256"/>
      <c r="O15" s="257"/>
      <c r="P15" s="255"/>
      <c r="Q15" s="256"/>
      <c r="R15" s="256"/>
      <c r="S15" s="257"/>
      <c r="T15" s="255">
        <v>4000</v>
      </c>
      <c r="U15" s="256"/>
      <c r="V15" s="256"/>
      <c r="W15" s="257"/>
      <c r="X15" s="255">
        <v>4000</v>
      </c>
      <c r="Y15" s="256"/>
      <c r="Z15" s="256"/>
      <c r="AA15" s="257"/>
    </row>
    <row r="16" spans="2:27" ht="15.75" x14ac:dyDescent="0.2">
      <c r="B16" s="6" t="s">
        <v>19</v>
      </c>
      <c r="C16" s="5" t="s">
        <v>24</v>
      </c>
      <c r="D16" s="255"/>
      <c r="E16" s="256"/>
      <c r="F16" s="256"/>
      <c r="G16" s="257"/>
      <c r="H16" s="255"/>
      <c r="I16" s="256"/>
      <c r="J16" s="256"/>
      <c r="K16" s="257"/>
      <c r="L16" s="255"/>
      <c r="M16" s="256"/>
      <c r="N16" s="256"/>
      <c r="O16" s="257"/>
      <c r="P16" s="255"/>
      <c r="Q16" s="256"/>
      <c r="R16" s="256"/>
      <c r="S16" s="257"/>
      <c r="T16" s="255">
        <v>2500</v>
      </c>
      <c r="U16" s="256"/>
      <c r="V16" s="256"/>
      <c r="W16" s="257"/>
      <c r="X16" s="255">
        <v>2500</v>
      </c>
      <c r="Y16" s="256"/>
      <c r="Z16" s="256"/>
      <c r="AA16" s="257"/>
    </row>
    <row r="17" spans="2:27" s="8" customFormat="1" ht="15.75" x14ac:dyDescent="0.2">
      <c r="B17" s="6" t="s">
        <v>20</v>
      </c>
      <c r="C17" s="5" t="s">
        <v>25</v>
      </c>
      <c r="D17" s="255"/>
      <c r="E17" s="256"/>
      <c r="F17" s="256"/>
      <c r="G17" s="257"/>
      <c r="H17" s="255"/>
      <c r="I17" s="256"/>
      <c r="J17" s="256"/>
      <c r="K17" s="257"/>
      <c r="L17" s="255"/>
      <c r="M17" s="256"/>
      <c r="N17" s="256"/>
      <c r="O17" s="257"/>
      <c r="P17" s="255"/>
      <c r="Q17" s="256"/>
      <c r="R17" s="256"/>
      <c r="S17" s="257"/>
      <c r="T17" s="255"/>
      <c r="U17" s="256"/>
      <c r="V17" s="256"/>
      <c r="W17" s="257"/>
      <c r="X17" s="255">
        <v>0</v>
      </c>
      <c r="Y17" s="256"/>
      <c r="Z17" s="256"/>
      <c r="AA17" s="257"/>
    </row>
    <row r="18" spans="2:27" s="7" customFormat="1" ht="15.75" x14ac:dyDescent="0.2">
      <c r="B18" s="6" t="s">
        <v>29</v>
      </c>
      <c r="C18" s="5" t="s">
        <v>30</v>
      </c>
      <c r="D18" s="255"/>
      <c r="E18" s="256"/>
      <c r="F18" s="256"/>
      <c r="G18" s="257"/>
      <c r="H18" s="255">
        <f>20000*35%</f>
        <v>7000</v>
      </c>
      <c r="I18" s="256"/>
      <c r="J18" s="256"/>
      <c r="K18" s="257"/>
      <c r="L18" s="255">
        <f>13000/4</f>
        <v>3250</v>
      </c>
      <c r="M18" s="256"/>
      <c r="N18" s="256"/>
      <c r="O18" s="257"/>
      <c r="P18" s="255">
        <f>13000/4</f>
        <v>3250</v>
      </c>
      <c r="Q18" s="256"/>
      <c r="R18" s="256"/>
      <c r="S18" s="257"/>
      <c r="T18" s="255">
        <f>13000/4</f>
        <v>3250</v>
      </c>
      <c r="U18" s="256"/>
      <c r="V18" s="256"/>
      <c r="W18" s="257"/>
      <c r="X18" s="255">
        <f>13000/4</f>
        <v>3250</v>
      </c>
      <c r="Y18" s="256"/>
      <c r="Z18" s="256"/>
      <c r="AA18" s="257"/>
    </row>
  </sheetData>
  <mergeCells count="73">
    <mergeCell ref="T18:W18"/>
    <mergeCell ref="X18:AA18"/>
    <mergeCell ref="D18:G18"/>
    <mergeCell ref="H18:K18"/>
    <mergeCell ref="L18:O18"/>
    <mergeCell ref="P18:S18"/>
    <mergeCell ref="X16:AA16"/>
    <mergeCell ref="D17:G17"/>
    <mergeCell ref="H17:K17"/>
    <mergeCell ref="L17:O17"/>
    <mergeCell ref="P17:S17"/>
    <mergeCell ref="T17:W17"/>
    <mergeCell ref="X17:AA17"/>
    <mergeCell ref="D16:G16"/>
    <mergeCell ref="H16:K16"/>
    <mergeCell ref="L16:O16"/>
    <mergeCell ref="P16:S16"/>
    <mergeCell ref="T16:W16"/>
    <mergeCell ref="X15:AA15"/>
    <mergeCell ref="D14:G14"/>
    <mergeCell ref="H14:K14"/>
    <mergeCell ref="L14:O14"/>
    <mergeCell ref="P14:S14"/>
    <mergeCell ref="T14:W14"/>
    <mergeCell ref="D15:G15"/>
    <mergeCell ref="H15:K15"/>
    <mergeCell ref="L15:O15"/>
    <mergeCell ref="P15:S15"/>
    <mergeCell ref="T15:W15"/>
    <mergeCell ref="D13:G13"/>
    <mergeCell ref="H13:K13"/>
    <mergeCell ref="L13:O13"/>
    <mergeCell ref="P13:S13"/>
    <mergeCell ref="X14:AA14"/>
    <mergeCell ref="T13:W13"/>
    <mergeCell ref="X13:AA13"/>
    <mergeCell ref="P11:S11"/>
    <mergeCell ref="P10:S10"/>
    <mergeCell ref="X9:AA9"/>
    <mergeCell ref="D12:G12"/>
    <mergeCell ref="H12:K12"/>
    <mergeCell ref="L12:O12"/>
    <mergeCell ref="P12:S12"/>
    <mergeCell ref="T12:W12"/>
    <mergeCell ref="T10:W10"/>
    <mergeCell ref="X10:AA10"/>
    <mergeCell ref="X12:AA12"/>
    <mergeCell ref="T11:W11"/>
    <mergeCell ref="X11:AA11"/>
    <mergeCell ref="D11:G11"/>
    <mergeCell ref="H11:K11"/>
    <mergeCell ref="L11:O11"/>
    <mergeCell ref="L10:O10"/>
    <mergeCell ref="L9:O9"/>
    <mergeCell ref="T8:W8"/>
    <mergeCell ref="X8:AA8"/>
    <mergeCell ref="L8:O8"/>
    <mergeCell ref="D10:G10"/>
    <mergeCell ref="H10:K10"/>
    <mergeCell ref="P9:S9"/>
    <mergeCell ref="T9:W9"/>
    <mergeCell ref="D5:X5"/>
    <mergeCell ref="D7:G7"/>
    <mergeCell ref="H7:K7"/>
    <mergeCell ref="L7:O7"/>
    <mergeCell ref="P7:S7"/>
    <mergeCell ref="T7:W7"/>
    <mergeCell ref="X7:AA7"/>
    <mergeCell ref="D9:G9"/>
    <mergeCell ref="H9:K9"/>
    <mergeCell ref="D8:G8"/>
    <mergeCell ref="H8:K8"/>
    <mergeCell ref="P8:S8"/>
  </mergeCells>
  <phoneticPr fontId="12" type="noConversion"/>
  <printOptions horizontalCentered="1"/>
  <pageMargins left="0.39370078740157483" right="0.19685039370078741" top="0.39370078740157483" bottom="0.19685039370078741" header="0.51181102362204722" footer="0.51181102362204722"/>
  <pageSetup paperSize="9" scale="61"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54A57-F7CA-4FE4-834B-223A4ED6227A}">
  <sheetPr>
    <tabColor theme="7" tint="-0.249977111117893"/>
    <pageSetUpPr fitToPage="1"/>
  </sheetPr>
  <dimension ref="A1:Y78"/>
  <sheetViews>
    <sheetView showGridLines="0" topLeftCell="J9" zoomScale="85" zoomScaleNormal="85" workbookViewId="0">
      <selection activeCell="C5" sqref="C5"/>
    </sheetView>
  </sheetViews>
  <sheetFormatPr defaultRowHeight="12.75" x14ac:dyDescent="0.2"/>
  <cols>
    <col min="1" max="1" width="3" customWidth="1"/>
    <col min="2" max="2" width="14.7109375" customWidth="1"/>
  </cols>
  <sheetData>
    <row r="1" spans="1:24" ht="16.5" x14ac:dyDescent="0.25">
      <c r="B1" s="4"/>
      <c r="Q1" s="23"/>
    </row>
    <row r="2" spans="1:24" ht="16.5" x14ac:dyDescent="0.25">
      <c r="B2" s="4"/>
      <c r="Q2" s="23"/>
    </row>
    <row r="3" spans="1:24" ht="26.25" customHeight="1" x14ac:dyDescent="0.4">
      <c r="A3" s="238"/>
      <c r="B3" s="238"/>
      <c r="C3" s="25"/>
      <c r="D3" s="25"/>
      <c r="E3" s="25"/>
      <c r="F3" s="25"/>
      <c r="G3" s="25"/>
      <c r="H3" s="25"/>
      <c r="I3" s="25"/>
      <c r="J3" s="25"/>
      <c r="K3" s="25"/>
      <c r="L3" s="25"/>
      <c r="M3" s="25"/>
      <c r="N3" s="25"/>
      <c r="O3" s="25"/>
      <c r="P3" s="25"/>
      <c r="Q3" s="25"/>
      <c r="R3" s="25"/>
      <c r="S3" s="25"/>
      <c r="T3" s="25"/>
      <c r="U3" s="25"/>
    </row>
    <row r="4" spans="1:24" ht="26.25" customHeight="1" x14ac:dyDescent="0.4">
      <c r="A4" s="210"/>
      <c r="B4" s="210"/>
      <c r="C4" s="24"/>
      <c r="D4" s="24"/>
      <c r="E4" s="24"/>
      <c r="F4" s="24"/>
      <c r="G4" s="24"/>
      <c r="H4" s="24"/>
      <c r="I4" s="24"/>
      <c r="J4" s="24"/>
      <c r="K4" s="24"/>
      <c r="L4" s="24"/>
      <c r="M4" s="24"/>
      <c r="N4" s="24"/>
      <c r="O4" s="24"/>
      <c r="P4" s="24"/>
      <c r="Q4" s="24"/>
      <c r="R4" s="24"/>
      <c r="S4" s="24"/>
      <c r="T4" s="24"/>
      <c r="U4" s="24"/>
    </row>
    <row r="16" spans="1:24" ht="15" x14ac:dyDescent="0.2">
      <c r="B16" s="23"/>
      <c r="C16" s="23"/>
      <c r="D16" s="23"/>
      <c r="E16" s="23"/>
      <c r="F16" s="23"/>
      <c r="G16" s="23"/>
      <c r="H16" s="23"/>
      <c r="I16" s="23"/>
      <c r="J16" s="23"/>
      <c r="K16" s="23"/>
      <c r="L16" s="23"/>
      <c r="M16" s="23"/>
      <c r="N16" s="23"/>
      <c r="O16" s="23"/>
      <c r="P16" s="23"/>
      <c r="Q16" s="23"/>
      <c r="R16" s="23"/>
      <c r="S16" s="23"/>
      <c r="T16" s="23"/>
      <c r="U16" s="23"/>
      <c r="V16" s="23"/>
      <c r="W16" s="23"/>
      <c r="X16" s="23"/>
    </row>
    <row r="17" spans="2:25" ht="15" x14ac:dyDescent="0.2">
      <c r="B17" s="23"/>
      <c r="C17" s="23"/>
      <c r="D17" s="23"/>
      <c r="E17" s="23"/>
      <c r="F17" s="23"/>
      <c r="G17" s="23"/>
      <c r="H17" s="23"/>
      <c r="I17" s="23"/>
      <c r="J17" s="23"/>
      <c r="K17" s="23"/>
      <c r="L17" s="23"/>
      <c r="M17" s="23"/>
      <c r="N17" s="23"/>
      <c r="O17" s="23"/>
      <c r="P17" s="23"/>
      <c r="Q17" s="23"/>
      <c r="R17" s="23"/>
      <c r="S17" s="23"/>
      <c r="T17" s="23"/>
      <c r="U17" s="23"/>
      <c r="V17" s="23"/>
      <c r="W17" s="23"/>
      <c r="X17" s="23"/>
      <c r="Y17" s="26"/>
    </row>
    <row r="18" spans="2:25" ht="15" x14ac:dyDescent="0.2">
      <c r="B18" s="23"/>
      <c r="C18" s="23"/>
      <c r="D18" s="23"/>
      <c r="E18" s="23"/>
      <c r="F18" s="23"/>
      <c r="G18" s="23"/>
      <c r="H18" s="23"/>
      <c r="I18" s="23"/>
      <c r="J18" s="23"/>
      <c r="K18" s="23"/>
      <c r="L18" s="23"/>
      <c r="M18" s="23"/>
      <c r="N18" s="23"/>
      <c r="O18" s="23"/>
      <c r="P18" s="23"/>
      <c r="Q18" s="23"/>
      <c r="R18" s="23"/>
      <c r="S18" s="23"/>
      <c r="T18" s="23"/>
      <c r="U18" s="23"/>
      <c r="V18" s="23"/>
      <c r="W18" s="23"/>
      <c r="X18" s="23"/>
      <c r="Y18" s="26"/>
    </row>
    <row r="19" spans="2:25" ht="15" x14ac:dyDescent="0.2">
      <c r="B19" s="23"/>
      <c r="C19" s="23"/>
      <c r="D19" s="23"/>
      <c r="E19" s="23"/>
      <c r="F19" s="23"/>
      <c r="G19" s="23"/>
      <c r="H19" s="23"/>
      <c r="I19" s="23"/>
      <c r="J19" s="23"/>
      <c r="K19" s="23"/>
      <c r="L19" s="23"/>
      <c r="M19" s="23"/>
      <c r="N19" s="23"/>
      <c r="O19" s="23"/>
      <c r="P19" s="23"/>
      <c r="Q19" s="23"/>
      <c r="R19" s="23"/>
      <c r="S19" s="23"/>
      <c r="T19" s="23"/>
      <c r="U19" s="23"/>
      <c r="V19" s="23"/>
      <c r="W19" s="23"/>
      <c r="X19" s="23"/>
      <c r="Y19" s="26"/>
    </row>
    <row r="20" spans="2:25" ht="15" x14ac:dyDescent="0.2">
      <c r="B20" s="23"/>
      <c r="C20" s="23"/>
      <c r="D20" s="23"/>
      <c r="E20" s="23"/>
      <c r="F20" s="23"/>
      <c r="G20" s="23"/>
      <c r="H20" s="23"/>
      <c r="I20" s="23"/>
      <c r="J20" s="23"/>
      <c r="K20" s="23"/>
      <c r="L20" s="23"/>
      <c r="M20" s="23"/>
      <c r="N20" s="23"/>
      <c r="O20" s="23"/>
      <c r="P20" s="23"/>
      <c r="Q20" s="23"/>
      <c r="R20" s="23"/>
      <c r="S20" s="23"/>
      <c r="T20" s="23"/>
      <c r="U20" s="23"/>
      <c r="V20" s="23"/>
      <c r="W20" s="23"/>
      <c r="X20" s="23"/>
      <c r="Y20" s="26"/>
    </row>
    <row r="21" spans="2:25" ht="15" x14ac:dyDescent="0.2">
      <c r="B21" s="23"/>
      <c r="C21" s="23"/>
      <c r="D21" s="23"/>
      <c r="E21" s="23"/>
      <c r="F21" s="23"/>
      <c r="G21" s="23"/>
      <c r="H21" s="23"/>
      <c r="I21" s="23"/>
      <c r="J21" s="23"/>
      <c r="K21" s="23"/>
      <c r="L21" s="23"/>
      <c r="M21" s="23"/>
      <c r="N21" s="23"/>
      <c r="O21" s="23"/>
      <c r="P21" s="23"/>
      <c r="Q21" s="23"/>
      <c r="R21" s="23"/>
      <c r="S21" s="23"/>
      <c r="T21" s="23"/>
      <c r="U21" s="23"/>
      <c r="V21" s="23"/>
      <c r="W21" s="23"/>
      <c r="X21" s="23"/>
      <c r="Y21" s="26"/>
    </row>
    <row r="22" spans="2:25" ht="15" x14ac:dyDescent="0.2">
      <c r="B22" s="23"/>
      <c r="C22" s="23"/>
      <c r="D22" s="23"/>
      <c r="E22" s="23"/>
      <c r="F22" s="23"/>
      <c r="G22" s="23"/>
      <c r="H22" s="23"/>
      <c r="I22" s="23"/>
      <c r="J22" s="23"/>
      <c r="K22" s="23"/>
      <c r="L22" s="23"/>
      <c r="M22" s="23"/>
      <c r="N22" s="23"/>
      <c r="O22" s="23"/>
      <c r="P22" s="23"/>
      <c r="Q22" s="23"/>
      <c r="R22" s="23"/>
      <c r="S22" s="23"/>
      <c r="T22" s="23"/>
      <c r="U22" s="23"/>
      <c r="V22" s="23"/>
      <c r="W22" s="23"/>
      <c r="X22" s="23"/>
      <c r="Y22" s="26"/>
    </row>
    <row r="23" spans="2:25" ht="15" x14ac:dyDescent="0.2">
      <c r="B23" s="23"/>
      <c r="C23" s="23"/>
      <c r="D23" s="23"/>
      <c r="E23" s="23"/>
      <c r="F23" s="23"/>
      <c r="G23" s="23"/>
      <c r="H23" s="23"/>
      <c r="I23" s="23"/>
      <c r="J23" s="23"/>
      <c r="K23" s="23"/>
      <c r="L23" s="23"/>
      <c r="M23" s="23"/>
      <c r="N23" s="23"/>
      <c r="O23" s="23"/>
      <c r="P23" s="23"/>
      <c r="Q23" s="23"/>
      <c r="R23" s="23"/>
      <c r="S23" s="23"/>
      <c r="T23" s="23"/>
      <c r="U23" s="23"/>
      <c r="V23" s="23"/>
      <c r="W23" s="23"/>
      <c r="X23" s="23"/>
      <c r="Y23" s="26"/>
    </row>
    <row r="24" spans="2:25" ht="15" x14ac:dyDescent="0.2">
      <c r="B24" s="23"/>
      <c r="C24" s="23"/>
      <c r="D24" s="23"/>
      <c r="E24" s="23"/>
      <c r="F24" s="23"/>
      <c r="G24" s="23"/>
      <c r="H24" s="23"/>
      <c r="I24" s="23"/>
      <c r="J24" s="23"/>
      <c r="K24" s="23"/>
      <c r="L24" s="23"/>
      <c r="M24" s="23"/>
      <c r="N24" s="23"/>
      <c r="O24" s="23"/>
      <c r="P24" s="23"/>
      <c r="Q24" s="23"/>
      <c r="R24" s="23"/>
      <c r="S24" s="23"/>
      <c r="T24" s="23"/>
      <c r="U24" s="23"/>
      <c r="V24" s="23"/>
      <c r="W24" s="23"/>
      <c r="X24" s="23"/>
      <c r="Y24" s="26"/>
    </row>
    <row r="25" spans="2:25" ht="15" x14ac:dyDescent="0.2">
      <c r="B25" s="23"/>
      <c r="C25" s="23"/>
      <c r="D25" s="23"/>
      <c r="E25" s="23"/>
      <c r="F25" s="23"/>
      <c r="G25" s="23"/>
      <c r="H25" s="23"/>
      <c r="I25" s="23"/>
      <c r="J25" s="23"/>
      <c r="K25" s="23"/>
      <c r="L25" s="23"/>
      <c r="M25" s="23"/>
      <c r="N25" s="23"/>
      <c r="O25" s="23"/>
      <c r="P25" s="23"/>
      <c r="Q25" s="23"/>
      <c r="R25" s="23"/>
      <c r="S25" s="23"/>
      <c r="T25" s="23"/>
      <c r="U25" s="23"/>
      <c r="V25" s="23"/>
      <c r="W25" s="23"/>
      <c r="X25" s="23"/>
      <c r="Y25" s="26"/>
    </row>
    <row r="26" spans="2:25" ht="15" x14ac:dyDescent="0.2">
      <c r="B26" s="23"/>
      <c r="C26" s="23"/>
      <c r="D26" s="23"/>
      <c r="E26" s="23"/>
      <c r="F26" s="23"/>
      <c r="G26" s="23"/>
      <c r="H26" s="23"/>
      <c r="I26" s="23"/>
      <c r="J26" s="23"/>
      <c r="K26" s="23"/>
      <c r="L26" s="23"/>
      <c r="M26" s="23"/>
      <c r="N26" s="23"/>
      <c r="O26" s="23"/>
      <c r="P26" s="23"/>
      <c r="Q26" s="23"/>
      <c r="R26" s="23"/>
      <c r="S26" s="23"/>
      <c r="T26" s="23"/>
      <c r="U26" s="23"/>
      <c r="V26" s="23"/>
      <c r="W26" s="23"/>
      <c r="X26" s="23"/>
      <c r="Y26" s="26"/>
    </row>
    <row r="27" spans="2:25" ht="15" x14ac:dyDescent="0.2">
      <c r="B27" s="23"/>
      <c r="C27" s="23"/>
      <c r="D27" s="23"/>
      <c r="E27" s="23"/>
      <c r="F27" s="23"/>
      <c r="G27" s="23"/>
      <c r="H27" s="23"/>
      <c r="I27" s="23"/>
      <c r="J27" s="23"/>
      <c r="K27" s="23"/>
      <c r="L27" s="23"/>
      <c r="M27" s="23"/>
      <c r="N27" s="23"/>
      <c r="O27" s="23"/>
      <c r="P27" s="23"/>
      <c r="Q27" s="23"/>
      <c r="R27" s="23"/>
      <c r="S27" s="23"/>
      <c r="T27" s="23"/>
      <c r="U27" s="23"/>
      <c r="V27" s="23"/>
      <c r="W27" s="23"/>
      <c r="X27" s="23"/>
      <c r="Y27" s="26"/>
    </row>
    <row r="28" spans="2:25" ht="15" x14ac:dyDescent="0.2">
      <c r="B28" s="23"/>
      <c r="C28" s="23"/>
      <c r="D28" s="23"/>
      <c r="E28" s="23"/>
      <c r="F28" s="23"/>
      <c r="G28" s="23"/>
      <c r="H28" s="23"/>
      <c r="I28" s="23"/>
      <c r="J28" s="23"/>
      <c r="K28" s="23"/>
      <c r="L28" s="23"/>
      <c r="M28" s="23"/>
      <c r="N28" s="23"/>
      <c r="O28" s="23"/>
      <c r="P28" s="23"/>
      <c r="Q28" s="23"/>
      <c r="R28" s="23"/>
      <c r="S28" s="23"/>
      <c r="T28" s="23"/>
      <c r="U28" s="23"/>
      <c r="V28" s="23"/>
      <c r="W28" s="23"/>
      <c r="X28" s="23"/>
      <c r="Y28" s="26"/>
    </row>
    <row r="29" spans="2:25" ht="15" x14ac:dyDescent="0.2">
      <c r="B29" s="23"/>
      <c r="C29" s="23"/>
      <c r="D29" s="23"/>
      <c r="E29" s="23"/>
      <c r="F29" s="23"/>
      <c r="G29" s="23"/>
      <c r="H29" s="23"/>
      <c r="I29" s="23"/>
      <c r="J29" s="23"/>
      <c r="K29" s="23"/>
      <c r="L29" s="23"/>
      <c r="M29" s="23"/>
      <c r="N29" s="23"/>
      <c r="O29" s="23"/>
      <c r="P29" s="23"/>
      <c r="Q29" s="23"/>
      <c r="R29" s="23"/>
      <c r="S29" s="23"/>
      <c r="T29" s="23"/>
      <c r="U29" s="23"/>
      <c r="V29" s="23"/>
      <c r="W29" s="23"/>
      <c r="X29" s="23"/>
      <c r="Y29" s="26"/>
    </row>
    <row r="74" spans="2:4" x14ac:dyDescent="0.2">
      <c r="B74" s="22"/>
      <c r="C74" s="22"/>
      <c r="D74" s="22"/>
    </row>
    <row r="75" spans="2:4" x14ac:dyDescent="0.2">
      <c r="B75" s="22"/>
      <c r="C75" s="22"/>
      <c r="D75" s="22"/>
    </row>
    <row r="76" spans="2:4" x14ac:dyDescent="0.2">
      <c r="B76" s="173"/>
    </row>
    <row r="77" spans="2:4" x14ac:dyDescent="0.2">
      <c r="B77" s="173"/>
    </row>
    <row r="78" spans="2:4" x14ac:dyDescent="0.2">
      <c r="B78" s="173"/>
    </row>
  </sheetData>
  <mergeCells count="1">
    <mergeCell ref="A3:B3"/>
  </mergeCells>
  <printOptions horizontalCentered="1"/>
  <pageMargins left="3.937007874015748E-2" right="3.937007874015748E-2" top="0.74803149606299213" bottom="0.74803149606299213" header="0.31496062992125984" footer="0.31496062992125984"/>
  <pageSetup paperSize="9" scale="61" orientation="landscape" r:id="rId1"/>
  <headerFooter alignWithMargins="0">
    <oddFooter>&amp;R13</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39997558519241921"/>
    <outlinePr summaryBelow="0"/>
    <pageSetUpPr fitToPage="1"/>
  </sheetPr>
  <dimension ref="A2:Q76"/>
  <sheetViews>
    <sheetView showGridLines="0" zoomScale="85" zoomScaleNormal="85" workbookViewId="0">
      <pane ySplit="9" topLeftCell="A10" activePane="bottomLeft" state="frozenSplit"/>
      <selection pane="bottomLeft" activeCell="E26" sqref="E26"/>
    </sheetView>
  </sheetViews>
  <sheetFormatPr defaultRowHeight="12.75" x14ac:dyDescent="0.2"/>
  <cols>
    <col min="1" max="1" width="3.42578125" customWidth="1"/>
    <col min="2" max="2" width="8.7109375" style="195" customWidth="1"/>
    <col min="3" max="3" width="83" style="155" customWidth="1"/>
    <col min="4" max="4" width="17" style="195" customWidth="1"/>
    <col min="5" max="7" width="15.42578125" style="1" customWidth="1"/>
    <col min="8" max="8" width="14.42578125" style="1" customWidth="1"/>
    <col min="9" max="9" width="21.7109375" style="106" customWidth="1"/>
    <col min="10" max="10" width="13.42578125" style="1" customWidth="1"/>
    <col min="11" max="11" width="22.7109375" style="1" bestFit="1" customWidth="1"/>
    <col min="12" max="12" width="12.5703125" customWidth="1"/>
    <col min="15" max="15" width="8.7109375" customWidth="1"/>
    <col min="16" max="16" width="46.140625" customWidth="1"/>
    <col min="17" max="17" width="56.42578125" customWidth="1"/>
    <col min="18" max="18" width="16" customWidth="1"/>
  </cols>
  <sheetData>
    <row r="2" spans="2:17" x14ac:dyDescent="0.2">
      <c r="C2" s="165"/>
    </row>
    <row r="3" spans="2:17" ht="18" x14ac:dyDescent="0.2">
      <c r="C3" s="167"/>
    </row>
    <row r="7" spans="2:17" ht="16.5" x14ac:dyDescent="0.2">
      <c r="B7" s="196" t="s">
        <v>49</v>
      </c>
      <c r="O7" t="s">
        <v>180</v>
      </c>
    </row>
    <row r="8" spans="2:17" ht="13.5" thickBot="1" x14ac:dyDescent="0.25"/>
    <row r="9" spans="2:17" s="14" customFormat="1" ht="32.25" thickBot="1" x14ac:dyDescent="0.25">
      <c r="B9" s="131" t="s">
        <v>0</v>
      </c>
      <c r="C9" s="132" t="s">
        <v>51</v>
      </c>
      <c r="D9" s="133" t="s">
        <v>2</v>
      </c>
      <c r="E9" s="134" t="s">
        <v>181</v>
      </c>
      <c r="F9" s="134" t="s">
        <v>182</v>
      </c>
      <c r="G9" s="134" t="s">
        <v>357</v>
      </c>
      <c r="H9" s="135" t="s">
        <v>350</v>
      </c>
      <c r="I9" s="135" t="s">
        <v>4</v>
      </c>
      <c r="J9" s="135" t="s">
        <v>5</v>
      </c>
      <c r="K9" s="135" t="s">
        <v>31</v>
      </c>
      <c r="L9" s="136" t="s">
        <v>6</v>
      </c>
      <c r="N9" s="244" t="s">
        <v>178</v>
      </c>
      <c r="O9" s="245"/>
      <c r="P9" s="245"/>
      <c r="Q9" s="246"/>
    </row>
    <row r="10" spans="2:17" s="8" customFormat="1" ht="28.5" customHeight="1" thickBot="1" x14ac:dyDescent="0.25">
      <c r="B10" s="133">
        <v>1</v>
      </c>
      <c r="C10" s="137" t="s">
        <v>55</v>
      </c>
      <c r="D10" s="133"/>
      <c r="E10" s="134"/>
      <c r="F10" s="134"/>
      <c r="G10" s="134"/>
      <c r="H10" s="135"/>
      <c r="I10" s="135"/>
      <c r="J10" s="135"/>
      <c r="K10" s="138"/>
      <c r="L10" s="139"/>
      <c r="N10" s="202"/>
      <c r="O10" s="201" t="s">
        <v>175</v>
      </c>
      <c r="P10" s="201" t="s">
        <v>2</v>
      </c>
      <c r="Q10" s="203" t="s">
        <v>28</v>
      </c>
    </row>
    <row r="11" spans="2:17" s="8" customFormat="1" ht="22.5" customHeight="1" x14ac:dyDescent="0.2">
      <c r="B11" s="121" t="s">
        <v>11</v>
      </c>
      <c r="C11" s="156" t="s">
        <v>183</v>
      </c>
      <c r="D11" s="121"/>
      <c r="E11" s="233">
        <v>45880</v>
      </c>
      <c r="F11" s="233">
        <v>45882</v>
      </c>
      <c r="G11" s="112">
        <v>2</v>
      </c>
      <c r="H11" s="122" t="s">
        <v>47</v>
      </c>
      <c r="I11" s="113" t="s">
        <v>215</v>
      </c>
      <c r="J11" s="123" t="s">
        <v>48</v>
      </c>
      <c r="K11" s="124">
        <v>100</v>
      </c>
      <c r="L11" s="125"/>
      <c r="N11" s="204">
        <v>1</v>
      </c>
      <c r="O11" s="198" t="s">
        <v>55</v>
      </c>
      <c r="P11" s="198" t="s">
        <v>174</v>
      </c>
      <c r="Q11" s="208">
        <v>1</v>
      </c>
    </row>
    <row r="12" spans="2:17" s="8" customFormat="1" ht="27.75" customHeight="1" x14ac:dyDescent="0.2">
      <c r="B12" s="108" t="s">
        <v>14</v>
      </c>
      <c r="C12" s="129" t="s">
        <v>184</v>
      </c>
      <c r="D12" s="108"/>
      <c r="E12" s="234">
        <f>F11+1</f>
        <v>45883</v>
      </c>
      <c r="F12" s="235">
        <f>E12+G12</f>
        <v>45884</v>
      </c>
      <c r="G12" s="111">
        <v>1</v>
      </c>
      <c r="H12" s="122" t="s">
        <v>47</v>
      </c>
      <c r="I12" s="113" t="s">
        <v>215</v>
      </c>
      <c r="J12" s="105" t="s">
        <v>48</v>
      </c>
      <c r="K12" s="124">
        <v>100</v>
      </c>
      <c r="L12" s="126"/>
      <c r="N12" s="204">
        <v>2</v>
      </c>
      <c r="O12" s="198" t="s">
        <v>57</v>
      </c>
      <c r="P12" s="198" t="s">
        <v>55</v>
      </c>
      <c r="Q12" s="208">
        <v>2</v>
      </c>
    </row>
    <row r="13" spans="2:17" s="8" customFormat="1" ht="28.5" customHeight="1" thickBot="1" x14ac:dyDescent="0.25">
      <c r="B13" s="120" t="s">
        <v>15</v>
      </c>
      <c r="C13" s="157" t="s">
        <v>185</v>
      </c>
      <c r="D13" s="120" t="s">
        <v>352</v>
      </c>
      <c r="E13" s="234">
        <f>F12+1</f>
        <v>45885</v>
      </c>
      <c r="F13" s="235">
        <f>E13+G13</f>
        <v>45888</v>
      </c>
      <c r="G13" s="114">
        <v>3</v>
      </c>
      <c r="H13" s="122" t="s">
        <v>47</v>
      </c>
      <c r="I13" s="113" t="s">
        <v>215</v>
      </c>
      <c r="J13" s="116" t="s">
        <v>48</v>
      </c>
      <c r="K13" s="124">
        <v>100</v>
      </c>
      <c r="L13" s="150"/>
      <c r="N13" s="204">
        <v>3</v>
      </c>
      <c r="O13" s="198" t="s">
        <v>64</v>
      </c>
      <c r="P13" s="198" t="s">
        <v>55</v>
      </c>
      <c r="Q13" s="208">
        <v>2</v>
      </c>
    </row>
    <row r="14" spans="2:17" s="8" customFormat="1" ht="26.25" customHeight="1" thickBot="1" x14ac:dyDescent="0.25">
      <c r="B14" s="145" t="s">
        <v>217</v>
      </c>
      <c r="C14" s="144" t="s">
        <v>57</v>
      </c>
      <c r="D14" s="145" t="s">
        <v>217</v>
      </c>
      <c r="E14" s="151"/>
      <c r="F14" s="151"/>
      <c r="G14" s="151"/>
      <c r="H14" s="147" t="s">
        <v>47</v>
      </c>
      <c r="I14" s="220"/>
      <c r="J14" s="152"/>
      <c r="K14" s="160">
        <f>SUM(K11:K13)</f>
        <v>300</v>
      </c>
      <c r="L14" s="153"/>
      <c r="N14" s="204">
        <v>4</v>
      </c>
      <c r="O14" s="198" t="s">
        <v>72</v>
      </c>
      <c r="P14" s="198" t="s">
        <v>179</v>
      </c>
      <c r="Q14" s="208">
        <v>12</v>
      </c>
    </row>
    <row r="15" spans="2:17" s="2" customFormat="1" ht="37.5" customHeight="1" x14ac:dyDescent="0.2">
      <c r="B15" s="121" t="s">
        <v>7</v>
      </c>
      <c r="C15" s="156" t="s">
        <v>186</v>
      </c>
      <c r="D15" s="121" t="s">
        <v>15</v>
      </c>
      <c r="E15" s="236">
        <f>F13+1</f>
        <v>45889</v>
      </c>
      <c r="F15" s="236">
        <f>G15+E15</f>
        <v>45893</v>
      </c>
      <c r="G15" s="142">
        <v>4</v>
      </c>
      <c r="H15" s="218" t="s">
        <v>47</v>
      </c>
      <c r="I15" s="108" t="s">
        <v>215</v>
      </c>
      <c r="J15" s="142" t="s">
        <v>48</v>
      </c>
      <c r="K15" s="124">
        <v>500</v>
      </c>
      <c r="L15" s="143"/>
      <c r="N15" s="204">
        <v>5</v>
      </c>
      <c r="O15" s="198" t="s">
        <v>62</v>
      </c>
      <c r="P15" s="198" t="s">
        <v>72</v>
      </c>
      <c r="Q15" s="208">
        <v>8</v>
      </c>
    </row>
    <row r="16" spans="2:17" s="2" customFormat="1" ht="33" customHeight="1" x14ac:dyDescent="0.2">
      <c r="B16" s="108" t="s">
        <v>8</v>
      </c>
      <c r="C16" s="189" t="s">
        <v>187</v>
      </c>
      <c r="D16" s="108" t="s">
        <v>7</v>
      </c>
      <c r="E16" s="236">
        <f>F15+1</f>
        <v>45894</v>
      </c>
      <c r="F16" s="237">
        <f>G16+E16</f>
        <v>45897</v>
      </c>
      <c r="G16" s="109">
        <v>3</v>
      </c>
      <c r="H16" s="218" t="s">
        <v>47</v>
      </c>
      <c r="I16" s="108" t="s">
        <v>215</v>
      </c>
      <c r="J16" s="109" t="s">
        <v>48</v>
      </c>
      <c r="K16" s="124">
        <v>500</v>
      </c>
      <c r="L16" s="127"/>
      <c r="N16" s="204">
        <v>6</v>
      </c>
      <c r="O16" s="199" t="s">
        <v>86</v>
      </c>
      <c r="P16" s="199" t="s">
        <v>62</v>
      </c>
      <c r="Q16" s="208">
        <v>3</v>
      </c>
    </row>
    <row r="17" spans="1:17" s="2" customFormat="1" ht="28.5" customHeight="1" x14ac:dyDescent="0.2">
      <c r="B17" s="108" t="s">
        <v>9</v>
      </c>
      <c r="C17" s="189" t="s">
        <v>188</v>
      </c>
      <c r="D17" s="108" t="s">
        <v>8</v>
      </c>
      <c r="E17" s="236">
        <f t="shared" ref="E17:E18" si="0">F16+1</f>
        <v>45898</v>
      </c>
      <c r="F17" s="237">
        <f>G17+E17</f>
        <v>45899</v>
      </c>
      <c r="G17" s="109">
        <v>1</v>
      </c>
      <c r="H17" s="218" t="s">
        <v>47</v>
      </c>
      <c r="I17" s="108" t="s">
        <v>215</v>
      </c>
      <c r="J17" s="109" t="s">
        <v>48</v>
      </c>
      <c r="K17" s="124">
        <v>500</v>
      </c>
      <c r="L17" s="127"/>
      <c r="N17" s="205">
        <v>7</v>
      </c>
      <c r="O17" s="200" t="s">
        <v>177</v>
      </c>
      <c r="P17" s="200" t="s">
        <v>86</v>
      </c>
      <c r="Q17" s="209">
        <v>2</v>
      </c>
    </row>
    <row r="18" spans="1:17" s="2" customFormat="1" ht="30.75" customHeight="1" thickBot="1" x14ac:dyDescent="0.25">
      <c r="B18" s="108" t="s">
        <v>218</v>
      </c>
      <c r="C18" s="189" t="s">
        <v>189</v>
      </c>
      <c r="D18" s="108" t="s">
        <v>9</v>
      </c>
      <c r="E18" s="236">
        <f t="shared" si="0"/>
        <v>45900</v>
      </c>
      <c r="F18" s="237">
        <f>G18+E18</f>
        <v>45904</v>
      </c>
      <c r="G18" s="109">
        <v>4</v>
      </c>
      <c r="H18" s="219" t="s">
        <v>47</v>
      </c>
      <c r="I18" s="108" t="s">
        <v>215</v>
      </c>
      <c r="J18" s="109" t="s">
        <v>48</v>
      </c>
      <c r="K18" s="124">
        <v>500</v>
      </c>
      <c r="L18" s="127"/>
      <c r="N18" s="204">
        <v>8</v>
      </c>
      <c r="O18" s="198" t="s">
        <v>176</v>
      </c>
      <c r="P18" s="200" t="s">
        <v>177</v>
      </c>
      <c r="Q18" s="208">
        <v>1</v>
      </c>
    </row>
    <row r="19" spans="1:17" s="8" customFormat="1" ht="24" customHeight="1" thickBot="1" x14ac:dyDescent="0.3">
      <c r="B19" s="145" t="s">
        <v>219</v>
      </c>
      <c r="C19" s="144" t="s">
        <v>64</v>
      </c>
      <c r="D19" s="145" t="s">
        <v>219</v>
      </c>
      <c r="E19" s="146"/>
      <c r="F19" s="146"/>
      <c r="G19" s="146"/>
      <c r="H19" s="147" t="s">
        <v>47</v>
      </c>
      <c r="I19" s="221"/>
      <c r="J19" s="147"/>
      <c r="K19" s="161">
        <f>SUM(K15:K18)</f>
        <v>2000</v>
      </c>
      <c r="L19" s="149"/>
      <c r="N19" s="206"/>
      <c r="O19" s="242"/>
      <c r="P19" s="243"/>
      <c r="Q19" s="207"/>
    </row>
    <row r="20" spans="1:17" s="2" customFormat="1" ht="28.5" customHeight="1" x14ac:dyDescent="0.2">
      <c r="A20" s="2" t="s">
        <v>45</v>
      </c>
      <c r="B20" s="121" t="s">
        <v>16</v>
      </c>
      <c r="C20" s="191" t="s">
        <v>192</v>
      </c>
      <c r="D20" s="121" t="s">
        <v>218</v>
      </c>
      <c r="E20" s="236"/>
      <c r="F20" s="142"/>
      <c r="G20" s="142"/>
      <c r="H20" s="123" t="s">
        <v>47</v>
      </c>
      <c r="I20" s="123" t="s">
        <v>215</v>
      </c>
      <c r="J20" s="123" t="s">
        <v>48</v>
      </c>
      <c r="K20" s="124">
        <v>50</v>
      </c>
      <c r="L20" s="143"/>
      <c r="N20" s="8"/>
      <c r="O20" s="8"/>
      <c r="P20" s="8"/>
      <c r="Q20" s="8"/>
    </row>
    <row r="21" spans="1:17" s="2" customFormat="1" ht="28.5" customHeight="1" x14ac:dyDescent="0.2">
      <c r="B21" s="108" t="s">
        <v>17</v>
      </c>
      <c r="C21" s="189" t="s">
        <v>190</v>
      </c>
      <c r="D21" s="108" t="s">
        <v>218</v>
      </c>
      <c r="E21" s="237">
        <f>F18+1</f>
        <v>45905</v>
      </c>
      <c r="F21" s="237">
        <f>G21+E21</f>
        <v>45910</v>
      </c>
      <c r="G21" s="109">
        <v>5</v>
      </c>
      <c r="H21" s="123" t="s">
        <v>47</v>
      </c>
      <c r="I21" s="123" t="s">
        <v>215</v>
      </c>
      <c r="J21" s="105" t="s">
        <v>48</v>
      </c>
      <c r="K21" s="124">
        <v>50</v>
      </c>
      <c r="L21" s="127"/>
    </row>
    <row r="22" spans="1:17" s="2" customFormat="1" ht="28.5" customHeight="1" x14ac:dyDescent="0.2">
      <c r="B22" s="108" t="s">
        <v>220</v>
      </c>
      <c r="C22" s="189" t="s">
        <v>191</v>
      </c>
      <c r="D22" s="108" t="s">
        <v>218</v>
      </c>
      <c r="E22" s="237">
        <f>F21+1</f>
        <v>45911</v>
      </c>
      <c r="F22" s="237">
        <f>E22+G22</f>
        <v>45914</v>
      </c>
      <c r="G22" s="109">
        <v>3</v>
      </c>
      <c r="H22" s="123" t="s">
        <v>47</v>
      </c>
      <c r="I22" s="123" t="s">
        <v>215</v>
      </c>
      <c r="J22" s="105" t="s">
        <v>48</v>
      </c>
      <c r="K22" s="124">
        <v>50</v>
      </c>
      <c r="L22" s="127"/>
    </row>
    <row r="23" spans="1:17" s="2" customFormat="1" ht="28.5" customHeight="1" x14ac:dyDescent="0.2">
      <c r="A23" s="2" t="s">
        <v>45</v>
      </c>
      <c r="B23" s="197" t="s">
        <v>221</v>
      </c>
      <c r="C23" s="189" t="s">
        <v>193</v>
      </c>
      <c r="D23" s="197" t="s">
        <v>353</v>
      </c>
      <c r="E23" s="237"/>
      <c r="F23" s="237"/>
      <c r="G23" s="109"/>
      <c r="H23" s="123" t="s">
        <v>47</v>
      </c>
      <c r="I23" s="123" t="s">
        <v>215</v>
      </c>
      <c r="J23" s="105" t="s">
        <v>48</v>
      </c>
      <c r="K23" s="124">
        <v>50</v>
      </c>
      <c r="L23" s="127"/>
    </row>
    <row r="24" spans="1:17" s="2" customFormat="1" ht="28.5" customHeight="1" x14ac:dyDescent="0.2">
      <c r="B24" s="108" t="s">
        <v>222</v>
      </c>
      <c r="C24" s="189" t="s">
        <v>68</v>
      </c>
      <c r="D24" s="197" t="s">
        <v>353</v>
      </c>
      <c r="E24" s="237">
        <f>F22+1</f>
        <v>45915</v>
      </c>
      <c r="F24" s="237">
        <f t="shared" ref="F24:F25" si="1">E24+G24</f>
        <v>45917</v>
      </c>
      <c r="G24" s="109">
        <v>2</v>
      </c>
      <c r="H24" s="123" t="s">
        <v>47</v>
      </c>
      <c r="I24" s="123" t="s">
        <v>215</v>
      </c>
      <c r="J24" s="105" t="s">
        <v>48</v>
      </c>
      <c r="K24" s="124">
        <v>50</v>
      </c>
      <c r="L24" s="127"/>
    </row>
    <row r="25" spans="1:17" s="2" customFormat="1" ht="28.5" customHeight="1" thickBot="1" x14ac:dyDescent="0.25">
      <c r="B25" s="120" t="s">
        <v>351</v>
      </c>
      <c r="C25" s="190" t="s">
        <v>138</v>
      </c>
      <c r="D25" s="120" t="s">
        <v>354</v>
      </c>
      <c r="E25" s="237">
        <f t="shared" ref="E25" si="2">F24+1</f>
        <v>45918</v>
      </c>
      <c r="F25" s="237">
        <f t="shared" si="1"/>
        <v>45919</v>
      </c>
      <c r="G25" s="140">
        <v>1</v>
      </c>
      <c r="H25" s="123" t="s">
        <v>47</v>
      </c>
      <c r="I25" s="123" t="s">
        <v>215</v>
      </c>
      <c r="J25" s="116" t="s">
        <v>48</v>
      </c>
      <c r="K25" s="124">
        <v>50</v>
      </c>
      <c r="L25" s="141"/>
    </row>
    <row r="26" spans="1:17" s="8" customFormat="1" ht="21" customHeight="1" thickBot="1" x14ac:dyDescent="0.25">
      <c r="B26" s="145" t="s">
        <v>223</v>
      </c>
      <c r="C26" s="144" t="s">
        <v>72</v>
      </c>
      <c r="D26" s="145" t="s">
        <v>223</v>
      </c>
      <c r="E26" s="151"/>
      <c r="F26" s="151"/>
      <c r="G26" s="151"/>
      <c r="H26" s="152" t="s">
        <v>391</v>
      </c>
      <c r="I26" s="152"/>
      <c r="J26" s="152"/>
      <c r="K26" s="162">
        <f>SUM(K20:K25)</f>
        <v>300</v>
      </c>
      <c r="L26" s="153"/>
    </row>
    <row r="27" spans="1:17" s="2" customFormat="1" ht="28.5" customHeight="1" x14ac:dyDescent="0.2">
      <c r="B27" s="121" t="s">
        <v>10</v>
      </c>
      <c r="C27" s="191" t="s">
        <v>194</v>
      </c>
      <c r="D27" s="121" t="s">
        <v>351</v>
      </c>
      <c r="E27" s="236">
        <f>F25+1</f>
        <v>45920</v>
      </c>
      <c r="F27" s="236">
        <f>E27+G27</f>
        <v>45927</v>
      </c>
      <c r="G27" s="142">
        <v>7</v>
      </c>
      <c r="H27" s="123" t="s">
        <v>47</v>
      </c>
      <c r="I27" s="113" t="s">
        <v>215</v>
      </c>
      <c r="J27" s="123" t="s">
        <v>48</v>
      </c>
      <c r="K27" s="124">
        <v>1000</v>
      </c>
      <c r="L27" s="143"/>
    </row>
    <row r="28" spans="1:17" s="2" customFormat="1" ht="28.5" customHeight="1" x14ac:dyDescent="0.2">
      <c r="B28" s="108" t="s">
        <v>34</v>
      </c>
      <c r="C28" s="189" t="s">
        <v>355</v>
      </c>
      <c r="D28" s="108" t="s">
        <v>10</v>
      </c>
      <c r="E28" s="236">
        <f>F27+1</f>
        <v>45928</v>
      </c>
      <c r="F28" s="236">
        <f t="shared" ref="F28:F30" si="3">E28+G28</f>
        <v>45931</v>
      </c>
      <c r="G28" s="111">
        <v>3</v>
      </c>
      <c r="H28" s="107" t="s">
        <v>47</v>
      </c>
      <c r="I28" s="113" t="s">
        <v>215</v>
      </c>
      <c r="J28" s="107" t="s">
        <v>48</v>
      </c>
      <c r="K28" s="124">
        <v>1000</v>
      </c>
      <c r="L28" s="127"/>
    </row>
    <row r="29" spans="1:17" s="2" customFormat="1" ht="28.5" customHeight="1" x14ac:dyDescent="0.2">
      <c r="B29" s="108" t="s">
        <v>224</v>
      </c>
      <c r="C29" s="189" t="s">
        <v>195</v>
      </c>
      <c r="D29" s="108" t="s">
        <v>34</v>
      </c>
      <c r="E29" s="236">
        <f t="shared" ref="E29:E30" si="4">F28+1</f>
        <v>45932</v>
      </c>
      <c r="F29" s="236">
        <f t="shared" si="3"/>
        <v>45946</v>
      </c>
      <c r="G29" s="111">
        <v>14</v>
      </c>
      <c r="H29" s="107" t="s">
        <v>172</v>
      </c>
      <c r="I29" s="113" t="s">
        <v>215</v>
      </c>
      <c r="J29" s="107" t="s">
        <v>48</v>
      </c>
      <c r="K29" s="124">
        <v>1000</v>
      </c>
      <c r="L29" s="127"/>
    </row>
    <row r="30" spans="1:17" s="2" customFormat="1" ht="28.5" customHeight="1" thickBot="1" x14ac:dyDescent="0.25">
      <c r="B30" s="108" t="s">
        <v>225</v>
      </c>
      <c r="C30" s="189" t="s">
        <v>197</v>
      </c>
      <c r="D30" s="108" t="s">
        <v>224</v>
      </c>
      <c r="E30" s="236">
        <f t="shared" si="4"/>
        <v>45947</v>
      </c>
      <c r="F30" s="236">
        <f t="shared" si="3"/>
        <v>45948</v>
      </c>
      <c r="G30" s="111">
        <v>1</v>
      </c>
      <c r="H30" s="107" t="s">
        <v>172</v>
      </c>
      <c r="I30" s="113" t="s">
        <v>215</v>
      </c>
      <c r="J30" s="107" t="s">
        <v>48</v>
      </c>
      <c r="K30" s="124">
        <v>1000</v>
      </c>
      <c r="L30" s="127"/>
    </row>
    <row r="31" spans="1:17" s="8" customFormat="1" ht="28.5" customHeight="1" thickBot="1" x14ac:dyDescent="0.25">
      <c r="B31" s="145" t="s">
        <v>226</v>
      </c>
      <c r="C31" s="144" t="s">
        <v>198</v>
      </c>
      <c r="D31" s="145" t="s">
        <v>226</v>
      </c>
      <c r="E31" s="151"/>
      <c r="F31" s="151"/>
      <c r="G31" s="151"/>
      <c r="H31" s="152" t="s">
        <v>47</v>
      </c>
      <c r="I31" s="152"/>
      <c r="J31" s="152"/>
      <c r="K31" s="162">
        <f>SUM(K27:K30)</f>
        <v>4000</v>
      </c>
      <c r="L31" s="153"/>
    </row>
    <row r="32" spans="1:17" s="2" customFormat="1" ht="28.5" customHeight="1" x14ac:dyDescent="0.2">
      <c r="B32" s="121" t="s">
        <v>18</v>
      </c>
      <c r="C32" s="192" t="s">
        <v>356</v>
      </c>
      <c r="D32" s="121" t="s">
        <v>225</v>
      </c>
      <c r="E32" s="233">
        <f>F30+1</f>
        <v>45949</v>
      </c>
      <c r="F32" s="233">
        <f>G32+E32</f>
        <v>45951</v>
      </c>
      <c r="G32" s="112">
        <v>2</v>
      </c>
      <c r="H32" s="113" t="s">
        <v>172</v>
      </c>
      <c r="I32" s="113" t="s">
        <v>215</v>
      </c>
      <c r="J32" s="113" t="s">
        <v>48</v>
      </c>
      <c r="K32" s="124">
        <v>1200</v>
      </c>
      <c r="L32" s="143"/>
    </row>
    <row r="33" spans="1:12" s="2" customFormat="1" ht="21" customHeight="1" x14ac:dyDescent="0.2">
      <c r="B33" s="108" t="s">
        <v>19</v>
      </c>
      <c r="C33" s="189" t="s">
        <v>200</v>
      </c>
      <c r="D33" s="108" t="s">
        <v>18</v>
      </c>
      <c r="E33" s="233">
        <f>F32+1</f>
        <v>45952</v>
      </c>
      <c r="F33" s="233">
        <f t="shared" ref="F33:F34" si="5">G33+E33</f>
        <v>45953</v>
      </c>
      <c r="G33" s="111">
        <v>1</v>
      </c>
      <c r="H33" s="107" t="s">
        <v>172</v>
      </c>
      <c r="I33" s="113" t="s">
        <v>215</v>
      </c>
      <c r="J33" s="107" t="s">
        <v>48</v>
      </c>
      <c r="K33" s="124">
        <v>1200</v>
      </c>
      <c r="L33" s="127"/>
    </row>
    <row r="34" spans="1:12" s="2" customFormat="1" ht="28.5" customHeight="1" thickBot="1" x14ac:dyDescent="0.25">
      <c r="B34" s="120" t="s">
        <v>20</v>
      </c>
      <c r="C34" s="190" t="s">
        <v>201</v>
      </c>
      <c r="D34" s="120" t="s">
        <v>19</v>
      </c>
      <c r="E34" s="233">
        <f>F33+1</f>
        <v>45954</v>
      </c>
      <c r="F34" s="233">
        <f t="shared" si="5"/>
        <v>45955</v>
      </c>
      <c r="G34" s="114">
        <v>1</v>
      </c>
      <c r="H34" s="107" t="s">
        <v>172</v>
      </c>
      <c r="I34" s="113" t="s">
        <v>215</v>
      </c>
      <c r="J34" s="115" t="s">
        <v>48</v>
      </c>
      <c r="K34" s="124">
        <v>1200</v>
      </c>
      <c r="L34" s="141"/>
    </row>
    <row r="35" spans="1:12" s="2" customFormat="1" ht="25.5" customHeight="1" thickBot="1" x14ac:dyDescent="0.25">
      <c r="B35" s="145" t="s">
        <v>227</v>
      </c>
      <c r="C35" s="144" t="s">
        <v>86</v>
      </c>
      <c r="D35" s="145" t="s">
        <v>227</v>
      </c>
      <c r="E35" s="146"/>
      <c r="F35" s="146"/>
      <c r="G35" s="146"/>
      <c r="H35" s="147" t="s">
        <v>172</v>
      </c>
      <c r="I35" s="147"/>
      <c r="J35" s="147"/>
      <c r="K35" s="148"/>
      <c r="L35" s="149"/>
    </row>
    <row r="36" spans="1:12" s="2" customFormat="1" ht="21" customHeight="1" x14ac:dyDescent="0.2">
      <c r="B36" s="121" t="s">
        <v>90</v>
      </c>
      <c r="C36" s="191" t="s">
        <v>202</v>
      </c>
      <c r="D36" s="121" t="s">
        <v>20</v>
      </c>
      <c r="E36" s="233">
        <f>F34+1</f>
        <v>45956</v>
      </c>
      <c r="F36" s="233">
        <f>G36+E36</f>
        <v>45957</v>
      </c>
      <c r="G36" s="112">
        <v>1</v>
      </c>
      <c r="H36" s="113" t="s">
        <v>172</v>
      </c>
      <c r="I36" s="113" t="s">
        <v>215</v>
      </c>
      <c r="J36" s="113" t="s">
        <v>48</v>
      </c>
      <c r="K36" s="124">
        <v>500</v>
      </c>
      <c r="L36" s="125"/>
    </row>
    <row r="37" spans="1:12" s="2" customFormat="1" ht="24" customHeight="1" x14ac:dyDescent="0.2">
      <c r="B37" s="108" t="s">
        <v>228</v>
      </c>
      <c r="C37" s="189" t="s">
        <v>203</v>
      </c>
      <c r="D37" s="108" t="s">
        <v>90</v>
      </c>
      <c r="E37" s="234">
        <f>F36+1</f>
        <v>45958</v>
      </c>
      <c r="F37" s="233">
        <f t="shared" ref="F37:F38" si="6">G37+E37</f>
        <v>45959</v>
      </c>
      <c r="G37" s="111">
        <v>1</v>
      </c>
      <c r="H37" s="113" t="s">
        <v>172</v>
      </c>
      <c r="I37" s="113" t="s">
        <v>215</v>
      </c>
      <c r="J37" s="107" t="s">
        <v>48</v>
      </c>
      <c r="K37" s="124">
        <v>500</v>
      </c>
      <c r="L37" s="126"/>
    </row>
    <row r="38" spans="1:12" s="2" customFormat="1" ht="28.5" customHeight="1" thickBot="1" x14ac:dyDescent="0.25">
      <c r="B38" s="120" t="s">
        <v>229</v>
      </c>
      <c r="C38" s="190" t="s">
        <v>204</v>
      </c>
      <c r="D38" s="120" t="s">
        <v>228</v>
      </c>
      <c r="E38" s="234">
        <f>F37+1</f>
        <v>45960</v>
      </c>
      <c r="F38" s="233">
        <f t="shared" si="6"/>
        <v>45961</v>
      </c>
      <c r="G38" s="114">
        <v>1</v>
      </c>
      <c r="H38" s="185" t="s">
        <v>172</v>
      </c>
      <c r="I38" s="113" t="s">
        <v>215</v>
      </c>
      <c r="J38" s="115" t="s">
        <v>48</v>
      </c>
      <c r="K38" s="124">
        <v>500</v>
      </c>
      <c r="L38" s="150"/>
    </row>
    <row r="39" spans="1:12" s="2" customFormat="1" ht="28.5" customHeight="1" thickBot="1" x14ac:dyDescent="0.25">
      <c r="B39" s="145" t="s">
        <v>230</v>
      </c>
      <c r="C39" s="144" t="s">
        <v>177</v>
      </c>
      <c r="D39" s="145" t="s">
        <v>230</v>
      </c>
      <c r="E39" s="146"/>
      <c r="F39" s="146"/>
      <c r="G39" s="146"/>
      <c r="H39" s="147" t="s">
        <v>172</v>
      </c>
      <c r="I39" s="147"/>
      <c r="J39" s="147"/>
      <c r="K39" s="161">
        <f>SUM(K36:K38)</f>
        <v>1500</v>
      </c>
      <c r="L39" s="149"/>
    </row>
    <row r="40" spans="1:12" s="2" customFormat="1" ht="35.25" customHeight="1" x14ac:dyDescent="0.2">
      <c r="B40" s="121" t="s">
        <v>231</v>
      </c>
      <c r="C40" s="193" t="s">
        <v>94</v>
      </c>
      <c r="D40" s="121" t="s">
        <v>229</v>
      </c>
      <c r="E40" s="233">
        <f>F38+1</f>
        <v>45962</v>
      </c>
      <c r="F40" s="233">
        <f>G40+E40</f>
        <v>45963</v>
      </c>
      <c r="G40" s="112">
        <v>1</v>
      </c>
      <c r="H40" s="113" t="s">
        <v>172</v>
      </c>
      <c r="I40" s="113" t="s">
        <v>215</v>
      </c>
      <c r="J40" s="187" t="s">
        <v>48</v>
      </c>
      <c r="K40" s="124">
        <v>7500</v>
      </c>
      <c r="L40" s="125"/>
    </row>
    <row r="41" spans="1:12" s="2" customFormat="1" ht="27" customHeight="1" x14ac:dyDescent="0.2">
      <c r="B41" s="108" t="s">
        <v>232</v>
      </c>
      <c r="C41" s="189" t="s">
        <v>95</v>
      </c>
      <c r="D41" s="108" t="s">
        <v>229</v>
      </c>
      <c r="E41" s="233">
        <f>F40+1</f>
        <v>45964</v>
      </c>
      <c r="F41" s="233">
        <f t="shared" ref="F41:F42" si="7">G41+E41</f>
        <v>45965</v>
      </c>
      <c r="G41" s="111">
        <v>1</v>
      </c>
      <c r="H41" s="107" t="s">
        <v>172</v>
      </c>
      <c r="I41" s="113" t="s">
        <v>215</v>
      </c>
      <c r="J41" s="107" t="s">
        <v>48</v>
      </c>
      <c r="K41" s="110">
        <v>6600</v>
      </c>
      <c r="L41" s="126"/>
    </row>
    <row r="42" spans="1:12" s="2" customFormat="1" ht="33" customHeight="1" thickBot="1" x14ac:dyDescent="0.25">
      <c r="A42" s="2" t="s">
        <v>99</v>
      </c>
      <c r="B42" s="120" t="s">
        <v>233</v>
      </c>
      <c r="C42" s="190" t="s">
        <v>96</v>
      </c>
      <c r="D42" s="120" t="s">
        <v>229</v>
      </c>
      <c r="E42" s="233">
        <f>F41+1</f>
        <v>45966</v>
      </c>
      <c r="F42" s="233">
        <f t="shared" si="7"/>
        <v>45967</v>
      </c>
      <c r="G42" s="114">
        <v>1</v>
      </c>
      <c r="H42" s="115" t="s">
        <v>172</v>
      </c>
      <c r="I42" s="113" t="s">
        <v>215</v>
      </c>
      <c r="J42" s="115" t="s">
        <v>48</v>
      </c>
      <c r="K42" s="117">
        <v>4500</v>
      </c>
      <c r="L42" s="150"/>
    </row>
    <row r="43" spans="1:12" s="2" customFormat="1" ht="28.5" customHeight="1" thickBot="1" x14ac:dyDescent="0.25">
      <c r="B43" s="145" t="s">
        <v>234</v>
      </c>
      <c r="C43" s="194" t="s">
        <v>176</v>
      </c>
      <c r="D43" s="145" t="s">
        <v>234</v>
      </c>
      <c r="E43" s="146"/>
      <c r="F43" s="146"/>
      <c r="G43" s="146"/>
      <c r="H43" s="147" t="s">
        <v>172</v>
      </c>
      <c r="I43" s="147"/>
      <c r="J43" s="147"/>
      <c r="K43" s="161">
        <f>SUM(K40:K42)</f>
        <v>18600</v>
      </c>
      <c r="L43" s="149"/>
    </row>
    <row r="44" spans="1:12" s="2" customFormat="1" ht="28.5" customHeight="1" x14ac:dyDescent="0.2">
      <c r="B44" s="121" t="s">
        <v>235</v>
      </c>
      <c r="C44" s="191" t="s">
        <v>205</v>
      </c>
      <c r="D44" s="121" t="s">
        <v>229</v>
      </c>
      <c r="E44" s="233">
        <f>F42+1</f>
        <v>45968</v>
      </c>
      <c r="F44" s="233">
        <f>G44+E44</f>
        <v>45969</v>
      </c>
      <c r="G44" s="112">
        <v>1</v>
      </c>
      <c r="H44" s="113" t="s">
        <v>172</v>
      </c>
      <c r="I44" s="113" t="s">
        <v>216</v>
      </c>
      <c r="J44" s="113" t="s">
        <v>48</v>
      </c>
      <c r="K44" s="124">
        <v>0</v>
      </c>
      <c r="L44" s="125"/>
    </row>
    <row r="45" spans="1:12" s="2" customFormat="1" ht="28.5" customHeight="1" x14ac:dyDescent="0.2">
      <c r="B45" s="108" t="s">
        <v>236</v>
      </c>
      <c r="C45" s="189" t="s">
        <v>206</v>
      </c>
      <c r="D45" s="108" t="s">
        <v>235</v>
      </c>
      <c r="E45" s="233">
        <f>F44+1</f>
        <v>45970</v>
      </c>
      <c r="F45" s="233">
        <f t="shared" ref="F45:F46" si="8">G45+E45</f>
        <v>45971</v>
      </c>
      <c r="G45" s="111">
        <v>1</v>
      </c>
      <c r="H45" s="107" t="s">
        <v>172</v>
      </c>
      <c r="I45" s="113" t="s">
        <v>216</v>
      </c>
      <c r="J45" s="107" t="s">
        <v>48</v>
      </c>
      <c r="K45" s="124">
        <v>0</v>
      </c>
      <c r="L45" s="126"/>
    </row>
    <row r="46" spans="1:12" s="2" customFormat="1" ht="28.5" customHeight="1" thickBot="1" x14ac:dyDescent="0.25">
      <c r="B46" s="120" t="s">
        <v>237</v>
      </c>
      <c r="C46" s="190" t="s">
        <v>207</v>
      </c>
      <c r="D46" s="120" t="s">
        <v>236</v>
      </c>
      <c r="E46" s="233">
        <f>F45+1</f>
        <v>45972</v>
      </c>
      <c r="F46" s="233">
        <f t="shared" si="8"/>
        <v>45973</v>
      </c>
      <c r="G46" s="114">
        <v>1</v>
      </c>
      <c r="H46" s="115" t="s">
        <v>172</v>
      </c>
      <c r="I46" s="113" t="s">
        <v>216</v>
      </c>
      <c r="J46" s="115" t="s">
        <v>48</v>
      </c>
      <c r="K46" s="124">
        <v>0</v>
      </c>
      <c r="L46" s="150"/>
    </row>
    <row r="47" spans="1:12" s="2" customFormat="1" ht="28.5" customHeight="1" thickBot="1" x14ac:dyDescent="0.25">
      <c r="B47" s="145" t="s">
        <v>239</v>
      </c>
      <c r="C47" s="194" t="s">
        <v>209</v>
      </c>
      <c r="D47" s="145" t="s">
        <v>239</v>
      </c>
      <c r="E47" s="154"/>
      <c r="F47" s="154"/>
      <c r="G47" s="154"/>
      <c r="H47" s="186"/>
      <c r="I47" s="147"/>
      <c r="J47" s="147"/>
      <c r="K47" s="161">
        <f>SUM(K44:K46)</f>
        <v>0</v>
      </c>
      <c r="L47" s="149"/>
    </row>
    <row r="48" spans="1:12" s="2" customFormat="1" ht="28.5" customHeight="1" x14ac:dyDescent="0.2">
      <c r="B48" s="121" t="s">
        <v>238</v>
      </c>
      <c r="C48" s="191" t="s">
        <v>208</v>
      </c>
      <c r="D48" s="121" t="s">
        <v>237</v>
      </c>
      <c r="E48" s="233">
        <f>F46+1</f>
        <v>45974</v>
      </c>
      <c r="F48" s="233">
        <f>G48+E48</f>
        <v>45975</v>
      </c>
      <c r="G48" s="112">
        <v>1</v>
      </c>
      <c r="H48" s="113" t="s">
        <v>172</v>
      </c>
      <c r="I48" s="113" t="s">
        <v>215</v>
      </c>
      <c r="J48" s="113" t="s">
        <v>48</v>
      </c>
      <c r="K48" s="124">
        <v>1000</v>
      </c>
      <c r="L48" s="125"/>
    </row>
    <row r="49" spans="2:12" s="2" customFormat="1" ht="28.5" customHeight="1" x14ac:dyDescent="0.2">
      <c r="B49" s="108" t="s">
        <v>240</v>
      </c>
      <c r="C49" s="189" t="s">
        <v>210</v>
      </c>
      <c r="D49" s="108" t="s">
        <v>238</v>
      </c>
      <c r="E49" s="233">
        <f>F48+1</f>
        <v>45976</v>
      </c>
      <c r="F49" s="233">
        <f t="shared" ref="F49:F50" si="9">G49+E49</f>
        <v>45977</v>
      </c>
      <c r="G49" s="111">
        <v>1</v>
      </c>
      <c r="H49" s="107" t="s">
        <v>172</v>
      </c>
      <c r="I49" s="113" t="s">
        <v>215</v>
      </c>
      <c r="J49" s="107" t="s">
        <v>48</v>
      </c>
      <c r="K49" s="124">
        <v>1000</v>
      </c>
      <c r="L49" s="126"/>
    </row>
    <row r="50" spans="2:12" s="2" customFormat="1" ht="28.5" customHeight="1" thickBot="1" x14ac:dyDescent="0.25">
      <c r="B50" s="120" t="s">
        <v>241</v>
      </c>
      <c r="C50" s="190" t="s">
        <v>211</v>
      </c>
      <c r="D50" s="120" t="s">
        <v>240</v>
      </c>
      <c r="E50" s="233">
        <f>F49+1</f>
        <v>45978</v>
      </c>
      <c r="F50" s="233">
        <f t="shared" si="9"/>
        <v>45979</v>
      </c>
      <c r="G50" s="114">
        <v>1</v>
      </c>
      <c r="H50" s="115" t="s">
        <v>172</v>
      </c>
      <c r="I50" s="113" t="s">
        <v>215</v>
      </c>
      <c r="J50" s="115" t="s">
        <v>48</v>
      </c>
      <c r="K50" s="124">
        <v>1000</v>
      </c>
      <c r="L50" s="150"/>
    </row>
    <row r="51" spans="2:12" s="2" customFormat="1" ht="28.5" customHeight="1" thickBot="1" x14ac:dyDescent="0.25">
      <c r="B51" s="145" t="s">
        <v>242</v>
      </c>
      <c r="C51" s="194" t="s">
        <v>212</v>
      </c>
      <c r="D51" s="145" t="s">
        <v>242</v>
      </c>
      <c r="E51" s="146"/>
      <c r="F51" s="146"/>
      <c r="G51" s="146"/>
      <c r="H51" s="186"/>
      <c r="I51" s="147"/>
      <c r="J51" s="147"/>
      <c r="K51" s="161">
        <f>SUM(K48:K50)</f>
        <v>3000</v>
      </c>
      <c r="L51" s="149"/>
    </row>
    <row r="52" spans="2:12" s="2" customFormat="1" ht="28.5" customHeight="1" x14ac:dyDescent="0.2">
      <c r="B52" s="158" t="s">
        <v>243</v>
      </c>
      <c r="C52" s="191" t="s">
        <v>171</v>
      </c>
      <c r="D52" s="158" t="s">
        <v>241</v>
      </c>
      <c r="E52" s="233">
        <f>F50+1</f>
        <v>45980</v>
      </c>
      <c r="F52" s="233">
        <f>G52+E52</f>
        <v>45981</v>
      </c>
      <c r="G52" s="112">
        <v>1</v>
      </c>
      <c r="H52" s="113"/>
      <c r="I52" s="113" t="s">
        <v>215</v>
      </c>
      <c r="J52" s="113" t="s">
        <v>48</v>
      </c>
      <c r="K52" s="124">
        <v>4000</v>
      </c>
      <c r="L52" s="125"/>
    </row>
    <row r="53" spans="2:12" s="2" customFormat="1" ht="28.5" customHeight="1" x14ac:dyDescent="0.2">
      <c r="B53" s="159" t="s">
        <v>244</v>
      </c>
      <c r="C53" s="189" t="s">
        <v>213</v>
      </c>
      <c r="D53" s="159" t="s">
        <v>241</v>
      </c>
      <c r="E53" s="233">
        <f>F52+1</f>
        <v>45982</v>
      </c>
      <c r="F53" s="233">
        <f t="shared" ref="F53:F54" si="10">G53+E53</f>
        <v>45983</v>
      </c>
      <c r="G53" s="111">
        <v>1</v>
      </c>
      <c r="H53" s="107"/>
      <c r="I53" s="113" t="s">
        <v>215</v>
      </c>
      <c r="J53" s="107" t="s">
        <v>48</v>
      </c>
      <c r="K53" s="110">
        <v>2600</v>
      </c>
      <c r="L53" s="126"/>
    </row>
    <row r="54" spans="2:12" ht="28.5" customHeight="1" thickBot="1" x14ac:dyDescent="0.25">
      <c r="B54" s="188" t="s">
        <v>245</v>
      </c>
      <c r="C54" s="190" t="s">
        <v>214</v>
      </c>
      <c r="D54" s="188" t="s">
        <v>241</v>
      </c>
      <c r="E54" s="233">
        <f>F53+1</f>
        <v>45984</v>
      </c>
      <c r="F54" s="233">
        <f t="shared" si="10"/>
        <v>45985</v>
      </c>
      <c r="G54" s="114">
        <v>1</v>
      </c>
      <c r="H54" s="115"/>
      <c r="I54" s="113" t="s">
        <v>215</v>
      </c>
      <c r="J54" s="115" t="s">
        <v>48</v>
      </c>
      <c r="K54" s="117">
        <v>2300</v>
      </c>
      <c r="L54" s="128"/>
    </row>
    <row r="55" spans="2:12" ht="28.5" customHeight="1" thickBot="1" x14ac:dyDescent="0.25">
      <c r="B55" s="211"/>
      <c r="C55" s="212"/>
      <c r="D55" s="213"/>
      <c r="E55" s="214"/>
      <c r="F55" s="214"/>
      <c r="G55" s="214"/>
      <c r="H55" s="215"/>
      <c r="I55" s="216"/>
      <c r="J55" s="215"/>
      <c r="K55" s="163">
        <f>SUM(K52:K54)</f>
        <v>8900</v>
      </c>
      <c r="L55" s="217"/>
    </row>
    <row r="56" spans="2:12" s="8" customFormat="1" ht="16.5" thickBot="1" x14ac:dyDescent="0.25">
      <c r="B56" s="118"/>
      <c r="C56" s="130"/>
      <c r="D56" s="239" t="s">
        <v>35</v>
      </c>
      <c r="E56" s="240"/>
      <c r="F56" s="240"/>
      <c r="G56" s="241"/>
      <c r="H56" s="241"/>
      <c r="I56" s="241"/>
      <c r="J56" s="241"/>
      <c r="K56" s="181">
        <f>SUM(K14+K19+K26+K31+K39+K43+K47+K51+K55)</f>
        <v>38600</v>
      </c>
      <c r="L56" s="164"/>
    </row>
    <row r="68" ht="15" customHeight="1" x14ac:dyDescent="0.2"/>
    <row r="69" ht="15" customHeight="1" x14ac:dyDescent="0.2"/>
    <row r="70" ht="15" customHeight="1" x14ac:dyDescent="0.2"/>
    <row r="74" ht="19.5" customHeight="1" x14ac:dyDescent="0.2"/>
    <row r="75" ht="34.5" customHeight="1" x14ac:dyDescent="0.2"/>
    <row r="76" ht="18.75" customHeight="1" x14ac:dyDescent="0.2"/>
  </sheetData>
  <mergeCells count="3">
    <mergeCell ref="D56:J56"/>
    <mergeCell ref="O19:P19"/>
    <mergeCell ref="N9:Q9"/>
  </mergeCells>
  <phoneticPr fontId="4" type="noConversion"/>
  <printOptions horizontalCentered="1"/>
  <pageMargins left="0.25" right="0.25" top="0.75" bottom="0.75" header="0.3" footer="0.3"/>
  <pageSetup paperSize="9" scale="39" fitToHeight="0" orientation="landscape" r:id="rId1"/>
  <headerFooter alignWithMargins="0">
    <oddFooter>&amp;R14</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59999389629810485"/>
    <outlinePr summaryBelow="0"/>
  </sheetPr>
  <dimension ref="B3:J56"/>
  <sheetViews>
    <sheetView showGridLines="0" zoomScaleNormal="100" workbookViewId="0">
      <pane ySplit="8" topLeftCell="A9" activePane="bottomLeft" state="frozenSplit"/>
      <selection pane="bottomLeft" activeCell="E16" sqref="E16"/>
    </sheetView>
  </sheetViews>
  <sheetFormatPr defaultRowHeight="13.5" customHeight="1" x14ac:dyDescent="0.2"/>
  <cols>
    <col min="1" max="1" width="3.42578125" customWidth="1"/>
    <col min="2" max="2" width="7.85546875" style="1" customWidth="1"/>
    <col min="3" max="3" width="101.7109375" style="3" customWidth="1"/>
    <col min="4" max="4" width="12.85546875" style="1" customWidth="1"/>
    <col min="5" max="5" width="12.140625" style="1" customWidth="1"/>
    <col min="6" max="6" width="10.85546875" style="1" customWidth="1"/>
    <col min="7" max="7" width="23.42578125" customWidth="1"/>
    <col min="8" max="8" width="9.5703125" customWidth="1"/>
    <col min="9" max="9" width="6" customWidth="1"/>
  </cols>
  <sheetData>
    <row r="3" spans="2:10" ht="13.5" customHeight="1" x14ac:dyDescent="0.2">
      <c r="C3" s="166"/>
    </row>
    <row r="6" spans="2:10" ht="13.5" customHeight="1" x14ac:dyDescent="0.25">
      <c r="B6" s="4" t="s">
        <v>50</v>
      </c>
    </row>
    <row r="7" spans="2:10" ht="13.5" customHeight="1" thickBot="1" x14ac:dyDescent="0.25"/>
    <row r="8" spans="2:10" s="14" customFormat="1" ht="26.25" customHeight="1" thickBot="1" x14ac:dyDescent="0.25">
      <c r="B8" s="182" t="s">
        <v>0</v>
      </c>
      <c r="C8" s="183" t="s">
        <v>51</v>
      </c>
      <c r="D8" s="183" t="s">
        <v>2</v>
      </c>
      <c r="E8" s="183" t="s">
        <v>357</v>
      </c>
      <c r="F8" s="183" t="s">
        <v>3</v>
      </c>
      <c r="G8" s="183" t="s">
        <v>4</v>
      </c>
      <c r="H8" s="183" t="s">
        <v>5</v>
      </c>
      <c r="I8" s="184" t="s">
        <v>6</v>
      </c>
    </row>
    <row r="9" spans="2:10" ht="13.5" customHeight="1" x14ac:dyDescent="0.2">
      <c r="B9" s="121">
        <v>1</v>
      </c>
      <c r="C9" s="156" t="s">
        <v>55</v>
      </c>
      <c r="D9" s="121">
        <v>1</v>
      </c>
      <c r="E9" s="112">
        <v>1</v>
      </c>
      <c r="F9" s="122"/>
      <c r="G9" s="119"/>
      <c r="H9" s="172"/>
      <c r="I9" s="174"/>
      <c r="J9" s="173"/>
    </row>
    <row r="10" spans="2:10" ht="13.5" customHeight="1" x14ac:dyDescent="0.2">
      <c r="B10" s="121" t="s">
        <v>11</v>
      </c>
      <c r="C10" s="156" t="s">
        <v>183</v>
      </c>
      <c r="D10" s="121" t="s">
        <v>11</v>
      </c>
      <c r="E10" s="111">
        <v>1</v>
      </c>
      <c r="F10" s="122" t="s">
        <v>47</v>
      </c>
      <c r="G10" s="119" t="s">
        <v>215</v>
      </c>
      <c r="H10" s="169" t="s">
        <v>48</v>
      </c>
      <c r="I10" s="175" t="s">
        <v>13</v>
      </c>
      <c r="J10" s="173"/>
    </row>
    <row r="11" spans="2:10" ht="13.5" customHeight="1" x14ac:dyDescent="0.2">
      <c r="B11" s="121" t="s">
        <v>14</v>
      </c>
      <c r="C11" s="156" t="s">
        <v>184</v>
      </c>
      <c r="D11" s="121" t="s">
        <v>14</v>
      </c>
      <c r="E11" s="114">
        <v>1</v>
      </c>
      <c r="F11" s="122" t="s">
        <v>47</v>
      </c>
      <c r="G11" s="119" t="s">
        <v>215</v>
      </c>
      <c r="H11" s="169" t="s">
        <v>48</v>
      </c>
      <c r="I11" s="175" t="s">
        <v>13</v>
      </c>
      <c r="J11" s="173"/>
    </row>
    <row r="12" spans="2:10" ht="13.5" customHeight="1" x14ac:dyDescent="0.2">
      <c r="B12" s="121" t="s">
        <v>11</v>
      </c>
      <c r="C12" s="156" t="s">
        <v>183</v>
      </c>
      <c r="D12" s="108" t="s">
        <v>11</v>
      </c>
      <c r="E12" s="197"/>
      <c r="F12" s="233"/>
      <c r="G12" s="119" t="s">
        <v>215</v>
      </c>
      <c r="H12" s="169"/>
      <c r="I12" s="175"/>
      <c r="J12" s="173"/>
    </row>
    <row r="13" spans="2:10" ht="13.5" customHeight="1" x14ac:dyDescent="0.2">
      <c r="B13" s="121" t="s">
        <v>14</v>
      </c>
      <c r="C13" s="156" t="s">
        <v>184</v>
      </c>
      <c r="D13" s="108" t="s">
        <v>14</v>
      </c>
      <c r="E13" s="112">
        <v>1</v>
      </c>
      <c r="F13" s="233"/>
      <c r="G13" s="119" t="s">
        <v>215</v>
      </c>
      <c r="H13" s="169"/>
      <c r="I13" s="175"/>
      <c r="J13" s="173"/>
    </row>
    <row r="14" spans="2:10" ht="13.5" customHeight="1" x14ac:dyDescent="0.2">
      <c r="B14" s="121" t="s">
        <v>15</v>
      </c>
      <c r="C14" s="156" t="s">
        <v>185</v>
      </c>
      <c r="D14" s="121" t="s">
        <v>352</v>
      </c>
      <c r="E14" s="111">
        <v>1</v>
      </c>
      <c r="F14" s="122" t="s">
        <v>47</v>
      </c>
      <c r="G14" s="119" t="s">
        <v>215</v>
      </c>
      <c r="H14" s="169" t="s">
        <v>48</v>
      </c>
      <c r="I14" s="175" t="s">
        <v>13</v>
      </c>
      <c r="J14" s="173"/>
    </row>
    <row r="15" spans="2:10" ht="13.5" customHeight="1" x14ac:dyDescent="0.2">
      <c r="B15" s="121" t="s">
        <v>217</v>
      </c>
      <c r="C15" s="156" t="s">
        <v>57</v>
      </c>
      <c r="D15" s="121"/>
      <c r="E15" s="114">
        <v>1</v>
      </c>
      <c r="F15" s="122"/>
      <c r="G15" s="119" t="s">
        <v>215</v>
      </c>
      <c r="H15" s="169"/>
      <c r="I15" s="176"/>
      <c r="J15" s="173"/>
    </row>
    <row r="16" spans="2:10" ht="13.5" customHeight="1" x14ac:dyDescent="0.2">
      <c r="B16" s="121" t="s">
        <v>7</v>
      </c>
      <c r="C16" s="156" t="s">
        <v>186</v>
      </c>
      <c r="D16" s="121" t="s">
        <v>15</v>
      </c>
      <c r="E16" s="265"/>
      <c r="F16" s="233" t="s">
        <v>47</v>
      </c>
      <c r="G16" s="119" t="s">
        <v>215</v>
      </c>
      <c r="H16" s="169" t="s">
        <v>48</v>
      </c>
      <c r="I16" s="177" t="s">
        <v>13</v>
      </c>
      <c r="J16" s="173"/>
    </row>
    <row r="17" spans="2:10" ht="13.5" customHeight="1" x14ac:dyDescent="0.2">
      <c r="B17" s="121" t="s">
        <v>8</v>
      </c>
      <c r="C17" s="156" t="s">
        <v>187</v>
      </c>
      <c r="D17" s="121" t="s">
        <v>7</v>
      </c>
      <c r="E17" s="112">
        <v>1</v>
      </c>
      <c r="F17" s="122" t="s">
        <v>47</v>
      </c>
      <c r="G17" s="119" t="s">
        <v>215</v>
      </c>
      <c r="H17" s="169" t="s">
        <v>48</v>
      </c>
      <c r="I17" s="177" t="s">
        <v>13</v>
      </c>
      <c r="J17" s="173"/>
    </row>
    <row r="18" spans="2:10" ht="13.5" customHeight="1" x14ac:dyDescent="0.2">
      <c r="B18" s="121" t="s">
        <v>9</v>
      </c>
      <c r="C18" s="156" t="s">
        <v>188</v>
      </c>
      <c r="D18" s="121" t="s">
        <v>8</v>
      </c>
      <c r="E18" s="111">
        <v>1</v>
      </c>
      <c r="F18" s="122" t="s">
        <v>47</v>
      </c>
      <c r="G18" s="119" t="s">
        <v>215</v>
      </c>
      <c r="H18" s="169" t="s">
        <v>48</v>
      </c>
      <c r="I18" s="177" t="s">
        <v>13</v>
      </c>
      <c r="J18" s="173"/>
    </row>
    <row r="19" spans="2:10" ht="13.5" customHeight="1" x14ac:dyDescent="0.2">
      <c r="B19" s="121" t="s">
        <v>218</v>
      </c>
      <c r="C19" s="156" t="s">
        <v>189</v>
      </c>
      <c r="D19" s="121" t="s">
        <v>9</v>
      </c>
      <c r="E19" s="114">
        <v>1</v>
      </c>
      <c r="F19" s="122" t="s">
        <v>47</v>
      </c>
      <c r="G19" s="119" t="s">
        <v>215</v>
      </c>
      <c r="H19" s="169" t="s">
        <v>48</v>
      </c>
      <c r="I19" s="177" t="s">
        <v>13</v>
      </c>
      <c r="J19" s="173"/>
    </row>
    <row r="20" spans="2:10" ht="13.5" customHeight="1" x14ac:dyDescent="0.2">
      <c r="B20" s="121" t="s">
        <v>219</v>
      </c>
      <c r="C20" s="156" t="s">
        <v>64</v>
      </c>
      <c r="D20" s="121"/>
      <c r="E20" s="170"/>
      <c r="F20" s="122"/>
      <c r="G20" s="119"/>
      <c r="H20" s="169"/>
      <c r="I20" s="177"/>
      <c r="J20" s="173"/>
    </row>
    <row r="21" spans="2:10" ht="13.5" customHeight="1" x14ac:dyDescent="0.2">
      <c r="B21" s="121" t="s">
        <v>16</v>
      </c>
      <c r="C21" s="156" t="s">
        <v>192</v>
      </c>
      <c r="D21" s="121" t="s">
        <v>218</v>
      </c>
      <c r="E21" s="170">
        <v>1</v>
      </c>
      <c r="F21" s="122" t="s">
        <v>47</v>
      </c>
      <c r="G21" s="119" t="s">
        <v>215</v>
      </c>
      <c r="H21" s="169" t="s">
        <v>48</v>
      </c>
      <c r="I21" s="177" t="s">
        <v>13</v>
      </c>
      <c r="J21" s="173"/>
    </row>
    <row r="22" spans="2:10" ht="13.5" customHeight="1" x14ac:dyDescent="0.2">
      <c r="B22" s="121" t="s">
        <v>17</v>
      </c>
      <c r="C22" s="156" t="s">
        <v>190</v>
      </c>
      <c r="D22" s="121" t="s">
        <v>218</v>
      </c>
      <c r="E22" s="170">
        <v>1</v>
      </c>
      <c r="F22" s="122" t="s">
        <v>47</v>
      </c>
      <c r="G22" s="119" t="s">
        <v>215</v>
      </c>
      <c r="H22" s="169" t="s">
        <v>48</v>
      </c>
      <c r="I22" s="177" t="s">
        <v>13</v>
      </c>
      <c r="J22" s="173"/>
    </row>
    <row r="23" spans="2:10" ht="13.5" customHeight="1" x14ac:dyDescent="0.2">
      <c r="B23" s="121" t="s">
        <v>220</v>
      </c>
      <c r="C23" s="156" t="s">
        <v>191</v>
      </c>
      <c r="D23" s="121" t="s">
        <v>218</v>
      </c>
      <c r="E23" s="170">
        <v>1</v>
      </c>
      <c r="F23" s="122" t="s">
        <v>47</v>
      </c>
      <c r="G23" s="119" t="s">
        <v>215</v>
      </c>
      <c r="H23" s="169" t="s">
        <v>48</v>
      </c>
      <c r="I23" s="177" t="s">
        <v>13</v>
      </c>
      <c r="J23" s="173"/>
    </row>
    <row r="24" spans="2:10" ht="13.5" customHeight="1" x14ac:dyDescent="0.2">
      <c r="B24" s="121" t="s">
        <v>221</v>
      </c>
      <c r="C24" s="156" t="s">
        <v>193</v>
      </c>
      <c r="D24" s="121" t="s">
        <v>358</v>
      </c>
      <c r="E24" s="170">
        <v>1</v>
      </c>
      <c r="F24" s="122" t="s">
        <v>47</v>
      </c>
      <c r="G24" s="119" t="s">
        <v>215</v>
      </c>
      <c r="H24" s="169" t="s">
        <v>48</v>
      </c>
      <c r="I24" s="177" t="s">
        <v>13</v>
      </c>
      <c r="J24" s="173"/>
    </row>
    <row r="25" spans="2:10" ht="13.5" customHeight="1" x14ac:dyDescent="0.2">
      <c r="B25" s="121" t="s">
        <v>222</v>
      </c>
      <c r="C25" s="156" t="s">
        <v>68</v>
      </c>
      <c r="D25" s="121" t="s">
        <v>358</v>
      </c>
      <c r="E25" s="170">
        <v>2</v>
      </c>
      <c r="F25" s="122" t="s">
        <v>172</v>
      </c>
      <c r="G25" s="119" t="s">
        <v>215</v>
      </c>
      <c r="H25" s="169" t="s">
        <v>48</v>
      </c>
      <c r="I25" s="177" t="s">
        <v>13</v>
      </c>
      <c r="J25" s="173"/>
    </row>
    <row r="26" spans="2:10" ht="13.5" customHeight="1" x14ac:dyDescent="0.2">
      <c r="B26" s="121" t="s">
        <v>351</v>
      </c>
      <c r="C26" s="156" t="s">
        <v>138</v>
      </c>
      <c r="D26" s="121" t="s">
        <v>354</v>
      </c>
      <c r="E26" s="170">
        <v>2</v>
      </c>
      <c r="F26" s="122" t="s">
        <v>172</v>
      </c>
      <c r="G26" s="119" t="s">
        <v>215</v>
      </c>
      <c r="H26" s="169" t="s">
        <v>48</v>
      </c>
      <c r="I26" s="177" t="s">
        <v>13</v>
      </c>
      <c r="J26" s="173"/>
    </row>
    <row r="27" spans="2:10" ht="13.5" customHeight="1" x14ac:dyDescent="0.2">
      <c r="B27" s="121" t="s">
        <v>223</v>
      </c>
      <c r="C27" s="156" t="s">
        <v>72</v>
      </c>
      <c r="D27" s="121"/>
      <c r="E27" s="170"/>
      <c r="F27" s="122"/>
      <c r="G27" s="119"/>
      <c r="H27" s="168"/>
      <c r="I27" s="177"/>
      <c r="J27" s="173"/>
    </row>
    <row r="28" spans="2:10" ht="13.5" customHeight="1" x14ac:dyDescent="0.2">
      <c r="B28" s="121" t="s">
        <v>10</v>
      </c>
      <c r="C28" s="156" t="s">
        <v>194</v>
      </c>
      <c r="D28" s="121" t="s">
        <v>351</v>
      </c>
      <c r="E28" s="170">
        <v>1</v>
      </c>
      <c r="F28" s="122" t="s">
        <v>47</v>
      </c>
      <c r="G28" s="119" t="s">
        <v>215</v>
      </c>
      <c r="H28" s="168" t="s">
        <v>48</v>
      </c>
      <c r="I28" s="177" t="s">
        <v>13</v>
      </c>
      <c r="J28" s="173"/>
    </row>
    <row r="29" spans="2:10" ht="13.5" customHeight="1" x14ac:dyDescent="0.2">
      <c r="B29" s="121" t="s">
        <v>34</v>
      </c>
      <c r="C29" s="156" t="s">
        <v>195</v>
      </c>
      <c r="D29" s="121" t="s">
        <v>10</v>
      </c>
      <c r="E29" s="170">
        <v>2</v>
      </c>
      <c r="F29" s="122" t="s">
        <v>47</v>
      </c>
      <c r="G29" s="119" t="s">
        <v>215</v>
      </c>
      <c r="H29" s="168" t="s">
        <v>48</v>
      </c>
      <c r="I29" s="177" t="s">
        <v>13</v>
      </c>
      <c r="J29" s="173"/>
    </row>
    <row r="30" spans="2:10" ht="13.5" customHeight="1" x14ac:dyDescent="0.2">
      <c r="B30" s="121" t="s">
        <v>224</v>
      </c>
      <c r="C30" s="156" t="s">
        <v>196</v>
      </c>
      <c r="D30" s="121" t="s">
        <v>34</v>
      </c>
      <c r="E30" s="170">
        <v>1</v>
      </c>
      <c r="F30" s="122" t="s">
        <v>172</v>
      </c>
      <c r="G30" s="119" t="s">
        <v>215</v>
      </c>
      <c r="H30" s="168" t="s">
        <v>48</v>
      </c>
      <c r="I30" s="177" t="s">
        <v>13</v>
      </c>
      <c r="J30" s="173"/>
    </row>
    <row r="31" spans="2:10" ht="13.5" customHeight="1" x14ac:dyDescent="0.2">
      <c r="B31" s="121" t="s">
        <v>225</v>
      </c>
      <c r="C31" s="156" t="s">
        <v>197</v>
      </c>
      <c r="D31" s="121" t="s">
        <v>224</v>
      </c>
      <c r="E31" s="170">
        <v>1</v>
      </c>
      <c r="F31" s="122" t="s">
        <v>172</v>
      </c>
      <c r="G31" s="119" t="s">
        <v>215</v>
      </c>
      <c r="H31" s="168" t="s">
        <v>48</v>
      </c>
      <c r="I31" s="177" t="s">
        <v>13</v>
      </c>
      <c r="J31" s="173"/>
    </row>
    <row r="32" spans="2:10" ht="13.5" customHeight="1" x14ac:dyDescent="0.2">
      <c r="B32" s="121" t="s">
        <v>226</v>
      </c>
      <c r="C32" s="156" t="s">
        <v>198</v>
      </c>
      <c r="D32" s="121"/>
      <c r="E32" s="170"/>
      <c r="F32" s="122"/>
      <c r="G32" s="119"/>
      <c r="H32" s="169"/>
      <c r="I32" s="177"/>
      <c r="J32" s="173"/>
    </row>
    <row r="33" spans="2:10" ht="13.5" customHeight="1" x14ac:dyDescent="0.2">
      <c r="B33" s="121" t="s">
        <v>18</v>
      </c>
      <c r="C33" s="156" t="s">
        <v>199</v>
      </c>
      <c r="D33" s="121" t="s">
        <v>225</v>
      </c>
      <c r="E33" s="170">
        <v>1</v>
      </c>
      <c r="F33" s="122" t="s">
        <v>172</v>
      </c>
      <c r="G33" s="119" t="s">
        <v>215</v>
      </c>
      <c r="H33" s="169" t="s">
        <v>48</v>
      </c>
      <c r="I33" s="177" t="s">
        <v>13</v>
      </c>
      <c r="J33" s="173"/>
    </row>
    <row r="34" spans="2:10" ht="13.5" customHeight="1" x14ac:dyDescent="0.2">
      <c r="B34" s="121" t="s">
        <v>19</v>
      </c>
      <c r="C34" s="156" t="s">
        <v>200</v>
      </c>
      <c r="D34" s="121" t="s">
        <v>18</v>
      </c>
      <c r="E34" s="171">
        <v>1</v>
      </c>
      <c r="F34" s="122" t="s">
        <v>172</v>
      </c>
      <c r="G34" s="119" t="s">
        <v>215</v>
      </c>
      <c r="H34" s="169" t="s">
        <v>48</v>
      </c>
      <c r="I34" s="177" t="s">
        <v>13</v>
      </c>
      <c r="J34" s="173"/>
    </row>
    <row r="35" spans="2:10" ht="13.5" customHeight="1" x14ac:dyDescent="0.2">
      <c r="B35" s="121" t="s">
        <v>20</v>
      </c>
      <c r="C35" s="156" t="s">
        <v>201</v>
      </c>
      <c r="D35" s="121" t="s">
        <v>19</v>
      </c>
      <c r="E35" s="171">
        <v>1</v>
      </c>
      <c r="F35" s="122" t="s">
        <v>47</v>
      </c>
      <c r="G35" s="119" t="s">
        <v>215</v>
      </c>
      <c r="H35" s="169" t="s">
        <v>48</v>
      </c>
      <c r="I35" s="177" t="s">
        <v>13</v>
      </c>
      <c r="J35" s="173"/>
    </row>
    <row r="36" spans="2:10" ht="13.5" customHeight="1" x14ac:dyDescent="0.2">
      <c r="B36" s="121" t="s">
        <v>227</v>
      </c>
      <c r="C36" s="156" t="s">
        <v>86</v>
      </c>
      <c r="D36" s="121"/>
      <c r="E36" s="171"/>
      <c r="F36" s="122"/>
      <c r="G36" s="119"/>
      <c r="H36" s="169"/>
      <c r="I36" s="177"/>
      <c r="J36" s="173"/>
    </row>
    <row r="37" spans="2:10" ht="13.5" customHeight="1" x14ac:dyDescent="0.2">
      <c r="B37" s="121" t="s">
        <v>90</v>
      </c>
      <c r="C37" s="156" t="s">
        <v>202</v>
      </c>
      <c r="D37" s="121" t="s">
        <v>20</v>
      </c>
      <c r="E37" s="171">
        <v>2</v>
      </c>
      <c r="F37" s="122" t="s">
        <v>172</v>
      </c>
      <c r="G37" s="119" t="s">
        <v>215</v>
      </c>
      <c r="H37" s="169" t="s">
        <v>48</v>
      </c>
      <c r="I37" s="177" t="s">
        <v>13</v>
      </c>
      <c r="J37" s="173"/>
    </row>
    <row r="38" spans="2:10" ht="13.5" customHeight="1" x14ac:dyDescent="0.2">
      <c r="B38" s="121" t="s">
        <v>228</v>
      </c>
      <c r="C38" s="156" t="s">
        <v>203</v>
      </c>
      <c r="D38" s="121" t="s">
        <v>90</v>
      </c>
      <c r="E38" s="171">
        <v>2</v>
      </c>
      <c r="F38" s="122" t="s">
        <v>172</v>
      </c>
      <c r="G38" s="119" t="s">
        <v>215</v>
      </c>
      <c r="H38" s="169" t="s">
        <v>48</v>
      </c>
      <c r="I38" s="177" t="s">
        <v>13</v>
      </c>
      <c r="J38" s="173"/>
    </row>
    <row r="39" spans="2:10" ht="13.5" customHeight="1" x14ac:dyDescent="0.2">
      <c r="B39" s="121" t="s">
        <v>229</v>
      </c>
      <c r="C39" s="156" t="s">
        <v>204</v>
      </c>
      <c r="D39" s="121" t="s">
        <v>228</v>
      </c>
      <c r="E39" s="171">
        <v>2</v>
      </c>
      <c r="F39" s="122" t="s">
        <v>172</v>
      </c>
      <c r="G39" s="119" t="s">
        <v>215</v>
      </c>
      <c r="H39" s="169" t="s">
        <v>48</v>
      </c>
      <c r="I39" s="177" t="s">
        <v>13</v>
      </c>
      <c r="J39" s="173"/>
    </row>
    <row r="40" spans="2:10" ht="13.5" customHeight="1" x14ac:dyDescent="0.2">
      <c r="B40" s="121" t="s">
        <v>230</v>
      </c>
      <c r="C40" s="156" t="s">
        <v>177</v>
      </c>
      <c r="D40" s="121"/>
      <c r="E40" s="171"/>
      <c r="F40" s="122"/>
      <c r="G40" s="119"/>
      <c r="H40" s="169"/>
      <c r="I40" s="177"/>
      <c r="J40" s="173"/>
    </row>
    <row r="41" spans="2:10" ht="13.5" customHeight="1" x14ac:dyDescent="0.2">
      <c r="B41" s="121" t="s">
        <v>231</v>
      </c>
      <c r="C41" s="156" t="s">
        <v>94</v>
      </c>
      <c r="D41" s="121" t="s">
        <v>229</v>
      </c>
      <c r="E41" s="171">
        <v>2</v>
      </c>
      <c r="F41" s="122" t="s">
        <v>172</v>
      </c>
      <c r="G41" s="119" t="s">
        <v>215</v>
      </c>
      <c r="H41" s="169" t="s">
        <v>48</v>
      </c>
      <c r="I41" s="177" t="s">
        <v>13</v>
      </c>
      <c r="J41" s="173"/>
    </row>
    <row r="42" spans="2:10" ht="13.5" customHeight="1" x14ac:dyDescent="0.2">
      <c r="B42" s="121" t="s">
        <v>232</v>
      </c>
      <c r="C42" s="156" t="s">
        <v>95</v>
      </c>
      <c r="D42" s="121" t="s">
        <v>229</v>
      </c>
      <c r="E42" s="171">
        <v>2</v>
      </c>
      <c r="F42" s="122" t="s">
        <v>172</v>
      </c>
      <c r="G42" s="119" t="s">
        <v>215</v>
      </c>
      <c r="H42" s="169" t="s">
        <v>48</v>
      </c>
      <c r="I42" s="177" t="s">
        <v>13</v>
      </c>
      <c r="J42" s="173"/>
    </row>
    <row r="43" spans="2:10" ht="13.5" customHeight="1" x14ac:dyDescent="0.2">
      <c r="B43" s="121" t="s">
        <v>233</v>
      </c>
      <c r="C43" s="156" t="s">
        <v>96</v>
      </c>
      <c r="D43" s="121" t="s">
        <v>229</v>
      </c>
      <c r="E43" s="171">
        <v>2</v>
      </c>
      <c r="F43" s="122" t="s">
        <v>172</v>
      </c>
      <c r="G43" s="119" t="s">
        <v>215</v>
      </c>
      <c r="H43" s="169" t="s">
        <v>48</v>
      </c>
      <c r="I43" s="177" t="s">
        <v>13</v>
      </c>
      <c r="J43" s="173"/>
    </row>
    <row r="44" spans="2:10" ht="13.5" customHeight="1" x14ac:dyDescent="0.2">
      <c r="B44" s="121" t="s">
        <v>234</v>
      </c>
      <c r="C44" s="156" t="s">
        <v>176</v>
      </c>
      <c r="D44" s="121"/>
      <c r="E44" s="171"/>
      <c r="F44" s="122"/>
      <c r="G44" s="119"/>
      <c r="H44" s="169"/>
      <c r="I44" s="177"/>
      <c r="J44" s="173"/>
    </row>
    <row r="45" spans="2:10" ht="13.5" customHeight="1" x14ac:dyDescent="0.2">
      <c r="B45" s="121" t="s">
        <v>235</v>
      </c>
      <c r="C45" s="156" t="s">
        <v>205</v>
      </c>
      <c r="D45" s="121" t="s">
        <v>229</v>
      </c>
      <c r="E45" s="171">
        <v>2</v>
      </c>
      <c r="F45" s="122" t="s">
        <v>172</v>
      </c>
      <c r="G45" s="119" t="s">
        <v>216</v>
      </c>
      <c r="H45" s="169" t="s">
        <v>48</v>
      </c>
      <c r="I45" s="177" t="s">
        <v>13</v>
      </c>
      <c r="J45" s="173"/>
    </row>
    <row r="46" spans="2:10" ht="13.5" customHeight="1" x14ac:dyDescent="0.2">
      <c r="B46" s="121" t="s">
        <v>236</v>
      </c>
      <c r="C46" s="156" t="s">
        <v>206</v>
      </c>
      <c r="D46" s="121" t="s">
        <v>235</v>
      </c>
      <c r="E46" s="171">
        <v>2</v>
      </c>
      <c r="F46" s="122" t="s">
        <v>172</v>
      </c>
      <c r="G46" s="119" t="s">
        <v>216</v>
      </c>
      <c r="H46" s="169" t="s">
        <v>48</v>
      </c>
      <c r="I46" s="177" t="s">
        <v>13</v>
      </c>
      <c r="J46" s="173"/>
    </row>
    <row r="47" spans="2:10" ht="13.5" customHeight="1" x14ac:dyDescent="0.2">
      <c r="B47" s="121" t="s">
        <v>237</v>
      </c>
      <c r="C47" s="156" t="s">
        <v>207</v>
      </c>
      <c r="D47" s="121" t="s">
        <v>236</v>
      </c>
      <c r="E47" s="171">
        <v>2</v>
      </c>
      <c r="F47" s="122" t="s">
        <v>172</v>
      </c>
      <c r="G47" s="119" t="s">
        <v>216</v>
      </c>
      <c r="H47" s="169" t="s">
        <v>48</v>
      </c>
      <c r="I47" s="177" t="s">
        <v>13</v>
      </c>
      <c r="J47" s="173"/>
    </row>
    <row r="48" spans="2:10" ht="13.5" customHeight="1" x14ac:dyDescent="0.2">
      <c r="B48" s="121" t="s">
        <v>239</v>
      </c>
      <c r="C48" s="156" t="s">
        <v>209</v>
      </c>
      <c r="D48" s="121"/>
      <c r="E48" s="171"/>
      <c r="F48" s="122"/>
      <c r="G48" s="119"/>
      <c r="H48" s="169"/>
      <c r="I48" s="177"/>
      <c r="J48" s="173"/>
    </row>
    <row r="49" spans="2:10" ht="13.5" customHeight="1" x14ac:dyDescent="0.2">
      <c r="B49" s="121" t="s">
        <v>238</v>
      </c>
      <c r="C49" s="156" t="s">
        <v>208</v>
      </c>
      <c r="D49" s="121" t="s">
        <v>237</v>
      </c>
      <c r="E49" s="171">
        <v>2</v>
      </c>
      <c r="F49" s="122" t="s">
        <v>172</v>
      </c>
      <c r="G49" s="119" t="s">
        <v>215</v>
      </c>
      <c r="H49" s="169" t="s">
        <v>48</v>
      </c>
      <c r="I49" s="177" t="s">
        <v>13</v>
      </c>
      <c r="J49" s="173"/>
    </row>
    <row r="50" spans="2:10" ht="13.5" customHeight="1" x14ac:dyDescent="0.2">
      <c r="B50" s="121" t="s">
        <v>240</v>
      </c>
      <c r="C50" s="156" t="s">
        <v>210</v>
      </c>
      <c r="D50" s="121" t="s">
        <v>238</v>
      </c>
      <c r="E50" s="171">
        <v>2</v>
      </c>
      <c r="F50" s="122" t="s">
        <v>172</v>
      </c>
      <c r="G50" s="119" t="s">
        <v>215</v>
      </c>
      <c r="H50" s="169" t="s">
        <v>48</v>
      </c>
      <c r="I50" s="177" t="s">
        <v>13</v>
      </c>
      <c r="J50" s="173"/>
    </row>
    <row r="51" spans="2:10" ht="13.5" customHeight="1" thickBot="1" x14ac:dyDescent="0.25">
      <c r="B51" s="121" t="s">
        <v>241</v>
      </c>
      <c r="C51" s="156" t="s">
        <v>211</v>
      </c>
      <c r="D51" s="121" t="s">
        <v>240</v>
      </c>
      <c r="E51" s="178">
        <v>2</v>
      </c>
      <c r="F51" s="122" t="s">
        <v>172</v>
      </c>
      <c r="G51" s="119" t="s">
        <v>215</v>
      </c>
      <c r="H51" s="179" t="s">
        <v>48</v>
      </c>
      <c r="I51" s="180" t="s">
        <v>13</v>
      </c>
      <c r="J51" s="173"/>
    </row>
    <row r="52" spans="2:10" ht="13.5" customHeight="1" thickBot="1" x14ac:dyDescent="0.25">
      <c r="B52" s="121" t="s">
        <v>242</v>
      </c>
      <c r="C52" s="156" t="s">
        <v>212</v>
      </c>
      <c r="D52" s="121"/>
      <c r="E52" s="178"/>
      <c r="F52" s="122"/>
      <c r="G52" s="119"/>
      <c r="H52" s="179"/>
      <c r="I52" s="180"/>
    </row>
    <row r="53" spans="2:10" ht="13.5" customHeight="1" thickBot="1" x14ac:dyDescent="0.25">
      <c r="B53" s="121" t="s">
        <v>243</v>
      </c>
      <c r="C53" s="156" t="s">
        <v>171</v>
      </c>
      <c r="D53" s="121" t="s">
        <v>241</v>
      </c>
      <c r="E53" s="178"/>
      <c r="F53" s="122" t="s">
        <v>172</v>
      </c>
      <c r="G53" s="119" t="s">
        <v>215</v>
      </c>
      <c r="H53" s="179" t="s">
        <v>48</v>
      </c>
      <c r="I53" s="180" t="s">
        <v>13</v>
      </c>
    </row>
    <row r="54" spans="2:10" ht="13.5" customHeight="1" thickBot="1" x14ac:dyDescent="0.25">
      <c r="B54" s="121" t="s">
        <v>244</v>
      </c>
      <c r="C54" s="156" t="s">
        <v>213</v>
      </c>
      <c r="D54" s="121" t="s">
        <v>359</v>
      </c>
      <c r="E54" s="178"/>
      <c r="F54" s="122" t="s">
        <v>172</v>
      </c>
      <c r="G54" s="119" t="s">
        <v>215</v>
      </c>
      <c r="H54" s="179" t="s">
        <v>48</v>
      </c>
      <c r="I54" s="180" t="s">
        <v>13</v>
      </c>
    </row>
    <row r="55" spans="2:10" ht="13.5" customHeight="1" thickBot="1" x14ac:dyDescent="0.25">
      <c r="B55" s="121" t="s">
        <v>245</v>
      </c>
      <c r="C55" s="156" t="s">
        <v>214</v>
      </c>
      <c r="D55" s="121" t="s">
        <v>360</v>
      </c>
      <c r="E55" s="178"/>
      <c r="F55" s="122" t="s">
        <v>172</v>
      </c>
      <c r="G55" s="119" t="s">
        <v>215</v>
      </c>
      <c r="H55" s="179" t="s">
        <v>48</v>
      </c>
      <c r="I55" s="180" t="s">
        <v>13</v>
      </c>
    </row>
    <row r="56" spans="2:10" ht="13.5" customHeight="1" thickBot="1" x14ac:dyDescent="0.25">
      <c r="D56" s="213"/>
    </row>
  </sheetData>
  <phoneticPr fontId="0" type="noConversion"/>
  <printOptions horizontalCentered="1"/>
  <pageMargins left="0.39370078740157483" right="0.39370078740157483" top="0.39370078740157483" bottom="0.39370078740157483" header="0.39370078740157483" footer="0.39370078740157483"/>
  <pageSetup paperSize="9" scale="65" orientation="landscape" r:id="rId1"/>
  <headerFooter alignWithMargins="0">
    <oddFooter>&amp;R15</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62983-3C1E-40C0-A8D0-DBB31CA563CE}">
  <sheetPr>
    <tabColor theme="8" tint="-0.499984740745262"/>
  </sheetPr>
  <dimension ref="A1:M18"/>
  <sheetViews>
    <sheetView zoomScale="40" zoomScaleNormal="40" workbookViewId="0">
      <selection activeCell="Y17" sqref="Y17"/>
    </sheetView>
  </sheetViews>
  <sheetFormatPr defaultRowHeight="15" x14ac:dyDescent="0.25"/>
  <cols>
    <col min="1" max="1" width="22" style="222" customWidth="1"/>
    <col min="2" max="2" width="50.7109375" style="223" customWidth="1"/>
    <col min="3" max="3" width="28" style="222" customWidth="1"/>
    <col min="4" max="4" width="24.85546875" style="222" customWidth="1"/>
    <col min="5" max="6" width="28.42578125" style="222" customWidth="1"/>
    <col min="7" max="7" width="25.85546875" style="222" customWidth="1"/>
    <col min="8" max="8" width="32.140625" style="222" customWidth="1"/>
    <col min="9" max="9" width="32.42578125" style="222" customWidth="1"/>
    <col min="10" max="10" width="25.85546875" style="222" customWidth="1"/>
    <col min="11" max="11" width="20.85546875" style="222" customWidth="1"/>
    <col min="12" max="12" width="33.85546875" style="222" customWidth="1"/>
    <col min="13" max="13" width="35" style="222" customWidth="1"/>
    <col min="14" max="16384" width="9.140625" style="222"/>
  </cols>
  <sheetData>
    <row r="1" spans="1:13" ht="41.25" customHeight="1" x14ac:dyDescent="0.25">
      <c r="A1" s="247" t="s">
        <v>349</v>
      </c>
      <c r="B1" s="247"/>
      <c r="C1" s="247"/>
      <c r="D1" s="247"/>
      <c r="E1" s="247"/>
      <c r="F1" s="247"/>
      <c r="H1" s="248" t="s">
        <v>348</v>
      </c>
      <c r="I1" s="248"/>
      <c r="J1" s="248"/>
      <c r="K1" s="248"/>
      <c r="L1" s="248"/>
      <c r="M1" s="248"/>
    </row>
    <row r="2" spans="1:13" ht="41.25" customHeight="1" x14ac:dyDescent="0.25">
      <c r="A2" s="232" t="s">
        <v>342</v>
      </c>
      <c r="B2" s="231" t="s">
        <v>347</v>
      </c>
      <c r="C2" s="231" t="s">
        <v>346</v>
      </c>
      <c r="D2" s="231" t="s">
        <v>345</v>
      </c>
      <c r="E2" s="231" t="s">
        <v>344</v>
      </c>
      <c r="F2" s="231" t="s">
        <v>343</v>
      </c>
      <c r="H2" s="230" t="s">
        <v>342</v>
      </c>
      <c r="I2" s="230" t="s">
        <v>341</v>
      </c>
      <c r="J2" s="230" t="s">
        <v>340</v>
      </c>
      <c r="K2" s="230" t="s">
        <v>339</v>
      </c>
      <c r="L2" s="230" t="s">
        <v>338</v>
      </c>
      <c r="M2" s="230" t="s">
        <v>337</v>
      </c>
    </row>
    <row r="3" spans="1:13" ht="93.75" x14ac:dyDescent="0.25">
      <c r="A3" s="227" t="s">
        <v>331</v>
      </c>
      <c r="B3" s="229" t="s">
        <v>336</v>
      </c>
      <c r="C3" s="228" t="s">
        <v>335</v>
      </c>
      <c r="D3" s="225" t="s">
        <v>334</v>
      </c>
      <c r="E3" s="225" t="s">
        <v>333</v>
      </c>
      <c r="F3" s="225" t="s">
        <v>332</v>
      </c>
      <c r="H3" s="224" t="s">
        <v>331</v>
      </c>
      <c r="I3" s="224" t="s">
        <v>330</v>
      </c>
      <c r="J3" s="224" t="s">
        <v>329</v>
      </c>
      <c r="K3" s="224" t="s">
        <v>328</v>
      </c>
      <c r="L3" s="224" t="s">
        <v>327</v>
      </c>
      <c r="M3" s="224" t="s">
        <v>326</v>
      </c>
    </row>
    <row r="4" spans="1:13" ht="75" x14ac:dyDescent="0.25">
      <c r="A4" s="227" t="s">
        <v>325</v>
      </c>
      <c r="B4" s="225" t="s">
        <v>324</v>
      </c>
      <c r="C4" s="225" t="s">
        <v>323</v>
      </c>
      <c r="D4" s="225" t="s">
        <v>322</v>
      </c>
      <c r="E4" s="225" t="s">
        <v>321</v>
      </c>
      <c r="F4" s="225" t="s">
        <v>320</v>
      </c>
      <c r="H4" s="224" t="s">
        <v>319</v>
      </c>
      <c r="I4" s="224" t="s">
        <v>318</v>
      </c>
      <c r="J4" s="224" t="s">
        <v>317</v>
      </c>
      <c r="K4" s="224" t="s">
        <v>316</v>
      </c>
      <c r="L4" s="224" t="s">
        <v>315</v>
      </c>
      <c r="M4" s="224" t="s">
        <v>314</v>
      </c>
    </row>
    <row r="5" spans="1:13" ht="128.25" customHeight="1" x14ac:dyDescent="0.25">
      <c r="A5" s="227" t="s">
        <v>313</v>
      </c>
      <c r="B5" s="225" t="s">
        <v>312</v>
      </c>
      <c r="C5" s="225" t="s">
        <v>311</v>
      </c>
      <c r="D5" s="225" t="s">
        <v>310</v>
      </c>
      <c r="E5" s="225" t="s">
        <v>309</v>
      </c>
      <c r="F5" s="225" t="s">
        <v>308</v>
      </c>
      <c r="H5" s="224" t="s">
        <v>307</v>
      </c>
      <c r="I5" s="224" t="s">
        <v>306</v>
      </c>
      <c r="J5" s="224" t="s">
        <v>305</v>
      </c>
      <c r="K5" s="224" t="s">
        <v>304</v>
      </c>
      <c r="L5" s="224" t="s">
        <v>303</v>
      </c>
      <c r="M5" s="224" t="s">
        <v>302</v>
      </c>
    </row>
    <row r="6" spans="1:13" ht="97.5" customHeight="1" x14ac:dyDescent="0.25">
      <c r="A6" s="227" t="s">
        <v>296</v>
      </c>
      <c r="B6" s="225" t="s">
        <v>301</v>
      </c>
      <c r="C6" s="225" t="s">
        <v>300</v>
      </c>
      <c r="D6" s="225" t="s">
        <v>299</v>
      </c>
      <c r="E6" s="225" t="s">
        <v>298</v>
      </c>
      <c r="F6" s="225" t="s">
        <v>297</v>
      </c>
      <c r="H6" s="224" t="s">
        <v>296</v>
      </c>
      <c r="I6" s="224" t="s">
        <v>295</v>
      </c>
      <c r="J6" s="224" t="s">
        <v>294</v>
      </c>
      <c r="K6" s="224" t="s">
        <v>293</v>
      </c>
      <c r="L6" s="224" t="s">
        <v>292</v>
      </c>
      <c r="M6" s="224" t="s">
        <v>291</v>
      </c>
    </row>
    <row r="7" spans="1:13" ht="102" customHeight="1" x14ac:dyDescent="0.25">
      <c r="A7" s="227" t="s">
        <v>285</v>
      </c>
      <c r="B7" s="225" t="s">
        <v>290</v>
      </c>
      <c r="C7" s="225" t="s">
        <v>289</v>
      </c>
      <c r="D7" s="225" t="s">
        <v>288</v>
      </c>
      <c r="E7" s="225" t="s">
        <v>287</v>
      </c>
      <c r="F7" s="225" t="s">
        <v>286</v>
      </c>
      <c r="H7" s="224" t="s">
        <v>285</v>
      </c>
      <c r="I7" s="224" t="s">
        <v>284</v>
      </c>
      <c r="J7" s="224" t="s">
        <v>283</v>
      </c>
      <c r="K7" s="224" t="s">
        <v>282</v>
      </c>
      <c r="L7" s="224" t="s">
        <v>281</v>
      </c>
      <c r="M7" s="224" t="s">
        <v>280</v>
      </c>
    </row>
    <row r="8" spans="1:13" ht="92.25" customHeight="1" x14ac:dyDescent="0.25">
      <c r="A8" s="227" t="s">
        <v>274</v>
      </c>
      <c r="B8" s="225" t="s">
        <v>279</v>
      </c>
      <c r="C8" s="225" t="s">
        <v>278</v>
      </c>
      <c r="D8" s="225" t="s">
        <v>277</v>
      </c>
      <c r="E8" s="225" t="s">
        <v>276</v>
      </c>
      <c r="F8" s="225" t="s">
        <v>275</v>
      </c>
      <c r="H8" s="224" t="s">
        <v>274</v>
      </c>
      <c r="I8" s="224" t="s">
        <v>273</v>
      </c>
      <c r="J8" s="224" t="s">
        <v>272</v>
      </c>
      <c r="K8" s="224" t="s">
        <v>271</v>
      </c>
      <c r="L8" s="224" t="s">
        <v>270</v>
      </c>
      <c r="M8" s="224" t="s">
        <v>269</v>
      </c>
    </row>
    <row r="9" spans="1:13" ht="90" customHeight="1" x14ac:dyDescent="0.25">
      <c r="A9" s="226" t="s">
        <v>263</v>
      </c>
      <c r="B9" s="225" t="s">
        <v>268</v>
      </c>
      <c r="C9" s="225" t="s">
        <v>267</v>
      </c>
      <c r="D9" s="225" t="s">
        <v>266</v>
      </c>
      <c r="E9" s="225" t="s">
        <v>265</v>
      </c>
      <c r="F9" s="225" t="s">
        <v>264</v>
      </c>
      <c r="H9" s="224" t="s">
        <v>263</v>
      </c>
      <c r="I9" s="224" t="s">
        <v>262</v>
      </c>
      <c r="J9" s="224" t="s">
        <v>261</v>
      </c>
      <c r="K9" s="224" t="s">
        <v>260</v>
      </c>
      <c r="L9" s="224" t="s">
        <v>259</v>
      </c>
      <c r="M9" s="224" t="s">
        <v>258</v>
      </c>
    </row>
    <row r="10" spans="1:13" ht="104.25" customHeight="1" x14ac:dyDescent="0.25">
      <c r="A10" s="226" t="s">
        <v>257</v>
      </c>
      <c r="B10" s="225" t="s">
        <v>256</v>
      </c>
      <c r="C10" s="225" t="s">
        <v>255</v>
      </c>
      <c r="D10" s="225" t="s">
        <v>254</v>
      </c>
      <c r="E10" s="225" t="s">
        <v>253</v>
      </c>
      <c r="F10" s="225" t="s">
        <v>252</v>
      </c>
      <c r="H10" s="224" t="s">
        <v>251</v>
      </c>
      <c r="I10" s="224" t="s">
        <v>250</v>
      </c>
      <c r="J10" s="224" t="s">
        <v>249</v>
      </c>
      <c r="K10" s="224" t="s">
        <v>248</v>
      </c>
      <c r="L10" s="224" t="s">
        <v>247</v>
      </c>
      <c r="M10" s="224" t="s">
        <v>246</v>
      </c>
    </row>
    <row r="11" spans="1:13" x14ac:dyDescent="0.25">
      <c r="B11" s="222"/>
    </row>
    <row r="12" spans="1:13" x14ac:dyDescent="0.25">
      <c r="B12" s="222"/>
    </row>
    <row r="13" spans="1:13" x14ac:dyDescent="0.25">
      <c r="B13" s="222"/>
    </row>
    <row r="14" spans="1:13" x14ac:dyDescent="0.25">
      <c r="B14" s="222"/>
    </row>
    <row r="15" spans="1:13" x14ac:dyDescent="0.25">
      <c r="B15" s="222"/>
    </row>
    <row r="16" spans="1:13" x14ac:dyDescent="0.25">
      <c r="B16" s="222"/>
    </row>
    <row r="17" spans="2:2" x14ac:dyDescent="0.25">
      <c r="B17" s="222"/>
    </row>
    <row r="18" spans="2:2" x14ac:dyDescent="0.25">
      <c r="B18" s="222"/>
    </row>
  </sheetData>
  <mergeCells count="2">
    <mergeCell ref="A1:F1"/>
    <mergeCell ref="H1:M1"/>
  </mergeCells>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5ED36-098D-44A2-BEE0-7641CF9B71D2}">
  <sheetPr>
    <tabColor theme="8" tint="-0.249977111117893"/>
  </sheetPr>
  <dimension ref="A10:BV54"/>
  <sheetViews>
    <sheetView tabSelected="1" zoomScale="70" zoomScaleNormal="70" workbookViewId="0">
      <selection activeCell="AO32" sqref="AO32"/>
    </sheetView>
  </sheetViews>
  <sheetFormatPr defaultRowHeight="12.75" x14ac:dyDescent="0.2"/>
  <cols>
    <col min="1" max="1" width="66.5703125" style="266" customWidth="1"/>
    <col min="2" max="2" width="19.5703125" style="266" customWidth="1"/>
    <col min="3" max="3" width="24" style="266" customWidth="1"/>
    <col min="4" max="4" width="21.85546875" style="266" customWidth="1"/>
    <col min="5" max="5" width="1.5703125" style="266" customWidth="1"/>
    <col min="6" max="21" width="4.85546875" style="266" customWidth="1"/>
    <col min="22" max="51" width="4.7109375" style="266" customWidth="1"/>
    <col min="52" max="52" width="5" style="266" customWidth="1"/>
    <col min="53" max="53" width="5.42578125" style="266" customWidth="1"/>
    <col min="54" max="54" width="4.85546875" style="266" customWidth="1"/>
    <col min="55" max="64" width="4.7109375" style="266" customWidth="1"/>
    <col min="65" max="65" width="3.85546875" style="266" customWidth="1"/>
    <col min="66" max="66" width="5.7109375" style="266" customWidth="1"/>
    <col min="67" max="67" width="4.85546875" style="266" customWidth="1"/>
    <col min="68" max="68" width="3.85546875" style="266" customWidth="1"/>
    <col min="69" max="69" width="6.140625" style="266" customWidth="1"/>
    <col min="70" max="70" width="4.7109375" style="266" customWidth="1"/>
    <col min="71" max="71" width="5.28515625" style="266" customWidth="1"/>
    <col min="72" max="73" width="5" style="266" customWidth="1"/>
    <col min="74" max="74" width="4" style="266" customWidth="1"/>
    <col min="75" max="75" width="3.5703125" style="266" customWidth="1"/>
    <col min="76" max="76" width="5" style="266" customWidth="1"/>
    <col min="77" max="77" width="3.85546875" style="266" customWidth="1"/>
    <col min="78" max="79" width="4.42578125" style="266" customWidth="1"/>
    <col min="80" max="80" width="3.85546875" style="266" customWidth="1"/>
    <col min="81" max="81" width="5.28515625" style="266" customWidth="1"/>
    <col min="82" max="82" width="4.85546875" style="266" customWidth="1"/>
    <col min="83" max="16384" width="9.140625" style="266"/>
  </cols>
  <sheetData>
    <row r="10" spans="1:74" ht="23.25" x14ac:dyDescent="0.35">
      <c r="A10" s="312" t="s">
        <v>371</v>
      </c>
      <c r="B10" s="312"/>
      <c r="C10" s="270"/>
      <c r="D10" s="270"/>
      <c r="E10" s="270"/>
      <c r="F10" s="270"/>
      <c r="G10" s="270"/>
      <c r="I10" s="270"/>
      <c r="J10" s="312" t="s">
        <v>370</v>
      </c>
      <c r="K10" s="270"/>
      <c r="L10" s="270"/>
      <c r="M10" s="270"/>
      <c r="N10" s="270"/>
      <c r="O10" s="270"/>
      <c r="P10" s="270"/>
      <c r="Q10" s="270"/>
      <c r="R10" s="270"/>
      <c r="S10" s="270"/>
      <c r="T10" s="270"/>
      <c r="U10" s="270"/>
      <c r="V10" s="270"/>
      <c r="W10" s="270"/>
      <c r="X10" s="270"/>
      <c r="Y10" s="270"/>
      <c r="Z10" s="270"/>
      <c r="AA10" s="270"/>
      <c r="AB10" s="270"/>
      <c r="AC10" s="270"/>
      <c r="AD10" s="270"/>
      <c r="AE10" s="270"/>
      <c r="AF10" s="270"/>
      <c r="AG10" s="270"/>
      <c r="AH10" s="270"/>
      <c r="AI10" s="270"/>
      <c r="AJ10" s="270"/>
      <c r="AK10" s="270"/>
      <c r="AL10" s="270"/>
      <c r="AM10" s="270"/>
      <c r="AN10" s="270"/>
      <c r="AO10" s="270"/>
      <c r="AP10" s="270"/>
      <c r="AQ10" s="270"/>
      <c r="AR10" s="270"/>
      <c r="AS10" s="270"/>
      <c r="AT10" s="270"/>
      <c r="AU10" s="270"/>
      <c r="AV10" s="270"/>
      <c r="AW10" s="270"/>
      <c r="AX10" s="270"/>
      <c r="AY10" s="270"/>
      <c r="AZ10" s="270"/>
      <c r="BA10" s="270"/>
      <c r="BB10" s="270"/>
      <c r="BC10" s="270"/>
      <c r="BD10" s="270"/>
      <c r="BE10" s="270"/>
      <c r="BF10" s="270"/>
      <c r="BG10" s="270"/>
      <c r="BH10" s="270"/>
      <c r="BI10" s="270"/>
      <c r="BJ10" s="270"/>
      <c r="BK10" s="270"/>
      <c r="BL10" s="270"/>
    </row>
    <row r="11" spans="1:74" x14ac:dyDescent="0.2">
      <c r="B11" s="270"/>
      <c r="C11" s="270"/>
      <c r="D11" s="270"/>
      <c r="E11" s="270"/>
      <c r="F11" s="270"/>
      <c r="G11" s="270"/>
      <c r="H11" s="270"/>
      <c r="I11" s="270"/>
      <c r="J11" s="270"/>
      <c r="K11" s="311" t="s">
        <v>369</v>
      </c>
      <c r="L11" s="270"/>
      <c r="M11" s="270"/>
      <c r="N11" s="270"/>
      <c r="O11" s="270"/>
      <c r="P11" s="270"/>
      <c r="Q11" s="270"/>
      <c r="R11" s="270"/>
      <c r="S11" s="270"/>
      <c r="T11" s="270"/>
      <c r="U11" s="270"/>
      <c r="V11" s="270"/>
      <c r="W11" s="270"/>
      <c r="X11" s="270"/>
      <c r="Y11" s="270"/>
      <c r="Z11" s="270"/>
      <c r="AA11" s="270"/>
      <c r="AB11" s="270"/>
      <c r="AC11" s="270"/>
      <c r="AD11" s="270"/>
      <c r="AE11" s="270"/>
      <c r="AF11" s="270"/>
      <c r="AG11" s="270"/>
      <c r="AH11" s="270"/>
      <c r="AI11" s="270"/>
      <c r="AJ11" s="270"/>
      <c r="AK11" s="270"/>
      <c r="AL11" s="270"/>
      <c r="AM11" s="270"/>
      <c r="AN11" s="270"/>
      <c r="AO11" s="270"/>
      <c r="AP11" s="270"/>
      <c r="AQ11" s="270"/>
      <c r="AR11" s="270"/>
      <c r="AS11" s="270"/>
      <c r="AT11" s="270"/>
      <c r="AU11" s="270"/>
      <c r="AV11" s="270"/>
      <c r="AW11" s="270"/>
      <c r="AX11" s="270"/>
      <c r="AY11" s="270"/>
      <c r="AZ11" s="270"/>
      <c r="BA11" s="270"/>
      <c r="BB11" s="270"/>
      <c r="BC11" s="270"/>
      <c r="BD11" s="270"/>
      <c r="BE11" s="270"/>
      <c r="BF11" s="270"/>
      <c r="BG11" s="270"/>
      <c r="BH11" s="270"/>
      <c r="BI11" s="270"/>
      <c r="BJ11" s="270"/>
      <c r="BK11" s="270"/>
      <c r="BL11" s="270"/>
    </row>
    <row r="12" spans="1:74" ht="15.75" thickBot="1" x14ac:dyDescent="0.25">
      <c r="B12" s="310" t="s">
        <v>368</v>
      </c>
      <c r="C12" s="270"/>
      <c r="D12" s="270"/>
      <c r="E12" s="270"/>
      <c r="F12" s="270"/>
      <c r="G12" s="270"/>
      <c r="H12" s="309"/>
      <c r="I12" s="270"/>
      <c r="J12" s="270"/>
      <c r="K12" s="270"/>
      <c r="L12" s="270"/>
      <c r="M12" s="270"/>
      <c r="N12" s="270"/>
      <c r="O12" s="270"/>
      <c r="P12" s="270"/>
      <c r="Q12" s="270"/>
      <c r="R12" s="270"/>
      <c r="S12" s="270"/>
      <c r="T12" s="270"/>
      <c r="U12" s="270"/>
      <c r="V12" s="270"/>
      <c r="W12" s="270"/>
      <c r="X12" s="270"/>
      <c r="Y12" s="270"/>
      <c r="Z12" s="270"/>
      <c r="AA12" s="270"/>
      <c r="AB12" s="270"/>
      <c r="AC12" s="270"/>
      <c r="AD12" s="270"/>
      <c r="AE12" s="270"/>
      <c r="AF12" s="270"/>
      <c r="AG12" s="270"/>
      <c r="AH12" s="270"/>
      <c r="AI12" s="270"/>
      <c r="AJ12" s="270"/>
      <c r="AK12" s="270"/>
      <c r="AL12" s="270"/>
      <c r="AM12" s="270"/>
      <c r="AN12" s="270"/>
      <c r="AO12" s="270"/>
      <c r="AP12" s="270"/>
      <c r="AQ12" s="270"/>
      <c r="AR12" s="270"/>
      <c r="AS12" s="270"/>
      <c r="AT12" s="270"/>
      <c r="AU12" s="270"/>
      <c r="AV12" s="270"/>
      <c r="AW12" s="270"/>
      <c r="AX12" s="270"/>
      <c r="AY12" s="270"/>
      <c r="AZ12" s="270"/>
      <c r="BA12" s="270"/>
      <c r="BB12" s="270"/>
      <c r="BC12" s="270"/>
      <c r="BD12" s="270"/>
      <c r="BE12" s="270"/>
      <c r="BF12" s="270"/>
      <c r="BG12" s="270"/>
      <c r="BH12" s="270"/>
      <c r="BI12" s="270"/>
      <c r="BJ12" s="270"/>
      <c r="BK12" s="270"/>
      <c r="BL12" s="270"/>
    </row>
    <row r="13" spans="1:74" ht="18.75" thickBot="1" x14ac:dyDescent="0.3">
      <c r="F13" s="308" t="s">
        <v>367</v>
      </c>
      <c r="G13" s="307"/>
      <c r="H13" s="307"/>
      <c r="I13" s="307"/>
      <c r="J13" s="307"/>
      <c r="K13" s="307"/>
      <c r="L13" s="307"/>
      <c r="M13" s="307"/>
      <c r="N13" s="307"/>
      <c r="O13" s="307"/>
      <c r="P13" s="307"/>
      <c r="Q13" s="307"/>
      <c r="R13" s="307"/>
      <c r="S13" s="307"/>
      <c r="T13" s="307"/>
      <c r="U13" s="307"/>
      <c r="V13" s="307"/>
      <c r="W13" s="307"/>
      <c r="X13" s="307"/>
      <c r="Y13" s="307"/>
      <c r="Z13" s="307"/>
      <c r="AA13" s="307"/>
      <c r="AB13" s="307"/>
      <c r="AC13" s="307"/>
      <c r="AD13" s="307"/>
      <c r="AE13" s="307"/>
      <c r="AF13" s="307"/>
      <c r="AG13" s="307"/>
      <c r="AH13" s="307"/>
      <c r="AI13" s="307"/>
      <c r="AJ13" s="307"/>
      <c r="AK13" s="307"/>
      <c r="AL13" s="307"/>
      <c r="AM13" s="307"/>
      <c r="AN13" s="307"/>
      <c r="AO13" s="307"/>
      <c r="AP13" s="307"/>
      <c r="AQ13" s="307"/>
      <c r="AR13" s="307"/>
      <c r="AS13" s="307"/>
      <c r="AT13" s="307"/>
      <c r="AU13" s="307"/>
      <c r="AV13" s="307"/>
      <c r="AW13" s="307"/>
      <c r="AX13" s="307"/>
      <c r="AY13" s="307"/>
      <c r="AZ13" s="306"/>
      <c r="BA13" s="306"/>
      <c r="BB13" s="306"/>
      <c r="BC13" s="306"/>
      <c r="BD13" s="306"/>
      <c r="BE13" s="306"/>
      <c r="BF13" s="306"/>
      <c r="BG13" s="306"/>
      <c r="BH13" s="306"/>
      <c r="BI13" s="306"/>
      <c r="BJ13" s="306"/>
      <c r="BK13" s="306"/>
      <c r="BL13" s="306"/>
    </row>
    <row r="14" spans="1:74" ht="13.5" thickBot="1" x14ac:dyDescent="0.25">
      <c r="A14" s="305" t="s">
        <v>366</v>
      </c>
      <c r="B14" s="304" t="s">
        <v>365</v>
      </c>
      <c r="C14" s="304" t="s">
        <v>2</v>
      </c>
      <c r="D14" s="304" t="s">
        <v>364</v>
      </c>
      <c r="F14" s="303">
        <v>1</v>
      </c>
      <c r="G14" s="302">
        <v>2</v>
      </c>
      <c r="H14" s="302">
        <v>3</v>
      </c>
      <c r="I14" s="302">
        <v>4</v>
      </c>
      <c r="J14" s="302">
        <v>5</v>
      </c>
      <c r="K14" s="302">
        <v>6</v>
      </c>
      <c r="L14" s="302">
        <v>7</v>
      </c>
      <c r="M14" s="302">
        <v>8</v>
      </c>
      <c r="N14" s="302">
        <v>9</v>
      </c>
      <c r="O14" s="302">
        <v>10</v>
      </c>
      <c r="P14" s="302">
        <v>11</v>
      </c>
      <c r="Q14" s="302">
        <v>12</v>
      </c>
      <c r="R14" s="302">
        <v>13</v>
      </c>
      <c r="S14" s="302">
        <v>14</v>
      </c>
      <c r="T14" s="302">
        <v>15</v>
      </c>
      <c r="U14" s="302">
        <v>16</v>
      </c>
      <c r="V14" s="302">
        <v>17</v>
      </c>
      <c r="W14" s="302">
        <v>18</v>
      </c>
      <c r="X14" s="302">
        <v>19</v>
      </c>
      <c r="Y14" s="302">
        <v>20</v>
      </c>
      <c r="Z14" s="302">
        <v>21</v>
      </c>
      <c r="AA14" s="302">
        <v>22</v>
      </c>
      <c r="AB14" s="302">
        <v>23</v>
      </c>
      <c r="AC14" s="302">
        <v>24</v>
      </c>
      <c r="AD14" s="302">
        <v>25</v>
      </c>
      <c r="AE14" s="302">
        <v>26</v>
      </c>
      <c r="AF14" s="302">
        <v>27</v>
      </c>
      <c r="AG14" s="302">
        <v>28</v>
      </c>
      <c r="AH14" s="302">
        <v>29</v>
      </c>
      <c r="AI14" s="302">
        <v>30</v>
      </c>
      <c r="AJ14" s="302">
        <v>31</v>
      </c>
      <c r="AK14" s="302">
        <v>32</v>
      </c>
      <c r="AL14" s="302">
        <v>33</v>
      </c>
      <c r="AM14" s="302">
        <v>34</v>
      </c>
      <c r="AN14" s="302">
        <v>35</v>
      </c>
      <c r="AO14" s="302">
        <v>36</v>
      </c>
      <c r="AP14" s="302">
        <v>37</v>
      </c>
      <c r="AQ14" s="302">
        <v>38</v>
      </c>
      <c r="AR14" s="302">
        <v>39</v>
      </c>
      <c r="AS14" s="302">
        <v>40</v>
      </c>
      <c r="AT14" s="302">
        <v>41</v>
      </c>
      <c r="AU14" s="302">
        <v>42</v>
      </c>
      <c r="AV14" s="302">
        <v>43</v>
      </c>
      <c r="AW14" s="302">
        <v>44</v>
      </c>
      <c r="AX14" s="302">
        <v>45</v>
      </c>
      <c r="AY14" s="302">
        <v>46</v>
      </c>
      <c r="AZ14" s="302">
        <v>47</v>
      </c>
      <c r="BA14" s="302">
        <v>48</v>
      </c>
      <c r="BB14" s="302">
        <v>49</v>
      </c>
      <c r="BC14" s="302">
        <v>50</v>
      </c>
      <c r="BD14" s="302">
        <v>51</v>
      </c>
      <c r="BE14" s="302">
        <v>52</v>
      </c>
      <c r="BF14" s="302">
        <v>53</v>
      </c>
      <c r="BG14" s="302">
        <v>54</v>
      </c>
      <c r="BH14" s="302">
        <v>55</v>
      </c>
      <c r="BI14" s="302">
        <v>56</v>
      </c>
      <c r="BJ14" s="302">
        <v>57</v>
      </c>
      <c r="BK14" s="302">
        <v>58</v>
      </c>
      <c r="BL14" s="302">
        <v>59</v>
      </c>
      <c r="BM14" s="302">
        <v>60</v>
      </c>
      <c r="BN14" s="302">
        <v>61</v>
      </c>
      <c r="BO14" s="302">
        <v>62</v>
      </c>
      <c r="BP14" s="302">
        <v>63</v>
      </c>
      <c r="BQ14" s="302">
        <v>64</v>
      </c>
      <c r="BR14" s="302">
        <v>65</v>
      </c>
      <c r="BS14" s="302">
        <v>66</v>
      </c>
      <c r="BT14" s="302">
        <v>67</v>
      </c>
      <c r="BU14" s="302">
        <v>68</v>
      </c>
      <c r="BV14" s="302">
        <v>69</v>
      </c>
    </row>
    <row r="15" spans="1:74" ht="24.95" customHeight="1" x14ac:dyDescent="0.2">
      <c r="A15" s="269" t="s">
        <v>183</v>
      </c>
      <c r="B15" s="274" t="s">
        <v>11</v>
      </c>
      <c r="C15" s="298"/>
      <c r="D15" s="273">
        <v>2</v>
      </c>
      <c r="F15" s="301"/>
      <c r="G15" s="300"/>
      <c r="H15" s="300"/>
      <c r="I15" s="300"/>
      <c r="J15" s="300"/>
      <c r="K15" s="300"/>
      <c r="L15" s="300"/>
      <c r="M15" s="300"/>
      <c r="N15" s="300"/>
      <c r="O15" s="300"/>
      <c r="P15" s="300"/>
      <c r="Q15" s="300"/>
      <c r="R15" s="300"/>
      <c r="S15" s="300"/>
      <c r="T15" s="300"/>
      <c r="U15" s="299"/>
      <c r="V15" s="289"/>
      <c r="W15" s="289"/>
      <c r="X15" s="289"/>
      <c r="Y15" s="289"/>
      <c r="Z15" s="289"/>
      <c r="AA15" s="289"/>
      <c r="AB15" s="289"/>
      <c r="AC15" s="289"/>
      <c r="AD15" s="289"/>
      <c r="AE15" s="289"/>
      <c r="AF15" s="289"/>
      <c r="AG15" s="289"/>
      <c r="AH15" s="289"/>
      <c r="AI15" s="289"/>
      <c r="AJ15" s="289"/>
      <c r="AK15" s="289"/>
      <c r="AL15" s="289"/>
      <c r="AM15" s="289"/>
      <c r="AN15" s="289"/>
      <c r="AO15" s="289"/>
      <c r="AP15" s="289"/>
      <c r="AQ15" s="289"/>
      <c r="AR15" s="289"/>
      <c r="AS15" s="289"/>
      <c r="AT15" s="289"/>
      <c r="AU15" s="289"/>
      <c r="AV15" s="289"/>
      <c r="AW15" s="289"/>
      <c r="AX15" s="289"/>
      <c r="AY15" s="289"/>
      <c r="AZ15" s="289"/>
      <c r="BA15" s="289"/>
      <c r="BB15" s="289"/>
      <c r="BC15" s="289"/>
      <c r="BD15" s="289"/>
      <c r="BE15" s="289"/>
      <c r="BF15" s="289"/>
      <c r="BG15" s="289"/>
      <c r="BH15" s="289"/>
      <c r="BI15" s="289"/>
      <c r="BJ15" s="289"/>
      <c r="BK15" s="289"/>
      <c r="BL15" s="289"/>
      <c r="BM15" s="289"/>
      <c r="BN15" s="289"/>
      <c r="BO15" s="289"/>
      <c r="BP15" s="289"/>
      <c r="BQ15" s="289"/>
      <c r="BR15" s="289"/>
      <c r="BS15" s="289"/>
      <c r="BT15" s="289"/>
      <c r="BU15" s="289"/>
      <c r="BV15" s="289"/>
    </row>
    <row r="16" spans="1:74" ht="24.95" customHeight="1" x14ac:dyDescent="0.2">
      <c r="A16" s="269" t="s">
        <v>184</v>
      </c>
      <c r="B16" s="272" t="s">
        <v>14</v>
      </c>
      <c r="C16" s="298"/>
      <c r="D16" s="271">
        <v>1</v>
      </c>
      <c r="F16" s="291"/>
      <c r="G16" s="289"/>
      <c r="H16" s="289"/>
      <c r="I16" s="289"/>
      <c r="J16" s="290"/>
      <c r="K16" s="289"/>
      <c r="L16" s="296"/>
      <c r="M16" s="289"/>
      <c r="N16" s="289"/>
      <c r="O16" s="289"/>
      <c r="P16" s="289"/>
      <c r="Q16" s="289"/>
      <c r="R16" s="289"/>
      <c r="S16" s="289"/>
      <c r="T16" s="289"/>
      <c r="U16" s="290"/>
      <c r="V16" s="289"/>
      <c r="W16" s="289"/>
      <c r="X16" s="289"/>
      <c r="Y16" s="289"/>
      <c r="Z16" s="289"/>
      <c r="AA16" s="289"/>
      <c r="AB16" s="289"/>
      <c r="AC16" s="289"/>
      <c r="AD16" s="289"/>
      <c r="AE16" s="289"/>
      <c r="AF16" s="289"/>
      <c r="AG16" s="289"/>
      <c r="AH16" s="289"/>
      <c r="AI16" s="289"/>
      <c r="AJ16" s="289"/>
      <c r="AK16" s="289"/>
      <c r="AL16" s="289"/>
      <c r="AM16" s="289" t="s">
        <v>34</v>
      </c>
      <c r="AN16" s="289"/>
      <c r="AO16" s="289"/>
      <c r="AP16" s="289" t="s">
        <v>224</v>
      </c>
      <c r="AQ16" s="289"/>
      <c r="AR16" s="289"/>
      <c r="AS16" s="289"/>
      <c r="AT16" s="289"/>
      <c r="AU16" s="289"/>
      <c r="AV16" s="289"/>
      <c r="AW16" s="289"/>
      <c r="AX16" s="289"/>
      <c r="AY16" s="289"/>
      <c r="AZ16" s="289"/>
      <c r="BA16" s="289"/>
      <c r="BB16" s="289"/>
      <c r="BC16" s="289"/>
      <c r="BD16" s="289"/>
      <c r="BE16" s="289"/>
      <c r="BF16" s="289"/>
      <c r="BG16" s="289"/>
      <c r="BH16" s="289"/>
      <c r="BI16" s="289"/>
      <c r="BJ16" s="289"/>
      <c r="BK16" s="289"/>
      <c r="BL16" s="289"/>
      <c r="BM16" s="289" t="s">
        <v>233</v>
      </c>
      <c r="BN16" s="289"/>
      <c r="BO16" s="289"/>
      <c r="BP16" s="289"/>
      <c r="BQ16" s="289"/>
      <c r="BR16" s="289"/>
      <c r="BS16" s="289"/>
      <c r="BT16" s="289"/>
      <c r="BU16" s="289"/>
      <c r="BV16" s="289"/>
    </row>
    <row r="17" spans="1:74" ht="24.95" customHeight="1" x14ac:dyDescent="0.2">
      <c r="A17" s="269" t="s">
        <v>185</v>
      </c>
      <c r="B17" s="267" t="s">
        <v>15</v>
      </c>
      <c r="C17" s="297" t="s">
        <v>352</v>
      </c>
      <c r="D17" s="268">
        <v>3</v>
      </c>
      <c r="F17" s="291"/>
      <c r="G17" s="289"/>
      <c r="H17" s="289"/>
      <c r="I17" s="289"/>
      <c r="J17" s="290"/>
      <c r="K17" s="289"/>
      <c r="L17" s="296"/>
      <c r="M17" s="289"/>
      <c r="N17" s="289"/>
      <c r="O17" s="289"/>
      <c r="P17" s="289"/>
      <c r="Q17" s="289"/>
      <c r="R17" s="289"/>
      <c r="S17" s="289"/>
      <c r="T17" s="289"/>
      <c r="U17" s="290"/>
      <c r="V17" s="289"/>
      <c r="W17" s="289"/>
      <c r="X17" s="289"/>
      <c r="Y17" s="289"/>
      <c r="Z17" s="289"/>
      <c r="AA17" s="289"/>
      <c r="AB17" s="289"/>
      <c r="AC17" s="289"/>
      <c r="AD17" s="289"/>
      <c r="AE17" s="289"/>
      <c r="AF17" s="289"/>
      <c r="AG17" s="289"/>
      <c r="AH17" s="289"/>
      <c r="AI17" s="289"/>
      <c r="AJ17" s="289"/>
      <c r="AK17" s="289"/>
      <c r="AL17" s="289"/>
      <c r="AM17" s="289"/>
      <c r="AN17" s="289"/>
      <c r="AO17" s="289"/>
      <c r="AP17" s="289"/>
      <c r="AQ17" s="289"/>
      <c r="AR17" s="289"/>
      <c r="AS17" s="289"/>
      <c r="AT17" s="289"/>
      <c r="AU17" s="289"/>
      <c r="AV17" s="289"/>
      <c r="AW17" s="289"/>
      <c r="AX17" s="289"/>
      <c r="AY17" s="289"/>
      <c r="AZ17" s="289"/>
      <c r="BA17" s="289"/>
      <c r="BB17" s="289"/>
      <c r="BC17" s="289"/>
      <c r="BD17" s="289"/>
      <c r="BE17" s="289"/>
      <c r="BF17" s="289"/>
      <c r="BG17" s="289"/>
      <c r="BH17" s="289"/>
      <c r="BI17" s="289"/>
      <c r="BJ17" s="289"/>
      <c r="BK17" s="289"/>
      <c r="BL17" s="289" t="s">
        <v>232</v>
      </c>
      <c r="BM17" s="289"/>
      <c r="BN17" s="289" t="s">
        <v>235</v>
      </c>
      <c r="BO17" s="289"/>
      <c r="BP17" s="289"/>
      <c r="BQ17" s="289"/>
      <c r="BR17" s="289"/>
      <c r="BS17" s="289"/>
      <c r="BT17" s="289"/>
      <c r="BU17" s="289"/>
      <c r="BV17" s="289"/>
    </row>
    <row r="18" spans="1:74" ht="25.5" customHeight="1" x14ac:dyDescent="0.2">
      <c r="A18" s="269" t="s">
        <v>186</v>
      </c>
      <c r="B18" s="274" t="s">
        <v>7</v>
      </c>
      <c r="C18" s="274" t="s">
        <v>15</v>
      </c>
      <c r="D18" s="288">
        <v>4</v>
      </c>
      <c r="F18" s="291"/>
      <c r="G18" s="289"/>
      <c r="H18" s="289"/>
      <c r="I18" s="289"/>
      <c r="J18" s="290"/>
      <c r="K18" s="289"/>
      <c r="L18" s="296"/>
      <c r="M18" s="289"/>
      <c r="N18" s="289"/>
      <c r="O18" s="289"/>
      <c r="P18" s="289"/>
      <c r="Q18" s="289"/>
      <c r="R18" s="289"/>
      <c r="S18" s="289"/>
      <c r="T18" s="289"/>
      <c r="U18" s="290"/>
      <c r="V18" s="289"/>
      <c r="W18" s="289"/>
      <c r="X18" s="289"/>
      <c r="Y18" s="289"/>
      <c r="Z18" s="289"/>
      <c r="AA18" s="289"/>
      <c r="AB18" s="289"/>
      <c r="AC18" s="289"/>
      <c r="AD18" s="289"/>
      <c r="AE18" s="289"/>
      <c r="AF18" s="289"/>
      <c r="AG18" s="289"/>
      <c r="AH18" s="289"/>
      <c r="AI18" s="289"/>
      <c r="AJ18" s="289"/>
      <c r="AK18" s="289"/>
      <c r="AL18" s="289"/>
      <c r="AM18" s="289"/>
      <c r="AN18" s="289"/>
      <c r="AO18" s="289"/>
      <c r="AP18" s="289"/>
      <c r="AQ18" s="289"/>
      <c r="AR18" s="289"/>
      <c r="AS18" s="289"/>
      <c r="AT18" s="289"/>
      <c r="AU18" s="289"/>
      <c r="AV18" s="289"/>
      <c r="AW18" s="289"/>
      <c r="AX18" s="289"/>
      <c r="AY18" s="289"/>
      <c r="AZ18" s="289"/>
      <c r="BA18" s="289"/>
      <c r="BB18" s="289"/>
      <c r="BC18" s="289"/>
      <c r="BD18" s="289"/>
      <c r="BE18" s="289"/>
      <c r="BF18" s="289"/>
      <c r="BG18" s="289"/>
      <c r="BH18" s="289"/>
      <c r="BI18" s="289"/>
      <c r="BJ18" s="289"/>
      <c r="BK18" s="289" t="s">
        <v>231</v>
      </c>
      <c r="BL18" s="289"/>
      <c r="BM18" s="289"/>
      <c r="BN18" s="289"/>
      <c r="BO18" s="289" t="s">
        <v>236</v>
      </c>
      <c r="BP18" s="289"/>
      <c r="BQ18" s="289"/>
      <c r="BR18" s="289"/>
      <c r="BS18" s="289"/>
      <c r="BT18" s="289"/>
      <c r="BU18" s="289"/>
      <c r="BV18" s="289"/>
    </row>
    <row r="19" spans="1:74" ht="25.5" customHeight="1" x14ac:dyDescent="0.2">
      <c r="A19" s="269" t="s">
        <v>187</v>
      </c>
      <c r="B19" s="272" t="s">
        <v>8</v>
      </c>
      <c r="C19" s="272" t="s">
        <v>7</v>
      </c>
      <c r="D19" s="293">
        <v>3</v>
      </c>
      <c r="F19" s="291"/>
      <c r="G19" s="289"/>
      <c r="H19" s="289"/>
      <c r="I19" s="289"/>
      <c r="J19" s="290"/>
      <c r="K19" s="289"/>
      <c r="L19" s="296"/>
      <c r="M19" s="289"/>
      <c r="N19" s="289"/>
      <c r="O19" s="289"/>
      <c r="P19" s="289"/>
      <c r="R19" s="289" t="s">
        <v>9</v>
      </c>
      <c r="S19" s="289"/>
      <c r="T19" s="289"/>
      <c r="U19" s="290"/>
      <c r="V19" s="289"/>
      <c r="W19" s="289"/>
      <c r="X19" s="289"/>
      <c r="Y19" s="289"/>
      <c r="Z19" s="289"/>
      <c r="AA19" s="289"/>
      <c r="AB19" s="289"/>
      <c r="AC19" s="289" t="s">
        <v>222</v>
      </c>
      <c r="AD19" s="289"/>
      <c r="AE19" s="289" t="s">
        <v>351</v>
      </c>
      <c r="AF19" s="289" t="s">
        <v>10</v>
      </c>
      <c r="AG19" s="289"/>
      <c r="AH19" s="289"/>
      <c r="AI19" s="289"/>
      <c r="AJ19" s="289"/>
      <c r="AK19" s="289"/>
      <c r="AL19" s="289"/>
      <c r="AM19" s="289"/>
      <c r="AN19" s="289"/>
      <c r="AO19" s="289"/>
      <c r="AP19" s="289"/>
      <c r="AQ19" s="289"/>
      <c r="AR19" s="289"/>
      <c r="AS19" s="289"/>
      <c r="AT19" s="289"/>
      <c r="AU19" s="289"/>
      <c r="AV19" s="289"/>
      <c r="AW19" s="289"/>
      <c r="AX19" s="289"/>
      <c r="AY19" s="289"/>
      <c r="AZ19" s="289"/>
      <c r="BA19" s="289"/>
      <c r="BB19" s="289"/>
      <c r="BC19" s="289"/>
      <c r="BD19" s="289"/>
      <c r="BE19" s="289"/>
      <c r="BF19" s="289"/>
      <c r="BG19" s="289"/>
      <c r="BH19" s="289"/>
      <c r="BI19" s="289"/>
      <c r="BJ19" s="289" t="s">
        <v>229</v>
      </c>
      <c r="BK19" s="289"/>
      <c r="BL19" s="289"/>
      <c r="BM19" s="289"/>
      <c r="BN19" s="289"/>
      <c r="BO19" s="289"/>
      <c r="BP19" s="289" t="s">
        <v>237</v>
      </c>
      <c r="BQ19" s="289" t="s">
        <v>238</v>
      </c>
      <c r="BR19" s="289" t="s">
        <v>240</v>
      </c>
      <c r="BS19" s="289" t="s">
        <v>241</v>
      </c>
      <c r="BT19" s="289"/>
      <c r="BU19" s="289"/>
      <c r="BV19" s="289"/>
    </row>
    <row r="20" spans="1:74" ht="24.95" customHeight="1" x14ac:dyDescent="0.2">
      <c r="A20" s="269" t="s">
        <v>188</v>
      </c>
      <c r="B20" s="272" t="s">
        <v>9</v>
      </c>
      <c r="C20" s="272" t="s">
        <v>8</v>
      </c>
      <c r="D20" s="293">
        <v>1</v>
      </c>
      <c r="F20" s="291"/>
      <c r="G20" s="289"/>
      <c r="H20" s="289"/>
      <c r="I20" s="289"/>
      <c r="J20" s="290"/>
      <c r="K20" s="289" t="s">
        <v>7</v>
      </c>
      <c r="L20" s="296"/>
      <c r="M20" s="289"/>
      <c r="N20" s="289"/>
      <c r="O20" s="289" t="s">
        <v>8</v>
      </c>
      <c r="P20" s="289"/>
      <c r="R20" s="289"/>
      <c r="S20" s="289" t="s">
        <v>218</v>
      </c>
      <c r="T20" s="289"/>
      <c r="U20" s="290"/>
      <c r="V20" s="289"/>
      <c r="W20" s="289"/>
      <c r="X20" s="289" t="s">
        <v>17</v>
      </c>
      <c r="Y20" s="289"/>
      <c r="Z20" s="289"/>
      <c r="AA20" s="289"/>
      <c r="AB20" s="289"/>
      <c r="AC20" s="289"/>
      <c r="AD20" s="289"/>
      <c r="AE20" s="289"/>
      <c r="AF20" s="289"/>
      <c r="AG20" s="289"/>
      <c r="AH20" s="289"/>
      <c r="AI20" s="289"/>
      <c r="AJ20" s="289"/>
      <c r="AK20" s="289"/>
      <c r="AL20" s="289"/>
      <c r="AM20" s="289"/>
      <c r="AN20" s="289"/>
      <c r="AO20" s="289"/>
      <c r="AP20" s="289"/>
      <c r="AQ20" s="289"/>
      <c r="AR20" s="289"/>
      <c r="AS20" s="289"/>
      <c r="AT20" s="289"/>
      <c r="AU20" s="289"/>
      <c r="AV20" s="289"/>
      <c r="AW20" s="289"/>
      <c r="AX20" s="289"/>
      <c r="AY20" s="289"/>
      <c r="AZ20" s="289"/>
      <c r="BA20" s="289"/>
      <c r="BB20" s="289"/>
      <c r="BC20" s="289"/>
      <c r="BD20" s="289"/>
      <c r="BE20" s="289"/>
      <c r="BF20" s="289"/>
      <c r="BG20" s="289" t="s">
        <v>20</v>
      </c>
      <c r="BH20" s="289" t="s">
        <v>90</v>
      </c>
      <c r="BI20" s="289" t="s">
        <v>228</v>
      </c>
      <c r="BJ20" s="289"/>
      <c r="BK20" s="289"/>
      <c r="BL20" s="289"/>
      <c r="BM20" s="289"/>
      <c r="BN20" s="289"/>
      <c r="BO20" s="289"/>
      <c r="BP20" s="289"/>
      <c r="BQ20" s="289"/>
      <c r="BR20" s="289"/>
      <c r="BS20" s="289"/>
      <c r="BT20" s="289"/>
      <c r="BU20" s="289"/>
      <c r="BV20" s="289"/>
    </row>
    <row r="21" spans="1:74" ht="24.95" customHeight="1" x14ac:dyDescent="0.2">
      <c r="A21" s="269" t="s">
        <v>189</v>
      </c>
      <c r="B21" s="272" t="s">
        <v>218</v>
      </c>
      <c r="C21" s="272" t="s">
        <v>9</v>
      </c>
      <c r="D21" s="293">
        <v>4</v>
      </c>
      <c r="F21" s="291" t="s">
        <v>11</v>
      </c>
      <c r="G21" s="289"/>
      <c r="H21" s="289"/>
      <c r="I21" s="289"/>
      <c r="J21" s="289"/>
      <c r="K21" s="289"/>
      <c r="L21" s="289"/>
      <c r="M21" s="289"/>
      <c r="N21" s="289"/>
      <c r="O21" s="289"/>
      <c r="P21" s="289"/>
      <c r="R21" s="289"/>
      <c r="S21" s="289"/>
      <c r="T21" s="289"/>
      <c r="U21" s="290"/>
      <c r="V21" s="289"/>
      <c r="W21" s="289"/>
      <c r="X21" s="289"/>
      <c r="Y21" s="289" t="s">
        <v>220</v>
      </c>
      <c r="Z21" s="289"/>
      <c r="AA21" s="289"/>
      <c r="AB21" s="289"/>
      <c r="AC21" s="289"/>
      <c r="AD21" s="289"/>
      <c r="AE21" s="289"/>
      <c r="AF21" s="289"/>
      <c r="AG21" s="289"/>
      <c r="AH21" s="289"/>
      <c r="AI21" s="289"/>
      <c r="AJ21" s="289"/>
      <c r="AK21" s="289"/>
      <c r="AL21" s="289"/>
      <c r="AM21" s="289"/>
      <c r="AN21" s="289"/>
      <c r="AO21" s="289"/>
      <c r="AP21" s="289"/>
      <c r="AQ21" s="289"/>
      <c r="AR21" s="289"/>
      <c r="AS21" s="289"/>
      <c r="AT21" s="289"/>
      <c r="AU21" s="289"/>
      <c r="AV21" s="289"/>
      <c r="AW21" s="289"/>
      <c r="AX21" s="289"/>
      <c r="AY21" s="289"/>
      <c r="AZ21" s="289"/>
      <c r="BA21" s="289"/>
      <c r="BB21" s="289"/>
      <c r="BC21" s="289"/>
      <c r="BD21" s="289"/>
      <c r="BE21" s="289"/>
      <c r="BF21" s="289" t="s">
        <v>19</v>
      </c>
      <c r="BG21" s="289"/>
      <c r="BH21" s="289"/>
      <c r="BI21" s="289"/>
      <c r="BJ21" s="289"/>
      <c r="BK21" s="289"/>
      <c r="BL21" s="289"/>
      <c r="BM21" s="289"/>
      <c r="BN21" s="289"/>
      <c r="BO21" s="289"/>
      <c r="BP21" s="289"/>
      <c r="BQ21" s="289"/>
      <c r="BR21" s="289"/>
      <c r="BS21" s="289"/>
      <c r="BT21" s="289"/>
      <c r="BU21" s="289"/>
      <c r="BV21" s="289"/>
    </row>
    <row r="22" spans="1:74" ht="24.95" customHeight="1" x14ac:dyDescent="0.2">
      <c r="A22" s="269" t="s">
        <v>190</v>
      </c>
      <c r="B22" s="272" t="s">
        <v>17</v>
      </c>
      <c r="C22" s="272" t="s">
        <v>218</v>
      </c>
      <c r="D22" s="293">
        <v>5</v>
      </c>
      <c r="F22" s="291"/>
      <c r="G22" s="289"/>
      <c r="H22" s="289" t="s">
        <v>15</v>
      </c>
      <c r="I22" s="289"/>
      <c r="J22" s="289"/>
      <c r="K22" s="289"/>
      <c r="L22" s="289"/>
      <c r="M22" s="289"/>
      <c r="N22" s="289"/>
      <c r="O22" s="289"/>
      <c r="P22" s="289"/>
      <c r="Q22" s="289"/>
      <c r="R22" s="289"/>
      <c r="S22" s="289"/>
      <c r="T22" s="289"/>
      <c r="U22" s="290"/>
      <c r="V22" s="289"/>
      <c r="W22" s="289"/>
      <c r="X22" s="289"/>
      <c r="Y22" s="289"/>
      <c r="Z22" s="289"/>
      <c r="AA22" s="289"/>
      <c r="AB22" s="289"/>
      <c r="AC22" s="289"/>
      <c r="AD22" s="289"/>
      <c r="AE22" s="289"/>
      <c r="AF22" s="289"/>
      <c r="AG22" s="289"/>
      <c r="AH22" s="289"/>
      <c r="AI22" s="289"/>
      <c r="AJ22" s="289"/>
      <c r="AK22" s="289"/>
      <c r="AL22" s="289"/>
      <c r="AM22" s="289"/>
      <c r="AN22" s="289"/>
      <c r="AO22" s="289"/>
      <c r="AP22" s="289"/>
      <c r="AQ22" s="289"/>
      <c r="AR22" s="289"/>
      <c r="AS22" s="289"/>
      <c r="AT22" s="289"/>
      <c r="AU22" s="289"/>
      <c r="AV22" s="289"/>
      <c r="AW22" s="289"/>
      <c r="AX22" s="289"/>
      <c r="AY22" s="289"/>
      <c r="AZ22" s="289"/>
      <c r="BA22" s="289"/>
      <c r="BB22" s="289"/>
      <c r="BC22" s="289"/>
      <c r="BD22" s="289"/>
      <c r="BE22" s="289" t="s">
        <v>18</v>
      </c>
      <c r="BF22" s="289"/>
      <c r="BG22" s="289"/>
      <c r="BH22" s="289"/>
      <c r="BI22" s="289"/>
      <c r="BJ22" s="289"/>
      <c r="BK22" s="289"/>
      <c r="BL22" s="289"/>
      <c r="BM22" s="289"/>
      <c r="BN22" s="289"/>
      <c r="BO22" s="289"/>
      <c r="BP22" s="289"/>
      <c r="BQ22" s="289"/>
      <c r="BR22" s="289"/>
      <c r="BS22" s="289"/>
      <c r="BT22" s="289"/>
      <c r="BU22" s="289"/>
      <c r="BV22" s="289"/>
    </row>
    <row r="23" spans="1:74" ht="24.95" customHeight="1" x14ac:dyDescent="0.2">
      <c r="A23" s="295" t="s">
        <v>191</v>
      </c>
      <c r="B23" s="272" t="s">
        <v>220</v>
      </c>
      <c r="C23" s="272" t="s">
        <v>218</v>
      </c>
      <c r="D23" s="293">
        <v>3</v>
      </c>
      <c r="F23" s="291" t="s">
        <v>14</v>
      </c>
      <c r="G23" s="289"/>
      <c r="H23" s="289"/>
      <c r="I23" s="289"/>
      <c r="J23" s="289"/>
      <c r="K23" s="289"/>
      <c r="L23" s="289"/>
      <c r="M23" s="289"/>
      <c r="N23" s="289"/>
      <c r="O23" s="289"/>
      <c r="P23" s="289"/>
      <c r="Q23" s="289"/>
      <c r="R23" s="289"/>
      <c r="S23" s="289"/>
      <c r="T23" s="289"/>
      <c r="U23" s="290"/>
      <c r="V23" s="289"/>
      <c r="W23" s="289"/>
      <c r="X23" s="289"/>
      <c r="Y23" s="289"/>
      <c r="Z23" s="289"/>
      <c r="AA23" s="289"/>
      <c r="AB23" s="289"/>
      <c r="AC23" s="289"/>
      <c r="AD23" s="289"/>
      <c r="AE23" s="289"/>
      <c r="AF23" s="289"/>
      <c r="AG23" s="289"/>
      <c r="AH23" s="289"/>
      <c r="AI23" s="289"/>
      <c r="AJ23" s="289"/>
      <c r="AK23" s="289"/>
      <c r="AL23" s="289"/>
      <c r="AM23" s="289"/>
      <c r="AN23" s="289"/>
      <c r="AO23" s="289"/>
      <c r="AP23" s="289"/>
      <c r="AQ23" s="289"/>
      <c r="AR23" s="289"/>
      <c r="AS23" s="289"/>
      <c r="AT23" s="289"/>
      <c r="AU23" s="289"/>
      <c r="AV23" s="289"/>
      <c r="AW23" s="289"/>
      <c r="AX23" s="289"/>
      <c r="AY23" s="289"/>
      <c r="AZ23" s="289"/>
      <c r="BA23" s="289"/>
      <c r="BB23" s="289"/>
      <c r="BC23" s="289" t="s">
        <v>225</v>
      </c>
      <c r="BD23" s="289"/>
      <c r="BE23" s="289"/>
      <c r="BF23" s="289"/>
      <c r="BG23" s="289"/>
      <c r="BH23" s="289"/>
      <c r="BI23" s="289"/>
      <c r="BJ23" s="289"/>
      <c r="BK23" s="289"/>
      <c r="BL23" s="289"/>
      <c r="BM23" s="289"/>
      <c r="BN23" s="289"/>
      <c r="BO23" s="289"/>
      <c r="BP23" s="289"/>
      <c r="BQ23" s="289"/>
      <c r="BR23" s="289"/>
      <c r="BS23" s="289"/>
      <c r="BT23" s="289"/>
      <c r="BU23" s="289"/>
      <c r="BV23" s="289"/>
    </row>
    <row r="24" spans="1:74" ht="24.95" customHeight="1" x14ac:dyDescent="0.2">
      <c r="A24" s="269" t="s">
        <v>68</v>
      </c>
      <c r="B24" s="272" t="s">
        <v>222</v>
      </c>
      <c r="C24" s="294" t="s">
        <v>353</v>
      </c>
      <c r="D24" s="293">
        <v>2</v>
      </c>
      <c r="F24" s="291"/>
      <c r="G24" s="289"/>
      <c r="H24" s="289"/>
      <c r="I24" s="289"/>
      <c r="J24" s="289"/>
      <c r="K24" s="289"/>
      <c r="L24" s="289"/>
      <c r="M24" s="289"/>
      <c r="N24" s="289"/>
      <c r="O24" s="289"/>
      <c r="P24" s="289"/>
      <c r="Q24" s="289"/>
      <c r="R24" s="289"/>
      <c r="S24" s="289"/>
      <c r="T24" s="289"/>
      <c r="U24" s="290"/>
      <c r="V24" s="289"/>
      <c r="W24" s="289"/>
      <c r="X24" s="289"/>
      <c r="Y24" s="289"/>
      <c r="Z24" s="289"/>
      <c r="AA24" s="289"/>
      <c r="AB24" s="289"/>
      <c r="AC24" s="289"/>
      <c r="AD24" s="289"/>
      <c r="AE24" s="289"/>
      <c r="AF24" s="289"/>
      <c r="AG24" s="289"/>
      <c r="AH24" s="289"/>
      <c r="AI24" s="289"/>
      <c r="AJ24" s="289"/>
      <c r="AK24" s="289"/>
      <c r="AL24" s="289"/>
      <c r="AM24" s="289"/>
      <c r="AN24" s="289"/>
      <c r="AO24" s="289"/>
      <c r="AP24" s="289"/>
      <c r="AQ24" s="289"/>
      <c r="AR24" s="289"/>
      <c r="AS24" s="289"/>
      <c r="AT24" s="289"/>
      <c r="AU24" s="289"/>
      <c r="AV24" s="289"/>
      <c r="AW24" s="289"/>
      <c r="AX24" s="289"/>
      <c r="AY24" s="289"/>
      <c r="AZ24" s="289"/>
      <c r="BA24" s="289"/>
      <c r="BB24" s="289"/>
      <c r="BC24" s="289"/>
      <c r="BD24" s="289"/>
      <c r="BE24" s="289"/>
      <c r="BF24" s="289"/>
      <c r="BG24" s="289"/>
      <c r="BH24" s="289"/>
      <c r="BI24" s="289"/>
      <c r="BJ24" s="289"/>
      <c r="BK24" s="289"/>
      <c r="BL24" s="289"/>
      <c r="BM24" s="289"/>
      <c r="BN24" s="289"/>
      <c r="BO24" s="289"/>
      <c r="BP24" s="289"/>
      <c r="BQ24" s="289"/>
      <c r="BR24" s="289"/>
      <c r="BS24" s="289"/>
      <c r="BT24" s="289"/>
      <c r="BU24" s="289"/>
      <c r="BV24" s="289"/>
    </row>
    <row r="25" spans="1:74" ht="24.95" customHeight="1" x14ac:dyDescent="0.2">
      <c r="A25" s="269" t="s">
        <v>138</v>
      </c>
      <c r="B25" s="267" t="s">
        <v>351</v>
      </c>
      <c r="C25" s="267" t="s">
        <v>354</v>
      </c>
      <c r="D25" s="292">
        <v>1</v>
      </c>
      <c r="F25" s="291"/>
      <c r="G25" s="289"/>
      <c r="H25" s="289"/>
      <c r="I25" s="289"/>
      <c r="J25" s="289"/>
      <c r="K25" s="289"/>
      <c r="L25" s="289"/>
      <c r="M25" s="289"/>
      <c r="N25" s="289"/>
      <c r="O25" s="289"/>
      <c r="P25" s="289"/>
      <c r="Q25" s="289"/>
      <c r="R25" s="289"/>
      <c r="S25" s="289"/>
      <c r="T25" s="289"/>
      <c r="U25" s="290"/>
      <c r="V25" s="289"/>
      <c r="W25" s="289"/>
      <c r="X25" s="289"/>
      <c r="Y25" s="289"/>
      <c r="Z25" s="289"/>
      <c r="AA25" s="289"/>
      <c r="AB25" s="289"/>
      <c r="AC25" s="289"/>
      <c r="AD25" s="289"/>
      <c r="AE25" s="289"/>
      <c r="AF25" s="289"/>
      <c r="AG25" s="289"/>
      <c r="AH25" s="289"/>
      <c r="AI25" s="289"/>
      <c r="AJ25" s="289"/>
      <c r="AK25" s="289"/>
      <c r="AL25" s="289"/>
      <c r="AM25" s="289"/>
      <c r="AN25" s="289"/>
      <c r="AO25" s="289"/>
      <c r="AP25" s="289"/>
      <c r="AQ25" s="289"/>
      <c r="AR25" s="289"/>
      <c r="AS25" s="289"/>
      <c r="AT25" s="289"/>
      <c r="AU25" s="289"/>
      <c r="AV25" s="289"/>
      <c r="AW25" s="289"/>
      <c r="AX25" s="289"/>
      <c r="AY25" s="289"/>
      <c r="AZ25" s="289"/>
      <c r="BA25" s="289"/>
      <c r="BB25" s="289"/>
      <c r="BC25" s="289"/>
      <c r="BD25" s="289"/>
      <c r="BE25" s="289"/>
      <c r="BF25" s="289"/>
      <c r="BG25" s="289"/>
      <c r="BH25" s="289"/>
      <c r="BI25" s="289"/>
      <c r="BJ25" s="289"/>
      <c r="BK25" s="289"/>
      <c r="BL25" s="289"/>
      <c r="BM25" s="289"/>
      <c r="BN25" s="289"/>
      <c r="BO25" s="289"/>
      <c r="BP25" s="289"/>
      <c r="BQ25" s="289"/>
      <c r="BR25" s="289"/>
      <c r="BS25" s="289"/>
      <c r="BT25" s="289"/>
      <c r="BU25" s="289"/>
      <c r="BV25" s="289"/>
    </row>
    <row r="26" spans="1:74" ht="24.95" customHeight="1" thickBot="1" x14ac:dyDescent="0.25">
      <c r="A26" s="269" t="s">
        <v>194</v>
      </c>
      <c r="B26" s="274" t="s">
        <v>10</v>
      </c>
      <c r="C26" s="274" t="s">
        <v>351</v>
      </c>
      <c r="D26" s="288">
        <v>7</v>
      </c>
      <c r="F26" s="287"/>
      <c r="G26" s="286"/>
      <c r="H26" s="286"/>
      <c r="I26" s="286"/>
      <c r="J26" s="286"/>
      <c r="K26" s="286"/>
      <c r="L26" s="286"/>
      <c r="M26" s="286"/>
      <c r="N26" s="286"/>
      <c r="O26" s="286"/>
      <c r="P26" s="286"/>
      <c r="Q26" s="286"/>
      <c r="R26" s="286"/>
      <c r="S26" s="286"/>
      <c r="T26" s="286"/>
      <c r="U26" s="285"/>
      <c r="V26" s="284"/>
      <c r="W26" s="284"/>
      <c r="X26" s="284"/>
      <c r="Y26" s="284"/>
      <c r="Z26" s="284"/>
      <c r="AA26" s="284"/>
      <c r="AB26" s="284"/>
      <c r="AC26" s="284"/>
      <c r="AD26" s="284"/>
      <c r="AE26" s="284"/>
      <c r="AF26" s="284"/>
      <c r="AG26" s="284"/>
      <c r="AH26" s="284"/>
      <c r="AI26" s="284"/>
      <c r="AJ26" s="284"/>
      <c r="AK26" s="284"/>
      <c r="AL26" s="284"/>
      <c r="AM26" s="284"/>
      <c r="AN26" s="284"/>
      <c r="AO26" s="284"/>
      <c r="AP26" s="284"/>
      <c r="AQ26" s="284"/>
      <c r="AR26" s="284"/>
      <c r="AS26" s="284"/>
      <c r="AT26" s="284"/>
      <c r="AU26" s="284"/>
      <c r="AV26" s="284"/>
      <c r="AW26" s="284"/>
      <c r="AX26" s="284"/>
      <c r="AY26" s="284"/>
      <c r="AZ26" s="284"/>
      <c r="BA26" s="284"/>
      <c r="BB26" s="284"/>
      <c r="BC26" s="284"/>
      <c r="BD26" s="284"/>
      <c r="BE26" s="284"/>
      <c r="BF26" s="284"/>
      <c r="BG26" s="284"/>
      <c r="BH26" s="284"/>
      <c r="BI26" s="284"/>
      <c r="BJ26" s="284"/>
      <c r="BK26" s="284"/>
      <c r="BL26" s="284"/>
      <c r="BM26" s="284"/>
      <c r="BN26" s="284"/>
      <c r="BO26" s="284"/>
      <c r="BP26" s="284"/>
      <c r="BQ26" s="284"/>
      <c r="BR26" s="284"/>
      <c r="BS26" s="284"/>
      <c r="BT26" s="284"/>
      <c r="BU26" s="284"/>
      <c r="BV26" s="284"/>
    </row>
    <row r="27" spans="1:74" ht="24.75" customHeight="1" thickBot="1" x14ac:dyDescent="0.25">
      <c r="A27" s="269" t="s">
        <v>355</v>
      </c>
      <c r="B27" s="272" t="s">
        <v>34</v>
      </c>
      <c r="C27" s="272" t="s">
        <v>10</v>
      </c>
      <c r="D27" s="271">
        <v>3</v>
      </c>
      <c r="V27" s="270"/>
      <c r="W27" s="270"/>
      <c r="X27" s="270"/>
      <c r="Y27" s="270"/>
      <c r="Z27" s="270"/>
      <c r="AA27" s="270"/>
      <c r="AB27" s="270"/>
      <c r="AC27" s="270"/>
      <c r="AD27" s="270"/>
      <c r="AE27" s="270"/>
      <c r="AF27" s="270"/>
      <c r="AG27" s="270"/>
      <c r="AH27" s="270"/>
      <c r="AI27" s="270"/>
      <c r="AJ27" s="270"/>
      <c r="AK27" s="270"/>
      <c r="AL27" s="270"/>
      <c r="AM27" s="270"/>
      <c r="AN27" s="270"/>
      <c r="AO27" s="270"/>
      <c r="AP27" s="270"/>
      <c r="AQ27" s="270"/>
      <c r="AR27" s="270"/>
      <c r="AS27" s="270"/>
      <c r="AT27" s="270"/>
      <c r="AU27" s="270"/>
      <c r="AV27" s="270"/>
      <c r="AW27" s="270"/>
      <c r="AX27" s="270"/>
      <c r="AY27" s="270"/>
      <c r="AZ27" s="270"/>
      <c r="BA27" s="270"/>
      <c r="BB27" s="270"/>
      <c r="BC27" s="270"/>
      <c r="BD27" s="270"/>
    </row>
    <row r="28" spans="1:74" ht="26.25" customHeight="1" x14ac:dyDescent="0.2">
      <c r="A28" s="269" t="s">
        <v>195</v>
      </c>
      <c r="B28" s="272" t="s">
        <v>224</v>
      </c>
      <c r="C28" s="272" t="s">
        <v>34</v>
      </c>
      <c r="D28" s="271">
        <v>14</v>
      </c>
      <c r="E28" s="270"/>
      <c r="F28" s="283" t="s">
        <v>363</v>
      </c>
      <c r="G28" s="282"/>
      <c r="H28" s="282"/>
      <c r="I28" s="282"/>
      <c r="J28" s="282"/>
      <c r="K28" s="282">
        <v>67</v>
      </c>
      <c r="L28" s="282"/>
      <c r="M28" s="282"/>
      <c r="N28" s="282"/>
      <c r="O28" s="282"/>
      <c r="P28" s="282"/>
      <c r="Q28" s="282"/>
      <c r="R28" s="281"/>
      <c r="S28" s="270"/>
      <c r="T28" s="270"/>
      <c r="U28" s="270"/>
      <c r="V28" s="270"/>
      <c r="W28" s="270"/>
      <c r="X28" s="270"/>
      <c r="Y28" s="270"/>
      <c r="Z28" s="270"/>
      <c r="AA28" s="270"/>
      <c r="AB28" s="270"/>
      <c r="AC28" s="270"/>
      <c r="AD28" s="270"/>
      <c r="AE28" s="270"/>
      <c r="AF28" s="270"/>
      <c r="AG28" s="270"/>
      <c r="AH28" s="270"/>
      <c r="AI28" s="270"/>
      <c r="AJ28" s="270"/>
      <c r="AK28" s="270"/>
      <c r="AL28" s="270"/>
      <c r="AM28" s="270"/>
      <c r="AN28" s="270"/>
      <c r="AO28" s="270"/>
      <c r="AP28" s="270"/>
      <c r="AQ28" s="270"/>
      <c r="AR28" s="270"/>
      <c r="AS28" s="270"/>
      <c r="AT28" s="270"/>
      <c r="AU28" s="270"/>
      <c r="AV28" s="270"/>
      <c r="AW28" s="270"/>
      <c r="AX28" s="270"/>
      <c r="AY28" s="270"/>
      <c r="AZ28" s="270"/>
      <c r="BA28" s="270"/>
      <c r="BB28" s="270"/>
      <c r="BC28" s="270"/>
      <c r="BD28" s="270"/>
    </row>
    <row r="29" spans="1:74" ht="23.25" customHeight="1" x14ac:dyDescent="0.2">
      <c r="A29" s="269" t="s">
        <v>197</v>
      </c>
      <c r="B29" s="272" t="s">
        <v>225</v>
      </c>
      <c r="C29" s="272" t="s">
        <v>224</v>
      </c>
      <c r="D29" s="271">
        <v>1</v>
      </c>
      <c r="E29" s="270"/>
      <c r="F29" s="280" t="s">
        <v>362</v>
      </c>
      <c r="G29" s="279"/>
      <c r="H29" s="279"/>
      <c r="I29" s="279"/>
      <c r="J29" s="279"/>
      <c r="K29" s="279"/>
      <c r="L29" s="279"/>
      <c r="M29" s="279" t="s">
        <v>392</v>
      </c>
      <c r="N29" s="279"/>
      <c r="O29" s="279"/>
      <c r="P29" s="279"/>
      <c r="Q29" s="279"/>
      <c r="R29" s="278"/>
      <c r="S29" s="270"/>
      <c r="T29" s="270"/>
      <c r="U29" s="270"/>
      <c r="V29" s="270"/>
      <c r="W29" s="270"/>
      <c r="X29" s="270"/>
      <c r="Y29" s="270"/>
      <c r="Z29" s="270"/>
      <c r="AA29" s="270"/>
      <c r="AB29" s="270"/>
      <c r="AC29" s="270"/>
      <c r="AD29" s="270"/>
      <c r="AE29" s="270"/>
      <c r="AF29" s="270"/>
      <c r="AG29" s="270"/>
      <c r="AH29" s="270"/>
      <c r="AI29" s="270"/>
      <c r="AJ29" s="270"/>
      <c r="AK29" s="270"/>
      <c r="AL29" s="270"/>
      <c r="AM29" s="270"/>
      <c r="AN29" s="270"/>
      <c r="AO29" s="270"/>
      <c r="AP29" s="270"/>
      <c r="AQ29" s="270"/>
      <c r="AR29" s="270"/>
      <c r="AS29" s="270"/>
      <c r="AT29" s="270"/>
      <c r="AU29" s="270"/>
      <c r="AV29" s="270"/>
      <c r="AW29" s="270"/>
      <c r="AX29" s="270"/>
      <c r="AY29" s="270"/>
      <c r="AZ29" s="270"/>
      <c r="BA29" s="270"/>
      <c r="BB29" s="270"/>
      <c r="BC29" s="270"/>
      <c r="BD29" s="270"/>
    </row>
    <row r="30" spans="1:74" ht="25.5" customHeight="1" thickBot="1" x14ac:dyDescent="0.25">
      <c r="A30" s="269" t="s">
        <v>356</v>
      </c>
      <c r="B30" s="274" t="s">
        <v>18</v>
      </c>
      <c r="C30" s="274" t="s">
        <v>225</v>
      </c>
      <c r="D30" s="273">
        <v>2</v>
      </c>
      <c r="E30" s="270"/>
      <c r="F30" s="277"/>
      <c r="G30" s="276"/>
      <c r="H30" s="276"/>
      <c r="I30" s="276"/>
      <c r="J30" s="276"/>
      <c r="K30" s="276"/>
      <c r="L30" s="276"/>
      <c r="M30" s="276"/>
      <c r="N30" s="276"/>
      <c r="O30" s="276"/>
      <c r="P30" s="276"/>
      <c r="Q30" s="276"/>
      <c r="R30" s="275"/>
      <c r="S30" s="270"/>
      <c r="T30" s="270"/>
      <c r="U30" s="270"/>
      <c r="V30" s="270"/>
      <c r="W30" s="270"/>
      <c r="X30" s="270"/>
      <c r="Y30" s="270"/>
      <c r="Z30" s="270"/>
      <c r="AA30" s="270"/>
      <c r="AB30" s="270"/>
      <c r="AC30" s="270"/>
      <c r="AD30" s="270"/>
      <c r="AE30" s="270"/>
      <c r="AF30" s="270"/>
      <c r="AG30" s="270"/>
      <c r="AH30" s="270"/>
      <c r="AI30" s="270"/>
      <c r="AJ30" s="270"/>
      <c r="AK30" s="270"/>
      <c r="AL30" s="270"/>
      <c r="AM30" s="270"/>
      <c r="AN30" s="270"/>
      <c r="AO30" s="270"/>
      <c r="AP30" s="270"/>
      <c r="AQ30" s="270"/>
      <c r="AR30" s="270"/>
      <c r="AS30" s="270"/>
      <c r="AT30" s="270"/>
      <c r="AU30" s="270"/>
      <c r="AV30" s="270"/>
      <c r="AW30" s="270"/>
      <c r="AX30" s="270"/>
      <c r="AY30" s="270"/>
      <c r="AZ30" s="270"/>
      <c r="BA30" s="270"/>
      <c r="BB30" s="270"/>
      <c r="BC30" s="270"/>
      <c r="BD30" s="270"/>
    </row>
    <row r="31" spans="1:74" ht="24.75" customHeight="1" x14ac:dyDescent="0.2">
      <c r="A31" s="269" t="s">
        <v>200</v>
      </c>
      <c r="B31" s="272" t="s">
        <v>19</v>
      </c>
      <c r="C31" s="272" t="s">
        <v>18</v>
      </c>
      <c r="D31" s="271">
        <v>1</v>
      </c>
      <c r="E31" s="270"/>
      <c r="F31" s="270"/>
      <c r="G31" s="270"/>
      <c r="H31" s="270"/>
      <c r="I31" s="270"/>
      <c r="J31" s="270"/>
      <c r="K31" s="270"/>
      <c r="L31" s="270"/>
      <c r="M31" s="270"/>
      <c r="N31" s="270"/>
      <c r="O31" s="270"/>
      <c r="P31" s="270"/>
      <c r="Q31" s="270"/>
      <c r="R31" s="270"/>
      <c r="S31" s="270"/>
      <c r="T31" s="270"/>
      <c r="U31" s="270"/>
      <c r="V31" s="270"/>
      <c r="W31" s="270"/>
      <c r="X31" s="270"/>
      <c r="Y31" s="270"/>
      <c r="Z31" s="270"/>
      <c r="AA31" s="270"/>
      <c r="AB31" s="270"/>
      <c r="AC31" s="270"/>
      <c r="AD31" s="270"/>
      <c r="AE31" s="270"/>
      <c r="AF31" s="270"/>
      <c r="AG31" s="270"/>
      <c r="AH31" s="270"/>
      <c r="AI31" s="270"/>
      <c r="AJ31" s="270"/>
      <c r="AK31" s="270"/>
      <c r="AL31" s="270"/>
      <c r="AM31" s="270"/>
      <c r="AN31" s="270"/>
      <c r="AO31" s="270"/>
      <c r="AP31" s="270"/>
      <c r="AQ31" s="270"/>
      <c r="AR31" s="270"/>
      <c r="AS31" s="270"/>
      <c r="AT31" s="270"/>
      <c r="AU31" s="270"/>
      <c r="AV31" s="270"/>
      <c r="AW31" s="270"/>
      <c r="AX31" s="270"/>
      <c r="AY31" s="270"/>
      <c r="AZ31" s="270"/>
      <c r="BA31" s="270"/>
      <c r="BB31" s="270"/>
      <c r="BC31" s="270"/>
      <c r="BD31" s="270"/>
    </row>
    <row r="32" spans="1:74" ht="21.75" customHeight="1" x14ac:dyDescent="0.2">
      <c r="A32" s="269" t="s">
        <v>201</v>
      </c>
      <c r="B32" s="267" t="s">
        <v>20</v>
      </c>
      <c r="C32" s="267" t="s">
        <v>19</v>
      </c>
      <c r="D32" s="268">
        <v>1</v>
      </c>
      <c r="E32" s="270"/>
      <c r="F32" s="270"/>
      <c r="G32" s="270"/>
      <c r="H32" s="270"/>
      <c r="I32" s="270"/>
      <c r="J32" s="270"/>
      <c r="K32" s="270"/>
      <c r="L32" s="270"/>
      <c r="M32" s="270"/>
      <c r="N32" s="270"/>
      <c r="O32" s="270"/>
      <c r="P32" s="270"/>
      <c r="Q32" s="270"/>
      <c r="R32" s="270"/>
      <c r="S32" s="270"/>
      <c r="T32" s="270"/>
      <c r="U32" s="270"/>
      <c r="V32" s="270"/>
      <c r="W32" s="270"/>
      <c r="X32" s="270"/>
      <c r="Y32" s="270"/>
      <c r="Z32" s="270"/>
      <c r="AA32" s="270"/>
      <c r="AB32" s="270"/>
      <c r="AC32" s="270"/>
      <c r="AD32" s="270"/>
      <c r="AE32" s="270"/>
      <c r="AF32" s="270"/>
      <c r="AG32" s="270"/>
      <c r="AH32" s="270"/>
      <c r="AI32" s="270"/>
      <c r="AJ32" s="270"/>
      <c r="AK32" s="270"/>
      <c r="AL32" s="270"/>
      <c r="AM32" s="270"/>
      <c r="AN32" s="270"/>
      <c r="AO32" s="270"/>
      <c r="AP32" s="270"/>
      <c r="AQ32" s="270"/>
      <c r="AR32" s="270"/>
      <c r="AS32" s="270"/>
      <c r="AT32" s="270"/>
      <c r="AU32" s="270"/>
      <c r="AV32" s="270"/>
      <c r="AW32" s="270"/>
      <c r="AX32" s="270"/>
      <c r="AY32" s="270"/>
      <c r="AZ32" s="270"/>
      <c r="BA32" s="270"/>
      <c r="BB32" s="270"/>
      <c r="BC32" s="270"/>
      <c r="BD32" s="270"/>
    </row>
    <row r="33" spans="1:56" ht="21.75" customHeight="1" x14ac:dyDescent="0.2">
      <c r="A33" s="269" t="s">
        <v>202</v>
      </c>
      <c r="B33" s="274" t="s">
        <v>90</v>
      </c>
      <c r="C33" s="274" t="s">
        <v>20</v>
      </c>
      <c r="D33" s="273">
        <v>1</v>
      </c>
      <c r="E33" s="270"/>
      <c r="F33" s="270"/>
      <c r="G33" s="270"/>
      <c r="H33" s="270"/>
      <c r="I33" s="270"/>
      <c r="J33" s="270"/>
      <c r="K33" s="270"/>
      <c r="L33" s="270"/>
      <c r="M33" s="270"/>
      <c r="N33" s="270"/>
      <c r="O33" s="270"/>
      <c r="P33" s="270"/>
      <c r="Q33" s="270"/>
      <c r="R33" s="270"/>
      <c r="S33" s="270"/>
      <c r="T33" s="270"/>
      <c r="U33" s="270"/>
      <c r="V33" s="270"/>
      <c r="W33" s="270"/>
      <c r="X33" s="270"/>
      <c r="Y33" s="270"/>
      <c r="Z33" s="270"/>
      <c r="AA33" s="270"/>
      <c r="AB33" s="270"/>
      <c r="AC33" s="270"/>
      <c r="AD33" s="270"/>
      <c r="AE33" s="270"/>
      <c r="AF33" s="270"/>
      <c r="AG33" s="270"/>
      <c r="AH33" s="270"/>
      <c r="AI33" s="270"/>
      <c r="AJ33" s="270"/>
      <c r="AK33" s="270"/>
      <c r="AL33" s="270"/>
      <c r="AM33" s="270"/>
      <c r="AN33" s="270"/>
      <c r="AO33" s="270"/>
      <c r="AP33" s="270"/>
      <c r="AQ33" s="270"/>
      <c r="AR33" s="270"/>
      <c r="AS33" s="270"/>
      <c r="AT33" s="270"/>
      <c r="AU33" s="270"/>
      <c r="AV33" s="270"/>
      <c r="AW33" s="270"/>
      <c r="AX33" s="270"/>
      <c r="AY33" s="270"/>
      <c r="AZ33" s="270"/>
      <c r="BA33" s="270"/>
      <c r="BB33" s="270"/>
      <c r="BC33" s="270"/>
      <c r="BD33" s="270"/>
    </row>
    <row r="34" spans="1:56" ht="24.75" customHeight="1" x14ac:dyDescent="0.2">
      <c r="A34" s="269" t="s">
        <v>203</v>
      </c>
      <c r="B34" s="272" t="s">
        <v>228</v>
      </c>
      <c r="C34" s="272" t="s">
        <v>90</v>
      </c>
      <c r="D34" s="271">
        <v>1</v>
      </c>
      <c r="E34" s="270"/>
      <c r="F34" s="270"/>
      <c r="G34" s="270"/>
      <c r="H34" s="270"/>
      <c r="I34" s="270"/>
      <c r="J34" s="270"/>
      <c r="K34" s="270"/>
      <c r="L34" s="270"/>
      <c r="M34" s="270"/>
      <c r="N34" s="270"/>
      <c r="O34" s="270"/>
      <c r="P34" s="270"/>
      <c r="Q34" s="270"/>
      <c r="R34" s="270"/>
      <c r="S34" s="270"/>
      <c r="T34" s="270"/>
      <c r="U34" s="270"/>
      <c r="V34" s="270"/>
      <c r="W34" s="270"/>
      <c r="X34" s="270"/>
      <c r="Y34" s="270"/>
      <c r="Z34" s="270"/>
      <c r="AA34" s="270"/>
      <c r="AB34" s="270"/>
      <c r="AC34" s="270"/>
      <c r="AD34" s="270"/>
      <c r="AE34" s="270"/>
      <c r="AF34" s="270"/>
      <c r="AG34" s="270"/>
      <c r="AH34" s="270"/>
      <c r="AI34" s="270"/>
      <c r="AJ34" s="270"/>
      <c r="AK34" s="270"/>
      <c r="AL34" s="270"/>
      <c r="AM34" s="270"/>
      <c r="AN34" s="270"/>
      <c r="AO34" s="270"/>
      <c r="AP34" s="270"/>
      <c r="AQ34" s="270"/>
      <c r="AR34" s="270"/>
      <c r="AS34" s="270"/>
      <c r="AT34" s="270"/>
      <c r="AU34" s="270"/>
      <c r="AV34" s="270"/>
      <c r="AW34" s="270"/>
      <c r="AX34" s="270"/>
      <c r="AY34" s="270"/>
      <c r="AZ34" s="270"/>
      <c r="BA34" s="270"/>
      <c r="BB34" s="270"/>
      <c r="BC34" s="270"/>
      <c r="BD34" s="270"/>
    </row>
    <row r="35" spans="1:56" ht="24.75" customHeight="1" x14ac:dyDescent="0.2">
      <c r="A35" s="269" t="s">
        <v>204</v>
      </c>
      <c r="B35" s="267" t="s">
        <v>229</v>
      </c>
      <c r="C35" s="267" t="s">
        <v>228</v>
      </c>
      <c r="D35" s="268">
        <v>1</v>
      </c>
      <c r="E35" s="270"/>
      <c r="F35" s="270"/>
      <c r="G35" s="270"/>
      <c r="H35" s="270"/>
      <c r="I35" s="270"/>
      <c r="J35" s="270"/>
      <c r="K35" s="270"/>
      <c r="L35" s="270"/>
      <c r="M35" s="270"/>
      <c r="N35" s="270"/>
      <c r="O35" s="270"/>
      <c r="P35" s="270"/>
      <c r="Q35" s="270"/>
      <c r="R35" s="270"/>
      <c r="S35" s="270"/>
      <c r="T35" s="270"/>
      <c r="U35" s="270"/>
      <c r="V35" s="270"/>
      <c r="W35" s="270"/>
      <c r="X35" s="270"/>
      <c r="Y35" s="270"/>
      <c r="Z35" s="270"/>
      <c r="AA35" s="270"/>
      <c r="AB35" s="270"/>
      <c r="AC35" s="270"/>
      <c r="AD35" s="270"/>
      <c r="AE35" s="270"/>
      <c r="AF35" s="270"/>
      <c r="AG35" s="270"/>
      <c r="AH35" s="270"/>
      <c r="AI35" s="270"/>
      <c r="AJ35" s="270"/>
      <c r="AK35" s="270"/>
      <c r="AL35" s="270"/>
      <c r="AM35" s="270"/>
      <c r="AN35" s="270"/>
      <c r="AO35" s="270"/>
      <c r="AP35" s="270"/>
      <c r="AQ35" s="270"/>
      <c r="AR35" s="270"/>
      <c r="AS35" s="270"/>
      <c r="AT35" s="270"/>
      <c r="AU35" s="270"/>
      <c r="AV35" s="270"/>
      <c r="AW35" s="270"/>
      <c r="AX35" s="270"/>
      <c r="AY35" s="270"/>
    </row>
    <row r="36" spans="1:56" ht="22.5" customHeight="1" x14ac:dyDescent="0.2">
      <c r="A36" s="269" t="s">
        <v>361</v>
      </c>
      <c r="B36" s="274" t="s">
        <v>231</v>
      </c>
      <c r="C36" s="274" t="s">
        <v>229</v>
      </c>
      <c r="D36" s="273">
        <v>1</v>
      </c>
      <c r="E36" s="270"/>
      <c r="F36" s="270"/>
      <c r="G36" s="270"/>
      <c r="H36" s="270"/>
      <c r="I36" s="270"/>
      <c r="J36" s="270"/>
      <c r="K36" s="270"/>
      <c r="L36" s="270"/>
      <c r="M36" s="270"/>
      <c r="N36" s="270"/>
      <c r="O36" s="270"/>
      <c r="P36" s="270"/>
      <c r="Q36" s="270"/>
      <c r="R36" s="270"/>
      <c r="S36" s="270"/>
      <c r="T36" s="270"/>
      <c r="U36" s="270"/>
      <c r="V36" s="270"/>
      <c r="W36" s="270"/>
      <c r="X36" s="270"/>
      <c r="Y36" s="270"/>
      <c r="Z36" s="270"/>
      <c r="AA36" s="270"/>
      <c r="AB36" s="270"/>
      <c r="AC36" s="270"/>
      <c r="AD36" s="270"/>
      <c r="AE36" s="270"/>
      <c r="AF36" s="270"/>
      <c r="AG36" s="270"/>
      <c r="AH36" s="270"/>
      <c r="AI36" s="270"/>
      <c r="AJ36" s="270"/>
      <c r="AK36" s="270"/>
      <c r="AL36" s="270"/>
      <c r="AM36" s="270"/>
      <c r="AN36" s="270"/>
      <c r="AO36" s="270"/>
      <c r="AP36" s="270"/>
      <c r="AQ36" s="270"/>
      <c r="AR36" s="270"/>
      <c r="AS36" s="270"/>
      <c r="AT36" s="270"/>
      <c r="AU36" s="270"/>
      <c r="AV36" s="270"/>
      <c r="AW36" s="270"/>
      <c r="AX36" s="270"/>
      <c r="AY36" s="270"/>
    </row>
    <row r="37" spans="1:56" ht="24.75" customHeight="1" x14ac:dyDescent="0.2">
      <c r="A37" s="269" t="s">
        <v>95</v>
      </c>
      <c r="B37" s="272" t="s">
        <v>232</v>
      </c>
      <c r="C37" s="272" t="s">
        <v>229</v>
      </c>
      <c r="D37" s="271">
        <v>1</v>
      </c>
      <c r="E37" s="270"/>
      <c r="F37" s="270"/>
      <c r="G37" s="270"/>
      <c r="H37" s="270"/>
      <c r="I37" s="270"/>
      <c r="J37" s="270"/>
      <c r="K37" s="270"/>
      <c r="L37" s="270"/>
      <c r="M37" s="270"/>
      <c r="N37" s="270"/>
      <c r="O37" s="270"/>
      <c r="P37" s="270"/>
      <c r="Q37" s="270"/>
      <c r="R37" s="270"/>
      <c r="S37" s="270"/>
      <c r="T37" s="270"/>
      <c r="U37" s="270"/>
      <c r="V37" s="270"/>
      <c r="W37" s="270"/>
      <c r="X37" s="270"/>
      <c r="Y37" s="270"/>
      <c r="Z37" s="270"/>
      <c r="AA37" s="270"/>
      <c r="AB37" s="270"/>
      <c r="AC37" s="270"/>
      <c r="AD37" s="270"/>
      <c r="AE37" s="270"/>
      <c r="AF37" s="270"/>
      <c r="AG37" s="270"/>
      <c r="AH37" s="270"/>
      <c r="AI37" s="270"/>
      <c r="AJ37" s="270"/>
      <c r="AK37" s="270"/>
      <c r="AL37" s="270"/>
      <c r="AM37" s="270"/>
      <c r="AN37" s="270"/>
      <c r="AO37" s="270"/>
      <c r="AP37" s="270"/>
      <c r="AQ37" s="270"/>
      <c r="AR37" s="270"/>
      <c r="AS37" s="270"/>
      <c r="AT37" s="270"/>
      <c r="AU37" s="270"/>
      <c r="AV37" s="270"/>
      <c r="AW37" s="270"/>
      <c r="AX37" s="270"/>
      <c r="AY37" s="270"/>
    </row>
    <row r="38" spans="1:56" ht="18.75" customHeight="1" x14ac:dyDescent="0.2">
      <c r="A38" s="269" t="s">
        <v>96</v>
      </c>
      <c r="B38" s="267" t="s">
        <v>233</v>
      </c>
      <c r="C38" s="267" t="s">
        <v>229</v>
      </c>
      <c r="D38" s="268">
        <v>1</v>
      </c>
      <c r="E38" s="270"/>
      <c r="F38" s="270"/>
      <c r="G38" s="270"/>
      <c r="H38" s="270"/>
      <c r="I38" s="270"/>
      <c r="J38" s="270"/>
      <c r="K38" s="270"/>
      <c r="L38" s="270"/>
      <c r="M38" s="270"/>
      <c r="N38" s="270"/>
      <c r="O38" s="270"/>
      <c r="P38" s="270"/>
      <c r="Q38" s="270"/>
      <c r="R38" s="270"/>
      <c r="S38" s="270"/>
      <c r="T38" s="270"/>
      <c r="U38" s="270"/>
      <c r="V38" s="270"/>
      <c r="W38" s="270"/>
      <c r="X38" s="270"/>
      <c r="Y38" s="270"/>
      <c r="Z38" s="270"/>
      <c r="AA38" s="270"/>
      <c r="AB38" s="270"/>
      <c r="AC38" s="270"/>
      <c r="AD38" s="270"/>
      <c r="AE38" s="270"/>
      <c r="AF38" s="270"/>
      <c r="AG38" s="270"/>
      <c r="AH38" s="270"/>
      <c r="AI38" s="270"/>
      <c r="AJ38" s="270"/>
      <c r="AK38" s="270"/>
      <c r="AL38" s="270"/>
      <c r="AM38" s="270"/>
      <c r="AN38" s="270"/>
      <c r="AO38" s="270"/>
      <c r="AP38" s="270"/>
      <c r="AQ38" s="270"/>
      <c r="AR38" s="270"/>
      <c r="AS38" s="270"/>
      <c r="AT38" s="270"/>
      <c r="AU38" s="270"/>
      <c r="AV38" s="270"/>
      <c r="AW38" s="270"/>
      <c r="AX38" s="270"/>
      <c r="AY38" s="270"/>
    </row>
    <row r="39" spans="1:56" ht="27" customHeight="1" x14ac:dyDescent="0.2">
      <c r="A39" s="269" t="s">
        <v>205</v>
      </c>
      <c r="B39" s="274" t="s">
        <v>235</v>
      </c>
      <c r="C39" s="274" t="s">
        <v>229</v>
      </c>
      <c r="D39" s="273">
        <v>1</v>
      </c>
      <c r="E39" s="270"/>
      <c r="F39" s="270"/>
      <c r="G39" s="270"/>
      <c r="H39" s="270"/>
      <c r="I39" s="270"/>
      <c r="J39" s="270"/>
      <c r="K39" s="270"/>
      <c r="L39" s="270"/>
      <c r="M39" s="270"/>
      <c r="N39" s="270"/>
      <c r="O39" s="270"/>
      <c r="P39" s="270"/>
      <c r="Q39" s="270"/>
      <c r="R39" s="270"/>
      <c r="S39" s="270"/>
      <c r="T39" s="270"/>
      <c r="U39" s="270"/>
      <c r="V39" s="270"/>
      <c r="W39" s="270"/>
      <c r="X39" s="270"/>
      <c r="Y39" s="270"/>
      <c r="Z39" s="270"/>
      <c r="AA39" s="270"/>
      <c r="AB39" s="270"/>
      <c r="AC39" s="270"/>
      <c r="AD39" s="270"/>
      <c r="AE39" s="270"/>
      <c r="AF39" s="270"/>
      <c r="AG39" s="270"/>
      <c r="AH39" s="270"/>
      <c r="AI39" s="270"/>
      <c r="AJ39" s="270"/>
      <c r="AK39" s="270"/>
      <c r="AL39" s="270"/>
      <c r="AM39" s="270"/>
      <c r="AN39" s="270"/>
      <c r="AO39" s="270"/>
      <c r="AP39" s="270"/>
      <c r="AQ39" s="270"/>
      <c r="AR39" s="270"/>
      <c r="AS39" s="270"/>
      <c r="AT39" s="270"/>
      <c r="AU39" s="270"/>
      <c r="AV39" s="270"/>
      <c r="AW39" s="270"/>
      <c r="AX39" s="270"/>
      <c r="AY39" s="270"/>
    </row>
    <row r="40" spans="1:56" ht="21" customHeight="1" x14ac:dyDescent="0.2">
      <c r="A40" s="269" t="s">
        <v>206</v>
      </c>
      <c r="B40" s="272" t="s">
        <v>236</v>
      </c>
      <c r="C40" s="272" t="s">
        <v>235</v>
      </c>
      <c r="D40" s="271">
        <v>1</v>
      </c>
      <c r="E40" s="270"/>
      <c r="F40" s="270"/>
      <c r="G40" s="270"/>
      <c r="H40" s="270"/>
      <c r="I40" s="270"/>
      <c r="J40" s="270"/>
      <c r="K40" s="270"/>
      <c r="L40" s="270"/>
      <c r="M40" s="270"/>
      <c r="N40" s="270"/>
      <c r="O40" s="270"/>
      <c r="P40" s="270"/>
      <c r="Q40" s="270"/>
      <c r="R40" s="270"/>
      <c r="S40" s="270"/>
      <c r="T40" s="270"/>
      <c r="U40" s="270"/>
      <c r="V40" s="270"/>
      <c r="W40" s="270"/>
      <c r="X40" s="270"/>
      <c r="Y40" s="270"/>
      <c r="Z40" s="270"/>
      <c r="AA40" s="270"/>
      <c r="AB40" s="270"/>
      <c r="AC40" s="270"/>
      <c r="AD40" s="270"/>
      <c r="AE40" s="270"/>
      <c r="AF40" s="270"/>
      <c r="AG40" s="270"/>
      <c r="AH40" s="270"/>
      <c r="AI40" s="270"/>
      <c r="AJ40" s="270"/>
      <c r="AK40" s="270"/>
      <c r="AL40" s="270"/>
      <c r="AM40" s="270"/>
      <c r="AN40" s="270"/>
      <c r="AO40" s="270"/>
      <c r="AP40" s="270"/>
      <c r="AQ40" s="270"/>
      <c r="AR40" s="270"/>
      <c r="AS40" s="270"/>
      <c r="AT40" s="270"/>
      <c r="AU40" s="270"/>
      <c r="AV40" s="270"/>
      <c r="AW40" s="270"/>
      <c r="AX40" s="270"/>
      <c r="AY40" s="270"/>
    </row>
    <row r="41" spans="1:56" ht="24.75" customHeight="1" x14ac:dyDescent="0.2">
      <c r="A41" s="269" t="s">
        <v>207</v>
      </c>
      <c r="B41" s="267" t="s">
        <v>237</v>
      </c>
      <c r="C41" s="267" t="s">
        <v>236</v>
      </c>
      <c r="D41" s="268">
        <v>1</v>
      </c>
      <c r="E41" s="270"/>
      <c r="F41" s="270"/>
      <c r="G41" s="270"/>
      <c r="H41" s="270"/>
      <c r="I41" s="270"/>
      <c r="J41" s="270"/>
      <c r="K41" s="270"/>
      <c r="L41" s="270"/>
      <c r="M41" s="270"/>
      <c r="N41" s="270"/>
      <c r="O41" s="270"/>
      <c r="P41" s="270"/>
      <c r="Q41" s="270"/>
      <c r="R41" s="270"/>
      <c r="S41" s="270"/>
      <c r="T41" s="270"/>
      <c r="U41" s="270"/>
      <c r="V41" s="270"/>
      <c r="W41" s="270"/>
      <c r="X41" s="270"/>
      <c r="Y41" s="270"/>
      <c r="Z41" s="270"/>
      <c r="AA41" s="270"/>
      <c r="AB41" s="270"/>
      <c r="AC41" s="270"/>
      <c r="AD41" s="270"/>
      <c r="AE41" s="270"/>
      <c r="AF41" s="270"/>
      <c r="AG41" s="270"/>
      <c r="AH41" s="270"/>
      <c r="AI41" s="270"/>
      <c r="AJ41" s="270"/>
      <c r="AK41" s="270"/>
      <c r="AL41" s="270"/>
      <c r="AM41" s="270"/>
      <c r="AN41" s="270"/>
      <c r="AO41" s="270"/>
      <c r="AP41" s="270"/>
      <c r="AQ41" s="270"/>
      <c r="AR41" s="270"/>
      <c r="AS41" s="270"/>
      <c r="AT41" s="270"/>
      <c r="AU41" s="270"/>
      <c r="AV41" s="270"/>
      <c r="AW41" s="270"/>
      <c r="AX41" s="270"/>
      <c r="AY41" s="270"/>
    </row>
    <row r="42" spans="1:56" ht="24.75" customHeight="1" x14ac:dyDescent="0.2">
      <c r="A42" s="269" t="s">
        <v>208</v>
      </c>
      <c r="B42" s="274" t="s">
        <v>238</v>
      </c>
      <c r="C42" s="274" t="s">
        <v>237</v>
      </c>
      <c r="D42" s="273">
        <v>1</v>
      </c>
      <c r="E42" s="270"/>
      <c r="F42" s="270"/>
      <c r="G42" s="270"/>
      <c r="H42" s="270"/>
      <c r="I42" s="270"/>
      <c r="J42" s="270"/>
      <c r="K42" s="270"/>
      <c r="L42" s="270"/>
      <c r="M42" s="270"/>
      <c r="N42" s="270"/>
      <c r="O42" s="270"/>
      <c r="P42" s="270"/>
      <c r="Q42" s="270"/>
      <c r="R42" s="270"/>
      <c r="S42" s="270"/>
      <c r="T42" s="270"/>
      <c r="U42" s="270"/>
      <c r="V42" s="270"/>
      <c r="W42" s="270"/>
      <c r="X42" s="270"/>
      <c r="Y42" s="270"/>
      <c r="Z42" s="270"/>
      <c r="AA42" s="270"/>
      <c r="AB42" s="270"/>
      <c r="AC42" s="270"/>
      <c r="AD42" s="270"/>
      <c r="AE42" s="270"/>
      <c r="AF42" s="270"/>
      <c r="AG42" s="270"/>
      <c r="AH42" s="270"/>
      <c r="AI42" s="270"/>
      <c r="AJ42" s="270"/>
      <c r="AK42" s="270"/>
      <c r="AL42" s="270"/>
      <c r="AM42" s="270"/>
      <c r="AN42" s="270"/>
      <c r="AO42" s="270"/>
      <c r="AP42" s="270"/>
      <c r="AQ42" s="270"/>
      <c r="AR42" s="270"/>
      <c r="AS42" s="270"/>
      <c r="AT42" s="270"/>
      <c r="AU42" s="270"/>
      <c r="AV42" s="270"/>
      <c r="AW42" s="270"/>
      <c r="AX42" s="270"/>
      <c r="AY42" s="270"/>
    </row>
    <row r="43" spans="1:56" ht="23.25" customHeight="1" x14ac:dyDescent="0.2">
      <c r="A43" s="269" t="s">
        <v>210</v>
      </c>
      <c r="B43" s="272" t="s">
        <v>240</v>
      </c>
      <c r="C43" s="272" t="s">
        <v>238</v>
      </c>
      <c r="D43" s="271">
        <v>1</v>
      </c>
      <c r="E43" s="270"/>
      <c r="F43" s="270"/>
      <c r="G43" s="270"/>
      <c r="H43" s="270"/>
      <c r="I43" s="270"/>
      <c r="J43" s="270"/>
      <c r="K43" s="270"/>
      <c r="L43" s="270"/>
      <c r="M43" s="270"/>
      <c r="N43" s="270"/>
      <c r="O43" s="270"/>
      <c r="P43" s="270"/>
      <c r="Q43" s="270"/>
      <c r="R43" s="270"/>
      <c r="S43" s="270"/>
      <c r="T43" s="270"/>
      <c r="U43" s="270"/>
      <c r="V43" s="270"/>
      <c r="W43" s="270"/>
      <c r="X43" s="270"/>
      <c r="Y43" s="270"/>
      <c r="Z43" s="270"/>
      <c r="AA43" s="270"/>
      <c r="AB43" s="270"/>
      <c r="AC43" s="270"/>
      <c r="AD43" s="270"/>
      <c r="AE43" s="270"/>
      <c r="AF43" s="270"/>
      <c r="AG43" s="270"/>
      <c r="AH43" s="270"/>
      <c r="AI43" s="270"/>
      <c r="AJ43" s="270"/>
      <c r="AK43" s="270"/>
      <c r="AL43" s="270"/>
      <c r="AM43" s="270"/>
      <c r="AN43" s="270"/>
      <c r="AO43" s="270"/>
      <c r="AP43" s="270"/>
      <c r="AQ43" s="270"/>
      <c r="AR43" s="270"/>
      <c r="AS43" s="270"/>
      <c r="AT43" s="270"/>
      <c r="AU43" s="270"/>
      <c r="AV43" s="270"/>
      <c r="AW43" s="270"/>
      <c r="AX43" s="270"/>
      <c r="AY43" s="270"/>
    </row>
    <row r="44" spans="1:56" ht="24" customHeight="1" x14ac:dyDescent="0.2">
      <c r="A44" s="269" t="s">
        <v>211</v>
      </c>
      <c r="B44" s="267" t="s">
        <v>241</v>
      </c>
      <c r="C44" s="267" t="s">
        <v>240</v>
      </c>
      <c r="D44" s="268">
        <v>1</v>
      </c>
    </row>
    <row r="45" spans="1:56" ht="22.5" customHeight="1" x14ac:dyDescent="0.2">
      <c r="B45" s="267"/>
      <c r="C45" s="267"/>
    </row>
    <row r="46" spans="1:56" ht="24" customHeight="1" x14ac:dyDescent="0.2"/>
    <row r="47" spans="1:56" ht="27" customHeight="1" x14ac:dyDescent="0.2"/>
    <row r="48" spans="1:56" ht="21" customHeight="1" x14ac:dyDescent="0.2"/>
    <row r="49" s="266" customFormat="1" ht="21.75" customHeight="1" x14ac:dyDescent="0.2"/>
    <row r="50" s="266" customFormat="1" ht="24" customHeight="1" x14ac:dyDescent="0.2"/>
    <row r="51" s="266" customFormat="1" ht="23.25" customHeight="1" x14ac:dyDescent="0.2"/>
    <row r="52" s="266" customFormat="1" ht="21" customHeight="1" x14ac:dyDescent="0.2"/>
    <row r="53" s="266" customFormat="1" ht="21" customHeight="1" x14ac:dyDescent="0.2"/>
    <row r="54" s="266" customFormat="1" ht="22.5" customHeight="1" x14ac:dyDescent="0.2"/>
  </sheetData>
  <mergeCells count="1">
    <mergeCell ref="F13:AY13"/>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E78AA-25B3-4FCA-ADFD-9F1B1F2B6194}">
  <sheetPr>
    <tabColor theme="8" tint="0.39997558519241921"/>
  </sheetPr>
  <dimension ref="A1:CM45"/>
  <sheetViews>
    <sheetView zoomScale="55" zoomScaleNormal="55" workbookViewId="0">
      <selection activeCell="AG50" sqref="AG50"/>
    </sheetView>
  </sheetViews>
  <sheetFormatPr defaultRowHeight="12.75" x14ac:dyDescent="0.2"/>
  <cols>
    <col min="1" max="1" width="82.85546875" style="266" bestFit="1" customWidth="1"/>
    <col min="2" max="2" width="12.42578125" style="266" customWidth="1"/>
    <col min="3" max="3" width="14.5703125" style="266" bestFit="1" customWidth="1"/>
    <col min="4" max="4" width="10.42578125" style="266" customWidth="1"/>
    <col min="5" max="24" width="9.140625" style="266"/>
    <col min="25" max="40" width="9.140625" style="266" customWidth="1"/>
    <col min="41" max="16384" width="9.140625" style="266"/>
  </cols>
  <sheetData>
    <row r="1" spans="1:42" ht="23.25" x14ac:dyDescent="0.35">
      <c r="A1" s="312" t="s">
        <v>390</v>
      </c>
      <c r="B1" s="312"/>
      <c r="C1" s="270"/>
      <c r="D1" s="270"/>
      <c r="E1" s="270"/>
      <c r="F1" s="270"/>
      <c r="G1" s="339" t="s">
        <v>389</v>
      </c>
      <c r="H1" s="338"/>
      <c r="I1" s="337"/>
      <c r="J1" s="338" t="s">
        <v>388</v>
      </c>
      <c r="K1" s="338"/>
      <c r="L1" s="337"/>
      <c r="M1" s="270"/>
      <c r="N1" s="270"/>
      <c r="O1" s="270"/>
      <c r="P1" s="270"/>
      <c r="Q1" s="270"/>
      <c r="R1" s="270"/>
      <c r="S1" s="270"/>
      <c r="T1" s="270"/>
      <c r="U1" s="270"/>
      <c r="V1" s="270"/>
      <c r="W1" s="270"/>
      <c r="X1" s="270"/>
      <c r="Y1" s="270"/>
      <c r="Z1" s="270"/>
      <c r="AB1" s="270"/>
      <c r="AC1" s="312" t="s">
        <v>370</v>
      </c>
      <c r="AD1" s="270"/>
      <c r="AE1" s="270"/>
      <c r="AF1" s="270"/>
      <c r="AG1" s="270"/>
      <c r="AH1" s="270"/>
      <c r="AI1" s="270"/>
      <c r="AJ1" s="270"/>
      <c r="AK1" s="270"/>
      <c r="AL1" s="270"/>
      <c r="AM1" s="270"/>
      <c r="AN1" s="270"/>
      <c r="AO1" s="270"/>
      <c r="AP1" s="270"/>
    </row>
    <row r="2" spans="1:42" ht="13.5" thickBot="1" x14ac:dyDescent="0.25">
      <c r="B2" s="270"/>
      <c r="C2" s="270"/>
      <c r="D2" s="270"/>
      <c r="E2" s="270"/>
      <c r="F2" s="270"/>
      <c r="G2" s="342" t="s">
        <v>387</v>
      </c>
      <c r="H2" s="270"/>
      <c r="I2" s="341"/>
      <c r="J2" s="270" t="s">
        <v>386</v>
      </c>
      <c r="K2" s="270"/>
      <c r="L2" s="341"/>
      <c r="M2" s="270"/>
      <c r="N2" s="270"/>
      <c r="O2" s="270"/>
      <c r="P2" s="270"/>
      <c r="Q2" s="270"/>
      <c r="R2" s="270"/>
      <c r="S2" s="270"/>
      <c r="T2" s="270"/>
      <c r="U2" s="270"/>
      <c r="V2" s="270"/>
      <c r="W2" s="270"/>
      <c r="X2" s="270"/>
      <c r="Y2" s="270"/>
      <c r="Z2" s="270"/>
      <c r="AA2" s="270"/>
      <c r="AB2" s="270"/>
      <c r="AC2" s="270"/>
      <c r="AD2" s="311" t="s">
        <v>369</v>
      </c>
      <c r="AE2" s="270"/>
      <c r="AF2" s="270"/>
      <c r="AG2" s="270"/>
      <c r="AH2" s="270"/>
      <c r="AI2" s="270"/>
      <c r="AJ2" s="270"/>
      <c r="AK2" s="270"/>
      <c r="AL2" s="270"/>
      <c r="AM2" s="270"/>
      <c r="AN2" s="270"/>
      <c r="AO2" s="270"/>
      <c r="AP2" s="270"/>
    </row>
    <row r="3" spans="1:42" ht="45" x14ac:dyDescent="0.2">
      <c r="B3" s="340" t="s">
        <v>368</v>
      </c>
      <c r="C3" s="270"/>
      <c r="D3" s="270"/>
      <c r="E3" s="270"/>
      <c r="F3" s="270"/>
      <c r="G3" s="339" t="s">
        <v>385</v>
      </c>
      <c r="H3" s="338"/>
      <c r="I3" s="337"/>
      <c r="J3" s="338"/>
      <c r="K3" s="338"/>
      <c r="L3" s="337"/>
      <c r="M3" s="270"/>
      <c r="N3" s="270"/>
      <c r="O3" s="270"/>
      <c r="P3" s="270"/>
      <c r="Q3" s="270"/>
      <c r="R3" s="270"/>
      <c r="S3" s="270"/>
      <c r="T3" s="270"/>
      <c r="U3" s="270"/>
      <c r="V3" s="270"/>
      <c r="W3" s="270"/>
      <c r="X3" s="270"/>
      <c r="Y3" s="270"/>
      <c r="Z3" s="270"/>
      <c r="AA3" s="270"/>
      <c r="AB3" s="270"/>
      <c r="AC3" s="270"/>
      <c r="AD3" s="270"/>
      <c r="AE3" s="270"/>
      <c r="AF3" s="270"/>
      <c r="AG3" s="270"/>
      <c r="AH3" s="270"/>
      <c r="AI3" s="270"/>
      <c r="AJ3" s="270"/>
      <c r="AK3" s="270"/>
      <c r="AL3" s="270"/>
      <c r="AM3" s="270"/>
      <c r="AN3" s="270"/>
      <c r="AO3" s="270"/>
      <c r="AP3" s="270"/>
    </row>
    <row r="4" spans="1:42" ht="13.5" thickBot="1" x14ac:dyDescent="0.25">
      <c r="G4" s="336" t="s">
        <v>384</v>
      </c>
      <c r="H4" s="335"/>
      <c r="I4" s="334"/>
      <c r="J4" s="335"/>
      <c r="K4" s="335"/>
      <c r="L4" s="334"/>
      <c r="M4" s="314">
        <v>0</v>
      </c>
      <c r="N4" s="266" t="s">
        <v>383</v>
      </c>
      <c r="Y4" s="270"/>
      <c r="Z4" s="270"/>
    </row>
    <row r="5" spans="1:42" x14ac:dyDescent="0.2">
      <c r="G5" s="270"/>
    </row>
    <row r="6" spans="1:42" ht="18" customHeight="1" x14ac:dyDescent="0.25">
      <c r="A6" s="333" t="s">
        <v>382</v>
      </c>
      <c r="B6" s="333" t="s">
        <v>365</v>
      </c>
      <c r="C6" s="333" t="s">
        <v>2</v>
      </c>
      <c r="D6" s="333" t="s">
        <v>364</v>
      </c>
      <c r="F6" s="270"/>
      <c r="G6" s="270"/>
    </row>
    <row r="7" spans="1:42" ht="18" customHeight="1" thickBot="1" x14ac:dyDescent="0.25">
      <c r="A7" s="328" t="s">
        <v>183</v>
      </c>
      <c r="B7" s="272" t="s">
        <v>11</v>
      </c>
      <c r="C7" s="272"/>
      <c r="D7" s="272">
        <v>2</v>
      </c>
      <c r="F7" s="266" t="s">
        <v>381</v>
      </c>
      <c r="G7" s="270"/>
    </row>
    <row r="8" spans="1:42" ht="18" customHeight="1" thickBot="1" x14ac:dyDescent="0.25">
      <c r="A8" s="328" t="s">
        <v>184</v>
      </c>
      <c r="B8" s="272" t="s">
        <v>14</v>
      </c>
      <c r="C8" s="272"/>
      <c r="D8" s="272">
        <v>1</v>
      </c>
      <c r="F8" s="332" t="s">
        <v>380</v>
      </c>
      <c r="G8" s="331"/>
    </row>
    <row r="9" spans="1:42" ht="18" customHeight="1" x14ac:dyDescent="0.2">
      <c r="A9" s="328" t="s">
        <v>185</v>
      </c>
      <c r="B9" s="272" t="s">
        <v>15</v>
      </c>
      <c r="C9" s="272" t="s">
        <v>352</v>
      </c>
      <c r="D9" s="272">
        <v>3</v>
      </c>
      <c r="F9" s="330" t="s">
        <v>379</v>
      </c>
      <c r="G9" s="329" t="s">
        <v>378</v>
      </c>
    </row>
    <row r="10" spans="1:42" ht="18" customHeight="1" x14ac:dyDescent="0.2">
      <c r="A10" s="328" t="s">
        <v>186</v>
      </c>
      <c r="B10" s="272" t="s">
        <v>7</v>
      </c>
      <c r="C10" s="272" t="s">
        <v>15</v>
      </c>
      <c r="D10" s="323">
        <v>4</v>
      </c>
      <c r="F10" s="327" t="s">
        <v>377</v>
      </c>
      <c r="G10" s="326" t="s">
        <v>376</v>
      </c>
    </row>
    <row r="11" spans="1:42" ht="18" customHeight="1" x14ac:dyDescent="0.2">
      <c r="A11" s="313" t="s">
        <v>187</v>
      </c>
      <c r="B11" s="272" t="s">
        <v>8</v>
      </c>
      <c r="C11" s="272" t="s">
        <v>7</v>
      </c>
      <c r="D11" s="323">
        <v>3</v>
      </c>
      <c r="F11" s="327" t="s">
        <v>375</v>
      </c>
      <c r="G11" s="326" t="s">
        <v>374</v>
      </c>
    </row>
    <row r="12" spans="1:42" ht="18" customHeight="1" thickBot="1" x14ac:dyDescent="0.25">
      <c r="A12" s="313" t="s">
        <v>188</v>
      </c>
      <c r="B12" s="272" t="s">
        <v>9</v>
      </c>
      <c r="C12" s="272" t="s">
        <v>8</v>
      </c>
      <c r="D12" s="323">
        <v>1</v>
      </c>
      <c r="F12" s="325" t="s">
        <v>373</v>
      </c>
      <c r="G12" s="324" t="s">
        <v>372</v>
      </c>
    </row>
    <row r="13" spans="1:42" ht="18" customHeight="1" x14ac:dyDescent="0.2">
      <c r="A13" s="313" t="s">
        <v>189</v>
      </c>
      <c r="B13" s="272" t="s">
        <v>218</v>
      </c>
      <c r="C13" s="272" t="s">
        <v>9</v>
      </c>
      <c r="D13" s="323">
        <v>4</v>
      </c>
      <c r="F13" s="270"/>
      <c r="G13" s="270"/>
    </row>
    <row r="14" spans="1:42" ht="18" customHeight="1" x14ac:dyDescent="0.2">
      <c r="A14" s="313" t="s">
        <v>190</v>
      </c>
      <c r="B14" s="272" t="s">
        <v>17</v>
      </c>
      <c r="C14" s="272" t="s">
        <v>218</v>
      </c>
      <c r="D14" s="323">
        <v>5</v>
      </c>
      <c r="F14" s="270"/>
      <c r="G14" s="270"/>
    </row>
    <row r="15" spans="1:42" ht="18" customHeight="1" x14ac:dyDescent="0.2">
      <c r="A15" s="313" t="s">
        <v>191</v>
      </c>
      <c r="B15" s="272" t="s">
        <v>220</v>
      </c>
      <c r="C15" s="272" t="s">
        <v>218</v>
      </c>
      <c r="D15" s="323">
        <v>3</v>
      </c>
    </row>
    <row r="16" spans="1:42" ht="18" customHeight="1" x14ac:dyDescent="0.2">
      <c r="A16" s="313" t="s">
        <v>68</v>
      </c>
      <c r="B16" s="272" t="s">
        <v>222</v>
      </c>
      <c r="C16" s="294" t="s">
        <v>353</v>
      </c>
      <c r="D16" s="323">
        <v>2</v>
      </c>
      <c r="E16" s="270"/>
    </row>
    <row r="17" spans="1:91" ht="18" customHeight="1" x14ac:dyDescent="0.2">
      <c r="A17" s="313" t="s">
        <v>138</v>
      </c>
      <c r="B17" s="272" t="s">
        <v>351</v>
      </c>
      <c r="C17" s="272" t="s">
        <v>354</v>
      </c>
      <c r="D17" s="323">
        <v>1</v>
      </c>
      <c r="E17" s="270"/>
    </row>
    <row r="18" spans="1:91" ht="18" customHeight="1" x14ac:dyDescent="0.2">
      <c r="A18" s="313" t="s">
        <v>194</v>
      </c>
      <c r="B18" s="272" t="s">
        <v>10</v>
      </c>
      <c r="C18" s="272" t="s">
        <v>351</v>
      </c>
      <c r="D18" s="323">
        <v>7</v>
      </c>
      <c r="E18" s="270"/>
    </row>
    <row r="19" spans="1:91" ht="18" customHeight="1" x14ac:dyDescent="0.2">
      <c r="A19" s="313" t="s">
        <v>355</v>
      </c>
      <c r="B19" s="272" t="s">
        <v>34</v>
      </c>
      <c r="C19" s="272" t="s">
        <v>10</v>
      </c>
      <c r="D19" s="272">
        <v>3</v>
      </c>
      <c r="E19" s="270"/>
      <c r="F19" s="270"/>
      <c r="G19" s="270"/>
    </row>
    <row r="20" spans="1:91" ht="18" customHeight="1" thickBot="1" x14ac:dyDescent="0.25">
      <c r="A20" s="313" t="s">
        <v>195</v>
      </c>
      <c r="B20" s="272" t="s">
        <v>224</v>
      </c>
      <c r="C20" s="272" t="s">
        <v>34</v>
      </c>
      <c r="D20" s="272">
        <v>14</v>
      </c>
      <c r="E20" s="270"/>
      <c r="F20" s="270"/>
      <c r="G20" s="270"/>
    </row>
    <row r="21" spans="1:91" ht="18" customHeight="1" thickBot="1" x14ac:dyDescent="0.25">
      <c r="A21" s="313" t="s">
        <v>197</v>
      </c>
      <c r="B21" s="272" t="s">
        <v>225</v>
      </c>
      <c r="C21" s="272" t="s">
        <v>224</v>
      </c>
      <c r="D21" s="272">
        <v>1</v>
      </c>
      <c r="E21" s="270"/>
      <c r="F21" s="321" t="s">
        <v>11</v>
      </c>
      <c r="G21" s="320">
        <v>2</v>
      </c>
      <c r="W21" s="270"/>
      <c r="X21" s="321" t="s">
        <v>17</v>
      </c>
      <c r="Y21" s="320">
        <v>5</v>
      </c>
    </row>
    <row r="22" spans="1:91" ht="18" customHeight="1" x14ac:dyDescent="0.2">
      <c r="A22" s="322" t="s">
        <v>356</v>
      </c>
      <c r="B22" s="272" t="s">
        <v>18</v>
      </c>
      <c r="C22" s="272" t="s">
        <v>225</v>
      </c>
      <c r="D22" s="272">
        <v>2</v>
      </c>
      <c r="E22" s="270"/>
      <c r="F22" s="318">
        <v>0</v>
      </c>
      <c r="G22" s="317">
        <f>G21+F22</f>
        <v>2</v>
      </c>
      <c r="W22" s="270"/>
      <c r="X22" s="318">
        <f>V25</f>
        <v>17</v>
      </c>
      <c r="Y22" s="317">
        <f>X22+Y21</f>
        <v>22</v>
      </c>
    </row>
    <row r="23" spans="1:91" ht="18" customHeight="1" thickBot="1" x14ac:dyDescent="0.25">
      <c r="A23" s="313" t="s">
        <v>200</v>
      </c>
      <c r="B23" s="272" t="s">
        <v>19</v>
      </c>
      <c r="C23" s="272" t="s">
        <v>18</v>
      </c>
      <c r="D23" s="272">
        <v>1</v>
      </c>
      <c r="E23" s="270"/>
      <c r="F23" s="316">
        <f>G23-G21</f>
        <v>0</v>
      </c>
      <c r="G23" s="315">
        <f>I26</f>
        <v>2</v>
      </c>
      <c r="W23" s="270"/>
      <c r="X23" s="316">
        <f>Y23-Y21</f>
        <v>17</v>
      </c>
      <c r="Y23" s="315">
        <f>MIN(AD25,AA25)</f>
        <v>22</v>
      </c>
    </row>
    <row r="24" spans="1:91" ht="18" customHeight="1" thickBot="1" x14ac:dyDescent="0.25">
      <c r="A24" s="313" t="s">
        <v>201</v>
      </c>
      <c r="B24" s="272" t="s">
        <v>20</v>
      </c>
      <c r="C24" s="272" t="s">
        <v>19</v>
      </c>
      <c r="D24" s="272">
        <v>1</v>
      </c>
      <c r="E24" s="270"/>
      <c r="F24" s="314">
        <f>F23-F22</f>
        <v>0</v>
      </c>
      <c r="G24" s="314">
        <f>G23-G22</f>
        <v>0</v>
      </c>
      <c r="H24" s="270"/>
      <c r="I24" s="321" t="s">
        <v>15</v>
      </c>
      <c r="J24" s="320">
        <v>3</v>
      </c>
      <c r="K24" s="270"/>
      <c r="L24" s="321" t="s">
        <v>7</v>
      </c>
      <c r="M24" s="320">
        <v>4</v>
      </c>
      <c r="N24" s="270"/>
      <c r="O24" s="321" t="s">
        <v>8</v>
      </c>
      <c r="P24" s="320">
        <v>3</v>
      </c>
      <c r="Q24" s="270"/>
      <c r="R24" s="321" t="s">
        <v>9</v>
      </c>
      <c r="S24" s="320">
        <v>1</v>
      </c>
      <c r="T24" s="270"/>
      <c r="U24" s="321" t="s">
        <v>218</v>
      </c>
      <c r="V24" s="320">
        <v>4</v>
      </c>
      <c r="W24" s="270"/>
      <c r="X24" s="314">
        <f>X23-X22</f>
        <v>0</v>
      </c>
      <c r="Y24" s="314">
        <f>Y23-Y22</f>
        <v>0</v>
      </c>
      <c r="Z24" s="270"/>
      <c r="AA24" s="321" t="s">
        <v>222</v>
      </c>
      <c r="AB24" s="320">
        <v>2</v>
      </c>
      <c r="AC24" s="270"/>
      <c r="AD24" s="321" t="s">
        <v>351</v>
      </c>
      <c r="AE24" s="320">
        <v>1</v>
      </c>
      <c r="AF24" s="270"/>
      <c r="AG24" s="321" t="s">
        <v>10</v>
      </c>
      <c r="AH24" s="320">
        <v>7</v>
      </c>
      <c r="AI24" s="270"/>
      <c r="AJ24" s="321" t="s">
        <v>34</v>
      </c>
      <c r="AK24" s="320">
        <v>3</v>
      </c>
      <c r="AL24" s="270"/>
      <c r="AM24" s="321" t="s">
        <v>224</v>
      </c>
      <c r="AN24" s="320">
        <v>14</v>
      </c>
      <c r="AO24" s="270"/>
      <c r="AP24" s="321" t="s">
        <v>225</v>
      </c>
      <c r="AQ24" s="320">
        <v>1</v>
      </c>
      <c r="AR24" s="270"/>
      <c r="AS24" s="321" t="s">
        <v>18</v>
      </c>
      <c r="AT24" s="320">
        <v>2</v>
      </c>
      <c r="AU24" s="270"/>
      <c r="AV24" s="321" t="s">
        <v>19</v>
      </c>
      <c r="AW24" s="320">
        <v>1</v>
      </c>
      <c r="AX24" s="270"/>
      <c r="AY24" s="321" t="s">
        <v>20</v>
      </c>
      <c r="AZ24" s="320">
        <v>1</v>
      </c>
      <c r="BA24" s="270"/>
      <c r="BB24" s="321" t="s">
        <v>20</v>
      </c>
      <c r="BC24" s="320">
        <v>1</v>
      </c>
      <c r="BD24" s="270"/>
      <c r="BE24" s="321" t="s">
        <v>90</v>
      </c>
      <c r="BF24" s="320">
        <v>1</v>
      </c>
      <c r="BH24" s="321" t="s">
        <v>228</v>
      </c>
      <c r="BI24" s="320">
        <v>1</v>
      </c>
      <c r="BJ24" s="270"/>
      <c r="BK24" s="321" t="s">
        <v>229</v>
      </c>
      <c r="BL24" s="320">
        <v>1</v>
      </c>
      <c r="BM24" s="270"/>
      <c r="BN24" s="321" t="s">
        <v>231</v>
      </c>
      <c r="BO24" s="320">
        <v>1</v>
      </c>
      <c r="BP24" s="270"/>
      <c r="BQ24" s="321" t="s">
        <v>232</v>
      </c>
      <c r="BR24" s="320">
        <v>1</v>
      </c>
      <c r="BS24" s="270"/>
      <c r="BT24" s="321" t="s">
        <v>233</v>
      </c>
      <c r="BU24" s="320">
        <v>1</v>
      </c>
      <c r="BV24" s="270"/>
      <c r="BW24" s="321" t="s">
        <v>235</v>
      </c>
      <c r="BX24" s="320">
        <v>1</v>
      </c>
      <c r="BZ24" s="321" t="s">
        <v>236</v>
      </c>
      <c r="CA24" s="320">
        <v>1</v>
      </c>
      <c r="CB24" s="270"/>
      <c r="CC24" s="321" t="s">
        <v>237</v>
      </c>
      <c r="CD24" s="320">
        <v>1</v>
      </c>
      <c r="CE24" s="270"/>
      <c r="CF24" s="321" t="s">
        <v>238</v>
      </c>
      <c r="CG24" s="320">
        <v>1</v>
      </c>
      <c r="CH24" s="270"/>
      <c r="CI24" s="321" t="s">
        <v>240</v>
      </c>
      <c r="CJ24" s="320">
        <v>1</v>
      </c>
      <c r="CK24" s="270"/>
      <c r="CL24" s="321" t="s">
        <v>241</v>
      </c>
      <c r="CM24" s="320">
        <v>1</v>
      </c>
    </row>
    <row r="25" spans="1:91" ht="18" customHeight="1" x14ac:dyDescent="0.2">
      <c r="A25" s="313" t="s">
        <v>202</v>
      </c>
      <c r="B25" s="272" t="s">
        <v>90</v>
      </c>
      <c r="C25" s="272" t="s">
        <v>20</v>
      </c>
      <c r="D25" s="272">
        <v>1</v>
      </c>
      <c r="E25" s="270"/>
      <c r="H25" s="270"/>
      <c r="I25" s="318">
        <f>MAX(G22,G28)</f>
        <v>2</v>
      </c>
      <c r="J25" s="317">
        <f>I25+J24</f>
        <v>5</v>
      </c>
      <c r="K25" s="270"/>
      <c r="L25" s="318">
        <f>J25</f>
        <v>5</v>
      </c>
      <c r="M25" s="317">
        <f>L25+M24</f>
        <v>9</v>
      </c>
      <c r="N25" s="270"/>
      <c r="O25" s="318">
        <f>M25</f>
        <v>9</v>
      </c>
      <c r="P25" s="317">
        <f>O25+P24</f>
        <v>12</v>
      </c>
      <c r="Q25" s="270"/>
      <c r="R25" s="318">
        <f>P25</f>
        <v>12</v>
      </c>
      <c r="S25" s="317">
        <f>R25+S24</f>
        <v>13</v>
      </c>
      <c r="T25" s="270"/>
      <c r="U25" s="318">
        <f>S25</f>
        <v>13</v>
      </c>
      <c r="V25" s="317">
        <f>U25+V24</f>
        <v>17</v>
      </c>
      <c r="W25" s="270"/>
      <c r="X25" s="270"/>
      <c r="Y25" s="270"/>
      <c r="Z25" s="270"/>
      <c r="AA25" s="318">
        <f>MAX(Y22,Y28)</f>
        <v>22</v>
      </c>
      <c r="AB25" s="317">
        <f>AA25+AB24</f>
        <v>24</v>
      </c>
      <c r="AC25" s="270"/>
      <c r="AD25" s="318">
        <f>MAX(Y22,Y28,AB25)</f>
        <v>24</v>
      </c>
      <c r="AE25" s="317">
        <f>AD25+AE24</f>
        <v>25</v>
      </c>
      <c r="AF25" s="270"/>
      <c r="AG25" s="318">
        <f>AE25</f>
        <v>25</v>
      </c>
      <c r="AH25" s="317">
        <f>AG25+AH24</f>
        <v>32</v>
      </c>
      <c r="AI25" s="270"/>
      <c r="AJ25" s="318">
        <f>AH25</f>
        <v>32</v>
      </c>
      <c r="AK25" s="317">
        <f>AJ25+AK24</f>
        <v>35</v>
      </c>
      <c r="AL25" s="270"/>
      <c r="AM25" s="318">
        <f>AK25</f>
        <v>35</v>
      </c>
      <c r="AN25" s="317">
        <f>AM25+AN24</f>
        <v>49</v>
      </c>
      <c r="AO25" s="270"/>
      <c r="AP25" s="318">
        <f>AN25</f>
        <v>49</v>
      </c>
      <c r="AQ25" s="317">
        <f>AP25+AQ24</f>
        <v>50</v>
      </c>
      <c r="AR25" s="270"/>
      <c r="AS25" s="318">
        <f>AQ25</f>
        <v>50</v>
      </c>
      <c r="AT25" s="317">
        <f>AS25+AT24</f>
        <v>52</v>
      </c>
      <c r="AU25" s="270"/>
      <c r="AV25" s="318">
        <f>AT25</f>
        <v>52</v>
      </c>
      <c r="AW25" s="317">
        <f>AV25+AW24</f>
        <v>53</v>
      </c>
      <c r="AX25" s="270"/>
      <c r="AY25" s="318">
        <f>AW25</f>
        <v>53</v>
      </c>
      <c r="AZ25" s="317">
        <f>AY25+AZ24</f>
        <v>54</v>
      </c>
      <c r="BA25" s="270"/>
      <c r="BB25" s="318">
        <f>AZ25</f>
        <v>54</v>
      </c>
      <c r="BC25" s="317">
        <f>BB25+BC24</f>
        <v>55</v>
      </c>
      <c r="BD25" s="270"/>
      <c r="BE25" s="318">
        <f>BC25</f>
        <v>55</v>
      </c>
      <c r="BF25" s="317">
        <f>BE25+BF24</f>
        <v>56</v>
      </c>
      <c r="BH25" s="318">
        <f>BF25</f>
        <v>56</v>
      </c>
      <c r="BI25" s="317">
        <f>BH25+BI24</f>
        <v>57</v>
      </c>
      <c r="BJ25" s="270"/>
      <c r="BK25" s="318">
        <f>BI25</f>
        <v>57</v>
      </c>
      <c r="BL25" s="317">
        <f>BK25+BL24</f>
        <v>58</v>
      </c>
      <c r="BM25" s="270"/>
      <c r="BN25" s="318">
        <f>BL25</f>
        <v>58</v>
      </c>
      <c r="BO25" s="317">
        <f>BN25+BO24</f>
        <v>59</v>
      </c>
      <c r="BP25" s="270"/>
      <c r="BQ25" s="318">
        <f>BO25</f>
        <v>59</v>
      </c>
      <c r="BR25" s="317">
        <f>BQ25+BR24</f>
        <v>60</v>
      </c>
      <c r="BS25" s="270"/>
      <c r="BT25" s="318">
        <f>BR25</f>
        <v>60</v>
      </c>
      <c r="BU25" s="317">
        <f>BT25+BU24</f>
        <v>61</v>
      </c>
      <c r="BV25" s="270"/>
      <c r="BW25" s="318">
        <f>BU25</f>
        <v>61</v>
      </c>
      <c r="BX25" s="317">
        <f>BW25+BX24</f>
        <v>62</v>
      </c>
      <c r="BZ25" s="318">
        <f>BX25</f>
        <v>62</v>
      </c>
      <c r="CA25" s="317">
        <f>BZ25+CA24</f>
        <v>63</v>
      </c>
      <c r="CB25" s="270"/>
      <c r="CC25" s="318">
        <f>CA25</f>
        <v>63</v>
      </c>
      <c r="CD25" s="317">
        <f>CC25+CD24</f>
        <v>64</v>
      </c>
      <c r="CE25" s="270"/>
      <c r="CF25" s="318">
        <f>CD25</f>
        <v>64</v>
      </c>
      <c r="CG25" s="317">
        <f>CF25+CG24</f>
        <v>65</v>
      </c>
      <c r="CH25" s="270"/>
      <c r="CI25" s="318">
        <f>CG25</f>
        <v>65</v>
      </c>
      <c r="CJ25" s="317">
        <f>CI25+CJ24</f>
        <v>66</v>
      </c>
      <c r="CK25" s="270"/>
      <c r="CL25" s="318">
        <f>CJ25</f>
        <v>66</v>
      </c>
      <c r="CM25" s="317">
        <f>CL25+CM24</f>
        <v>67</v>
      </c>
    </row>
    <row r="26" spans="1:91" ht="18" customHeight="1" thickBot="1" x14ac:dyDescent="0.25">
      <c r="A26" s="313" t="s">
        <v>203</v>
      </c>
      <c r="B26" s="272" t="s">
        <v>228</v>
      </c>
      <c r="C26" s="272" t="s">
        <v>90</v>
      </c>
      <c r="D26" s="272">
        <v>1</v>
      </c>
      <c r="E26" s="270"/>
      <c r="H26" s="270"/>
      <c r="I26" s="316">
        <f>J26-J24</f>
        <v>2</v>
      </c>
      <c r="J26" s="315">
        <f>L26</f>
        <v>5</v>
      </c>
      <c r="K26" s="270"/>
      <c r="L26" s="316">
        <f>M26-M24</f>
        <v>5</v>
      </c>
      <c r="M26" s="315">
        <f>O26</f>
        <v>9</v>
      </c>
      <c r="N26" s="270"/>
      <c r="O26" s="316">
        <f>P26-P24</f>
        <v>9</v>
      </c>
      <c r="P26" s="315">
        <f>R26</f>
        <v>12</v>
      </c>
      <c r="Q26" s="270"/>
      <c r="R26" s="316">
        <f>S26-S24</f>
        <v>12</v>
      </c>
      <c r="S26" s="315">
        <f>U26</f>
        <v>13</v>
      </c>
      <c r="T26" s="270"/>
      <c r="U26" s="316">
        <f>V26-V24</f>
        <v>13</v>
      </c>
      <c r="V26" s="315">
        <f>MIN(X23,X29)</f>
        <v>17</v>
      </c>
      <c r="W26" s="270"/>
      <c r="X26" s="270"/>
      <c r="Y26" s="270"/>
      <c r="Z26" s="270"/>
      <c r="AA26" s="316">
        <f>AB26-AB24</f>
        <v>22</v>
      </c>
      <c r="AB26" s="315">
        <f>AB25</f>
        <v>24</v>
      </c>
      <c r="AC26" s="270"/>
      <c r="AD26" s="316">
        <f>AE26-AE24</f>
        <v>24</v>
      </c>
      <c r="AE26" s="315">
        <f>AE25</f>
        <v>25</v>
      </c>
      <c r="AF26" s="270"/>
      <c r="AG26" s="316">
        <f>AH26-AH24</f>
        <v>25</v>
      </c>
      <c r="AH26" s="315">
        <f>AH25</f>
        <v>32</v>
      </c>
      <c r="AI26" s="270"/>
      <c r="AJ26" s="316">
        <f>AK26-AK24</f>
        <v>32</v>
      </c>
      <c r="AK26" s="315">
        <f>AK25</f>
        <v>35</v>
      </c>
      <c r="AL26" s="270"/>
      <c r="AM26" s="316">
        <f>AN26-AN24</f>
        <v>35</v>
      </c>
      <c r="AN26" s="315">
        <f>AN25</f>
        <v>49</v>
      </c>
      <c r="AO26" s="270"/>
      <c r="AP26" s="316">
        <f>AQ26-AQ24</f>
        <v>49</v>
      </c>
      <c r="AQ26" s="315">
        <f>AQ25</f>
        <v>50</v>
      </c>
      <c r="AR26" s="270"/>
      <c r="AS26" s="316">
        <f>AT26-AT24</f>
        <v>50</v>
      </c>
      <c r="AT26" s="315">
        <f>AT25</f>
        <v>52</v>
      </c>
      <c r="AU26" s="270"/>
      <c r="AV26" s="316">
        <f>AW26-AW24</f>
        <v>52</v>
      </c>
      <c r="AW26" s="315">
        <f>AW25</f>
        <v>53</v>
      </c>
      <c r="AX26" s="270"/>
      <c r="AY26" s="316">
        <f>AZ26-AZ24</f>
        <v>53</v>
      </c>
      <c r="AZ26" s="315">
        <f>AZ25</f>
        <v>54</v>
      </c>
      <c r="BA26" s="270"/>
      <c r="BB26" s="316">
        <f>BC26-BC24</f>
        <v>54</v>
      </c>
      <c r="BC26" s="315">
        <f>BC25</f>
        <v>55</v>
      </c>
      <c r="BD26" s="270"/>
      <c r="BE26" s="316">
        <f>BF26-BF24</f>
        <v>55</v>
      </c>
      <c r="BF26" s="315">
        <f>BF25</f>
        <v>56</v>
      </c>
      <c r="BH26" s="316">
        <f>BI26-BI24</f>
        <v>56</v>
      </c>
      <c r="BI26" s="315">
        <f>BI25</f>
        <v>57</v>
      </c>
      <c r="BJ26" s="270"/>
      <c r="BK26" s="316">
        <f>BL26-BL24</f>
        <v>57</v>
      </c>
      <c r="BL26" s="315">
        <f>BL25</f>
        <v>58</v>
      </c>
      <c r="BM26" s="270"/>
      <c r="BN26" s="316">
        <f>BO26-BO24</f>
        <v>58</v>
      </c>
      <c r="BO26" s="315">
        <f>BO25</f>
        <v>59</v>
      </c>
      <c r="BP26" s="270"/>
      <c r="BQ26" s="316">
        <f>BR26-BR24</f>
        <v>59</v>
      </c>
      <c r="BR26" s="315">
        <f>BR25</f>
        <v>60</v>
      </c>
      <c r="BS26" s="270"/>
      <c r="BT26" s="316">
        <f>BU26-BU24</f>
        <v>60</v>
      </c>
      <c r="BU26" s="315">
        <f>BU25</f>
        <v>61</v>
      </c>
      <c r="BV26" s="270"/>
      <c r="BW26" s="316">
        <f>BX26-BX24</f>
        <v>61</v>
      </c>
      <c r="BX26" s="315">
        <f>BX25</f>
        <v>62</v>
      </c>
      <c r="BZ26" s="316">
        <f>CA26-CA24</f>
        <v>62</v>
      </c>
      <c r="CA26" s="315">
        <f>CA25</f>
        <v>63</v>
      </c>
      <c r="CB26" s="270"/>
      <c r="CC26" s="316">
        <f>CD26-CD24</f>
        <v>63</v>
      </c>
      <c r="CD26" s="315">
        <f>CD25</f>
        <v>64</v>
      </c>
      <c r="CE26" s="270"/>
      <c r="CF26" s="316">
        <f>CG26-CG24</f>
        <v>64</v>
      </c>
      <c r="CG26" s="315">
        <f>CG25</f>
        <v>65</v>
      </c>
      <c r="CH26" s="270"/>
      <c r="CI26" s="316">
        <f>CJ26-CJ24</f>
        <v>65</v>
      </c>
      <c r="CJ26" s="315">
        <f>CJ25</f>
        <v>66</v>
      </c>
      <c r="CK26" s="270"/>
      <c r="CL26" s="316">
        <f>CM26-CM24</f>
        <v>66</v>
      </c>
      <c r="CM26" s="315">
        <f>CM25</f>
        <v>67</v>
      </c>
    </row>
    <row r="27" spans="1:91" ht="18" customHeight="1" thickBot="1" x14ac:dyDescent="0.25">
      <c r="A27" s="313" t="s">
        <v>204</v>
      </c>
      <c r="B27" s="272" t="s">
        <v>229</v>
      </c>
      <c r="C27" s="272" t="s">
        <v>228</v>
      </c>
      <c r="D27" s="272">
        <v>1</v>
      </c>
      <c r="E27" s="270"/>
      <c r="F27" s="321" t="s">
        <v>14</v>
      </c>
      <c r="G27" s="320">
        <f>D8</f>
        <v>1</v>
      </c>
      <c r="H27" s="270"/>
      <c r="I27" s="314">
        <f>I26-I25</f>
        <v>0</v>
      </c>
      <c r="J27" s="314">
        <f>J26-J25</f>
        <v>0</v>
      </c>
      <c r="K27" s="270"/>
      <c r="L27" s="314">
        <f>L26-L25</f>
        <v>0</v>
      </c>
      <c r="M27" s="314">
        <f>M26-M25</f>
        <v>0</v>
      </c>
      <c r="N27" s="270"/>
      <c r="O27" s="314">
        <f>O26-O25</f>
        <v>0</v>
      </c>
      <c r="P27" s="314">
        <f>P26-P25</f>
        <v>0</v>
      </c>
      <c r="Q27" s="270"/>
      <c r="R27" s="314">
        <f>R26-R25</f>
        <v>0</v>
      </c>
      <c r="S27" s="314">
        <f>S26-S25</f>
        <v>0</v>
      </c>
      <c r="T27" s="270"/>
      <c r="U27" s="314">
        <f>U26-U25</f>
        <v>0</v>
      </c>
      <c r="V27" s="314">
        <f>V26-V25</f>
        <v>0</v>
      </c>
      <c r="W27" s="270"/>
      <c r="X27" s="321" t="s">
        <v>220</v>
      </c>
      <c r="Y27" s="320">
        <v>3</v>
      </c>
      <c r="Z27" s="270"/>
      <c r="AA27" s="314">
        <f>AA26-AA25</f>
        <v>0</v>
      </c>
      <c r="AB27" s="314">
        <f>AB26-AB25</f>
        <v>0</v>
      </c>
      <c r="AC27" s="270"/>
      <c r="AD27" s="314">
        <f>AD26-AD25</f>
        <v>0</v>
      </c>
      <c r="AE27" s="314">
        <f>AE26-AE25</f>
        <v>0</v>
      </c>
      <c r="AF27" s="270"/>
      <c r="AG27" s="314">
        <f>AG26-AG25</f>
        <v>0</v>
      </c>
      <c r="AH27" s="314">
        <f>AH26-AH25</f>
        <v>0</v>
      </c>
      <c r="AI27" s="270"/>
      <c r="AJ27" s="314">
        <f>AJ26-AJ25</f>
        <v>0</v>
      </c>
      <c r="AK27" s="314">
        <f>AK26-AK25</f>
        <v>0</v>
      </c>
      <c r="AL27" s="270"/>
      <c r="AM27" s="314">
        <f>AM26-AM25</f>
        <v>0</v>
      </c>
      <c r="AN27" s="314">
        <f>AN26-AN25</f>
        <v>0</v>
      </c>
      <c r="AO27" s="270"/>
      <c r="AP27" s="314">
        <f>AP26-AP25</f>
        <v>0</v>
      </c>
      <c r="AQ27" s="314">
        <f>AQ26-AQ25</f>
        <v>0</v>
      </c>
      <c r="AR27" s="270"/>
      <c r="AS27" s="314">
        <f>AS26-AS25</f>
        <v>0</v>
      </c>
      <c r="AT27" s="314">
        <f>AT26-AT25</f>
        <v>0</v>
      </c>
      <c r="AU27" s="270"/>
      <c r="AV27" s="314">
        <f>AV26-AV25</f>
        <v>0</v>
      </c>
      <c r="AW27" s="314">
        <f>AW26-AW25</f>
        <v>0</v>
      </c>
      <c r="AX27" s="270"/>
      <c r="AY27" s="314">
        <f>AY26-AY25</f>
        <v>0</v>
      </c>
      <c r="AZ27" s="314">
        <f>AZ26-AZ25</f>
        <v>0</v>
      </c>
      <c r="BA27" s="270"/>
      <c r="BB27" s="314">
        <f>BB26-BB25</f>
        <v>0</v>
      </c>
      <c r="BC27" s="314">
        <f>BC26-BC25</f>
        <v>0</v>
      </c>
      <c r="BD27" s="270"/>
      <c r="BE27" s="314">
        <f>BE26-BE25</f>
        <v>0</v>
      </c>
      <c r="BF27" s="314">
        <f>BF26-BF25</f>
        <v>0</v>
      </c>
      <c r="BH27" s="314">
        <f>BH26-BH25</f>
        <v>0</v>
      </c>
      <c r="BI27" s="314">
        <f>BI26-BI25</f>
        <v>0</v>
      </c>
      <c r="BJ27" s="270"/>
      <c r="BK27" s="314">
        <f>BK26-BK25</f>
        <v>0</v>
      </c>
      <c r="BL27" s="314">
        <f>BL26-BL25</f>
        <v>0</v>
      </c>
      <c r="BM27" s="270"/>
      <c r="BN27" s="314">
        <f>BN26-BN25</f>
        <v>0</v>
      </c>
      <c r="BO27" s="314">
        <f>BO26-BO25</f>
        <v>0</v>
      </c>
      <c r="BP27" s="270"/>
      <c r="BQ27" s="314">
        <f>BQ26-BQ25</f>
        <v>0</v>
      </c>
      <c r="BR27" s="314">
        <f>BR26-BR25</f>
        <v>0</v>
      </c>
      <c r="BS27" s="270"/>
      <c r="BT27" s="314">
        <f>BT26-BT25</f>
        <v>0</v>
      </c>
      <c r="BU27" s="314">
        <f>BU26-BU25</f>
        <v>0</v>
      </c>
      <c r="BV27" s="270"/>
      <c r="BW27" s="314">
        <f>BW26-BW25</f>
        <v>0</v>
      </c>
      <c r="BX27" s="314">
        <f>BX26-BX25</f>
        <v>0</v>
      </c>
      <c r="BZ27" s="314">
        <f>BZ26-BZ25</f>
        <v>0</v>
      </c>
      <c r="CA27" s="314">
        <f>CA26-CA25</f>
        <v>0</v>
      </c>
      <c r="CB27" s="270"/>
      <c r="CC27" s="314">
        <f>CC26-CC25</f>
        <v>0</v>
      </c>
      <c r="CD27" s="314">
        <f>CD26-CD25</f>
        <v>0</v>
      </c>
      <c r="CE27" s="270"/>
      <c r="CF27" s="314">
        <f>CF26-CF25</f>
        <v>0</v>
      </c>
      <c r="CG27" s="314">
        <f>CG26-CG25</f>
        <v>0</v>
      </c>
      <c r="CH27" s="270"/>
      <c r="CI27" s="314">
        <f>CI26-CI25</f>
        <v>0</v>
      </c>
      <c r="CJ27" s="314">
        <f>CJ26-CJ25</f>
        <v>0</v>
      </c>
      <c r="CK27" s="270"/>
      <c r="CL27" s="314">
        <f>CL26-CL25</f>
        <v>0</v>
      </c>
      <c r="CM27" s="314">
        <f>CM26-CM25</f>
        <v>0</v>
      </c>
    </row>
    <row r="28" spans="1:91" ht="18" customHeight="1" x14ac:dyDescent="0.2">
      <c r="A28" s="319" t="s">
        <v>94</v>
      </c>
      <c r="B28" s="272" t="s">
        <v>231</v>
      </c>
      <c r="C28" s="272" t="s">
        <v>229</v>
      </c>
      <c r="D28" s="272">
        <v>1</v>
      </c>
      <c r="E28" s="270"/>
      <c r="F28" s="318">
        <v>0</v>
      </c>
      <c r="G28" s="317">
        <f>F28+G27</f>
        <v>1</v>
      </c>
      <c r="X28" s="318">
        <f>V25</f>
        <v>17</v>
      </c>
      <c r="Y28" s="317">
        <f>X28+Y27</f>
        <v>20</v>
      </c>
    </row>
    <row r="29" spans="1:91" ht="18" customHeight="1" x14ac:dyDescent="0.2">
      <c r="A29" s="313" t="s">
        <v>95</v>
      </c>
      <c r="B29" s="272" t="s">
        <v>232</v>
      </c>
      <c r="C29" s="272" t="s">
        <v>229</v>
      </c>
      <c r="D29" s="272">
        <v>1</v>
      </c>
      <c r="E29" s="270"/>
      <c r="F29" s="316">
        <f>G29-G27</f>
        <v>1</v>
      </c>
      <c r="G29" s="315">
        <f>I26</f>
        <v>2</v>
      </c>
      <c r="X29" s="316">
        <f>Y29-Y27</f>
        <v>19</v>
      </c>
      <c r="Y29" s="315">
        <f>MIN(AA26,AD26)</f>
        <v>22</v>
      </c>
    </row>
    <row r="30" spans="1:91" ht="18" customHeight="1" thickBot="1" x14ac:dyDescent="0.25">
      <c r="A30" s="313" t="s">
        <v>96</v>
      </c>
      <c r="B30" s="272" t="s">
        <v>233</v>
      </c>
      <c r="C30" s="272" t="s">
        <v>229</v>
      </c>
      <c r="D30" s="272">
        <v>1</v>
      </c>
      <c r="E30" s="270"/>
      <c r="F30" s="314">
        <f>F29-F28</f>
        <v>1</v>
      </c>
      <c r="G30" s="314">
        <f>G29-G28</f>
        <v>1</v>
      </c>
      <c r="X30" s="314">
        <f>X29-X28</f>
        <v>2</v>
      </c>
      <c r="Y30" s="314">
        <f>Y29-Y28</f>
        <v>2</v>
      </c>
    </row>
    <row r="31" spans="1:91" ht="18" customHeight="1" x14ac:dyDescent="0.2">
      <c r="A31" s="313" t="s">
        <v>205</v>
      </c>
      <c r="B31" s="272" t="s">
        <v>235</v>
      </c>
      <c r="C31" s="272" t="s">
        <v>229</v>
      </c>
      <c r="D31" s="272">
        <v>1</v>
      </c>
      <c r="E31" s="270"/>
    </row>
    <row r="32" spans="1:91" ht="18" customHeight="1" x14ac:dyDescent="0.2">
      <c r="A32" s="313" t="s">
        <v>206</v>
      </c>
      <c r="B32" s="272" t="s">
        <v>236</v>
      </c>
      <c r="C32" s="272" t="s">
        <v>235</v>
      </c>
      <c r="D32" s="272">
        <v>1</v>
      </c>
      <c r="E32" s="270"/>
    </row>
    <row r="33" spans="1:5" ht="18" customHeight="1" x14ac:dyDescent="0.2">
      <c r="A33" s="313" t="s">
        <v>207</v>
      </c>
      <c r="B33" s="272" t="s">
        <v>237</v>
      </c>
      <c r="C33" s="272" t="s">
        <v>236</v>
      </c>
      <c r="D33" s="272">
        <v>1</v>
      </c>
      <c r="E33" s="270"/>
    </row>
    <row r="34" spans="1:5" ht="18" customHeight="1" x14ac:dyDescent="0.2">
      <c r="A34" s="313" t="s">
        <v>208</v>
      </c>
      <c r="B34" s="272" t="s">
        <v>238</v>
      </c>
      <c r="C34" s="272" t="s">
        <v>237</v>
      </c>
      <c r="D34" s="272">
        <v>1</v>
      </c>
      <c r="E34" s="270"/>
    </row>
    <row r="35" spans="1:5" ht="18" customHeight="1" x14ac:dyDescent="0.2">
      <c r="A35" s="313" t="s">
        <v>210</v>
      </c>
      <c r="B35" s="272" t="s">
        <v>240</v>
      </c>
      <c r="C35" s="272" t="s">
        <v>238</v>
      </c>
      <c r="D35" s="272">
        <v>1</v>
      </c>
      <c r="E35" s="270"/>
    </row>
    <row r="36" spans="1:5" ht="18" customHeight="1" x14ac:dyDescent="0.2">
      <c r="A36" s="313" t="s">
        <v>211</v>
      </c>
      <c r="B36" s="272" t="s">
        <v>241</v>
      </c>
      <c r="C36" s="272" t="s">
        <v>240</v>
      </c>
      <c r="D36" s="272">
        <v>1</v>
      </c>
      <c r="E36" s="270"/>
    </row>
    <row r="37" spans="1:5" x14ac:dyDescent="0.2">
      <c r="E37" s="270"/>
    </row>
    <row r="38" spans="1:5" x14ac:dyDescent="0.2">
      <c r="E38" s="270"/>
    </row>
    <row r="39" spans="1:5" x14ac:dyDescent="0.2">
      <c r="E39" s="270"/>
    </row>
    <row r="40" spans="1:5" x14ac:dyDescent="0.2">
      <c r="E40" s="270"/>
    </row>
    <row r="41" spans="1:5" x14ac:dyDescent="0.2">
      <c r="E41" s="270"/>
    </row>
    <row r="42" spans="1:5" x14ac:dyDescent="0.2">
      <c r="E42" s="270"/>
    </row>
    <row r="43" spans="1:5" x14ac:dyDescent="0.2">
      <c r="E43" s="270"/>
    </row>
    <row r="44" spans="1:5" x14ac:dyDescent="0.2">
      <c r="E44" s="270"/>
    </row>
    <row r="45" spans="1:5" x14ac:dyDescent="0.2">
      <c r="E45" s="270"/>
    </row>
  </sheetData>
  <conditionalFormatting sqref="F24:G24">
    <cfRule type="cellIs" dxfId="34" priority="31" operator="equal">
      <formula>0</formula>
    </cfRule>
  </conditionalFormatting>
  <conditionalFormatting sqref="F30:G30">
    <cfRule type="cellIs" dxfId="33" priority="30" operator="equal">
      <formula>0</formula>
    </cfRule>
  </conditionalFormatting>
  <conditionalFormatting sqref="I27:J27">
    <cfRule type="cellIs" dxfId="32" priority="29" operator="equal">
      <formula>0</formula>
    </cfRule>
  </conditionalFormatting>
  <conditionalFormatting sqref="L27:M27">
    <cfRule type="cellIs" dxfId="31" priority="28" operator="equal">
      <formula>0</formula>
    </cfRule>
  </conditionalFormatting>
  <conditionalFormatting sqref="M4">
    <cfRule type="cellIs" dxfId="30" priority="32" operator="equal">
      <formula>0</formula>
    </cfRule>
  </conditionalFormatting>
  <conditionalFormatting sqref="O27:P27">
    <cfRule type="cellIs" dxfId="29" priority="27" operator="equal">
      <formula>0</formula>
    </cfRule>
  </conditionalFormatting>
  <conditionalFormatting sqref="R27:S27">
    <cfRule type="cellIs" dxfId="28" priority="25" operator="equal">
      <formula>0</formula>
    </cfRule>
  </conditionalFormatting>
  <conditionalFormatting sqref="U27:V27">
    <cfRule type="cellIs" dxfId="27" priority="26" operator="equal">
      <formula>0</formula>
    </cfRule>
  </conditionalFormatting>
  <conditionalFormatting sqref="X24:Y24">
    <cfRule type="cellIs" dxfId="26" priority="24" operator="equal">
      <formula>0</formula>
    </cfRule>
  </conditionalFormatting>
  <conditionalFormatting sqref="X30:Y30">
    <cfRule type="cellIs" dxfId="25" priority="23" operator="equal">
      <formula>0</formula>
    </cfRule>
  </conditionalFormatting>
  <conditionalFormatting sqref="AA27:AB27">
    <cfRule type="cellIs" dxfId="24" priority="22" operator="equal">
      <formula>0</formula>
    </cfRule>
  </conditionalFormatting>
  <conditionalFormatting sqref="AD27:AE27">
    <cfRule type="cellIs" dxfId="23" priority="21" operator="equal">
      <formula>0</formula>
    </cfRule>
  </conditionalFormatting>
  <conditionalFormatting sqref="AG27:AH27">
    <cfRule type="cellIs" dxfId="22" priority="15" operator="equal">
      <formula>0</formula>
    </cfRule>
  </conditionalFormatting>
  <conditionalFormatting sqref="AJ27:AK27">
    <cfRule type="cellIs" dxfId="21" priority="14" operator="equal">
      <formula>0</formula>
    </cfRule>
  </conditionalFormatting>
  <conditionalFormatting sqref="AM27:AN27">
    <cfRule type="cellIs" dxfId="20" priority="13" operator="equal">
      <formula>0</formula>
    </cfRule>
  </conditionalFormatting>
  <conditionalFormatting sqref="AP27:AQ27">
    <cfRule type="cellIs" dxfId="19" priority="12" operator="equal">
      <formula>0</formula>
    </cfRule>
  </conditionalFormatting>
  <conditionalFormatting sqref="AS27:AT27">
    <cfRule type="cellIs" dxfId="18" priority="11" operator="equal">
      <formula>0</formula>
    </cfRule>
  </conditionalFormatting>
  <conditionalFormatting sqref="AV27:AW27">
    <cfRule type="cellIs" dxfId="17" priority="10" operator="equal">
      <formula>0</formula>
    </cfRule>
  </conditionalFormatting>
  <conditionalFormatting sqref="AY27:AZ27">
    <cfRule type="cellIs" dxfId="16" priority="9" operator="equal">
      <formula>0</formula>
    </cfRule>
  </conditionalFormatting>
  <conditionalFormatting sqref="BB27:BC27">
    <cfRule type="cellIs" dxfId="15" priority="8" operator="equal">
      <formula>0</formula>
    </cfRule>
  </conditionalFormatting>
  <conditionalFormatting sqref="BE27:BF27">
    <cfRule type="cellIs" dxfId="14" priority="7" operator="equal">
      <formula>0</formula>
    </cfRule>
  </conditionalFormatting>
  <conditionalFormatting sqref="BH27:BI27">
    <cfRule type="cellIs" dxfId="13" priority="6" operator="equal">
      <formula>0</formula>
    </cfRule>
  </conditionalFormatting>
  <conditionalFormatting sqref="BK27:BL27">
    <cfRule type="cellIs" dxfId="12" priority="5" operator="equal">
      <formula>0</formula>
    </cfRule>
  </conditionalFormatting>
  <conditionalFormatting sqref="BN27:BO27">
    <cfRule type="cellIs" dxfId="11" priority="4" operator="equal">
      <formula>0</formula>
    </cfRule>
  </conditionalFormatting>
  <conditionalFormatting sqref="BQ27:BR27">
    <cfRule type="cellIs" dxfId="10" priority="3" operator="equal">
      <formula>0</formula>
    </cfRule>
  </conditionalFormatting>
  <conditionalFormatting sqref="BT27:BU27">
    <cfRule type="cellIs" dxfId="9" priority="2" operator="equal">
      <formula>0</formula>
    </cfRule>
  </conditionalFormatting>
  <conditionalFormatting sqref="BW27:BX27">
    <cfRule type="cellIs" dxfId="8" priority="1" operator="equal">
      <formula>0</formula>
    </cfRule>
  </conditionalFormatting>
  <conditionalFormatting sqref="BZ27:CA27">
    <cfRule type="cellIs" dxfId="7" priority="20" operator="equal">
      <formula>0</formula>
    </cfRule>
  </conditionalFormatting>
  <conditionalFormatting sqref="CC27:CD27">
    <cfRule type="cellIs" dxfId="6" priority="19" operator="equal">
      <formula>0</formula>
    </cfRule>
  </conditionalFormatting>
  <conditionalFormatting sqref="CF27:CG27">
    <cfRule type="cellIs" dxfId="5" priority="18" operator="equal">
      <formula>0</formula>
    </cfRule>
  </conditionalFormatting>
  <conditionalFormatting sqref="CI27:CJ27">
    <cfRule type="cellIs" dxfId="4" priority="17" operator="equal">
      <formula>0</formula>
    </cfRule>
  </conditionalFormatting>
  <conditionalFormatting sqref="CL27:CM27">
    <cfRule type="cellIs" dxfId="3" priority="16" operator="equal">
      <formula>0</formula>
    </cfRule>
  </conditionalFormatting>
  <pageMargins left="0.511811024" right="0.511811024" top="0.78740157499999996" bottom="0.78740157499999996" header="0.31496062000000002" footer="0.31496062000000002"/>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sheetPr>
  <dimension ref="A3:BN38"/>
  <sheetViews>
    <sheetView showGridLines="0" workbookViewId="0">
      <selection activeCell="G11" sqref="G11"/>
    </sheetView>
  </sheetViews>
  <sheetFormatPr defaultRowHeight="15" x14ac:dyDescent="0.25"/>
  <cols>
    <col min="1" max="3" width="2.7109375" style="40" customWidth="1"/>
    <col min="4" max="4" width="55.85546875" bestFit="1" customWidth="1"/>
    <col min="5" max="5" width="30.7109375" customWidth="1"/>
    <col min="6" max="6" width="10.7109375" customWidth="1"/>
    <col min="7" max="7" width="10.42578125" style="1" customWidth="1"/>
    <col min="8" max="8" width="10.42578125" customWidth="1"/>
    <col min="9" max="9" width="2.7109375" customWidth="1"/>
    <col min="10" max="10" width="6.140625" hidden="1" customWidth="1"/>
    <col min="11" max="66" width="2.5703125" customWidth="1"/>
  </cols>
  <sheetData>
    <row r="3" spans="1:66" ht="25.5" customHeight="1" x14ac:dyDescent="0.35">
      <c r="E3" s="36" t="s">
        <v>173</v>
      </c>
      <c r="F3" s="37"/>
      <c r="G3" s="38"/>
      <c r="H3" s="39"/>
    </row>
    <row r="5" spans="1:66" ht="34.5" customHeight="1" thickBot="1" x14ac:dyDescent="0.3">
      <c r="A5" s="40" t="s">
        <v>140</v>
      </c>
      <c r="D5" s="104" t="s">
        <v>170</v>
      </c>
      <c r="E5" s="252" t="s">
        <v>141</v>
      </c>
      <c r="F5" s="253"/>
      <c r="G5" s="254">
        <v>45160</v>
      </c>
      <c r="H5" s="254"/>
    </row>
    <row r="6" spans="1:66" ht="30" customHeight="1" thickTop="1" thickBot="1" x14ac:dyDescent="0.3">
      <c r="A6" s="35" t="s">
        <v>142</v>
      </c>
      <c r="B6" s="35"/>
      <c r="C6" s="35"/>
      <c r="E6" s="252" t="s">
        <v>143</v>
      </c>
      <c r="F6" s="253"/>
      <c r="G6" s="41">
        <v>1</v>
      </c>
      <c r="K6" s="249">
        <f>K7</f>
        <v>45159</v>
      </c>
      <c r="L6" s="250"/>
      <c r="M6" s="250"/>
      <c r="N6" s="250"/>
      <c r="O6" s="250"/>
      <c r="P6" s="250"/>
      <c r="Q6" s="251"/>
      <c r="R6" s="249">
        <f>R7</f>
        <v>45166</v>
      </c>
      <c r="S6" s="250"/>
      <c r="T6" s="250"/>
      <c r="U6" s="250"/>
      <c r="V6" s="250"/>
      <c r="W6" s="250"/>
      <c r="X6" s="251"/>
      <c r="Y6" s="249">
        <f>Y7</f>
        <v>45173</v>
      </c>
      <c r="Z6" s="250"/>
      <c r="AA6" s="250"/>
      <c r="AB6" s="250"/>
      <c r="AC6" s="250"/>
      <c r="AD6" s="250"/>
      <c r="AE6" s="251"/>
      <c r="AF6" s="249">
        <f>AF7</f>
        <v>45180</v>
      </c>
      <c r="AG6" s="250"/>
      <c r="AH6" s="250"/>
      <c r="AI6" s="250"/>
      <c r="AJ6" s="250"/>
      <c r="AK6" s="250"/>
      <c r="AL6" s="251"/>
      <c r="AM6" s="249">
        <f>AM7</f>
        <v>45187</v>
      </c>
      <c r="AN6" s="250"/>
      <c r="AO6" s="250"/>
      <c r="AP6" s="250"/>
      <c r="AQ6" s="250"/>
      <c r="AR6" s="250"/>
      <c r="AS6" s="251"/>
      <c r="AT6" s="249">
        <f>AT7</f>
        <v>45194</v>
      </c>
      <c r="AU6" s="250"/>
      <c r="AV6" s="250"/>
      <c r="AW6" s="250"/>
      <c r="AX6" s="250"/>
      <c r="AY6" s="250"/>
      <c r="AZ6" s="251"/>
      <c r="BA6" s="249">
        <f>BA7</f>
        <v>45201</v>
      </c>
      <c r="BB6" s="250"/>
      <c r="BC6" s="250"/>
      <c r="BD6" s="250"/>
      <c r="BE6" s="250"/>
      <c r="BF6" s="250"/>
      <c r="BG6" s="251"/>
      <c r="BH6" s="249">
        <f>BH7</f>
        <v>45208</v>
      </c>
      <c r="BI6" s="250"/>
      <c r="BJ6" s="250"/>
      <c r="BK6" s="250"/>
      <c r="BL6" s="250"/>
      <c r="BM6" s="250"/>
      <c r="BN6" s="251"/>
    </row>
    <row r="7" spans="1:66" ht="15" customHeight="1" x14ac:dyDescent="0.25">
      <c r="A7" s="35" t="s">
        <v>144</v>
      </c>
      <c r="B7" s="35"/>
      <c r="C7" s="35"/>
      <c r="D7" s="42"/>
      <c r="E7" s="42"/>
      <c r="F7" s="42"/>
      <c r="G7" s="42"/>
      <c r="H7" s="42"/>
      <c r="I7" s="42"/>
      <c r="K7" s="43">
        <f>Início_do_projeto-WEEKDAY(Início_do_projeto,1)+2+7*(Semana_de_exibição-1)</f>
        <v>45159</v>
      </c>
      <c r="L7" s="44">
        <f>K7+1</f>
        <v>45160</v>
      </c>
      <c r="M7" s="44">
        <f t="shared" ref="M7:AZ7" si="0">L7+1</f>
        <v>45161</v>
      </c>
      <c r="N7" s="44">
        <f t="shared" si="0"/>
        <v>45162</v>
      </c>
      <c r="O7" s="44">
        <f t="shared" si="0"/>
        <v>45163</v>
      </c>
      <c r="P7" s="44">
        <f t="shared" si="0"/>
        <v>45164</v>
      </c>
      <c r="Q7" s="45">
        <f t="shared" si="0"/>
        <v>45165</v>
      </c>
      <c r="R7" s="43">
        <f>Q7+1</f>
        <v>45166</v>
      </c>
      <c r="S7" s="44">
        <f>R7+1</f>
        <v>45167</v>
      </c>
      <c r="T7" s="44">
        <f t="shared" si="0"/>
        <v>45168</v>
      </c>
      <c r="U7" s="44">
        <f t="shared" si="0"/>
        <v>45169</v>
      </c>
      <c r="V7" s="44">
        <f t="shared" si="0"/>
        <v>45170</v>
      </c>
      <c r="W7" s="44">
        <f t="shared" si="0"/>
        <v>45171</v>
      </c>
      <c r="X7" s="45">
        <f t="shared" si="0"/>
        <v>45172</v>
      </c>
      <c r="Y7" s="43">
        <f>X7+1</f>
        <v>45173</v>
      </c>
      <c r="Z7" s="44">
        <f>Y7+1</f>
        <v>45174</v>
      </c>
      <c r="AA7" s="44">
        <f t="shared" si="0"/>
        <v>45175</v>
      </c>
      <c r="AB7" s="44">
        <f t="shared" si="0"/>
        <v>45176</v>
      </c>
      <c r="AC7" s="44">
        <f t="shared" si="0"/>
        <v>45177</v>
      </c>
      <c r="AD7" s="44">
        <f t="shared" si="0"/>
        <v>45178</v>
      </c>
      <c r="AE7" s="45">
        <f t="shared" si="0"/>
        <v>45179</v>
      </c>
      <c r="AF7" s="43">
        <f>AE7+1</f>
        <v>45180</v>
      </c>
      <c r="AG7" s="44">
        <f>AF7+1</f>
        <v>45181</v>
      </c>
      <c r="AH7" s="44">
        <f t="shared" si="0"/>
        <v>45182</v>
      </c>
      <c r="AI7" s="44">
        <f t="shared" si="0"/>
        <v>45183</v>
      </c>
      <c r="AJ7" s="44">
        <f t="shared" si="0"/>
        <v>45184</v>
      </c>
      <c r="AK7" s="44">
        <f t="shared" si="0"/>
        <v>45185</v>
      </c>
      <c r="AL7" s="45">
        <f t="shared" si="0"/>
        <v>45186</v>
      </c>
      <c r="AM7" s="43">
        <f>AL7+1</f>
        <v>45187</v>
      </c>
      <c r="AN7" s="44">
        <f>AM7+1</f>
        <v>45188</v>
      </c>
      <c r="AO7" s="44">
        <f t="shared" si="0"/>
        <v>45189</v>
      </c>
      <c r="AP7" s="44">
        <f t="shared" si="0"/>
        <v>45190</v>
      </c>
      <c r="AQ7" s="44">
        <f t="shared" si="0"/>
        <v>45191</v>
      </c>
      <c r="AR7" s="44">
        <f t="shared" si="0"/>
        <v>45192</v>
      </c>
      <c r="AS7" s="45">
        <f t="shared" si="0"/>
        <v>45193</v>
      </c>
      <c r="AT7" s="43">
        <f>AS7+1</f>
        <v>45194</v>
      </c>
      <c r="AU7" s="44">
        <f>AT7+1</f>
        <v>45195</v>
      </c>
      <c r="AV7" s="44">
        <f t="shared" si="0"/>
        <v>45196</v>
      </c>
      <c r="AW7" s="44">
        <f t="shared" si="0"/>
        <v>45197</v>
      </c>
      <c r="AX7" s="44">
        <f t="shared" si="0"/>
        <v>45198</v>
      </c>
      <c r="AY7" s="44">
        <f t="shared" si="0"/>
        <v>45199</v>
      </c>
      <c r="AZ7" s="45">
        <f t="shared" si="0"/>
        <v>45200</v>
      </c>
      <c r="BA7" s="43">
        <f t="shared" ref="BA7:BN7" si="1">AZ7+1</f>
        <v>45201</v>
      </c>
      <c r="BB7" s="44">
        <f t="shared" si="1"/>
        <v>45202</v>
      </c>
      <c r="BC7" s="44">
        <f t="shared" si="1"/>
        <v>45203</v>
      </c>
      <c r="BD7" s="44">
        <f t="shared" si="1"/>
        <v>45204</v>
      </c>
      <c r="BE7" s="44">
        <f t="shared" si="1"/>
        <v>45205</v>
      </c>
      <c r="BF7" s="44">
        <f t="shared" si="1"/>
        <v>45206</v>
      </c>
      <c r="BG7" s="45">
        <f t="shared" si="1"/>
        <v>45207</v>
      </c>
      <c r="BH7" s="43">
        <f t="shared" si="1"/>
        <v>45208</v>
      </c>
      <c r="BI7" s="44">
        <f t="shared" si="1"/>
        <v>45209</v>
      </c>
      <c r="BJ7" s="44">
        <f t="shared" si="1"/>
        <v>45210</v>
      </c>
      <c r="BK7" s="44">
        <f t="shared" si="1"/>
        <v>45211</v>
      </c>
      <c r="BL7" s="44">
        <f t="shared" si="1"/>
        <v>45212</v>
      </c>
      <c r="BM7" s="44">
        <f t="shared" si="1"/>
        <v>45213</v>
      </c>
      <c r="BN7" s="45">
        <f t="shared" si="1"/>
        <v>45214</v>
      </c>
    </row>
    <row r="8" spans="1:66" ht="30" customHeight="1" thickBot="1" x14ac:dyDescent="0.3">
      <c r="A8" s="35" t="s">
        <v>145</v>
      </c>
      <c r="B8" s="35"/>
      <c r="C8" s="35"/>
      <c r="D8" s="46" t="s">
        <v>146</v>
      </c>
      <c r="E8" s="47" t="s">
        <v>147</v>
      </c>
      <c r="F8" s="47" t="s">
        <v>148</v>
      </c>
      <c r="G8" s="47" t="s">
        <v>149</v>
      </c>
      <c r="H8" s="47" t="s">
        <v>150</v>
      </c>
      <c r="I8" s="47"/>
      <c r="J8" s="47" t="s">
        <v>151</v>
      </c>
      <c r="K8" s="48" t="str">
        <f t="shared" ref="K8:BN8" si="2">LEFT(TEXT(K7,"ddd"),1)</f>
        <v>s</v>
      </c>
      <c r="L8" s="48" t="str">
        <f t="shared" si="2"/>
        <v>t</v>
      </c>
      <c r="M8" s="48" t="str">
        <f t="shared" si="2"/>
        <v>q</v>
      </c>
      <c r="N8" s="48" t="str">
        <f t="shared" si="2"/>
        <v>q</v>
      </c>
      <c r="O8" s="48" t="str">
        <f t="shared" si="2"/>
        <v>s</v>
      </c>
      <c r="P8" s="48" t="str">
        <f t="shared" si="2"/>
        <v>s</v>
      </c>
      <c r="Q8" s="48" t="str">
        <f t="shared" si="2"/>
        <v>d</v>
      </c>
      <c r="R8" s="48" t="str">
        <f t="shared" si="2"/>
        <v>s</v>
      </c>
      <c r="S8" s="48" t="str">
        <f t="shared" si="2"/>
        <v>t</v>
      </c>
      <c r="T8" s="48" t="str">
        <f t="shared" si="2"/>
        <v>q</v>
      </c>
      <c r="U8" s="48" t="str">
        <f t="shared" si="2"/>
        <v>q</v>
      </c>
      <c r="V8" s="48" t="str">
        <f t="shared" si="2"/>
        <v>s</v>
      </c>
      <c r="W8" s="48" t="str">
        <f t="shared" si="2"/>
        <v>s</v>
      </c>
      <c r="X8" s="48" t="str">
        <f t="shared" si="2"/>
        <v>d</v>
      </c>
      <c r="Y8" s="48" t="str">
        <f t="shared" si="2"/>
        <v>s</v>
      </c>
      <c r="Z8" s="48" t="str">
        <f t="shared" si="2"/>
        <v>t</v>
      </c>
      <c r="AA8" s="48" t="str">
        <f t="shared" si="2"/>
        <v>q</v>
      </c>
      <c r="AB8" s="48" t="str">
        <f t="shared" si="2"/>
        <v>q</v>
      </c>
      <c r="AC8" s="48" t="str">
        <f t="shared" si="2"/>
        <v>s</v>
      </c>
      <c r="AD8" s="48" t="str">
        <f t="shared" si="2"/>
        <v>s</v>
      </c>
      <c r="AE8" s="48" t="str">
        <f t="shared" si="2"/>
        <v>d</v>
      </c>
      <c r="AF8" s="48" t="str">
        <f t="shared" si="2"/>
        <v>s</v>
      </c>
      <c r="AG8" s="48" t="str">
        <f t="shared" si="2"/>
        <v>t</v>
      </c>
      <c r="AH8" s="48" t="str">
        <f t="shared" si="2"/>
        <v>q</v>
      </c>
      <c r="AI8" s="48" t="str">
        <f t="shared" si="2"/>
        <v>q</v>
      </c>
      <c r="AJ8" s="48" t="str">
        <f t="shared" si="2"/>
        <v>s</v>
      </c>
      <c r="AK8" s="48" t="str">
        <f t="shared" si="2"/>
        <v>s</v>
      </c>
      <c r="AL8" s="48" t="str">
        <f t="shared" si="2"/>
        <v>d</v>
      </c>
      <c r="AM8" s="48" t="str">
        <f t="shared" si="2"/>
        <v>s</v>
      </c>
      <c r="AN8" s="48" t="str">
        <f t="shared" si="2"/>
        <v>t</v>
      </c>
      <c r="AO8" s="48" t="str">
        <f t="shared" si="2"/>
        <v>q</v>
      </c>
      <c r="AP8" s="48" t="str">
        <f t="shared" si="2"/>
        <v>q</v>
      </c>
      <c r="AQ8" s="48" t="str">
        <f t="shared" si="2"/>
        <v>s</v>
      </c>
      <c r="AR8" s="48" t="str">
        <f t="shared" si="2"/>
        <v>s</v>
      </c>
      <c r="AS8" s="48" t="str">
        <f t="shared" si="2"/>
        <v>d</v>
      </c>
      <c r="AT8" s="48" t="str">
        <f t="shared" si="2"/>
        <v>s</v>
      </c>
      <c r="AU8" s="48" t="str">
        <f t="shared" si="2"/>
        <v>t</v>
      </c>
      <c r="AV8" s="48" t="str">
        <f t="shared" si="2"/>
        <v>q</v>
      </c>
      <c r="AW8" s="48" t="str">
        <f t="shared" si="2"/>
        <v>q</v>
      </c>
      <c r="AX8" s="48" t="str">
        <f t="shared" si="2"/>
        <v>s</v>
      </c>
      <c r="AY8" s="48" t="str">
        <f t="shared" si="2"/>
        <v>s</v>
      </c>
      <c r="AZ8" s="48" t="str">
        <f t="shared" si="2"/>
        <v>d</v>
      </c>
      <c r="BA8" s="48" t="str">
        <f t="shared" si="2"/>
        <v>s</v>
      </c>
      <c r="BB8" s="48" t="str">
        <f t="shared" si="2"/>
        <v>t</v>
      </c>
      <c r="BC8" s="48" t="str">
        <f t="shared" si="2"/>
        <v>q</v>
      </c>
      <c r="BD8" s="48" t="str">
        <f t="shared" si="2"/>
        <v>q</v>
      </c>
      <c r="BE8" s="48" t="str">
        <f t="shared" si="2"/>
        <v>s</v>
      </c>
      <c r="BF8" s="48" t="str">
        <f t="shared" si="2"/>
        <v>s</v>
      </c>
      <c r="BG8" s="48" t="str">
        <f t="shared" si="2"/>
        <v>d</v>
      </c>
      <c r="BH8" s="48" t="str">
        <f t="shared" si="2"/>
        <v>s</v>
      </c>
      <c r="BI8" s="48" t="str">
        <f t="shared" si="2"/>
        <v>t</v>
      </c>
      <c r="BJ8" s="48" t="str">
        <f t="shared" si="2"/>
        <v>q</v>
      </c>
      <c r="BK8" s="48" t="str">
        <f t="shared" si="2"/>
        <v>q</v>
      </c>
      <c r="BL8" s="48" t="str">
        <f t="shared" si="2"/>
        <v>s</v>
      </c>
      <c r="BM8" s="48" t="str">
        <f t="shared" si="2"/>
        <v>s</v>
      </c>
      <c r="BN8" s="48" t="str">
        <f t="shared" si="2"/>
        <v>d</v>
      </c>
    </row>
    <row r="9" spans="1:66" ht="30" hidden="1" customHeight="1" x14ac:dyDescent="0.25">
      <c r="A9" s="40" t="s">
        <v>152</v>
      </c>
      <c r="E9" s="49"/>
      <c r="G9"/>
      <c r="J9">
        <f>IF(OR(ISBLANK(início_da_tarefa),ISBLANK(término_da_tarefa)),"",término_da_tarefa-início_da_tarefa+1)</f>
        <v>4</v>
      </c>
      <c r="K9" s="50"/>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row>
    <row r="10" spans="1:66" s="14" customFormat="1" ht="30" customHeight="1" thickBot="1" x14ac:dyDescent="0.3">
      <c r="A10" s="35" t="s">
        <v>153</v>
      </c>
      <c r="B10" s="35"/>
      <c r="C10" s="35"/>
      <c r="D10" s="51" t="s">
        <v>55</v>
      </c>
      <c r="E10" s="52"/>
      <c r="F10" s="53"/>
      <c r="G10" s="54"/>
      <c r="H10" s="55"/>
      <c r="I10" s="56"/>
      <c r="J10" s="56">
        <f t="shared" ref="J10:J35" si="3">IF(OR(ISBLANK(início_da_tarefa),ISBLANK(término_da_tarefa)),"",término_da_tarefa-início_da_tarefa+1)</f>
        <v>3</v>
      </c>
      <c r="K10" s="50"/>
      <c r="L10" s="50"/>
      <c r="M10" s="50"/>
      <c r="N10" s="50"/>
      <c r="O10" s="50"/>
      <c r="P10" s="50"/>
      <c r="Q10" s="50"/>
      <c r="R10" s="50"/>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c r="BM10" s="50"/>
      <c r="BN10" s="50"/>
    </row>
    <row r="11" spans="1:66" s="14" customFormat="1" ht="30" customHeight="1" thickBot="1" x14ac:dyDescent="0.3">
      <c r="A11" s="35" t="s">
        <v>154</v>
      </c>
      <c r="B11" s="35"/>
      <c r="C11" s="35"/>
      <c r="D11" s="57" t="s">
        <v>53</v>
      </c>
      <c r="E11" s="58"/>
      <c r="F11" s="59"/>
      <c r="G11" s="60">
        <f>Início_do_projeto</f>
        <v>45160</v>
      </c>
      <c r="H11" s="60">
        <f>G11+3</f>
        <v>45163</v>
      </c>
      <c r="I11" s="56"/>
      <c r="J11" s="56">
        <f t="shared" si="3"/>
        <v>5</v>
      </c>
      <c r="K11" s="50"/>
      <c r="L11" s="50"/>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c r="BM11" s="50"/>
      <c r="BN11" s="50"/>
    </row>
    <row r="12" spans="1:66" s="14" customFormat="1" ht="30" customHeight="1" thickBot="1" x14ac:dyDescent="0.3">
      <c r="A12" s="35" t="s">
        <v>156</v>
      </c>
      <c r="B12" s="35"/>
      <c r="C12" s="35"/>
      <c r="D12" s="57" t="s">
        <v>157</v>
      </c>
      <c r="E12" s="58"/>
      <c r="F12" s="59"/>
      <c r="G12" s="60"/>
      <c r="H12" s="60"/>
      <c r="I12" s="56"/>
      <c r="J12" s="56">
        <f t="shared" si="3"/>
        <v>6</v>
      </c>
      <c r="K12" s="50"/>
      <c r="L12" s="50"/>
      <c r="M12" s="50"/>
      <c r="N12" s="50"/>
      <c r="O12" s="50"/>
      <c r="P12" s="50"/>
      <c r="Q12" s="50"/>
      <c r="R12" s="50"/>
      <c r="S12" s="50"/>
      <c r="T12" s="50"/>
      <c r="U12" s="50"/>
      <c r="V12" s="50"/>
      <c r="W12" s="61"/>
      <c r="X12" s="61"/>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50"/>
      <c r="BN12" s="50"/>
    </row>
    <row r="13" spans="1:66" s="14" customFormat="1" ht="30" customHeight="1" thickBot="1" x14ac:dyDescent="0.3">
      <c r="A13" s="40"/>
      <c r="B13" s="40"/>
      <c r="C13" s="40"/>
      <c r="D13" s="57" t="s">
        <v>158</v>
      </c>
      <c r="E13" s="58"/>
      <c r="F13" s="59"/>
      <c r="G13" s="60"/>
      <c r="H13" s="60"/>
      <c r="I13" s="56"/>
      <c r="J13" s="56">
        <f t="shared" si="3"/>
        <v>3</v>
      </c>
      <c r="K13" s="50"/>
      <c r="L13" s="50"/>
      <c r="M13" s="50"/>
      <c r="N13" s="50"/>
      <c r="O13" s="50"/>
      <c r="P13" s="50"/>
      <c r="Q13" s="50"/>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row>
    <row r="14" spans="1:66" s="14" customFormat="1" ht="30" customHeight="1" thickBot="1" x14ac:dyDescent="0.3">
      <c r="A14" s="40"/>
      <c r="B14" s="40"/>
      <c r="C14" s="40"/>
      <c r="D14" s="57" t="s">
        <v>159</v>
      </c>
      <c r="E14" s="58"/>
      <c r="F14" s="59"/>
      <c r="G14" s="60"/>
      <c r="H14" s="60"/>
      <c r="I14" s="56"/>
      <c r="J14" s="56" t="str">
        <f t="shared" si="3"/>
        <v/>
      </c>
      <c r="K14" s="50"/>
      <c r="L14" s="50"/>
      <c r="M14" s="50"/>
      <c r="N14" s="50"/>
      <c r="O14" s="50"/>
      <c r="P14" s="50"/>
      <c r="Q14" s="50"/>
      <c r="R14" s="50"/>
      <c r="S14" s="50"/>
      <c r="T14" s="50"/>
      <c r="U14" s="50"/>
      <c r="V14" s="50"/>
      <c r="W14" s="50"/>
      <c r="X14" s="50"/>
      <c r="Y14" s="50"/>
      <c r="Z14" s="50"/>
      <c r="AA14" s="61"/>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row>
    <row r="15" spans="1:66" s="14" customFormat="1" ht="30" customHeight="1" thickBot="1" x14ac:dyDescent="0.3">
      <c r="A15" s="40"/>
      <c r="B15" s="40"/>
      <c r="C15" s="40"/>
      <c r="D15" s="57" t="s">
        <v>160</v>
      </c>
      <c r="E15" s="58"/>
      <c r="F15" s="59"/>
      <c r="G15" s="60"/>
      <c r="H15" s="60"/>
      <c r="I15" s="56"/>
      <c r="J15" s="56">
        <f t="shared" si="3"/>
        <v>5</v>
      </c>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row>
    <row r="16" spans="1:66" s="14" customFormat="1" ht="30" customHeight="1" thickBot="1" x14ac:dyDescent="0.3">
      <c r="A16" s="35" t="s">
        <v>161</v>
      </c>
      <c r="B16" s="35"/>
      <c r="C16" s="35"/>
      <c r="D16" s="62" t="s">
        <v>162</v>
      </c>
      <c r="E16" s="63"/>
      <c r="F16" s="64"/>
      <c r="G16" s="65"/>
      <c r="H16" s="66"/>
      <c r="I16" s="56"/>
      <c r="J16" s="56">
        <f t="shared" si="3"/>
        <v>6</v>
      </c>
      <c r="K16" s="50"/>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row>
    <row r="17" spans="1:66" s="14" customFormat="1" ht="30" customHeight="1" thickBot="1" x14ac:dyDescent="0.3">
      <c r="A17" s="35"/>
      <c r="B17" s="35"/>
      <c r="C17" s="35"/>
      <c r="D17" s="67" t="s">
        <v>155</v>
      </c>
      <c r="E17" s="68"/>
      <c r="F17" s="69"/>
      <c r="G17" s="70"/>
      <c r="H17" s="70"/>
      <c r="I17" s="56"/>
      <c r="J17" s="56">
        <f t="shared" si="3"/>
        <v>4</v>
      </c>
      <c r="K17" s="50"/>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row>
    <row r="18" spans="1:66" s="14" customFormat="1" ht="30" customHeight="1" thickBot="1" x14ac:dyDescent="0.3">
      <c r="A18" s="40"/>
      <c r="B18" s="40"/>
      <c r="C18" s="40"/>
      <c r="D18" s="67" t="s">
        <v>157</v>
      </c>
      <c r="E18" s="68"/>
      <c r="F18" s="69"/>
      <c r="G18" s="70"/>
      <c r="H18" s="70"/>
      <c r="I18" s="56"/>
      <c r="J18" s="56">
        <f t="shared" si="3"/>
        <v>3</v>
      </c>
      <c r="K18" s="50"/>
      <c r="L18" s="50"/>
      <c r="M18" s="50"/>
      <c r="N18" s="50"/>
      <c r="O18" s="50"/>
      <c r="P18" s="50"/>
      <c r="Q18" s="50"/>
      <c r="R18" s="50"/>
      <c r="S18" s="50"/>
      <c r="T18" s="50"/>
      <c r="U18" s="50"/>
      <c r="V18" s="50"/>
      <c r="W18" s="61"/>
      <c r="X18" s="61"/>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row>
    <row r="19" spans="1:66" s="14" customFormat="1" ht="30" customHeight="1" thickBot="1" x14ac:dyDescent="0.3">
      <c r="A19" s="40"/>
      <c r="B19" s="40"/>
      <c r="C19" s="40"/>
      <c r="D19" s="67" t="s">
        <v>158</v>
      </c>
      <c r="E19" s="68"/>
      <c r="F19" s="69"/>
      <c r="G19" s="70"/>
      <c r="H19" s="70"/>
      <c r="I19" s="56"/>
      <c r="J19" s="56">
        <f t="shared" si="3"/>
        <v>4</v>
      </c>
      <c r="K19" s="50"/>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50"/>
      <c r="BN19" s="50"/>
    </row>
    <row r="20" spans="1:66" s="14" customFormat="1" ht="30" customHeight="1" thickBot="1" x14ac:dyDescent="0.3">
      <c r="A20" s="40"/>
      <c r="B20" s="40"/>
      <c r="C20" s="40"/>
      <c r="D20" s="67" t="s">
        <v>159</v>
      </c>
      <c r="E20" s="68"/>
      <c r="F20" s="69"/>
      <c r="G20" s="70"/>
      <c r="H20" s="70"/>
      <c r="I20" s="56"/>
      <c r="J20" s="56" t="str">
        <f t="shared" si="3"/>
        <v/>
      </c>
      <c r="K20" s="50"/>
      <c r="L20" s="50"/>
      <c r="M20" s="50"/>
      <c r="N20" s="50"/>
      <c r="O20" s="50"/>
      <c r="P20" s="50"/>
      <c r="Q20" s="50"/>
      <c r="R20" s="50"/>
      <c r="S20" s="50"/>
      <c r="T20" s="50"/>
      <c r="U20" s="50"/>
      <c r="V20" s="50"/>
      <c r="W20" s="50"/>
      <c r="X20" s="50"/>
      <c r="Y20" s="50"/>
      <c r="Z20" s="50"/>
      <c r="AA20" s="61"/>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c r="BM20" s="50"/>
      <c r="BN20" s="50"/>
    </row>
    <row r="21" spans="1:66" s="14" customFormat="1" ht="30" customHeight="1" thickBot="1" x14ac:dyDescent="0.3">
      <c r="A21" s="40"/>
      <c r="B21" s="40"/>
      <c r="C21" s="40"/>
      <c r="D21" s="67" t="s">
        <v>160</v>
      </c>
      <c r="E21" s="68"/>
      <c r="F21" s="69"/>
      <c r="G21" s="70"/>
      <c r="H21" s="70"/>
      <c r="I21" s="56"/>
      <c r="J21" s="56">
        <f t="shared" si="3"/>
        <v>6</v>
      </c>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c r="BM21" s="50"/>
      <c r="BN21" s="50"/>
    </row>
    <row r="22" spans="1:66" s="14" customFormat="1" ht="30" customHeight="1" thickBot="1" x14ac:dyDescent="0.3">
      <c r="A22" s="40" t="s">
        <v>163</v>
      </c>
      <c r="B22" s="40"/>
      <c r="C22" s="40"/>
      <c r="D22" s="71" t="s">
        <v>164</v>
      </c>
      <c r="E22" s="72"/>
      <c r="F22" s="73"/>
      <c r="G22" s="74"/>
      <c r="H22" s="75"/>
      <c r="I22" s="56"/>
      <c r="J22" s="56">
        <f t="shared" si="3"/>
        <v>5</v>
      </c>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c r="BM22" s="50"/>
      <c r="BN22" s="50"/>
    </row>
    <row r="23" spans="1:66" s="14" customFormat="1" ht="30" customHeight="1" thickBot="1" x14ac:dyDescent="0.3">
      <c r="A23" s="40"/>
      <c r="B23" s="40"/>
      <c r="C23" s="40"/>
      <c r="D23" s="76" t="s">
        <v>155</v>
      </c>
      <c r="E23" s="77"/>
      <c r="F23" s="78"/>
      <c r="G23" s="79"/>
      <c r="H23" s="79"/>
      <c r="I23" s="56"/>
      <c r="J23" s="56">
        <f t="shared" si="3"/>
        <v>6</v>
      </c>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c r="BC23" s="50"/>
      <c r="BD23" s="50"/>
      <c r="BE23" s="50"/>
      <c r="BF23" s="50"/>
      <c r="BG23" s="50"/>
      <c r="BH23" s="50"/>
      <c r="BI23" s="50"/>
      <c r="BJ23" s="50"/>
      <c r="BK23" s="50"/>
      <c r="BL23" s="50"/>
      <c r="BM23" s="50"/>
      <c r="BN23" s="50"/>
    </row>
    <row r="24" spans="1:66" s="14" customFormat="1" ht="30" customHeight="1" thickBot="1" x14ac:dyDescent="0.3">
      <c r="A24" s="40"/>
      <c r="B24" s="40"/>
      <c r="C24" s="40"/>
      <c r="D24" s="76" t="s">
        <v>157</v>
      </c>
      <c r="E24" s="77"/>
      <c r="F24" s="78"/>
      <c r="G24" s="79"/>
      <c r="H24" s="79"/>
      <c r="I24" s="56"/>
      <c r="J24" s="56">
        <f t="shared" si="3"/>
        <v>5</v>
      </c>
      <c r="K24" s="50"/>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50"/>
      <c r="BM24" s="50"/>
      <c r="BN24" s="50"/>
    </row>
    <row r="25" spans="1:66" s="14" customFormat="1" ht="30" customHeight="1" thickBot="1" x14ac:dyDescent="0.3">
      <c r="A25" s="40"/>
      <c r="B25" s="40"/>
      <c r="C25" s="40"/>
      <c r="D25" s="76" t="s">
        <v>158</v>
      </c>
      <c r="E25" s="77"/>
      <c r="F25" s="78"/>
      <c r="G25" s="79"/>
      <c r="H25" s="79"/>
      <c r="I25" s="56"/>
      <c r="J25" s="56">
        <f t="shared" si="3"/>
        <v>5</v>
      </c>
      <c r="K25" s="50"/>
      <c r="L25" s="50"/>
      <c r="M25" s="50"/>
      <c r="N25" s="50"/>
      <c r="O25" s="50"/>
      <c r="P25" s="50"/>
      <c r="Q25" s="50"/>
      <c r="R25" s="50"/>
      <c r="S25" s="50"/>
      <c r="T25" s="50"/>
      <c r="U25" s="50"/>
      <c r="V25" s="50"/>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c r="BM25" s="50"/>
      <c r="BN25" s="50"/>
    </row>
    <row r="26" spans="1:66" s="14" customFormat="1" ht="30" customHeight="1" thickBot="1" x14ac:dyDescent="0.3">
      <c r="A26" s="40"/>
      <c r="B26" s="40"/>
      <c r="C26" s="40"/>
      <c r="D26" s="76" t="s">
        <v>159</v>
      </c>
      <c r="E26" s="77"/>
      <c r="F26" s="78"/>
      <c r="G26" s="79"/>
      <c r="H26" s="79"/>
      <c r="I26" s="56"/>
      <c r="J26" s="56" t="str">
        <f t="shared" si="3"/>
        <v/>
      </c>
      <c r="K26" s="50"/>
      <c r="L26" s="50"/>
      <c r="M26" s="50"/>
      <c r="N26" s="50"/>
      <c r="O26" s="50"/>
      <c r="P26" s="50"/>
      <c r="Q26" s="50"/>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c r="BK26" s="50"/>
      <c r="BL26" s="50"/>
      <c r="BM26" s="50"/>
      <c r="BN26" s="50"/>
    </row>
    <row r="27" spans="1:66" s="14" customFormat="1" ht="30" customHeight="1" thickBot="1" x14ac:dyDescent="0.3">
      <c r="A27" s="40"/>
      <c r="B27" s="40"/>
      <c r="C27" s="40"/>
      <c r="D27" s="76" t="s">
        <v>160</v>
      </c>
      <c r="E27" s="77"/>
      <c r="F27" s="78"/>
      <c r="G27" s="79"/>
      <c r="H27" s="79"/>
      <c r="I27" s="56"/>
      <c r="J27" s="56" t="e">
        <f t="shared" si="3"/>
        <v>#VALUE!</v>
      </c>
      <c r="K27" s="50"/>
      <c r="L27" s="50"/>
      <c r="M27" s="50"/>
      <c r="N27" s="50"/>
      <c r="O27" s="50"/>
      <c r="P27" s="50"/>
      <c r="Q27" s="50"/>
      <c r="R27" s="50"/>
      <c r="S27" s="50"/>
      <c r="T27" s="50"/>
      <c r="U27" s="50"/>
      <c r="V27" s="50"/>
      <c r="W27" s="50"/>
      <c r="X27" s="50"/>
      <c r="Y27" s="50"/>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0"/>
      <c r="BG27" s="50"/>
      <c r="BH27" s="50"/>
      <c r="BI27" s="50"/>
      <c r="BJ27" s="50"/>
      <c r="BK27" s="50"/>
      <c r="BL27" s="50"/>
      <c r="BM27" s="50"/>
      <c r="BN27" s="50"/>
    </row>
    <row r="28" spans="1:66" s="14" customFormat="1" ht="30" customHeight="1" thickBot="1" x14ac:dyDescent="0.3">
      <c r="A28" s="40" t="s">
        <v>163</v>
      </c>
      <c r="B28" s="40"/>
      <c r="C28" s="40"/>
      <c r="D28" s="80" t="s">
        <v>165</v>
      </c>
      <c r="E28" s="81"/>
      <c r="F28" s="82"/>
      <c r="G28" s="83"/>
      <c r="H28" s="84"/>
      <c r="I28" s="56"/>
      <c r="J28" s="56" t="e">
        <f t="shared" si="3"/>
        <v>#VALUE!</v>
      </c>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row>
    <row r="29" spans="1:66" s="14" customFormat="1" ht="30" customHeight="1" thickBot="1" x14ac:dyDescent="0.3">
      <c r="A29" s="40"/>
      <c r="B29" s="40"/>
      <c r="C29" s="40"/>
      <c r="D29" s="85" t="s">
        <v>155</v>
      </c>
      <c r="E29" s="86"/>
      <c r="F29" s="87"/>
      <c r="G29" s="88" t="s">
        <v>166</v>
      </c>
      <c r="H29" s="88" t="s">
        <v>166</v>
      </c>
      <c r="I29" s="56"/>
      <c r="J29" s="56" t="e">
        <f t="shared" si="3"/>
        <v>#VALUE!</v>
      </c>
      <c r="K29" s="50"/>
      <c r="L29" s="50"/>
      <c r="M29" s="50"/>
      <c r="N29" s="50"/>
      <c r="O29" s="50"/>
      <c r="P29" s="50"/>
      <c r="Q29" s="50"/>
      <c r="R29" s="50"/>
      <c r="S29" s="50"/>
      <c r="T29" s="50"/>
      <c r="U29" s="50"/>
      <c r="V29" s="50"/>
      <c r="W29" s="50"/>
      <c r="X29" s="50"/>
      <c r="Y29" s="50"/>
      <c r="Z29" s="50"/>
      <c r="AA29" s="50"/>
      <c r="AB29" s="50"/>
      <c r="AC29" s="50"/>
      <c r="AD29" s="50"/>
      <c r="AE29" s="50"/>
      <c r="AF29" s="50"/>
      <c r="AG29" s="50"/>
      <c r="AH29" s="50"/>
      <c r="AI29" s="50"/>
      <c r="AJ29" s="50"/>
      <c r="AK29" s="50"/>
      <c r="AL29" s="50"/>
      <c r="AM29" s="50"/>
      <c r="AN29" s="50"/>
      <c r="AO29" s="50"/>
      <c r="AP29" s="50"/>
      <c r="AQ29" s="50"/>
      <c r="AR29" s="50"/>
      <c r="AS29" s="50"/>
      <c r="AT29" s="50"/>
      <c r="AU29" s="50"/>
      <c r="AV29" s="50"/>
      <c r="AW29" s="50"/>
      <c r="AX29" s="50"/>
      <c r="AY29" s="50"/>
      <c r="AZ29" s="50"/>
      <c r="BA29" s="50"/>
      <c r="BB29" s="50"/>
      <c r="BC29" s="50"/>
      <c r="BD29" s="50"/>
      <c r="BE29" s="50"/>
      <c r="BF29" s="50"/>
      <c r="BG29" s="50"/>
      <c r="BH29" s="50"/>
      <c r="BI29" s="50"/>
      <c r="BJ29" s="50"/>
      <c r="BK29" s="50"/>
      <c r="BL29" s="50"/>
      <c r="BM29" s="50"/>
      <c r="BN29" s="50"/>
    </row>
    <row r="30" spans="1:66" s="14" customFormat="1" ht="30" customHeight="1" thickBot="1" x14ac:dyDescent="0.3">
      <c r="A30" s="40"/>
      <c r="B30" s="40"/>
      <c r="C30" s="40"/>
      <c r="D30" s="85" t="s">
        <v>157</v>
      </c>
      <c r="E30" s="86"/>
      <c r="F30" s="87"/>
      <c r="G30" s="88" t="s">
        <v>166</v>
      </c>
      <c r="H30" s="88" t="s">
        <v>166</v>
      </c>
      <c r="I30" s="56"/>
      <c r="J30" s="56" t="e">
        <f t="shared" si="3"/>
        <v>#VALUE!</v>
      </c>
      <c r="K30" s="50"/>
      <c r="L30" s="50"/>
      <c r="M30" s="50"/>
      <c r="N30" s="50"/>
      <c r="O30" s="50"/>
      <c r="P30" s="50"/>
      <c r="Q30" s="50"/>
      <c r="R30" s="50"/>
      <c r="S30" s="50"/>
      <c r="T30" s="50"/>
      <c r="U30" s="50"/>
      <c r="V30" s="50"/>
      <c r="W30" s="50"/>
      <c r="X30" s="50"/>
      <c r="Y30" s="50"/>
      <c r="Z30" s="50"/>
      <c r="AA30" s="50"/>
      <c r="AB30" s="50"/>
      <c r="AC30" s="50"/>
      <c r="AD30" s="50"/>
      <c r="AE30" s="50"/>
      <c r="AF30" s="50"/>
      <c r="AG30" s="50"/>
      <c r="AH30" s="50"/>
      <c r="AI30" s="50"/>
      <c r="AJ30" s="50"/>
      <c r="AK30" s="50"/>
      <c r="AL30" s="50"/>
      <c r="AM30" s="50"/>
      <c r="AN30" s="50"/>
      <c r="AO30" s="50"/>
      <c r="AP30" s="50"/>
      <c r="AQ30" s="50"/>
      <c r="AR30" s="50"/>
      <c r="AS30" s="50"/>
      <c r="AT30" s="50"/>
      <c r="AU30" s="50"/>
      <c r="AV30" s="50"/>
      <c r="AW30" s="50"/>
      <c r="AX30" s="50"/>
      <c r="AY30" s="50"/>
      <c r="AZ30" s="50"/>
      <c r="BA30" s="50"/>
      <c r="BB30" s="50"/>
      <c r="BC30" s="50"/>
      <c r="BD30" s="50"/>
      <c r="BE30" s="50"/>
      <c r="BF30" s="50"/>
      <c r="BG30" s="50"/>
      <c r="BH30" s="50"/>
      <c r="BI30" s="50"/>
      <c r="BJ30" s="50"/>
      <c r="BK30" s="50"/>
      <c r="BL30" s="50"/>
      <c r="BM30" s="50"/>
      <c r="BN30" s="50"/>
    </row>
    <row r="31" spans="1:66" s="14" customFormat="1" ht="30" customHeight="1" thickBot="1" x14ac:dyDescent="0.3">
      <c r="A31" s="40"/>
      <c r="B31" s="40"/>
      <c r="C31" s="40"/>
      <c r="D31" s="85" t="s">
        <v>158</v>
      </c>
      <c r="E31" s="86"/>
      <c r="F31" s="87"/>
      <c r="G31" s="88" t="s">
        <v>166</v>
      </c>
      <c r="H31" s="88" t="s">
        <v>166</v>
      </c>
      <c r="I31" s="56"/>
      <c r="J31" s="56" t="e">
        <f t="shared" si="3"/>
        <v>#VALUE!</v>
      </c>
      <c r="K31" s="50"/>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c r="BA31" s="50"/>
      <c r="BB31" s="50"/>
      <c r="BC31" s="50"/>
      <c r="BD31" s="50"/>
      <c r="BE31" s="50"/>
      <c r="BF31" s="50"/>
      <c r="BG31" s="50"/>
      <c r="BH31" s="50"/>
      <c r="BI31" s="50"/>
      <c r="BJ31" s="50"/>
      <c r="BK31" s="50"/>
      <c r="BL31" s="50"/>
      <c r="BM31" s="50"/>
      <c r="BN31" s="50"/>
    </row>
    <row r="32" spans="1:66" s="14" customFormat="1" ht="30" customHeight="1" thickBot="1" x14ac:dyDescent="0.3">
      <c r="A32" s="40"/>
      <c r="B32" s="40"/>
      <c r="C32" s="40"/>
      <c r="D32" s="85" t="s">
        <v>159</v>
      </c>
      <c r="E32" s="86"/>
      <c r="F32" s="87"/>
      <c r="G32" s="88" t="s">
        <v>166</v>
      </c>
      <c r="H32" s="88" t="s">
        <v>166</v>
      </c>
      <c r="I32" s="56"/>
      <c r="J32" s="56" t="str">
        <f t="shared" si="3"/>
        <v/>
      </c>
      <c r="K32" s="50"/>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50"/>
      <c r="AN32" s="50"/>
      <c r="AO32" s="50"/>
      <c r="AP32" s="50"/>
      <c r="AQ32" s="50"/>
      <c r="AR32" s="50"/>
      <c r="AS32" s="50"/>
      <c r="AT32" s="50"/>
      <c r="AU32" s="50"/>
      <c r="AV32" s="50"/>
      <c r="AW32" s="50"/>
      <c r="AX32" s="50"/>
      <c r="AY32" s="50"/>
      <c r="AZ32" s="50"/>
      <c r="BA32" s="50"/>
      <c r="BB32" s="50"/>
      <c r="BC32" s="50"/>
      <c r="BD32" s="50"/>
      <c r="BE32" s="50"/>
      <c r="BF32" s="50"/>
      <c r="BG32" s="50"/>
      <c r="BH32" s="50"/>
      <c r="BI32" s="50"/>
      <c r="BJ32" s="50"/>
      <c r="BK32" s="50"/>
      <c r="BL32" s="50"/>
      <c r="BM32" s="50"/>
      <c r="BN32" s="50"/>
    </row>
    <row r="33" spans="1:66" s="14" customFormat="1" ht="30" customHeight="1" thickBot="1" x14ac:dyDescent="0.3">
      <c r="A33" s="40"/>
      <c r="B33" s="40"/>
      <c r="C33" s="40"/>
      <c r="D33" s="85" t="s">
        <v>160</v>
      </c>
      <c r="E33" s="86"/>
      <c r="F33" s="87"/>
      <c r="G33" s="88" t="s">
        <v>166</v>
      </c>
      <c r="H33" s="88" t="s">
        <v>166</v>
      </c>
      <c r="I33" s="56"/>
      <c r="J33" s="56" t="str">
        <f t="shared" si="3"/>
        <v/>
      </c>
      <c r="K33" s="50"/>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c r="AM33" s="50"/>
      <c r="AN33" s="50"/>
      <c r="AO33" s="50"/>
      <c r="AP33" s="50"/>
      <c r="AQ33" s="50"/>
      <c r="AR33" s="50"/>
      <c r="AS33" s="50"/>
      <c r="AT33" s="50"/>
      <c r="AU33" s="50"/>
      <c r="AV33" s="50"/>
      <c r="AW33" s="50"/>
      <c r="AX33" s="50"/>
      <c r="AY33" s="50"/>
      <c r="AZ33" s="50"/>
      <c r="BA33" s="50"/>
      <c r="BB33" s="50"/>
      <c r="BC33" s="50"/>
      <c r="BD33" s="50"/>
      <c r="BE33" s="50"/>
      <c r="BF33" s="50"/>
      <c r="BG33" s="50"/>
      <c r="BH33" s="50"/>
      <c r="BI33" s="50"/>
      <c r="BJ33" s="50"/>
      <c r="BK33" s="50"/>
      <c r="BL33" s="50"/>
      <c r="BM33" s="50"/>
      <c r="BN33" s="50"/>
    </row>
    <row r="34" spans="1:66" s="14" customFormat="1" ht="30" customHeight="1" thickBot="1" x14ac:dyDescent="0.3">
      <c r="A34" s="40" t="s">
        <v>167</v>
      </c>
      <c r="B34" s="40"/>
      <c r="C34" s="40"/>
      <c r="D34" s="89"/>
      <c r="E34" s="90"/>
      <c r="F34" s="91"/>
      <c r="G34" s="92"/>
      <c r="H34" s="92"/>
      <c r="I34" s="56"/>
      <c r="J34" s="56" t="str">
        <f t="shared" si="3"/>
        <v/>
      </c>
      <c r="K34" s="50"/>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50"/>
      <c r="AN34" s="50"/>
      <c r="AO34" s="50"/>
      <c r="AP34" s="50"/>
      <c r="AQ34" s="50"/>
      <c r="AR34" s="50"/>
      <c r="AS34" s="50"/>
      <c r="AT34" s="50"/>
      <c r="AU34" s="50"/>
      <c r="AV34" s="50"/>
      <c r="AW34" s="50"/>
      <c r="AX34" s="50"/>
      <c r="AY34" s="50"/>
      <c r="AZ34" s="50"/>
      <c r="BA34" s="50"/>
      <c r="BB34" s="50"/>
      <c r="BC34" s="50"/>
      <c r="BD34" s="50"/>
      <c r="BE34" s="50"/>
      <c r="BF34" s="50"/>
      <c r="BG34" s="50"/>
      <c r="BH34" s="50"/>
      <c r="BI34" s="50"/>
      <c r="BJ34" s="50"/>
      <c r="BK34" s="50"/>
      <c r="BL34" s="50"/>
      <c r="BM34" s="50"/>
      <c r="BN34" s="50"/>
    </row>
    <row r="35" spans="1:66" s="14" customFormat="1" ht="30" customHeight="1" thickBot="1" x14ac:dyDescent="0.3">
      <c r="A35" s="35" t="s">
        <v>168</v>
      </c>
      <c r="B35" s="35"/>
      <c r="C35" s="35"/>
      <c r="D35" s="93" t="s">
        <v>169</v>
      </c>
      <c r="E35" s="94"/>
      <c r="F35" s="95"/>
      <c r="G35" s="96"/>
      <c r="H35" s="97"/>
      <c r="I35" s="98"/>
      <c r="J35" s="98" t="str">
        <f t="shared" si="3"/>
        <v/>
      </c>
      <c r="K35" s="99"/>
      <c r="L35" s="99"/>
      <c r="M35" s="99"/>
      <c r="N35" s="99"/>
      <c r="O35" s="99"/>
      <c r="P35" s="99"/>
      <c r="Q35" s="99"/>
      <c r="R35" s="99"/>
      <c r="S35" s="99"/>
      <c r="T35" s="99"/>
      <c r="U35" s="99"/>
      <c r="V35" s="99"/>
      <c r="W35" s="99"/>
      <c r="X35" s="99"/>
      <c r="Y35" s="99"/>
      <c r="Z35" s="99"/>
      <c r="AA35" s="99"/>
      <c r="AB35" s="99"/>
      <c r="AC35" s="99"/>
      <c r="AD35" s="99"/>
      <c r="AE35" s="99"/>
      <c r="AF35" s="99"/>
      <c r="AG35" s="99"/>
      <c r="AH35" s="99"/>
      <c r="AI35" s="99"/>
      <c r="AJ35" s="99"/>
      <c r="AK35" s="99"/>
      <c r="AL35" s="99"/>
      <c r="AM35" s="99"/>
      <c r="AN35" s="99"/>
      <c r="AO35" s="99"/>
      <c r="AP35" s="99"/>
      <c r="AQ35" s="99"/>
      <c r="AR35" s="99"/>
      <c r="AS35" s="99"/>
      <c r="AT35" s="99"/>
      <c r="AU35" s="99"/>
      <c r="AV35" s="99"/>
      <c r="AW35" s="99"/>
      <c r="AX35" s="99"/>
      <c r="AY35" s="99"/>
      <c r="AZ35" s="99"/>
      <c r="BA35" s="99"/>
      <c r="BB35" s="99"/>
      <c r="BC35" s="99"/>
      <c r="BD35" s="99"/>
      <c r="BE35" s="99"/>
      <c r="BF35" s="99"/>
      <c r="BG35" s="99"/>
      <c r="BH35" s="99"/>
      <c r="BI35" s="99"/>
      <c r="BJ35" s="99"/>
      <c r="BK35" s="99"/>
      <c r="BL35" s="99"/>
      <c r="BM35" s="99"/>
      <c r="BN35" s="99"/>
    </row>
    <row r="36" spans="1:66" ht="30" customHeight="1" x14ac:dyDescent="0.25">
      <c r="I36" s="100"/>
    </row>
    <row r="37" spans="1:66" ht="30" customHeight="1" x14ac:dyDescent="0.25">
      <c r="E37" s="101"/>
      <c r="H37" s="102"/>
    </row>
    <row r="38" spans="1:66" ht="30" customHeight="1" x14ac:dyDescent="0.25">
      <c r="E38" s="103"/>
    </row>
  </sheetData>
  <mergeCells count="11">
    <mergeCell ref="BH6:BN6"/>
    <mergeCell ref="E5:F5"/>
    <mergeCell ref="G5:H5"/>
    <mergeCell ref="E6:F6"/>
    <mergeCell ref="K6:Q6"/>
    <mergeCell ref="R6:X6"/>
    <mergeCell ref="Y6:AE6"/>
    <mergeCell ref="AF6:AL6"/>
    <mergeCell ref="AM6:AS6"/>
    <mergeCell ref="AT6:AZ6"/>
    <mergeCell ref="BA6:BG6"/>
  </mergeCells>
  <conditionalFormatting sqref="F9:F35">
    <cfRule type="dataBar" priority="1">
      <dataBar>
        <cfvo type="num" val="0"/>
        <cfvo type="num" val="1"/>
        <color theme="0" tint="-0.249977111117893"/>
      </dataBar>
      <extLst>
        <ext xmlns:x14="http://schemas.microsoft.com/office/spreadsheetml/2009/9/main" uri="{B025F937-C7B1-47D3-B67F-A62EFF666E3E}">
          <x14:id>{4003E10C-E673-4E41-B882-DC6B3C1EA88B}</x14:id>
        </ext>
      </extLst>
    </cfRule>
  </conditionalFormatting>
  <conditionalFormatting sqref="K7:BN35">
    <cfRule type="expression" dxfId="2" priority="4">
      <formula>AND(TODAY()&gt;=K$7,TODAY()&lt;L$7)</formula>
    </cfRule>
  </conditionalFormatting>
  <conditionalFormatting sqref="K9:BN35">
    <cfRule type="expression" dxfId="1" priority="2">
      <formula>AND(início_da_tarefa&lt;=K$7,ROUNDDOWN((término_da_tarefa-início_da_tarefa+1)*progresso_da_tarefa,0)+início_da_tarefa-1&gt;=K$7)</formula>
    </cfRule>
    <cfRule type="expression" dxfId="0" priority="3" stopIfTrue="1">
      <formula>AND(término_da_tarefa&gt;=K$7,início_da_tarefa&lt;L$7)</formula>
    </cfRule>
  </conditionalFormatting>
  <dataValidations count="1">
    <dataValidation type="whole" operator="greaterThanOrEqual" allowBlank="1" showInputMessage="1" promptTitle="Semana de exibição" prompt="Alterar esse número rola a exibição do Gráfico de Gantt." sqref="G6" xr:uid="{00000000-0002-0000-0500-000000000000}">
      <formula1>1</formula1>
    </dataValidation>
  </dataValidations>
  <pageMargins left="0.511811024" right="0.511811024" top="0.78740157499999996" bottom="0.78740157499999996" header="0.31496062000000002" footer="0.31496062000000002"/>
  <drawing r:id="rId1"/>
  <extLst>
    <ext xmlns:x14="http://schemas.microsoft.com/office/spreadsheetml/2009/9/main" uri="{78C0D931-6437-407d-A8EE-F0AAD7539E65}">
      <x14:conditionalFormattings>
        <x14:conditionalFormatting xmlns:xm="http://schemas.microsoft.com/office/excel/2006/main">
          <x14:cfRule type="dataBar" id="{4003E10C-E673-4E41-B882-DC6B3C1EA88B}">
            <x14:dataBar minLength="0" maxLength="100" negativeBarColorSameAsPositive="1" axisPosition="none">
              <x14:cfvo type="num">
                <xm:f>0</xm:f>
              </x14:cfvo>
              <x14:cfvo type="num">
                <xm:f>1</xm:f>
              </x14:cfvo>
            </x14:dataBar>
          </x14:cfRule>
          <xm:sqref>F9:F35</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E55"/>
  <sheetViews>
    <sheetView workbookViewId="0">
      <selection activeCell="A3" sqref="A3:E55"/>
      <pivotSelection pane="bottomRight" showHeader="1" activeRow="2" previousRow="2" click="1" r:id="rId1">
        <pivotArea type="all" dataOnly="0" outline="0" fieldPosition="0"/>
      </pivotSelection>
    </sheetView>
  </sheetViews>
  <sheetFormatPr defaultRowHeight="12.75" x14ac:dyDescent="0.2"/>
  <cols>
    <col min="1" max="1" width="14" bestFit="1" customWidth="1"/>
    <col min="2" max="2" width="25.5703125" customWidth="1"/>
    <col min="3" max="3" width="55" customWidth="1"/>
    <col min="4" max="4" width="6.140625" bestFit="1" customWidth="1"/>
    <col min="5" max="5" width="7" bestFit="1" customWidth="1"/>
    <col min="6" max="49" width="105.42578125" bestFit="1" customWidth="1"/>
    <col min="50" max="50" width="10" bestFit="1" customWidth="1"/>
  </cols>
  <sheetData>
    <row r="3" spans="1:5" x14ac:dyDescent="0.2">
      <c r="A3" s="29" t="s">
        <v>137</v>
      </c>
      <c r="B3" s="28"/>
      <c r="C3" s="28"/>
      <c r="D3" s="28"/>
      <c r="E3" s="31"/>
    </row>
    <row r="4" spans="1:5" x14ac:dyDescent="0.2">
      <c r="A4" s="29" t="s">
        <v>2</v>
      </c>
      <c r="B4" s="29" t="s">
        <v>4</v>
      </c>
      <c r="C4" s="29" t="s">
        <v>51</v>
      </c>
      <c r="D4" s="29" t="s">
        <v>0</v>
      </c>
      <c r="E4" s="31" t="s">
        <v>134</v>
      </c>
    </row>
    <row r="5" spans="1:5" x14ac:dyDescent="0.2">
      <c r="A5" s="27" t="s">
        <v>11</v>
      </c>
      <c r="B5" s="27" t="s">
        <v>56</v>
      </c>
      <c r="C5" s="27" t="s">
        <v>53</v>
      </c>
      <c r="D5" s="27" t="s">
        <v>11</v>
      </c>
      <c r="E5" s="31">
        <v>1000</v>
      </c>
    </row>
    <row r="6" spans="1:5" x14ac:dyDescent="0.2">
      <c r="A6" s="33"/>
      <c r="B6" s="33"/>
      <c r="C6" s="27" t="s">
        <v>52</v>
      </c>
      <c r="D6" s="27" t="s">
        <v>15</v>
      </c>
      <c r="E6" s="31">
        <v>1000</v>
      </c>
    </row>
    <row r="7" spans="1:5" x14ac:dyDescent="0.2">
      <c r="A7" s="33"/>
      <c r="B7" s="33"/>
      <c r="C7" s="27" t="s">
        <v>54</v>
      </c>
      <c r="D7" s="27" t="s">
        <v>14</v>
      </c>
      <c r="E7" s="31">
        <v>2000</v>
      </c>
    </row>
    <row r="8" spans="1:5" x14ac:dyDescent="0.2">
      <c r="A8" s="27" t="s">
        <v>15</v>
      </c>
      <c r="B8" s="27" t="s">
        <v>67</v>
      </c>
      <c r="C8" s="27" t="s">
        <v>132</v>
      </c>
      <c r="D8" s="27" t="s">
        <v>16</v>
      </c>
      <c r="E8" s="31">
        <v>2000</v>
      </c>
    </row>
    <row r="9" spans="1:5" x14ac:dyDescent="0.2">
      <c r="A9" s="33"/>
      <c r="B9" s="27" t="s">
        <v>56</v>
      </c>
      <c r="C9" s="27" t="s">
        <v>129</v>
      </c>
      <c r="D9" s="27" t="s">
        <v>8</v>
      </c>
      <c r="E9" s="31">
        <v>700</v>
      </c>
    </row>
    <row r="10" spans="1:5" x14ac:dyDescent="0.2">
      <c r="A10" s="33"/>
      <c r="B10" s="27" t="s">
        <v>135</v>
      </c>
      <c r="C10" s="27" t="s">
        <v>57</v>
      </c>
      <c r="D10" s="27">
        <v>2</v>
      </c>
      <c r="E10" s="31"/>
    </row>
    <row r="11" spans="1:5" x14ac:dyDescent="0.2">
      <c r="A11" s="27" t="s">
        <v>118</v>
      </c>
      <c r="B11" s="27" t="s">
        <v>127</v>
      </c>
      <c r="C11" s="27" t="s">
        <v>116</v>
      </c>
      <c r="D11" s="27" t="s">
        <v>118</v>
      </c>
      <c r="E11" s="31">
        <v>4000</v>
      </c>
    </row>
    <row r="12" spans="1:5" x14ac:dyDescent="0.2">
      <c r="A12" s="27" t="s">
        <v>119</v>
      </c>
      <c r="B12" s="27" t="s">
        <v>126</v>
      </c>
      <c r="C12" s="27" t="s">
        <v>117</v>
      </c>
      <c r="D12" s="27" t="s">
        <v>119</v>
      </c>
      <c r="E12" s="31">
        <v>1000</v>
      </c>
    </row>
    <row r="13" spans="1:5" x14ac:dyDescent="0.2">
      <c r="A13" s="27" t="s">
        <v>120</v>
      </c>
      <c r="B13" s="27" t="s">
        <v>126</v>
      </c>
      <c r="C13" s="27" t="s">
        <v>121</v>
      </c>
      <c r="D13" s="27" t="s">
        <v>120</v>
      </c>
      <c r="E13" s="31">
        <v>1000</v>
      </c>
    </row>
    <row r="14" spans="1:5" x14ac:dyDescent="0.2">
      <c r="A14" s="27" t="s">
        <v>7</v>
      </c>
      <c r="B14" s="27" t="s">
        <v>56</v>
      </c>
      <c r="C14" s="27" t="s">
        <v>58</v>
      </c>
      <c r="D14" s="27" t="s">
        <v>7</v>
      </c>
      <c r="E14" s="31">
        <v>2000</v>
      </c>
    </row>
    <row r="15" spans="1:5" x14ac:dyDescent="0.2">
      <c r="A15" s="27" t="s">
        <v>8</v>
      </c>
      <c r="B15" s="27" t="s">
        <v>56</v>
      </c>
      <c r="C15" s="27" t="s">
        <v>63</v>
      </c>
      <c r="D15" s="27" t="s">
        <v>9</v>
      </c>
      <c r="E15" s="31">
        <v>400</v>
      </c>
    </row>
    <row r="16" spans="1:5" x14ac:dyDescent="0.2">
      <c r="A16" s="33"/>
      <c r="B16" s="33"/>
      <c r="C16" s="27" t="s">
        <v>59</v>
      </c>
      <c r="D16" s="27" t="s">
        <v>43</v>
      </c>
      <c r="E16" s="31">
        <v>500</v>
      </c>
    </row>
    <row r="17" spans="1:5" x14ac:dyDescent="0.2">
      <c r="A17" s="33"/>
      <c r="B17" s="33"/>
      <c r="C17" s="27" t="s">
        <v>62</v>
      </c>
      <c r="D17" s="27" t="s">
        <v>66</v>
      </c>
      <c r="E17" s="31">
        <v>200</v>
      </c>
    </row>
    <row r="18" spans="1:5" x14ac:dyDescent="0.2">
      <c r="A18" s="33"/>
      <c r="B18" s="33"/>
      <c r="C18" s="27" t="s">
        <v>61</v>
      </c>
      <c r="D18" s="27" t="s">
        <v>65</v>
      </c>
      <c r="E18" s="31">
        <v>800</v>
      </c>
    </row>
    <row r="19" spans="1:5" x14ac:dyDescent="0.2">
      <c r="A19" s="33"/>
      <c r="B19" s="33"/>
      <c r="C19" s="27" t="s">
        <v>60</v>
      </c>
      <c r="D19" s="27" t="s">
        <v>44</v>
      </c>
      <c r="E19" s="31">
        <v>1000</v>
      </c>
    </row>
    <row r="20" spans="1:5" x14ac:dyDescent="0.2">
      <c r="A20" s="27" t="s">
        <v>9</v>
      </c>
      <c r="B20" s="27" t="s">
        <v>135</v>
      </c>
      <c r="C20" s="27" t="s">
        <v>64</v>
      </c>
      <c r="D20" s="27">
        <v>3</v>
      </c>
      <c r="E20" s="31"/>
    </row>
    <row r="21" spans="1:5" x14ac:dyDescent="0.2">
      <c r="A21" s="27" t="s">
        <v>16</v>
      </c>
      <c r="B21" s="27" t="s">
        <v>67</v>
      </c>
      <c r="C21" s="27" t="s">
        <v>69</v>
      </c>
      <c r="D21" s="27" t="s">
        <v>130</v>
      </c>
      <c r="E21" s="31">
        <v>500</v>
      </c>
    </row>
    <row r="22" spans="1:5" x14ac:dyDescent="0.2">
      <c r="A22" s="27" t="s">
        <v>130</v>
      </c>
      <c r="B22" s="27" t="s">
        <v>67</v>
      </c>
      <c r="C22" s="27" t="s">
        <v>70</v>
      </c>
      <c r="D22" s="27" t="s">
        <v>71</v>
      </c>
      <c r="E22" s="31">
        <v>500</v>
      </c>
    </row>
    <row r="23" spans="1:5" x14ac:dyDescent="0.2">
      <c r="A23" s="27" t="s">
        <v>71</v>
      </c>
      <c r="B23" s="27" t="s">
        <v>67</v>
      </c>
      <c r="C23" s="27" t="s">
        <v>133</v>
      </c>
      <c r="D23" s="27" t="s">
        <v>17</v>
      </c>
      <c r="E23" s="31">
        <v>1000</v>
      </c>
    </row>
    <row r="24" spans="1:5" x14ac:dyDescent="0.2">
      <c r="A24" s="27" t="s">
        <v>17</v>
      </c>
      <c r="B24" s="27" t="s">
        <v>67</v>
      </c>
      <c r="C24" s="27" t="s">
        <v>68</v>
      </c>
      <c r="D24" s="27" t="s">
        <v>131</v>
      </c>
      <c r="E24" s="31">
        <v>500</v>
      </c>
    </row>
    <row r="25" spans="1:5" x14ac:dyDescent="0.2">
      <c r="A25" s="27" t="s">
        <v>131</v>
      </c>
      <c r="B25" s="27" t="s">
        <v>135</v>
      </c>
      <c r="C25" s="27" t="s">
        <v>72</v>
      </c>
      <c r="D25" s="27">
        <v>4</v>
      </c>
      <c r="E25" s="31"/>
    </row>
    <row r="26" spans="1:5" x14ac:dyDescent="0.2">
      <c r="A26" s="27" t="s">
        <v>139</v>
      </c>
      <c r="B26" s="27" t="s">
        <v>67</v>
      </c>
      <c r="C26" s="27" t="s">
        <v>138</v>
      </c>
      <c r="D26" s="27" t="s">
        <v>139</v>
      </c>
      <c r="E26" s="31">
        <v>700</v>
      </c>
    </row>
    <row r="27" spans="1:5" x14ac:dyDescent="0.2">
      <c r="A27" s="27" t="s">
        <v>10</v>
      </c>
      <c r="B27" s="27" t="s">
        <v>74</v>
      </c>
      <c r="C27" s="27" t="s">
        <v>73</v>
      </c>
      <c r="D27" s="27" t="s">
        <v>10</v>
      </c>
      <c r="E27" s="31">
        <v>500</v>
      </c>
    </row>
    <row r="28" spans="1:5" x14ac:dyDescent="0.2">
      <c r="A28" s="27" t="s">
        <v>76</v>
      </c>
      <c r="B28" s="27" t="s">
        <v>74</v>
      </c>
      <c r="C28" s="27" t="s">
        <v>75</v>
      </c>
      <c r="D28" s="27" t="s">
        <v>76</v>
      </c>
      <c r="E28" s="31">
        <v>5000</v>
      </c>
    </row>
    <row r="29" spans="1:5" x14ac:dyDescent="0.2">
      <c r="A29" s="27" t="s">
        <v>34</v>
      </c>
      <c r="B29" s="27" t="s">
        <v>74</v>
      </c>
      <c r="C29" s="27" t="s">
        <v>77</v>
      </c>
      <c r="D29" s="27" t="s">
        <v>34</v>
      </c>
      <c r="E29" s="31">
        <v>700</v>
      </c>
    </row>
    <row r="30" spans="1:5" x14ac:dyDescent="0.2">
      <c r="A30" s="27" t="s">
        <v>46</v>
      </c>
      <c r="B30" s="27" t="s">
        <v>74</v>
      </c>
      <c r="C30" s="27" t="s">
        <v>80</v>
      </c>
      <c r="D30" s="27" t="s">
        <v>46</v>
      </c>
      <c r="E30" s="31">
        <v>500</v>
      </c>
    </row>
    <row r="31" spans="1:5" x14ac:dyDescent="0.2">
      <c r="A31" s="27" t="s">
        <v>78</v>
      </c>
      <c r="B31" s="27" t="s">
        <v>74</v>
      </c>
      <c r="C31" s="27" t="s">
        <v>81</v>
      </c>
      <c r="D31" s="27" t="s">
        <v>78</v>
      </c>
      <c r="E31" s="31">
        <v>300</v>
      </c>
    </row>
    <row r="32" spans="1:5" x14ac:dyDescent="0.2">
      <c r="A32" s="27" t="s">
        <v>79</v>
      </c>
      <c r="B32" s="27" t="s">
        <v>74</v>
      </c>
      <c r="C32" s="27" t="s">
        <v>82</v>
      </c>
      <c r="D32" s="27" t="s">
        <v>79</v>
      </c>
      <c r="E32" s="31">
        <v>1000</v>
      </c>
    </row>
    <row r="33" spans="1:5" x14ac:dyDescent="0.2">
      <c r="A33" s="27" t="s">
        <v>18</v>
      </c>
      <c r="B33" s="27" t="s">
        <v>122</v>
      </c>
      <c r="C33" s="27" t="s">
        <v>83</v>
      </c>
      <c r="D33" s="27" t="s">
        <v>18</v>
      </c>
      <c r="E33" s="31">
        <v>3000</v>
      </c>
    </row>
    <row r="34" spans="1:5" x14ac:dyDescent="0.2">
      <c r="A34" s="27" t="s">
        <v>19</v>
      </c>
      <c r="B34" s="27" t="s">
        <v>122</v>
      </c>
      <c r="C34" s="27" t="s">
        <v>84</v>
      </c>
      <c r="D34" s="27" t="s">
        <v>19</v>
      </c>
      <c r="E34" s="31">
        <v>1000</v>
      </c>
    </row>
    <row r="35" spans="1:5" x14ac:dyDescent="0.2">
      <c r="A35" s="27" t="s">
        <v>20</v>
      </c>
      <c r="B35" s="27" t="s">
        <v>122</v>
      </c>
      <c r="C35" s="27" t="s">
        <v>85</v>
      </c>
      <c r="D35" s="27" t="s">
        <v>20</v>
      </c>
      <c r="E35" s="31">
        <v>1000</v>
      </c>
    </row>
    <row r="36" spans="1:5" x14ac:dyDescent="0.2">
      <c r="A36" s="27" t="s">
        <v>90</v>
      </c>
      <c r="B36" s="27" t="s">
        <v>123</v>
      </c>
      <c r="C36" s="27" t="s">
        <v>87</v>
      </c>
      <c r="D36" s="27" t="s">
        <v>90</v>
      </c>
      <c r="E36" s="31">
        <v>30000</v>
      </c>
    </row>
    <row r="37" spans="1:5" x14ac:dyDescent="0.2">
      <c r="A37" s="27" t="s">
        <v>91</v>
      </c>
      <c r="B37" s="27" t="s">
        <v>124</v>
      </c>
      <c r="C37" s="27" t="s">
        <v>88</v>
      </c>
      <c r="D37" s="27" t="s">
        <v>91</v>
      </c>
      <c r="E37" s="31">
        <v>700</v>
      </c>
    </row>
    <row r="38" spans="1:5" x14ac:dyDescent="0.2">
      <c r="A38" s="27" t="s">
        <v>92</v>
      </c>
      <c r="B38" s="27" t="s">
        <v>122</v>
      </c>
      <c r="C38" s="27" t="s">
        <v>89</v>
      </c>
      <c r="D38" s="27" t="s">
        <v>92</v>
      </c>
      <c r="E38" s="31">
        <v>500</v>
      </c>
    </row>
    <row r="39" spans="1:5" x14ac:dyDescent="0.2">
      <c r="A39" s="27" t="s">
        <v>97</v>
      </c>
      <c r="B39" s="27" t="s">
        <v>125</v>
      </c>
      <c r="C39" s="27" t="s">
        <v>94</v>
      </c>
      <c r="D39" s="27" t="s">
        <v>97</v>
      </c>
      <c r="E39" s="31">
        <v>15000</v>
      </c>
    </row>
    <row r="40" spans="1:5" x14ac:dyDescent="0.2">
      <c r="A40" s="27" t="s">
        <v>98</v>
      </c>
      <c r="B40" s="27" t="s">
        <v>126</v>
      </c>
      <c r="C40" s="27" t="s">
        <v>95</v>
      </c>
      <c r="D40" s="27" t="s">
        <v>98</v>
      </c>
      <c r="E40" s="31">
        <v>10000</v>
      </c>
    </row>
    <row r="41" spans="1:5" x14ac:dyDescent="0.2">
      <c r="A41" s="27" t="s">
        <v>100</v>
      </c>
      <c r="B41" s="27" t="s">
        <v>126</v>
      </c>
      <c r="C41" s="27" t="s">
        <v>96</v>
      </c>
      <c r="D41" s="27" t="s">
        <v>100</v>
      </c>
      <c r="E41" s="31">
        <v>10000</v>
      </c>
    </row>
    <row r="42" spans="1:5" x14ac:dyDescent="0.2">
      <c r="A42" s="27" t="s">
        <v>105</v>
      </c>
      <c r="B42" s="27" t="s">
        <v>128</v>
      </c>
      <c r="C42" s="27" t="s">
        <v>102</v>
      </c>
      <c r="D42" s="27" t="s">
        <v>105</v>
      </c>
      <c r="E42" s="31">
        <v>5000</v>
      </c>
    </row>
    <row r="43" spans="1:5" x14ac:dyDescent="0.2">
      <c r="A43" s="27" t="s">
        <v>106</v>
      </c>
      <c r="B43" s="27" t="s">
        <v>128</v>
      </c>
      <c r="C43" s="27" t="s">
        <v>103</v>
      </c>
      <c r="D43" s="27" t="s">
        <v>106</v>
      </c>
      <c r="E43" s="31">
        <v>4000</v>
      </c>
    </row>
    <row r="44" spans="1:5" x14ac:dyDescent="0.2">
      <c r="A44" s="27" t="s">
        <v>107</v>
      </c>
      <c r="B44" s="27" t="s">
        <v>128</v>
      </c>
      <c r="C44" s="27" t="s">
        <v>104</v>
      </c>
      <c r="D44" s="27" t="s">
        <v>107</v>
      </c>
      <c r="E44" s="31">
        <v>1000</v>
      </c>
    </row>
    <row r="45" spans="1:5" x14ac:dyDescent="0.2">
      <c r="A45" s="27" t="s">
        <v>112</v>
      </c>
      <c r="B45" s="27" t="s">
        <v>128</v>
      </c>
      <c r="C45" s="27" t="s">
        <v>109</v>
      </c>
      <c r="D45" s="27" t="s">
        <v>112</v>
      </c>
      <c r="E45" s="31">
        <v>10000</v>
      </c>
    </row>
    <row r="46" spans="1:5" x14ac:dyDescent="0.2">
      <c r="A46" s="27" t="s">
        <v>113</v>
      </c>
      <c r="B46" s="27" t="s">
        <v>128</v>
      </c>
      <c r="C46" s="27" t="s">
        <v>110</v>
      </c>
      <c r="D46" s="27" t="s">
        <v>113</v>
      </c>
      <c r="E46" s="31">
        <v>20000</v>
      </c>
    </row>
    <row r="47" spans="1:5" x14ac:dyDescent="0.2">
      <c r="A47" s="27" t="s">
        <v>114</v>
      </c>
      <c r="B47" s="27" t="s">
        <v>128</v>
      </c>
      <c r="C47" s="27" t="s">
        <v>111</v>
      </c>
      <c r="D47" s="27" t="s">
        <v>114</v>
      </c>
      <c r="E47" s="31">
        <v>10000</v>
      </c>
    </row>
    <row r="48" spans="1:5" x14ac:dyDescent="0.2">
      <c r="A48" s="27" t="s">
        <v>135</v>
      </c>
      <c r="B48" s="27" t="s">
        <v>135</v>
      </c>
      <c r="C48" s="27" t="s">
        <v>115</v>
      </c>
      <c r="D48" s="27">
        <v>10</v>
      </c>
      <c r="E48" s="31"/>
    </row>
    <row r="49" spans="1:5" x14ac:dyDescent="0.2">
      <c r="A49" s="33"/>
      <c r="B49" s="33"/>
      <c r="C49" s="27" t="s">
        <v>55</v>
      </c>
      <c r="D49" s="27">
        <v>1</v>
      </c>
      <c r="E49" s="31"/>
    </row>
    <row r="50" spans="1:5" x14ac:dyDescent="0.2">
      <c r="A50" s="33"/>
      <c r="B50" s="33"/>
      <c r="C50" s="27" t="s">
        <v>62</v>
      </c>
      <c r="D50" s="27">
        <v>5</v>
      </c>
      <c r="E50" s="31"/>
    </row>
    <row r="51" spans="1:5" x14ac:dyDescent="0.2">
      <c r="A51" s="33"/>
      <c r="B51" s="33"/>
      <c r="C51" s="27" t="s">
        <v>93</v>
      </c>
      <c r="D51" s="27">
        <v>7</v>
      </c>
      <c r="E51" s="31"/>
    </row>
    <row r="52" spans="1:5" x14ac:dyDescent="0.2">
      <c r="A52" s="33"/>
      <c r="B52" s="33"/>
      <c r="C52" s="27" t="s">
        <v>108</v>
      </c>
      <c r="D52" s="27">
        <v>9</v>
      </c>
      <c r="E52" s="31"/>
    </row>
    <row r="53" spans="1:5" x14ac:dyDescent="0.2">
      <c r="A53" s="33"/>
      <c r="B53" s="33"/>
      <c r="C53" s="27" t="s">
        <v>101</v>
      </c>
      <c r="D53" s="27">
        <v>8</v>
      </c>
      <c r="E53" s="31"/>
    </row>
    <row r="54" spans="1:5" x14ac:dyDescent="0.2">
      <c r="A54" s="33"/>
      <c r="B54" s="33"/>
      <c r="C54" s="27" t="s">
        <v>86</v>
      </c>
      <c r="D54" s="27">
        <v>6</v>
      </c>
      <c r="E54" s="31"/>
    </row>
    <row r="55" spans="1:5" x14ac:dyDescent="0.2">
      <c r="A55" s="30" t="s">
        <v>136</v>
      </c>
      <c r="B55" s="34"/>
      <c r="C55" s="34"/>
      <c r="D55" s="34"/>
      <c r="E55" s="32">
        <v>150000</v>
      </c>
    </row>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g E A A B Q S w M E F A A C A A g A y q M h W 1 N N q i m m A A A A 9 w A A A B I A H A B D b 2 5 m a W c v U G F j a 2 F n Z S 5 4 b W w g o h g A K K A U A A A A A A A A A A A A A A A A A A A A A A A A A A A A h Y 9 B D o I w F E S v Q r q n L U i I k E 9 J d C u J 0 c S 4 b U q F R i g E i u V u L j y S V x C j q D u X 8 + Y t Z u 7 X G 6 R j X T k X 2 f W q 0 Q n y M E W O 1 K L J l S 4 S N J i T u 0 Q p g y 0 X Z 1 5 I Z 5 J 1 H 4 9 9 n q D S m D Y m x F q L 7 Q I 3 X U F 8 S j 1 y z D Z 7 U c q a o 4 + s / s u u 0 r 3 h W k j E 4 P A a w 3 w c h d i L w i D A F M h M I V P 6 a / j T 4 G f 7 A 2 E 9 V G b o J G u N u 9 o B m S O Q 9 w n 2 A F B L A w Q U A A I A C A D K o y F 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q M h W x P o k 4 M g A Q A A P Q I A A B M A H A B G b 3 J t d W x h c y 9 T Z W N 0 a W 9 u M S 5 t I K I Y A C i g F A A A A A A A A A A A A A A A A A A A A A A A A A A A A J X Q z 0 v D M B Q H 8 H u h / 8 M j u 2 w Q y 9 r 9 c H P 0 I J 0 7 i r J 6 s i K 1 f Z u R N G 8 0 q W 6 M / T U e / E P 2 j 5 l Z R A R z M J e E z / e R l x e N h R G k Y N n u 4 c z 3 f E 8 / 5 z W W 0 G F L P H 4 c 3 w n 6 I Z z B T U 0 v t u q x s K n B 2 s q 6 b j Y 0 g Z V Q u W Q Q g 0 T j e 2 D X g p R B C 4 l + D e Z U N B U q 0 1 0 I i U F y S p T R X Z Z c Z H c a a 5 1 F w 3 4 0 H k T j b E 5 v S l J e 6 u w f f Q O z N a z H 7 + c o R S V s H j P O O C Q k m 0 r p e M r h S h V U C r W O w 2 g U c b h t y O D S 7 C T G P 8 f g m h Q + 9 H j 7 / A 5 L x Y b g U t r r 8 p J O o 6 X 5 k 6 1 K 6 1 z p F d V V e 3 2 6 2 6 D u f g 3 L 9 3 v W Y m i 7 G x u A w a 0 5 c P j 2 y O E D h w 8 d P n L 4 2 O H n D p 8 4 f P r L D z 3 f E + r v b 5 l 9 A l B L A Q I t A B Q A A g A I A M q j I V t T T a o p p g A A A P c A A A A S A A A A A A A A A A A A A A A A A A A A A A B D b 2 5 m a W c v U G F j a 2 F n Z S 5 4 b W x Q S w E C L Q A U A A I A C A D K o y F b D 8 r p q 6 Q A A A D p A A A A E w A A A A A A A A A A A A A A A A D y A A A A W 0 N v b n R l b n R f V H l w Z X N d L n h t b F B L A Q I t A B Q A A g A I A M q j I V s T 6 J O D I A E A A D 0 C A A A T A A A A A A A A A A A A A A A A A O M B A A B G b 3 J t d W x h c y 9 T Z W N 0 a W 9 u M S 5 t U E s F B g A A A A A D A A M A w g A A A F A 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8 O A A A A A A A A r Q 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T Z S V D M y V B N y V D M y V B M 2 8 l M j A w M S U y M C 0 l M j B Q c m 9 q Z W N 0 X 2 N o Y X J 0 Z X I l M j A t J T I w Z 3 J 1 c G 8 4 J T I w Z m l u Y W w 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N j A i I C 8 + P E V u d H J 5 I F R 5 c G U 9 I k Z p b G x F c n J v c k N v Z G U i I F Z h b H V l P S J z V W 5 r b m 9 3 b i I g L z 4 8 R W 5 0 c n k g V H l w Z T 0 i R m l s b E V y c m 9 y Q 2 9 1 b n Q i I F Z h b H V l P S J s M C I g L z 4 8 R W 5 0 c n k g V H l w Z T 0 i R m l s b E x h c 3 R V c G R h d G V k I i B W Y W x 1 Z T 0 i Z D I w M j U t M D k t M D F U M j M 6 M z A 6 M D Q u M j Q w N D U 5 M 1 o i I C 8 + P E V u d H J 5 I F R 5 c G U 9 I k Z p b G x D b 2 x 1 b W 5 U e X B l c y I g V m F s d W U 9 I n N C Z 1 l H Q m d Z R 0 J n W U c 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T Z c O n w 6 N v I D A x I C 0 g U H J v a m V j d F 9 j a G F y d G V y I C 0 g Z 3 J 1 c G 8 4 I G Z p b m F s L 1 R p c G 8 g Q W x 0 Z X J h Z G 8 u e 0 N v b H V t b j E s M H 0 m c X V v d D s s J n F 1 b 3 Q 7 U 2 V j d G l v b j E v U 2 X D p 8 O j b y A w M S A t I F B y b 2 p l Y 3 R f Y 2 h h c n R l c i A t I G d y d X B v O C B m a W 5 h b C 9 U a X B v I E F s d G V y Y W R v L n t D b 2 x 1 b W 4 y L D F 9 J n F 1 b 3 Q 7 L C Z x d W 9 0 O 1 N l Y 3 R p b 2 4 x L 1 N l w 6 f D o 2 8 g M D E g L S B Q c m 9 q Z W N 0 X 2 N o Y X J 0 Z X I g L S B n c n V w b z g g Z m l u Y W w v V G l w b y B B b H R l c m F k b y 5 7 Q 2 9 s d W 1 u M y w y f S Z x d W 9 0 O y w m c X V v d D t T Z W N 0 a W 9 u M S 9 T Z c O n w 6 N v I D A x I C 0 g U H J v a m V j d F 9 j a G F y d G V y I C 0 g Z 3 J 1 c G 8 4 I G Z p b m F s L 1 R p c G 8 g Q W x 0 Z X J h Z G 8 u e 0 N v b H V t b j Q s M 3 0 m c X V v d D s s J n F 1 b 3 Q 7 U 2 V j d G l v b j E v U 2 X D p 8 O j b y A w M S A t I F B y b 2 p l Y 3 R f Y 2 h h c n R l c i A t I G d y d X B v O C B m a W 5 h b C 9 U a X B v I E F s d G V y Y W R v L n t D b 2 x 1 b W 4 1 L D R 9 J n F 1 b 3 Q 7 L C Z x d W 9 0 O 1 N l Y 3 R p b 2 4 x L 1 N l w 6 f D o 2 8 g M D E g L S B Q c m 9 q Z W N 0 X 2 N o Y X J 0 Z X I g L S B n c n V w b z g g Z m l u Y W w v V G l w b y B B b H R l c m F k b y 5 7 Q 2 9 s d W 1 u N i w 1 f S Z x d W 9 0 O y w m c X V v d D t T Z W N 0 a W 9 u M S 9 T Z c O n w 6 N v I D A x I C 0 g U H J v a m V j d F 9 j a G F y d G V y I C 0 g Z 3 J 1 c G 8 4 I G Z p b m F s L 1 R p c G 8 g Q W x 0 Z X J h Z G 8 u e 0 N v b H V t b j c s N n 0 m c X V v d D s s J n F 1 b 3 Q 7 U 2 V j d G l v b j E v U 2 X D p 8 O j b y A w M S A t I F B y b 2 p l Y 3 R f Y 2 h h c n R l c i A t I G d y d X B v O C B m a W 5 h b C 9 U a X B v I E F s d G V y Y W R v L n t D b 2 x 1 b W 4 4 L D d 9 J n F 1 b 3 Q 7 L C Z x d W 9 0 O 1 N l Y 3 R p b 2 4 x L 1 N l w 6 f D o 2 8 g M D E g L S B Q c m 9 q Z W N 0 X 2 N o Y X J 0 Z X I g L S B n c n V w b z g g Z m l u Y W w v V G l w b y B B b H R l c m F k b y 5 7 Q 2 9 s d W 1 u O S w 4 f S Z x d W 9 0 O 1 0 s J n F 1 b 3 Q 7 Q 2 9 s d W 1 u Q 2 9 1 b n Q m c X V v d D s 6 O S w m c X V v d D t L Z X l D b 2 x 1 b W 5 O Y W 1 l c y Z x d W 9 0 O z p b X S w m c X V v d D t D b 2 x 1 b W 5 J Z G V u d G l 0 a W V z J n F 1 b 3 Q 7 O l s m c X V v d D t T Z W N 0 a W 9 u M S 9 T Z c O n w 6 N v I D A x I C 0 g U H J v a m V j d F 9 j a G F y d G V y I C 0 g Z 3 J 1 c G 8 4 I G Z p b m F s L 1 R p c G 8 g Q W x 0 Z X J h Z G 8 u e 0 N v b H V t b j E s M H 0 m c X V v d D s s J n F 1 b 3 Q 7 U 2 V j d G l v b j E v U 2 X D p 8 O j b y A w M S A t I F B y b 2 p l Y 3 R f Y 2 h h c n R l c i A t I G d y d X B v O C B m a W 5 h b C 9 U a X B v I E F s d G V y Y W R v L n t D b 2 x 1 b W 4 y L D F 9 J n F 1 b 3 Q 7 L C Z x d W 9 0 O 1 N l Y 3 R p b 2 4 x L 1 N l w 6 f D o 2 8 g M D E g L S B Q c m 9 q Z W N 0 X 2 N o Y X J 0 Z X I g L S B n c n V w b z g g Z m l u Y W w v V G l w b y B B b H R l c m F k b y 5 7 Q 2 9 s d W 1 u M y w y f S Z x d W 9 0 O y w m c X V v d D t T Z W N 0 a W 9 u M S 9 T Z c O n w 6 N v I D A x I C 0 g U H J v a m V j d F 9 j a G F y d G V y I C 0 g Z 3 J 1 c G 8 4 I G Z p b m F s L 1 R p c G 8 g Q W x 0 Z X J h Z G 8 u e 0 N v b H V t b j Q s M 3 0 m c X V v d D s s J n F 1 b 3 Q 7 U 2 V j d G l v b j E v U 2 X D p 8 O j b y A w M S A t I F B y b 2 p l Y 3 R f Y 2 h h c n R l c i A t I G d y d X B v O C B m a W 5 h b C 9 U a X B v I E F s d G V y Y W R v L n t D b 2 x 1 b W 4 1 L D R 9 J n F 1 b 3 Q 7 L C Z x d W 9 0 O 1 N l Y 3 R p b 2 4 x L 1 N l w 6 f D o 2 8 g M D E g L S B Q c m 9 q Z W N 0 X 2 N o Y X J 0 Z X I g L S B n c n V w b z g g Z m l u Y W w v V G l w b y B B b H R l c m F k b y 5 7 Q 2 9 s d W 1 u N i w 1 f S Z x d W 9 0 O y w m c X V v d D t T Z W N 0 a W 9 u M S 9 T Z c O n w 6 N v I D A x I C 0 g U H J v a m V j d F 9 j a G F y d G V y I C 0 g Z 3 J 1 c G 8 4 I G Z p b m F s L 1 R p c G 8 g Q W x 0 Z X J h Z G 8 u e 0 N v b H V t b j c s N n 0 m c X V v d D s s J n F 1 b 3 Q 7 U 2 V j d G l v b j E v U 2 X D p 8 O j b y A w M S A t I F B y b 2 p l Y 3 R f Y 2 h h c n R l c i A t I G d y d X B v O C B m a W 5 h b C 9 U a X B v I E F s d G V y Y W R v L n t D b 2 x 1 b W 4 4 L D d 9 J n F 1 b 3 Q 7 L C Z x d W 9 0 O 1 N l Y 3 R p b 2 4 x L 1 N l w 6 f D o 2 8 g M D E g L S B Q c m 9 q Z W N 0 X 2 N o Y X J 0 Z X I g L S B n c n V w b z g g Z m l u Y W w v V G l w b y B B b H R l c m F k b y 5 7 Q 2 9 s d W 1 u O S w 4 f S Z x d W 9 0 O 1 0 s J n F 1 b 3 Q 7 U m V s Y X R p b 2 5 z a G l w S W 5 m b y Z x d W 9 0 O z p b X X 0 i I C 8 + P C 9 T d G F i b G V F b n R y a W V z P j w v S X R l b T 4 8 S X R l b T 4 8 S X R l b U x v Y 2 F 0 a W 9 u P j x J d G V t V H l w Z T 5 G b 3 J t d W x h P C 9 J d G V t V H l w Z T 4 8 S X R l b V B h d G g + U 2 V j d G l v b j E v U 2 U l Q z M l Q T c l Q z M l Q T N v J T I w M D E l M j A t J T I w U H J v a m V j d F 9 j a G F y d G V y J T I w L S U y M G d y d X B v O C U y M G Z p b m F s L 0 Z v b n R l P C 9 J d G V t U G F 0 a D 4 8 L 0 l 0 Z W 1 M b 2 N h d G l v b j 4 8 U 3 R h Y m x l R W 5 0 c m l l c y A v P j w v S X R l b T 4 8 S X R l b T 4 8 S X R l b U x v Y 2 F 0 a W 9 u P j x J d G V t V H l w Z T 5 G b 3 J t d W x h P C 9 J d G V t V H l w Z T 4 8 S X R l b V B h d G g + U 2 V j d G l v b j E v U 2 U l Q z M l Q T c l Q z M l Q T N v J T I w M D E l M j A t J T I w U H J v a m V j d F 9 j a G F y d G V y J T I w L S U y M G d y d X B v O C U y M G Z p b m F s L 1 R p c G 8 l M j B B b H R l c m F k b z w v S X R l b V B h d G g + P C 9 J d G V t T G 9 j Y X R p b 2 4 + P F N 0 Y W J s Z U V u d H J p Z X M g L z 4 8 L 0 l 0 Z W 0 + P C 9 J d G V t c z 4 8 L 0 x v Y 2 F s U G F j a 2 F n Z U 1 l d G F k Y X R h R m l s Z T 4 W A A A A U E s F B g A A A A A A A A A A A A A A A A A A A A A A A N o A A A A B A A A A 0 I y d 3 w E V 0 R G M e g D A T 8 K X 6 w E A A A B I 8 n m b 9 A B A Q 4 N P / E i y / g / n A A A A A A I A A A A A A A N m A A D A A A A A E A A A A O K k 9 p Y a p 1 x x 3 Q u f H d 6 Y b Z 4 A A A A A B I A A A K A A A A A Q A A A A p R L G K z l h + q i B e f h J Y p h t A F A A A A A y f R 9 J i k 6 s g H q R v I M e i f / P w D h A b m g U 3 O t o L V i N o l m s F j G 4 4 6 q W C 5 D d z X p L + d k F / L 3 s z v v f 9 E L 3 k E R x I i m 5 F x V R 0 B / C r o 1 N h t l d d f R X o u 6 L x B Q A A A B 9 L q d G X 1 R Q c K i Q u 4 Q D V I 8 K E X Q C e A = = < / D a t a M a s h u p > 
</file>

<file path=customXml/itemProps1.xml><?xml version="1.0" encoding="utf-8"?>
<ds:datastoreItem xmlns:ds="http://schemas.openxmlformats.org/officeDocument/2006/customXml" ds:itemID="{B65CCFC1-0C2D-48F0-871B-2EC4E2BCD67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Project Charter</vt:lpstr>
      <vt:lpstr>WBS-MACRO-ATIVIDADE</vt:lpstr>
      <vt:lpstr>WBS_Detalhado (ordem etapas)</vt:lpstr>
      <vt:lpstr>WBS_Detalhado (ordem depend)</vt:lpstr>
      <vt:lpstr>Análise de Stackeholder</vt:lpstr>
      <vt:lpstr>Diagrama de Seta</vt:lpstr>
      <vt:lpstr>Diagrama de rede-precedência</vt:lpstr>
      <vt:lpstr>Gráfico de Gantt</vt:lpstr>
      <vt:lpstr>PV_dependência</vt:lpstr>
      <vt:lpstr>Cronograma_de_Custos (2)</vt:lpstr>
      <vt:lpstr>Início_do_projeto</vt:lpstr>
      <vt:lpstr>'Cronograma_de_Custos (2)'!Print_Area</vt:lpstr>
      <vt:lpstr>Semana_de_exibição</vt:lpstr>
    </vt:vector>
  </TitlesOfParts>
  <Company>FECAP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dmello</dc:creator>
  <cp:lastModifiedBy>Matheus Silva - 24026326</cp:lastModifiedBy>
  <cp:lastPrinted>2024-08-29T21:33:37Z</cp:lastPrinted>
  <dcterms:created xsi:type="dcterms:W3CDTF">2009-09-10T00:53:44Z</dcterms:created>
  <dcterms:modified xsi:type="dcterms:W3CDTF">2025-09-18T13:22:49Z</dcterms:modified>
</cp:coreProperties>
</file>