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toc\Downloads\"/>
    </mc:Choice>
  </mc:AlternateContent>
  <xr:revisionPtr revIDLastSave="0" documentId="8_{652C150C-72AB-45F2-AA26-FFFDAF437172}" xr6:coauthVersionLast="47" xr6:coauthVersionMax="47" xr10:uidLastSave="{00000000-0000-0000-0000-000000000000}"/>
  <bookViews>
    <workbookView xWindow="-98" yWindow="-98" windowWidth="20715" windowHeight="13155" activeTab="1" xr2:uid="{173A7CB0-B66A-4A62-B9FA-7CB41B3FCCA8}"/>
  </bookViews>
  <sheets>
    <sheet name="Пример 1" sheetId="2" r:id="rId1"/>
    <sheet name="Пример 2" sheetId="6" r:id="rId2"/>
  </sheets>
  <definedNames>
    <definedName name="solver_adj" localSheetId="0" hidden="1">'Пример 1'!$P$15:$P$17,'Пример 1'!$O$20:$Q$20</definedName>
    <definedName name="solver_adj" localSheetId="1" hidden="1">'Пример 2'!$P$15:$P$17,'Пример 2'!$O$20:$Q$20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'Пример 1'!$N$26:$N$28</definedName>
    <definedName name="solver_lhs1" localSheetId="1" hidden="1">'Пример 2'!$N$26:$N$28</definedName>
    <definedName name="solver_lhs2" localSheetId="0" hidden="1">'Пример 1'!$N$30:$P$30</definedName>
    <definedName name="solver_lhs2" localSheetId="1" hidden="1">'Пример 2'!$N$30:$P$30</definedName>
    <definedName name="solver_lhs3" localSheetId="0" hidden="1">'Пример 1'!$R$26:$R$27</definedName>
    <definedName name="solver_lhs3" localSheetId="1" hidden="1">'Пример 2'!$R$26:$R$27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'Пример 1'!$E$33</definedName>
    <definedName name="solver_opt" localSheetId="1" hidden="1">'Пример 2'!$E$33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1</definedName>
    <definedName name="solver_rel1" localSheetId="1" hidden="1">1</definedName>
    <definedName name="solver_rel2" localSheetId="0" hidden="1">1</definedName>
    <definedName name="solver_rel2" localSheetId="1" hidden="1">1</definedName>
    <definedName name="solver_rel3" localSheetId="0" hidden="1">2</definedName>
    <definedName name="solver_rel3" localSheetId="1" hidden="1">2</definedName>
    <definedName name="solver_rhs1" localSheetId="0" hidden="1">'Пример 1'!$P$26:$P$28</definedName>
    <definedName name="solver_rhs1" localSheetId="1" hidden="1">'Пример 2'!$P$26:$P$28</definedName>
    <definedName name="solver_rhs2" localSheetId="0" hidden="1">'Пример 1'!$N$32:$P$32</definedName>
    <definedName name="solver_rhs2" localSheetId="1" hidden="1">'Пример 2'!$N$32:$P$32</definedName>
    <definedName name="solver_rhs3" localSheetId="0" hidden="1">'Пример 1'!$T$26:$T$27</definedName>
    <definedName name="solver_rhs3" localSheetId="1" hidden="1">'Пример 2'!$T$26:$T$27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9" i="6" l="1"/>
  <c r="C42" i="6"/>
  <c r="D42" i="6"/>
  <c r="B42" i="6"/>
  <c r="C38" i="6"/>
  <c r="C37" i="6"/>
  <c r="I27" i="6"/>
  <c r="D28" i="6"/>
  <c r="C28" i="6"/>
  <c r="I28" i="6"/>
  <c r="N26" i="2"/>
  <c r="N28" i="6"/>
  <c r="J28" i="6"/>
  <c r="H28" i="6"/>
  <c r="B28" i="6"/>
  <c r="R27" i="6"/>
  <c r="N27" i="6"/>
  <c r="J27" i="6"/>
  <c r="H27" i="6"/>
  <c r="D27" i="6"/>
  <c r="C27" i="6"/>
  <c r="B27" i="6"/>
  <c r="R26" i="6"/>
  <c r="N26" i="6"/>
  <c r="J26" i="6"/>
  <c r="I26" i="6"/>
  <c r="H26" i="6"/>
  <c r="D26" i="6"/>
  <c r="C26" i="6"/>
  <c r="B26" i="6"/>
  <c r="D20" i="6"/>
  <c r="C20" i="6"/>
  <c r="B20" i="6"/>
  <c r="K19" i="6"/>
  <c r="K18" i="6"/>
  <c r="K17" i="6"/>
  <c r="B33" i="6" l="1"/>
  <c r="H33" i="6"/>
  <c r="P32" i="6" s="1"/>
  <c r="O30" i="6"/>
  <c r="N30" i="6"/>
  <c r="P30" i="6"/>
  <c r="E33" i="6" l="1"/>
  <c r="P27" i="6"/>
  <c r="N32" i="6"/>
  <c r="O32" i="6"/>
  <c r="P28" i="6"/>
  <c r="P26" i="6"/>
  <c r="C42" i="2" l="1"/>
  <c r="C39" i="2"/>
  <c r="C38" i="2"/>
  <c r="C37" i="2"/>
  <c r="B42" i="2"/>
  <c r="D42" i="2"/>
  <c r="E33" i="2"/>
  <c r="N30" i="2"/>
  <c r="R26" i="2"/>
  <c r="P26" i="2"/>
  <c r="N27" i="2"/>
  <c r="R27" i="2"/>
  <c r="B26" i="2"/>
  <c r="K17" i="2"/>
  <c r="K18" i="2"/>
  <c r="K19" i="2"/>
  <c r="B20" i="2"/>
  <c r="C20" i="2"/>
  <c r="D20" i="2"/>
  <c r="N28" i="2" l="1"/>
  <c r="H27" i="2"/>
  <c r="I27" i="2"/>
  <c r="J27" i="2"/>
  <c r="H28" i="2"/>
  <c r="I28" i="2"/>
  <c r="J28" i="2"/>
  <c r="I26" i="2"/>
  <c r="J26" i="2"/>
  <c r="H26" i="2"/>
  <c r="B27" i="2"/>
  <c r="C27" i="2"/>
  <c r="D27" i="2"/>
  <c r="B28" i="2"/>
  <c r="C28" i="2"/>
  <c r="D28" i="2"/>
  <c r="C26" i="2"/>
  <c r="D26" i="2"/>
  <c r="O30" i="2" l="1"/>
  <c r="P30" i="2"/>
  <c r="H33" i="2"/>
  <c r="N32" i="2" s="1"/>
  <c r="B33" i="2"/>
  <c r="P28" i="2" l="1"/>
  <c r="P27" i="2"/>
  <c r="O32" i="2"/>
  <c r="P32" i="2"/>
</calcChain>
</file>

<file path=xl/sharedStrings.xml><?xml version="1.0" encoding="utf-8"?>
<sst xmlns="http://schemas.openxmlformats.org/spreadsheetml/2006/main" count="96" uniqueCount="42">
  <si>
    <t>L=</t>
  </si>
  <si>
    <t>=</t>
  </si>
  <si>
    <t>Стратегии игрока Б</t>
  </si>
  <si>
    <t>Целевая функция</t>
  </si>
  <si>
    <t>Матрица А</t>
  </si>
  <si>
    <t>Матрица Б</t>
  </si>
  <si>
    <t>b</t>
  </si>
  <si>
    <t>a</t>
  </si>
  <si>
    <t>max</t>
  </si>
  <si>
    <t>Вспомогательная матрица Б</t>
  </si>
  <si>
    <t>Вспомогательная матрица А</t>
  </si>
  <si>
    <t>Ha</t>
  </si>
  <si>
    <t>Hb</t>
  </si>
  <si>
    <t>p1</t>
  </si>
  <si>
    <t>p2</t>
  </si>
  <si>
    <t>p3</t>
  </si>
  <si>
    <t>q1</t>
  </si>
  <si>
    <t>q2</t>
  </si>
  <si>
    <t>q3</t>
  </si>
  <si>
    <t>Ha=</t>
  </si>
  <si>
    <t>Цена игры игрока А</t>
  </si>
  <si>
    <t>Цена игры игрока Б</t>
  </si>
  <si>
    <t>Ограничения</t>
  </si>
  <si>
    <t>&lt;=</t>
  </si>
  <si>
    <t>Hb=</t>
  </si>
  <si>
    <t>Стратегия игрока А</t>
  </si>
  <si>
    <t>Политическая программа</t>
  </si>
  <si>
    <t>Дружба с Китаем</t>
  </si>
  <si>
    <t>Разрешение локальных конфликтов</t>
  </si>
  <si>
    <t>Ограничения из-за COVID-19</t>
  </si>
  <si>
    <t>Санкции против США</t>
  </si>
  <si>
    <t>Компромат на лидера партии А</t>
  </si>
  <si>
    <r>
      <rPr>
        <b/>
        <sz val="11"/>
        <color theme="1"/>
        <rFont val="Calibri"/>
        <family val="2"/>
        <charset val="204"/>
        <scheme val="minor"/>
      </rPr>
      <t>Пример 1.</t>
    </r>
    <r>
      <rPr>
        <sz val="11"/>
        <color theme="1"/>
        <rFont val="Calibri"/>
        <family val="2"/>
        <charset val="204"/>
        <scheme val="minor"/>
      </rPr>
      <t xml:space="preserve"> В России проходят выборы в Государственную Думу. Партия А может воспользоваться следующими стратегиями: использовать политическую программу, говорить о дружбе с Китаем, говорить о разрешении локальных конфликтов. Партия В может воспользоваться тремя стратегиями: говорить об ограничениях из-за COVID-19, говорить о введении санкций против США, воспользоваться компроматом против лидера партии А. В таблице представлена матрица, которая отражает число занимаемых мест в Думе при использовании той или иной стратегии, каждым игроком. Партии А и Б придерживаются схожих взглядов, но ни разу не входили в состав Государственной Думы. Для того, чтобы исправить ситуацию они решили объединить усилия для противостояния ведущим партиям и отобраться в состав парламента. Необходимо найти: 
Оптимальную смесь стратегий игроков А и Б на дебатах – смешанные стратегии.</t>
    </r>
  </si>
  <si>
    <t>Чистые стратегии:</t>
  </si>
  <si>
    <t xml:space="preserve">Ответ: </t>
  </si>
  <si>
    <t>Вызов наряда пожарных</t>
  </si>
  <si>
    <t>Выплата компенсаций пострадавшим</t>
  </si>
  <si>
    <t>Экологизация почвы</t>
  </si>
  <si>
    <r>
      <rPr>
        <b/>
        <sz val="11"/>
        <color theme="1"/>
        <rFont val="Calibri"/>
        <family val="2"/>
        <charset val="204"/>
        <scheme val="minor"/>
      </rPr>
      <t>Пример 2</t>
    </r>
    <r>
      <rPr>
        <sz val="11"/>
        <color theme="1"/>
        <rFont val="Calibri"/>
        <family val="2"/>
        <charset val="204"/>
        <scheme val="minor"/>
      </rPr>
      <t>. После лесных пожаров государственные структуры и общественные организации занимаются тушением, а также помогают населению и природе реабилитироваться. Государство использует следующие стратегии: вызов наряда пожарных, выплата компенсаций пострадавшим, экологизация почвы. Общественные организации не обладают такими ресурсами, как государство, однако тоже может помочь такими дейтвиями, как: информирование населения о мерах предосторожности, сбор пожертвований и высадка новых растений. Объединив усилия, можно гораздо быстрее и эффективнее прийти к результату, именно поэтому в этой задаче нужно использовать смешанные стратегии. Необходимо найти: 
Оптимальную смесь стратегий и государства и ОО при лесных пожарах.</t>
    </r>
  </si>
  <si>
    <t>Сбор пожертвований</t>
  </si>
  <si>
    <t>Высадка новых растений</t>
  </si>
  <si>
    <t>Информирование о мерах предосторожности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</si>
</sst>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2" borderId="12" xfId="0" applyFill="1" applyBorder="1"/>
    <xf numFmtId="0" fontId="0" fillId="2" borderId="14" xfId="0" applyFill="1" applyBorder="1"/>
    <xf numFmtId="0" fontId="0" fillId="2" borderId="17" xfId="0" applyFill="1" applyBorder="1"/>
    <xf numFmtId="0" fontId="0" fillId="2" borderId="15" xfId="0" applyFill="1" applyBorder="1"/>
    <xf numFmtId="0" fontId="0" fillId="2" borderId="16" xfId="0" applyFill="1" applyBorder="1"/>
    <xf numFmtId="0" fontId="0" fillId="3" borderId="9" xfId="0" applyFill="1" applyBorder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1" applyNumberFormat="1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wrapText="1"/>
    </xf>
    <xf numFmtId="0" fontId="0" fillId="0" borderId="16" xfId="0" applyFill="1" applyBorder="1"/>
    <xf numFmtId="0" fontId="0" fillId="4" borderId="9" xfId="0" applyFill="1" applyBorder="1"/>
    <xf numFmtId="0" fontId="0" fillId="0" borderId="9" xfId="0" applyFill="1" applyBorder="1"/>
    <xf numFmtId="0" fontId="0" fillId="0" borderId="0" xfId="0" applyBorder="1" applyAlignment="1">
      <alignment horizontal="center"/>
    </xf>
    <xf numFmtId="0" fontId="0" fillId="4" borderId="16" xfId="0" applyFill="1" applyBorder="1"/>
    <xf numFmtId="0" fontId="0" fillId="4" borderId="14" xfId="0" applyFill="1" applyBorder="1"/>
    <xf numFmtId="0" fontId="0" fillId="0" borderId="0" xfId="0" applyBorder="1" applyAlignment="1"/>
    <xf numFmtId="0" fontId="0" fillId="0" borderId="2" xfId="1" applyNumberFormat="1" applyFont="1" applyBorder="1"/>
    <xf numFmtId="0" fontId="0" fillId="0" borderId="4" xfId="1" applyNumberFormat="1" applyFont="1" applyBorder="1"/>
    <xf numFmtId="0" fontId="0" fillId="0" borderId="5" xfId="1" applyNumberFormat="1" applyFont="1" applyBorder="1"/>
    <xf numFmtId="0" fontId="0" fillId="0" borderId="6" xfId="1" applyNumberFormat="1" applyFont="1" applyBorder="1"/>
    <xf numFmtId="0" fontId="3" fillId="0" borderId="0" xfId="0" applyFont="1"/>
    <xf numFmtId="0" fontId="0" fillId="5" borderId="9" xfId="0" applyFill="1" applyBorder="1"/>
    <xf numFmtId="0" fontId="0" fillId="5" borderId="14" xfId="0" applyFill="1" applyBorder="1"/>
    <xf numFmtId="0" fontId="0" fillId="5" borderId="16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Fill="1" applyBorder="1"/>
    <xf numFmtId="0" fontId="0" fillId="2" borderId="9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0DD27-69BE-44F6-9DD5-8E3733B0A915}">
  <dimension ref="A1:T42"/>
  <sheetViews>
    <sheetView workbookViewId="0">
      <selection activeCell="G36" sqref="G36"/>
    </sheetView>
  </sheetViews>
  <sheetFormatPr defaultRowHeight="14.25" x14ac:dyDescent="0.45"/>
  <cols>
    <col min="1" max="1" width="24.59765625" customWidth="1"/>
    <col min="2" max="2" width="14.06640625" customWidth="1"/>
    <col min="3" max="3" width="11.59765625" bestFit="1" customWidth="1"/>
    <col min="4" max="4" width="19.06640625" customWidth="1"/>
    <col min="7" max="7" width="26.33203125" customWidth="1"/>
    <col min="10" max="10" width="13.1328125" customWidth="1"/>
  </cols>
  <sheetData>
    <row r="1" spans="1:19" ht="14.25" customHeight="1" x14ac:dyDescent="0.45">
      <c r="A1" s="52" t="s">
        <v>32</v>
      </c>
      <c r="B1" s="53"/>
      <c r="C1" s="53"/>
      <c r="D1" s="53"/>
      <c r="E1" s="53"/>
      <c r="F1" s="53"/>
      <c r="G1" s="53"/>
      <c r="H1" s="53"/>
      <c r="I1" s="53"/>
      <c r="J1" s="54"/>
      <c r="K1" s="33"/>
      <c r="L1" s="33"/>
      <c r="M1" s="33"/>
      <c r="N1" s="33"/>
      <c r="O1" s="33"/>
      <c r="P1" s="33"/>
      <c r="Q1" s="33"/>
      <c r="R1" s="33"/>
      <c r="S1" s="33"/>
    </row>
    <row r="2" spans="1:19" x14ac:dyDescent="0.45">
      <c r="A2" s="55"/>
      <c r="B2" s="56"/>
      <c r="C2" s="56"/>
      <c r="D2" s="56"/>
      <c r="E2" s="56"/>
      <c r="F2" s="56"/>
      <c r="G2" s="56"/>
      <c r="H2" s="56"/>
      <c r="I2" s="56"/>
      <c r="J2" s="57"/>
      <c r="K2" s="33"/>
      <c r="L2" s="33"/>
      <c r="M2" s="33"/>
      <c r="N2" s="33"/>
      <c r="O2" s="33"/>
      <c r="P2" s="33"/>
      <c r="Q2" s="33"/>
      <c r="R2" s="33"/>
      <c r="S2" s="33"/>
    </row>
    <row r="3" spans="1:19" x14ac:dyDescent="0.45">
      <c r="A3" s="55"/>
      <c r="B3" s="56"/>
      <c r="C3" s="56"/>
      <c r="D3" s="56"/>
      <c r="E3" s="56"/>
      <c r="F3" s="56"/>
      <c r="G3" s="56"/>
      <c r="H3" s="56"/>
      <c r="I3" s="56"/>
      <c r="J3" s="57"/>
      <c r="K3" s="33"/>
      <c r="L3" s="33"/>
      <c r="M3" s="33"/>
      <c r="N3" s="33"/>
      <c r="O3" s="33"/>
      <c r="P3" s="33"/>
      <c r="Q3" s="33"/>
      <c r="R3" s="33"/>
      <c r="S3" s="33"/>
    </row>
    <row r="4" spans="1:19" x14ac:dyDescent="0.45">
      <c r="A4" s="55"/>
      <c r="B4" s="56"/>
      <c r="C4" s="56"/>
      <c r="D4" s="56"/>
      <c r="E4" s="56"/>
      <c r="F4" s="56"/>
      <c r="G4" s="56"/>
      <c r="H4" s="56"/>
      <c r="I4" s="56"/>
      <c r="J4" s="57"/>
      <c r="K4" s="33"/>
      <c r="L4" s="33"/>
      <c r="M4" s="33"/>
      <c r="N4" s="33"/>
      <c r="O4" s="33"/>
      <c r="P4" s="33"/>
      <c r="Q4" s="33"/>
      <c r="R4" s="33"/>
      <c r="S4" s="33"/>
    </row>
    <row r="5" spans="1:19" x14ac:dyDescent="0.45">
      <c r="A5" s="55"/>
      <c r="B5" s="56"/>
      <c r="C5" s="56"/>
      <c r="D5" s="56"/>
      <c r="E5" s="56"/>
      <c r="F5" s="56"/>
      <c r="G5" s="56"/>
      <c r="H5" s="56"/>
      <c r="I5" s="56"/>
      <c r="J5" s="57"/>
      <c r="K5" s="33"/>
      <c r="L5" s="33"/>
      <c r="M5" s="33"/>
      <c r="N5" s="33"/>
      <c r="O5" s="33"/>
      <c r="P5" s="33"/>
      <c r="Q5" s="33"/>
      <c r="R5" s="33"/>
      <c r="S5" s="33"/>
    </row>
    <row r="6" spans="1:19" x14ac:dyDescent="0.45">
      <c r="A6" s="55"/>
      <c r="B6" s="56"/>
      <c r="C6" s="56"/>
      <c r="D6" s="56"/>
      <c r="E6" s="56"/>
      <c r="F6" s="56"/>
      <c r="G6" s="56"/>
      <c r="H6" s="56"/>
      <c r="I6" s="56"/>
      <c r="J6" s="57"/>
      <c r="K6" s="33"/>
      <c r="L6" s="33"/>
      <c r="M6" s="33"/>
      <c r="N6" s="33"/>
      <c r="O6" s="33"/>
      <c r="P6" s="33"/>
      <c r="Q6" s="33"/>
      <c r="R6" s="33"/>
      <c r="S6" s="33"/>
    </row>
    <row r="7" spans="1:19" ht="14.65" thickBot="1" x14ac:dyDescent="0.5">
      <c r="A7" s="58"/>
      <c r="B7" s="59"/>
      <c r="C7" s="59"/>
      <c r="D7" s="59"/>
      <c r="E7" s="59"/>
      <c r="F7" s="59"/>
      <c r="G7" s="59"/>
      <c r="H7" s="59"/>
      <c r="I7" s="59"/>
      <c r="J7" s="60"/>
    </row>
    <row r="8" spans="1:19" ht="14.65" thickBot="1" x14ac:dyDescent="0.5"/>
    <row r="9" spans="1:19" x14ac:dyDescent="0.45">
      <c r="A9" s="65" t="s">
        <v>25</v>
      </c>
      <c r="B9" s="66"/>
      <c r="C9" s="66"/>
      <c r="D9" s="67"/>
      <c r="G9" s="65" t="s">
        <v>2</v>
      </c>
      <c r="H9" s="66"/>
      <c r="I9" s="66"/>
      <c r="J9" s="67"/>
    </row>
    <row r="10" spans="1:19" x14ac:dyDescent="0.45">
      <c r="A10" s="14">
        <v>1</v>
      </c>
      <c r="B10" s="61" t="s">
        <v>26</v>
      </c>
      <c r="C10" s="61"/>
      <c r="D10" s="62"/>
      <c r="G10" s="14">
        <v>1</v>
      </c>
      <c r="H10" s="61" t="s">
        <v>29</v>
      </c>
      <c r="I10" s="61"/>
      <c r="J10" s="62"/>
    </row>
    <row r="11" spans="1:19" x14ac:dyDescent="0.45">
      <c r="A11" s="14">
        <v>2</v>
      </c>
      <c r="B11" s="61" t="s">
        <v>27</v>
      </c>
      <c r="C11" s="61"/>
      <c r="D11" s="62"/>
      <c r="G11" s="14">
        <v>2</v>
      </c>
      <c r="H11" s="61" t="s">
        <v>30</v>
      </c>
      <c r="I11" s="61"/>
      <c r="J11" s="62"/>
    </row>
    <row r="12" spans="1:19" ht="14.65" thickBot="1" x14ac:dyDescent="0.5">
      <c r="A12" s="16">
        <v>3</v>
      </c>
      <c r="B12" s="63" t="s">
        <v>28</v>
      </c>
      <c r="C12" s="63"/>
      <c r="D12" s="64"/>
      <c r="G12" s="16">
        <v>3</v>
      </c>
      <c r="H12" s="63" t="s">
        <v>31</v>
      </c>
      <c r="I12" s="63"/>
      <c r="J12" s="64"/>
    </row>
    <row r="14" spans="1:19" ht="14.65" thickBot="1" x14ac:dyDescent="0.5">
      <c r="A14" s="45" t="s">
        <v>33</v>
      </c>
      <c r="N14" s="9"/>
      <c r="O14" s="9"/>
      <c r="P14" s="9"/>
      <c r="Q14" s="9"/>
      <c r="R14" s="9"/>
      <c r="S14" s="9"/>
    </row>
    <row r="15" spans="1:19" ht="14.65" thickBot="1" x14ac:dyDescent="0.5">
      <c r="A15" s="49" t="s">
        <v>4</v>
      </c>
      <c r="B15" s="50"/>
      <c r="C15" s="50"/>
      <c r="D15" s="51"/>
      <c r="E15" s="40"/>
      <c r="G15" s="49" t="s">
        <v>5</v>
      </c>
      <c r="H15" s="50"/>
      <c r="I15" s="50"/>
      <c r="J15" s="50"/>
      <c r="K15" s="51"/>
      <c r="N15" s="9"/>
      <c r="O15" s="6" t="s">
        <v>13</v>
      </c>
      <c r="P15" s="41">
        <v>0.99999999989765764</v>
      </c>
      <c r="Q15" s="8"/>
      <c r="R15" s="9"/>
      <c r="S15" s="9"/>
    </row>
    <row r="16" spans="1:19" x14ac:dyDescent="0.45">
      <c r="A16" s="11" t="s">
        <v>7</v>
      </c>
      <c r="B16" s="12">
        <v>1</v>
      </c>
      <c r="C16" s="12">
        <v>2</v>
      </c>
      <c r="D16" s="13">
        <v>3</v>
      </c>
      <c r="E16" s="27"/>
      <c r="G16" s="11" t="s">
        <v>6</v>
      </c>
      <c r="H16" s="12">
        <v>1</v>
      </c>
      <c r="I16" s="12">
        <v>2</v>
      </c>
      <c r="J16" s="12">
        <v>3</v>
      </c>
      <c r="K16" s="13" t="s">
        <v>8</v>
      </c>
      <c r="N16" s="9"/>
      <c r="O16" s="4" t="s">
        <v>14</v>
      </c>
      <c r="P16" s="30">
        <v>0</v>
      </c>
      <c r="Q16" s="5"/>
      <c r="R16" s="9"/>
      <c r="S16" s="9"/>
    </row>
    <row r="17" spans="1:20" x14ac:dyDescent="0.45">
      <c r="A17" s="14">
        <v>1</v>
      </c>
      <c r="B17" s="35">
        <v>50</v>
      </c>
      <c r="C17" s="10">
        <v>45</v>
      </c>
      <c r="D17" s="15">
        <v>40</v>
      </c>
      <c r="E17" s="27"/>
      <c r="G17" s="14">
        <v>1</v>
      </c>
      <c r="H17" s="36">
        <v>50</v>
      </c>
      <c r="I17" s="36">
        <v>20</v>
      </c>
      <c r="J17" s="35">
        <v>70</v>
      </c>
      <c r="K17" s="15">
        <f>MAX(H17:J17)</f>
        <v>70</v>
      </c>
      <c r="N17" s="9"/>
      <c r="O17" s="4" t="s">
        <v>15</v>
      </c>
      <c r="P17" s="30">
        <v>1.0234239498431267E-10</v>
      </c>
      <c r="Q17" s="5"/>
      <c r="R17" s="9"/>
      <c r="S17" s="9"/>
    </row>
    <row r="18" spans="1:20" x14ac:dyDescent="0.45">
      <c r="A18" s="14">
        <v>2</v>
      </c>
      <c r="B18" s="10">
        <v>40</v>
      </c>
      <c r="C18" s="35">
        <v>60</v>
      </c>
      <c r="D18" s="15">
        <v>60</v>
      </c>
      <c r="E18" s="27"/>
      <c r="G18" s="14">
        <v>2</v>
      </c>
      <c r="H18" s="36">
        <v>40</v>
      </c>
      <c r="I18" s="36">
        <v>35</v>
      </c>
      <c r="J18" s="35">
        <v>45</v>
      </c>
      <c r="K18" s="15">
        <f>MAX(H18:J18)</f>
        <v>45</v>
      </c>
      <c r="N18" s="9"/>
      <c r="O18" s="4"/>
      <c r="P18" s="27"/>
      <c r="Q18" s="5"/>
      <c r="R18" s="9"/>
      <c r="S18" s="9"/>
    </row>
    <row r="19" spans="1:20" ht="14.65" thickBot="1" x14ac:dyDescent="0.5">
      <c r="A19" s="14">
        <v>3</v>
      </c>
      <c r="B19" s="10">
        <v>20</v>
      </c>
      <c r="C19" s="36">
        <v>40</v>
      </c>
      <c r="D19" s="39">
        <v>70</v>
      </c>
      <c r="E19" s="27"/>
      <c r="G19" s="16">
        <v>3</v>
      </c>
      <c r="H19" s="38">
        <v>30</v>
      </c>
      <c r="I19" s="34">
        <v>25</v>
      </c>
      <c r="J19" s="34">
        <v>25</v>
      </c>
      <c r="K19" s="18">
        <f>MAX(H19:J19)</f>
        <v>30</v>
      </c>
      <c r="N19" s="9"/>
      <c r="O19" s="4" t="s">
        <v>16</v>
      </c>
      <c r="P19" s="9" t="s">
        <v>17</v>
      </c>
      <c r="Q19" s="5" t="s">
        <v>18</v>
      </c>
      <c r="R19" s="9"/>
      <c r="S19" s="9"/>
    </row>
    <row r="20" spans="1:20" ht="14.65" thickBot="1" x14ac:dyDescent="0.5">
      <c r="A20" s="16" t="s">
        <v>8</v>
      </c>
      <c r="B20" s="23">
        <f>MAX(B17:B19)</f>
        <v>50</v>
      </c>
      <c r="C20" s="17">
        <f>MAX(C17:C19)</f>
        <v>60</v>
      </c>
      <c r="D20" s="18">
        <f>MAX(D17:D19)</f>
        <v>70</v>
      </c>
      <c r="E20" s="27"/>
      <c r="G20" s="27"/>
      <c r="H20" s="27"/>
      <c r="I20" s="27"/>
      <c r="J20" s="27"/>
      <c r="K20" s="27"/>
      <c r="N20" s="9"/>
      <c r="O20" s="42">
        <v>0.66666666670078056</v>
      </c>
      <c r="P20" s="43">
        <v>0</v>
      </c>
      <c r="Q20" s="44">
        <v>0.33333333329921938</v>
      </c>
      <c r="R20" s="9"/>
      <c r="S20" s="9"/>
    </row>
    <row r="21" spans="1:20" x14ac:dyDescent="0.45">
      <c r="N21" s="9"/>
      <c r="O21" s="9"/>
      <c r="P21" s="9"/>
      <c r="Q21" s="9"/>
      <c r="R21" s="9"/>
      <c r="S21" s="9"/>
    </row>
    <row r="23" spans="1:20" ht="14.65" thickBot="1" x14ac:dyDescent="0.5"/>
    <row r="24" spans="1:20" ht="14.65" thickBot="1" x14ac:dyDescent="0.5">
      <c r="A24" s="49" t="s">
        <v>10</v>
      </c>
      <c r="B24" s="50"/>
      <c r="C24" s="50"/>
      <c r="D24" s="50"/>
      <c r="E24" s="51"/>
      <c r="G24" s="49" t="s">
        <v>9</v>
      </c>
      <c r="H24" s="50"/>
      <c r="I24" s="50"/>
      <c r="J24" s="50"/>
      <c r="K24" s="51"/>
      <c r="M24" s="49" t="s">
        <v>22</v>
      </c>
      <c r="N24" s="50"/>
      <c r="O24" s="50"/>
      <c r="P24" s="50"/>
      <c r="Q24" s="50"/>
      <c r="R24" s="50"/>
      <c r="S24" s="50"/>
      <c r="T24" s="51"/>
    </row>
    <row r="25" spans="1:20" x14ac:dyDescent="0.45">
      <c r="A25" s="11" t="s">
        <v>11</v>
      </c>
      <c r="B25" s="12">
        <v>1</v>
      </c>
      <c r="C25" s="12">
        <v>2</v>
      </c>
      <c r="D25" s="12">
        <v>3</v>
      </c>
      <c r="E25" s="19"/>
      <c r="G25" s="11" t="s">
        <v>12</v>
      </c>
      <c r="H25" s="12">
        <v>1</v>
      </c>
      <c r="I25" s="12">
        <v>2</v>
      </c>
      <c r="J25" s="12">
        <v>3</v>
      </c>
      <c r="K25" s="13"/>
      <c r="M25" s="6"/>
      <c r="N25" s="7"/>
      <c r="O25" s="7"/>
      <c r="P25" s="7"/>
      <c r="Q25" s="7"/>
      <c r="R25" s="7"/>
      <c r="S25" s="7"/>
      <c r="T25" s="8"/>
    </row>
    <row r="26" spans="1:20" x14ac:dyDescent="0.45">
      <c r="A26" s="14">
        <v>1</v>
      </c>
      <c r="B26" s="24">
        <f t="shared" ref="B26:D28" si="0">B17*$P15*O$20</f>
        <v>33.333333331627621</v>
      </c>
      <c r="C26" s="24">
        <f t="shared" si="0"/>
        <v>0</v>
      </c>
      <c r="D26" s="24">
        <f t="shared" si="0"/>
        <v>13.33333333060421</v>
      </c>
      <c r="E26" s="20"/>
      <c r="G26" s="14">
        <v>1</v>
      </c>
      <c r="H26" s="24">
        <f t="shared" ref="H26:J28" si="1">H17*$P15*O$20</f>
        <v>33.333333331627621</v>
      </c>
      <c r="I26" s="24">
        <f t="shared" si="1"/>
        <v>0</v>
      </c>
      <c r="J26" s="24">
        <f t="shared" si="1"/>
        <v>23.333333328557369</v>
      </c>
      <c r="K26" s="15"/>
      <c r="M26" s="4"/>
      <c r="N26" s="9">
        <f>SUMPRODUCT(B17:D17,$O$20:$Q$20)</f>
        <v>46.666666667007803</v>
      </c>
      <c r="O26" s="9" t="s">
        <v>23</v>
      </c>
      <c r="P26" s="9">
        <f>$B$33</f>
        <v>46.666666665984387</v>
      </c>
      <c r="Q26" s="9"/>
      <c r="R26" s="25">
        <f>SUM(P15:P17)</f>
        <v>1</v>
      </c>
      <c r="S26" s="25" t="s">
        <v>1</v>
      </c>
      <c r="T26" s="26">
        <v>1</v>
      </c>
    </row>
    <row r="27" spans="1:20" x14ac:dyDescent="0.45">
      <c r="A27" s="14">
        <v>2</v>
      </c>
      <c r="B27" s="24">
        <f t="shared" si="0"/>
        <v>0</v>
      </c>
      <c r="C27" s="24">
        <f t="shared" si="0"/>
        <v>0</v>
      </c>
      <c r="D27" s="24">
        <f t="shared" si="0"/>
        <v>0</v>
      </c>
      <c r="E27" s="20"/>
      <c r="G27" s="14">
        <v>2</v>
      </c>
      <c r="H27" s="24">
        <f t="shared" si="1"/>
        <v>0</v>
      </c>
      <c r="I27" s="24">
        <f t="shared" si="1"/>
        <v>0</v>
      </c>
      <c r="J27" s="24">
        <f t="shared" si="1"/>
        <v>0</v>
      </c>
      <c r="K27" s="15"/>
      <c r="M27" s="4"/>
      <c r="N27" s="9">
        <f>SUMPRODUCT(B18:D18,$O$20:$Q$20)</f>
        <v>46.666666665984387</v>
      </c>
      <c r="O27" s="9" t="s">
        <v>23</v>
      </c>
      <c r="P27" s="9">
        <f>$B$33</f>
        <v>46.666666665984387</v>
      </c>
      <c r="Q27" s="9"/>
      <c r="R27" s="25">
        <f>SUM(O20:Q20)</f>
        <v>1</v>
      </c>
      <c r="S27" s="25" t="s">
        <v>1</v>
      </c>
      <c r="T27" s="26">
        <v>1</v>
      </c>
    </row>
    <row r="28" spans="1:20" x14ac:dyDescent="0.45">
      <c r="A28" s="14">
        <v>3</v>
      </c>
      <c r="B28" s="24">
        <f t="shared" si="0"/>
        <v>1.3645652665273281E-9</v>
      </c>
      <c r="C28" s="24">
        <f t="shared" si="0"/>
        <v>0</v>
      </c>
      <c r="D28" s="24">
        <f t="shared" si="0"/>
        <v>2.3879892160562377E-9</v>
      </c>
      <c r="E28" s="20"/>
      <c r="G28" s="14">
        <v>3</v>
      </c>
      <c r="H28" s="24">
        <f t="shared" si="1"/>
        <v>2.0468478997909925E-9</v>
      </c>
      <c r="I28" s="24">
        <f t="shared" si="1"/>
        <v>0</v>
      </c>
      <c r="J28" s="24">
        <f t="shared" si="1"/>
        <v>8.5285329144865638E-10</v>
      </c>
      <c r="K28" s="15"/>
      <c r="M28" s="4"/>
      <c r="N28" s="9">
        <f>SUMPRODUCT(B19:D19,$O$20:$Q$20)</f>
        <v>36.666666664960971</v>
      </c>
      <c r="O28" s="9" t="s">
        <v>23</v>
      </c>
      <c r="P28" s="9">
        <f>$B$33</f>
        <v>46.666666665984387</v>
      </c>
      <c r="Q28" s="9"/>
      <c r="R28" s="9"/>
      <c r="S28" s="9"/>
      <c r="T28" s="5"/>
    </row>
    <row r="29" spans="1:20" ht="14.65" thickBot="1" x14ac:dyDescent="0.5">
      <c r="A29" s="16"/>
      <c r="B29" s="23"/>
      <c r="C29" s="17"/>
      <c r="D29" s="17"/>
      <c r="E29" s="21"/>
      <c r="G29" s="22"/>
      <c r="H29" s="23"/>
      <c r="I29" s="23"/>
      <c r="J29" s="23"/>
      <c r="K29" s="21"/>
      <c r="M29" s="4"/>
      <c r="N29" s="9"/>
      <c r="O29" s="9"/>
      <c r="P29" s="9"/>
      <c r="Q29" s="9"/>
      <c r="R29" s="9"/>
      <c r="S29" s="9"/>
      <c r="T29" s="5"/>
    </row>
    <row r="30" spans="1:20" x14ac:dyDescent="0.45">
      <c r="M30" s="4"/>
      <c r="N30" s="9">
        <f>SUMPRODUCT(H26:H28,$P$15:$P$17)</f>
        <v>33.333333328216206</v>
      </c>
      <c r="O30" s="9">
        <f>SUMPRODUCT(I26:I28,$P$15:$P$17)</f>
        <v>0</v>
      </c>
      <c r="P30" s="9">
        <f>SUMPRODUCT(J26:J28,$P$15:$P$17)</f>
        <v>23.333333326169381</v>
      </c>
      <c r="Q30" s="9"/>
      <c r="R30" s="9"/>
      <c r="S30" s="9"/>
      <c r="T30" s="5"/>
    </row>
    <row r="31" spans="1:20" ht="14.65" thickBot="1" x14ac:dyDescent="0.5">
      <c r="M31" s="4"/>
      <c r="N31" s="9" t="s">
        <v>23</v>
      </c>
      <c r="O31" s="9" t="s">
        <v>23</v>
      </c>
      <c r="P31" s="9" t="s">
        <v>23</v>
      </c>
      <c r="Q31" s="9"/>
      <c r="R31" s="9"/>
      <c r="S31" s="9"/>
      <c r="T31" s="5"/>
    </row>
    <row r="32" spans="1:20" x14ac:dyDescent="0.45">
      <c r="A32" s="28" t="s">
        <v>20</v>
      </c>
      <c r="B32" s="29"/>
      <c r="D32" s="28" t="s">
        <v>3</v>
      </c>
      <c r="E32" s="29"/>
      <c r="G32" s="28" t="s">
        <v>21</v>
      </c>
      <c r="H32" s="29"/>
      <c r="M32" s="4"/>
      <c r="N32" s="9">
        <f>$H$33</f>
        <v>56.666666663084683</v>
      </c>
      <c r="O32" s="9">
        <f>$H$33</f>
        <v>56.666666663084683</v>
      </c>
      <c r="P32" s="9">
        <f>$H$33</f>
        <v>56.666666663084683</v>
      </c>
      <c r="Q32" s="9"/>
      <c r="R32" s="9"/>
      <c r="S32" s="9"/>
      <c r="T32" s="5"/>
    </row>
    <row r="33" spans="1:20" ht="14.65" thickBot="1" x14ac:dyDescent="0.5">
      <c r="A33" s="1" t="s">
        <v>19</v>
      </c>
      <c r="B33" s="3">
        <f>SUM(B26:D28)</f>
        <v>46.666666665984387</v>
      </c>
      <c r="D33" s="1" t="s">
        <v>0</v>
      </c>
      <c r="E33" s="3">
        <f>B33+H33</f>
        <v>103.33333332906906</v>
      </c>
      <c r="G33" s="1" t="s">
        <v>24</v>
      </c>
      <c r="H33" s="3">
        <f>SUM(H26:J28)</f>
        <v>56.666666663084683</v>
      </c>
      <c r="M33" s="1"/>
      <c r="N33" s="2"/>
      <c r="O33" s="2"/>
      <c r="P33" s="2"/>
      <c r="Q33" s="2"/>
      <c r="R33" s="2"/>
      <c r="S33" s="2"/>
      <c r="T33" s="3"/>
    </row>
    <row r="36" spans="1:20" ht="8.25" customHeight="1" thickBot="1" x14ac:dyDescent="0.5"/>
    <row r="37" spans="1:20" x14ac:dyDescent="0.45">
      <c r="A37" s="45" t="s">
        <v>34</v>
      </c>
      <c r="B37" s="6" t="s">
        <v>13</v>
      </c>
      <c r="C37" s="41">
        <f>0.999999999897658*100</f>
        <v>99.999999989765797</v>
      </c>
      <c r="D37" s="8"/>
    </row>
    <row r="38" spans="1:20" x14ac:dyDescent="0.45">
      <c r="B38" s="4" t="s">
        <v>14</v>
      </c>
      <c r="C38" s="30">
        <f>0*100</f>
        <v>0</v>
      </c>
      <c r="D38" s="5"/>
    </row>
    <row r="39" spans="1:20" x14ac:dyDescent="0.45">
      <c r="B39" s="4" t="s">
        <v>15</v>
      </c>
      <c r="C39" s="30">
        <f>1.02342394984313E-10*100</f>
        <v>1.0234239498431299E-8</v>
      </c>
      <c r="D39" s="5"/>
    </row>
    <row r="40" spans="1:20" x14ac:dyDescent="0.45">
      <c r="B40" s="4"/>
      <c r="C40" s="27"/>
      <c r="D40" s="5"/>
    </row>
    <row r="41" spans="1:20" x14ac:dyDescent="0.45">
      <c r="B41" s="4" t="s">
        <v>16</v>
      </c>
      <c r="C41" s="9" t="s">
        <v>17</v>
      </c>
      <c r="D41" s="5" t="s">
        <v>18</v>
      </c>
    </row>
    <row r="42" spans="1:20" ht="14.65" thickBot="1" x14ac:dyDescent="0.5">
      <c r="B42" s="42">
        <f>0.666666666700781*100</f>
        <v>66.666666670078101</v>
      </c>
      <c r="C42" s="43">
        <f>0*100</f>
        <v>0</v>
      </c>
      <c r="D42" s="44">
        <f>0.333333333299219*100</f>
        <v>33.333333329921899</v>
      </c>
    </row>
  </sheetData>
  <mergeCells count="14">
    <mergeCell ref="M24:T24"/>
    <mergeCell ref="A24:E24"/>
    <mergeCell ref="G24:K24"/>
    <mergeCell ref="A1:J7"/>
    <mergeCell ref="A15:D15"/>
    <mergeCell ref="G15:K15"/>
    <mergeCell ref="B11:D11"/>
    <mergeCell ref="H11:J11"/>
    <mergeCell ref="B12:D12"/>
    <mergeCell ref="H12:J12"/>
    <mergeCell ref="A9:D9"/>
    <mergeCell ref="G9:J9"/>
    <mergeCell ref="B10:D10"/>
    <mergeCell ref="H10:J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9D9F7-91E4-4165-93A6-F41630593302}">
  <dimension ref="A1:T42"/>
  <sheetViews>
    <sheetView tabSelected="1" workbookViewId="0">
      <selection activeCell="G43" sqref="G43"/>
    </sheetView>
  </sheetViews>
  <sheetFormatPr defaultRowHeight="14.25" x14ac:dyDescent="0.45"/>
  <cols>
    <col min="1" max="1" width="24.59765625" customWidth="1"/>
    <col min="2" max="2" width="14.06640625" customWidth="1"/>
    <col min="3" max="3" width="11.59765625" bestFit="1" customWidth="1"/>
    <col min="4" max="4" width="19.06640625" customWidth="1"/>
    <col min="7" max="7" width="26.33203125" customWidth="1"/>
    <col min="9" max="9" width="11.59765625" bestFit="1" customWidth="1"/>
    <col min="10" max="10" width="21.73046875" customWidth="1"/>
  </cols>
  <sheetData>
    <row r="1" spans="1:19" ht="14.25" customHeight="1" x14ac:dyDescent="0.45">
      <c r="A1" s="52" t="s">
        <v>38</v>
      </c>
      <c r="B1" s="53"/>
      <c r="C1" s="53"/>
      <c r="D1" s="53"/>
      <c r="E1" s="53"/>
      <c r="F1" s="53"/>
      <c r="G1" s="53"/>
      <c r="H1" s="53"/>
      <c r="I1" s="53"/>
      <c r="J1" s="54"/>
      <c r="K1" s="33"/>
      <c r="L1" s="33"/>
      <c r="M1" s="33"/>
      <c r="N1" s="33"/>
      <c r="O1" s="33"/>
      <c r="P1" s="33"/>
      <c r="Q1" s="33"/>
      <c r="R1" s="33"/>
      <c r="S1" s="33"/>
    </row>
    <row r="2" spans="1:19" x14ac:dyDescent="0.45">
      <c r="A2" s="55"/>
      <c r="B2" s="56"/>
      <c r="C2" s="56"/>
      <c r="D2" s="56"/>
      <c r="E2" s="56"/>
      <c r="F2" s="56"/>
      <c r="G2" s="56"/>
      <c r="H2" s="56"/>
      <c r="I2" s="56"/>
      <c r="J2" s="57"/>
      <c r="K2" s="33"/>
      <c r="L2" s="33"/>
      <c r="M2" s="33"/>
      <c r="N2" s="33"/>
      <c r="O2" s="33"/>
      <c r="P2" s="33"/>
      <c r="Q2" s="33"/>
      <c r="R2" s="33"/>
      <c r="S2" s="33"/>
    </row>
    <row r="3" spans="1:19" x14ac:dyDescent="0.45">
      <c r="A3" s="55"/>
      <c r="B3" s="56"/>
      <c r="C3" s="56"/>
      <c r="D3" s="56"/>
      <c r="E3" s="56"/>
      <c r="F3" s="56"/>
      <c r="G3" s="56"/>
      <c r="H3" s="56"/>
      <c r="I3" s="56"/>
      <c r="J3" s="57"/>
      <c r="K3" s="33"/>
      <c r="L3" s="33"/>
      <c r="M3" s="33"/>
      <c r="N3" s="33"/>
      <c r="O3" s="33"/>
      <c r="P3" s="33"/>
      <c r="Q3" s="33"/>
      <c r="R3" s="33"/>
      <c r="S3" s="33"/>
    </row>
    <row r="4" spans="1:19" x14ac:dyDescent="0.45">
      <c r="A4" s="55"/>
      <c r="B4" s="56"/>
      <c r="C4" s="56"/>
      <c r="D4" s="56"/>
      <c r="E4" s="56"/>
      <c r="F4" s="56"/>
      <c r="G4" s="56"/>
      <c r="H4" s="56"/>
      <c r="I4" s="56"/>
      <c r="J4" s="57"/>
      <c r="K4" s="33"/>
      <c r="L4" s="33"/>
      <c r="M4" s="33"/>
      <c r="N4" s="33"/>
      <c r="O4" s="33"/>
      <c r="P4" s="33"/>
      <c r="Q4" s="33"/>
      <c r="R4" s="33"/>
      <c r="S4" s="33"/>
    </row>
    <row r="5" spans="1:19" x14ac:dyDescent="0.45">
      <c r="A5" s="55"/>
      <c r="B5" s="56"/>
      <c r="C5" s="56"/>
      <c r="D5" s="56"/>
      <c r="E5" s="56"/>
      <c r="F5" s="56"/>
      <c r="G5" s="56"/>
      <c r="H5" s="56"/>
      <c r="I5" s="56"/>
      <c r="J5" s="57"/>
      <c r="K5" s="33"/>
      <c r="L5" s="33"/>
      <c r="M5" s="33"/>
      <c r="N5" s="33"/>
      <c r="O5" s="33"/>
      <c r="P5" s="33"/>
      <c r="Q5" s="33"/>
      <c r="R5" s="33"/>
      <c r="S5" s="33"/>
    </row>
    <row r="6" spans="1:19" x14ac:dyDescent="0.45">
      <c r="A6" s="55"/>
      <c r="B6" s="56"/>
      <c r="C6" s="56"/>
      <c r="D6" s="56"/>
      <c r="E6" s="56"/>
      <c r="F6" s="56"/>
      <c r="G6" s="56"/>
      <c r="H6" s="56"/>
      <c r="I6" s="56"/>
      <c r="J6" s="57"/>
      <c r="K6" s="33"/>
      <c r="L6" s="33"/>
      <c r="M6" s="33"/>
      <c r="N6" s="33"/>
      <c r="O6" s="33"/>
      <c r="P6" s="33"/>
      <c r="Q6" s="33"/>
      <c r="R6" s="33"/>
      <c r="S6" s="33"/>
    </row>
    <row r="7" spans="1:19" ht="14.65" thickBot="1" x14ac:dyDescent="0.5">
      <c r="A7" s="58"/>
      <c r="B7" s="59"/>
      <c r="C7" s="59"/>
      <c r="D7" s="59"/>
      <c r="E7" s="59"/>
      <c r="F7" s="59"/>
      <c r="G7" s="59"/>
      <c r="H7" s="59"/>
      <c r="I7" s="59"/>
      <c r="J7" s="60"/>
    </row>
    <row r="8" spans="1:19" ht="14.65" thickBot="1" x14ac:dyDescent="0.5"/>
    <row r="9" spans="1:19" x14ac:dyDescent="0.45">
      <c r="A9" s="65" t="s">
        <v>25</v>
      </c>
      <c r="B9" s="66"/>
      <c r="C9" s="66"/>
      <c r="D9" s="67"/>
      <c r="G9" s="65" t="s">
        <v>2</v>
      </c>
      <c r="H9" s="66"/>
      <c r="I9" s="66"/>
      <c r="J9" s="67"/>
    </row>
    <row r="10" spans="1:19" x14ac:dyDescent="0.45">
      <c r="A10" s="14">
        <v>1</v>
      </c>
      <c r="B10" s="61" t="s">
        <v>35</v>
      </c>
      <c r="C10" s="61"/>
      <c r="D10" s="62"/>
      <c r="G10" s="14">
        <v>1</v>
      </c>
      <c r="H10" s="61" t="s">
        <v>41</v>
      </c>
      <c r="I10" s="61"/>
      <c r="J10" s="62"/>
    </row>
    <row r="11" spans="1:19" x14ac:dyDescent="0.45">
      <c r="A11" s="14">
        <v>2</v>
      </c>
      <c r="B11" s="61" t="s">
        <v>36</v>
      </c>
      <c r="C11" s="61"/>
      <c r="D11" s="62"/>
      <c r="G11" s="14">
        <v>2</v>
      </c>
      <c r="H11" s="61" t="s">
        <v>39</v>
      </c>
      <c r="I11" s="61"/>
      <c r="J11" s="62"/>
    </row>
    <row r="12" spans="1:19" ht="14.65" thickBot="1" x14ac:dyDescent="0.5">
      <c r="A12" s="16">
        <v>3</v>
      </c>
      <c r="B12" s="63" t="s">
        <v>37</v>
      </c>
      <c r="C12" s="63"/>
      <c r="D12" s="64"/>
      <c r="G12" s="16">
        <v>3</v>
      </c>
      <c r="H12" s="63" t="s">
        <v>40</v>
      </c>
      <c r="I12" s="63"/>
      <c r="J12" s="64"/>
    </row>
    <row r="14" spans="1:19" ht="14.65" thickBot="1" x14ac:dyDescent="0.5">
      <c r="A14" s="45" t="s">
        <v>33</v>
      </c>
      <c r="N14" s="9"/>
      <c r="O14" s="9"/>
      <c r="P14" s="9"/>
      <c r="Q14" s="9"/>
      <c r="R14" s="9"/>
      <c r="S14" s="9"/>
    </row>
    <row r="15" spans="1:19" ht="14.65" thickBot="1" x14ac:dyDescent="0.5">
      <c r="A15" s="49" t="s">
        <v>4</v>
      </c>
      <c r="B15" s="50"/>
      <c r="C15" s="50"/>
      <c r="D15" s="51"/>
      <c r="E15" s="40"/>
      <c r="G15" s="49" t="s">
        <v>5</v>
      </c>
      <c r="H15" s="50"/>
      <c r="I15" s="50"/>
      <c r="J15" s="50"/>
      <c r="K15" s="51"/>
      <c r="N15" s="9"/>
      <c r="O15" s="6" t="s">
        <v>13</v>
      </c>
      <c r="P15" s="41">
        <v>1</v>
      </c>
      <c r="Q15" s="8"/>
      <c r="R15" s="9"/>
      <c r="S15" s="9"/>
    </row>
    <row r="16" spans="1:19" x14ac:dyDescent="0.45">
      <c r="A16" s="11" t="s">
        <v>7</v>
      </c>
      <c r="B16" s="12">
        <v>1</v>
      </c>
      <c r="C16" s="12">
        <v>2</v>
      </c>
      <c r="D16" s="13">
        <v>3</v>
      </c>
      <c r="E16" s="27"/>
      <c r="G16" s="11" t="s">
        <v>6</v>
      </c>
      <c r="H16" s="12">
        <v>1</v>
      </c>
      <c r="I16" s="12">
        <v>2</v>
      </c>
      <c r="J16" s="12">
        <v>3</v>
      </c>
      <c r="K16" s="13" t="s">
        <v>8</v>
      </c>
      <c r="N16" s="9"/>
      <c r="O16" s="4" t="s">
        <v>14</v>
      </c>
      <c r="P16" s="30">
        <v>0</v>
      </c>
      <c r="Q16" s="5"/>
      <c r="R16" s="9"/>
      <c r="S16" s="9"/>
    </row>
    <row r="17" spans="1:20" x14ac:dyDescent="0.45">
      <c r="A17" s="14">
        <v>1</v>
      </c>
      <c r="B17" s="46">
        <v>80</v>
      </c>
      <c r="C17" s="46">
        <v>75</v>
      </c>
      <c r="D17" s="47">
        <v>80</v>
      </c>
      <c r="E17" s="27"/>
      <c r="G17" s="14">
        <v>1</v>
      </c>
      <c r="H17" s="36">
        <v>20</v>
      </c>
      <c r="I17" s="46">
        <v>40</v>
      </c>
      <c r="J17" s="36">
        <v>30</v>
      </c>
      <c r="K17" s="15">
        <f>MAX(H17:J17)</f>
        <v>40</v>
      </c>
      <c r="N17" s="9"/>
      <c r="O17" s="4" t="s">
        <v>15</v>
      </c>
      <c r="P17" s="30">
        <v>0</v>
      </c>
      <c r="Q17" s="5"/>
      <c r="R17" s="9"/>
      <c r="S17" s="9"/>
    </row>
    <row r="18" spans="1:20" x14ac:dyDescent="0.45">
      <c r="A18" s="14">
        <v>2</v>
      </c>
      <c r="B18" s="10">
        <v>30</v>
      </c>
      <c r="C18" s="36">
        <v>20</v>
      </c>
      <c r="D18" s="15">
        <v>60</v>
      </c>
      <c r="E18" s="27"/>
      <c r="G18" s="14">
        <v>2</v>
      </c>
      <c r="H18" s="36">
        <v>60</v>
      </c>
      <c r="I18" s="69">
        <v>60</v>
      </c>
      <c r="J18" s="46">
        <v>65</v>
      </c>
      <c r="K18" s="15">
        <f>MAX(H18:J18)</f>
        <v>65</v>
      </c>
      <c r="N18" s="9"/>
      <c r="O18" s="4"/>
      <c r="P18" s="27"/>
      <c r="Q18" s="5"/>
      <c r="R18" s="9"/>
      <c r="S18" s="9"/>
    </row>
    <row r="19" spans="1:20" ht="14.65" thickBot="1" x14ac:dyDescent="0.5">
      <c r="A19" s="14">
        <v>3</v>
      </c>
      <c r="B19" s="10">
        <v>75</v>
      </c>
      <c r="C19" s="36">
        <v>70</v>
      </c>
      <c r="D19" s="68">
        <v>75</v>
      </c>
      <c r="E19" s="27"/>
      <c r="G19" s="16">
        <v>3</v>
      </c>
      <c r="H19" s="34">
        <v>30</v>
      </c>
      <c r="I19" s="48">
        <v>55</v>
      </c>
      <c r="J19" s="34">
        <v>50</v>
      </c>
      <c r="K19" s="18">
        <f>MAX(H19:J19)</f>
        <v>55</v>
      </c>
      <c r="N19" s="9"/>
      <c r="O19" s="4" t="s">
        <v>16</v>
      </c>
      <c r="P19" s="9" t="s">
        <v>17</v>
      </c>
      <c r="Q19" s="5" t="s">
        <v>18</v>
      </c>
      <c r="R19" s="9"/>
      <c r="S19" s="9"/>
    </row>
    <row r="20" spans="1:20" ht="14.65" thickBot="1" x14ac:dyDescent="0.5">
      <c r="A20" s="16" t="s">
        <v>8</v>
      </c>
      <c r="B20" s="23">
        <f>MAX(B17:B19)</f>
        <v>80</v>
      </c>
      <c r="C20" s="17">
        <f>MAX(C17:C19)</f>
        <v>75</v>
      </c>
      <c r="D20" s="18">
        <f>MAX(D17:D19)</f>
        <v>80</v>
      </c>
      <c r="E20" s="27"/>
      <c r="G20" s="27"/>
      <c r="H20" s="27"/>
      <c r="I20" s="27"/>
      <c r="J20" s="27"/>
      <c r="K20" s="27"/>
      <c r="N20" s="9"/>
      <c r="O20" s="42">
        <v>0.99999999151071717</v>
      </c>
      <c r="P20" s="43">
        <v>0</v>
      </c>
      <c r="Q20" s="44">
        <v>8.489282814695957E-9</v>
      </c>
      <c r="R20" s="9"/>
      <c r="S20" s="9"/>
    </row>
    <row r="21" spans="1:20" x14ac:dyDescent="0.45">
      <c r="N21" s="9"/>
      <c r="O21" s="9"/>
      <c r="P21" s="9"/>
      <c r="Q21" s="9"/>
      <c r="R21" s="9"/>
      <c r="S21" s="9"/>
    </row>
    <row r="23" spans="1:20" ht="14.65" thickBot="1" x14ac:dyDescent="0.5"/>
    <row r="24" spans="1:20" ht="14.65" thickBot="1" x14ac:dyDescent="0.5">
      <c r="A24" s="49" t="s">
        <v>10</v>
      </c>
      <c r="B24" s="50"/>
      <c r="C24" s="50"/>
      <c r="D24" s="50"/>
      <c r="E24" s="51"/>
      <c r="G24" s="49" t="s">
        <v>9</v>
      </c>
      <c r="H24" s="50"/>
      <c r="I24" s="50"/>
      <c r="J24" s="50"/>
      <c r="K24" s="51"/>
      <c r="M24" s="49" t="s">
        <v>22</v>
      </c>
      <c r="N24" s="50"/>
      <c r="O24" s="50"/>
      <c r="P24" s="50"/>
      <c r="Q24" s="50"/>
      <c r="R24" s="50"/>
      <c r="S24" s="50"/>
      <c r="T24" s="51"/>
    </row>
    <row r="25" spans="1:20" x14ac:dyDescent="0.45">
      <c r="A25" s="11" t="s">
        <v>11</v>
      </c>
      <c r="B25" s="12">
        <v>1</v>
      </c>
      <c r="C25" s="12">
        <v>2</v>
      </c>
      <c r="D25" s="12">
        <v>3</v>
      </c>
      <c r="E25" s="19"/>
      <c r="G25" s="11" t="s">
        <v>12</v>
      </c>
      <c r="H25" s="12">
        <v>1</v>
      </c>
      <c r="I25" s="12">
        <v>2</v>
      </c>
      <c r="J25" s="12">
        <v>3</v>
      </c>
      <c r="K25" s="13"/>
      <c r="M25" s="6"/>
      <c r="N25" s="7"/>
      <c r="O25" s="7"/>
      <c r="P25" s="7"/>
      <c r="Q25" s="7"/>
      <c r="R25" s="7"/>
      <c r="S25" s="7"/>
      <c r="T25" s="8"/>
    </row>
    <row r="26" spans="1:20" x14ac:dyDescent="0.45">
      <c r="A26" s="14">
        <v>1</v>
      </c>
      <c r="B26" s="24">
        <f t="shared" ref="B26:D28" si="0">B17*$P15*O$20</f>
        <v>79.99999932085737</v>
      </c>
      <c r="C26" s="24">
        <f t="shared" si="0"/>
        <v>0</v>
      </c>
      <c r="D26" s="24">
        <f t="shared" si="0"/>
        <v>6.7914262517567656E-7</v>
      </c>
      <c r="E26" s="20"/>
      <c r="G26" s="14">
        <v>1</v>
      </c>
      <c r="H26" s="24">
        <f t="shared" ref="H26:J28" si="1">H17*$P15*O$20</f>
        <v>19.999999830214342</v>
      </c>
      <c r="I26" s="24">
        <f t="shared" si="1"/>
        <v>0</v>
      </c>
      <c r="J26" s="24">
        <f t="shared" si="1"/>
        <v>2.546784844408787E-7</v>
      </c>
      <c r="K26" s="15"/>
      <c r="M26" s="4"/>
      <c r="N26" s="9">
        <f>SUMPRODUCT(B17:D17,$O$20:$Q$20)</f>
        <v>80</v>
      </c>
      <c r="O26" s="9" t="s">
        <v>23</v>
      </c>
      <c r="P26" s="9">
        <f>$B$33</f>
        <v>80</v>
      </c>
      <c r="Q26" s="9"/>
      <c r="R26" s="37">
        <f>SUM(P15:P17)</f>
        <v>1</v>
      </c>
      <c r="S26" s="37" t="s">
        <v>1</v>
      </c>
      <c r="T26" s="26">
        <v>1</v>
      </c>
    </row>
    <row r="27" spans="1:20" x14ac:dyDescent="0.45">
      <c r="A27" s="14">
        <v>2</v>
      </c>
      <c r="B27" s="24">
        <f t="shared" si="0"/>
        <v>0</v>
      </c>
      <c r="C27" s="24">
        <f t="shared" si="0"/>
        <v>0</v>
      </c>
      <c r="D27" s="24">
        <f t="shared" si="0"/>
        <v>0</v>
      </c>
      <c r="E27" s="20"/>
      <c r="G27" s="14">
        <v>2</v>
      </c>
      <c r="H27" s="24">
        <f t="shared" si="1"/>
        <v>0</v>
      </c>
      <c r="I27" s="24">
        <f>I18*$P16*P$20</f>
        <v>0</v>
      </c>
      <c r="J27" s="24">
        <f t="shared" si="1"/>
        <v>0</v>
      </c>
      <c r="K27" s="15"/>
      <c r="M27" s="4"/>
      <c r="N27" s="9">
        <f>SUMPRODUCT(B18:D18,$O$20:$Q$20)</f>
        <v>30.000000254678483</v>
      </c>
      <c r="O27" s="9" t="s">
        <v>23</v>
      </c>
      <c r="P27" s="9">
        <f>$B$33</f>
        <v>80</v>
      </c>
      <c r="Q27" s="9"/>
      <c r="R27" s="37">
        <f>SUM(O20:Q20)</f>
        <v>1</v>
      </c>
      <c r="S27" s="37" t="s">
        <v>1</v>
      </c>
      <c r="T27" s="26">
        <v>1</v>
      </c>
    </row>
    <row r="28" spans="1:20" x14ac:dyDescent="0.45">
      <c r="A28" s="14">
        <v>3</v>
      </c>
      <c r="B28" s="24">
        <f t="shared" si="0"/>
        <v>0</v>
      </c>
      <c r="C28" s="24">
        <f>C19*$P17*P$20</f>
        <v>0</v>
      </c>
      <c r="D28" s="24">
        <f>D19*$P17*Q$20</f>
        <v>0</v>
      </c>
      <c r="E28" s="20"/>
      <c r="G28" s="14">
        <v>3</v>
      </c>
      <c r="H28" s="24">
        <f t="shared" si="1"/>
        <v>0</v>
      </c>
      <c r="I28" s="24">
        <f>I19*$P17*P$20</f>
        <v>0</v>
      </c>
      <c r="J28" s="24">
        <f t="shared" si="1"/>
        <v>0</v>
      </c>
      <c r="K28" s="15"/>
      <c r="M28" s="4"/>
      <c r="N28" s="9">
        <f>SUMPRODUCT(B19:D19,$O$20:$Q$20)</f>
        <v>75</v>
      </c>
      <c r="O28" s="9" t="s">
        <v>23</v>
      </c>
      <c r="P28" s="9">
        <f>$B$33</f>
        <v>80</v>
      </c>
      <c r="Q28" s="9"/>
      <c r="R28" s="9"/>
      <c r="S28" s="9"/>
      <c r="T28" s="5"/>
    </row>
    <row r="29" spans="1:20" ht="14.65" thickBot="1" x14ac:dyDescent="0.5">
      <c r="A29" s="16"/>
      <c r="B29" s="23"/>
      <c r="C29" s="17"/>
      <c r="D29" s="17"/>
      <c r="E29" s="21"/>
      <c r="G29" s="22"/>
      <c r="H29" s="23"/>
      <c r="I29" s="23"/>
      <c r="J29" s="23"/>
      <c r="K29" s="21"/>
      <c r="M29" s="4"/>
      <c r="N29" s="9"/>
      <c r="O29" s="9"/>
      <c r="P29" s="9"/>
      <c r="Q29" s="9"/>
      <c r="R29" s="9"/>
      <c r="S29" s="9"/>
      <c r="T29" s="5"/>
    </row>
    <row r="30" spans="1:20" x14ac:dyDescent="0.45">
      <c r="M30" s="4"/>
      <c r="N30" s="9">
        <f>SUMPRODUCT(H26:H28,$P$15:$P$17)</f>
        <v>19.999999830214342</v>
      </c>
      <c r="O30" s="9">
        <f>SUMPRODUCT(I26:I28,$P$15:$P$17)</f>
        <v>0</v>
      </c>
      <c r="P30" s="9">
        <f>SUMPRODUCT(J26:J28,$P$15:$P$17)</f>
        <v>2.546784844408787E-7</v>
      </c>
      <c r="Q30" s="9"/>
      <c r="R30" s="9"/>
      <c r="S30" s="9"/>
      <c r="T30" s="5"/>
    </row>
    <row r="31" spans="1:20" ht="14.65" thickBot="1" x14ac:dyDescent="0.5">
      <c r="M31" s="4"/>
      <c r="N31" s="9" t="s">
        <v>23</v>
      </c>
      <c r="O31" s="9" t="s">
        <v>23</v>
      </c>
      <c r="P31" s="9" t="s">
        <v>23</v>
      </c>
      <c r="Q31" s="9"/>
      <c r="R31" s="9"/>
      <c r="S31" s="9"/>
      <c r="T31" s="5"/>
    </row>
    <row r="32" spans="1:20" x14ac:dyDescent="0.45">
      <c r="A32" s="31" t="s">
        <v>20</v>
      </c>
      <c r="B32" s="32"/>
      <c r="D32" s="31" t="s">
        <v>3</v>
      </c>
      <c r="E32" s="32"/>
      <c r="G32" s="31" t="s">
        <v>21</v>
      </c>
      <c r="H32" s="32"/>
      <c r="M32" s="4"/>
      <c r="N32" s="9">
        <f>$H$33</f>
        <v>20.000000084892825</v>
      </c>
      <c r="O32" s="9">
        <f>$H$33</f>
        <v>20.000000084892825</v>
      </c>
      <c r="P32" s="9">
        <f>$H$33</f>
        <v>20.000000084892825</v>
      </c>
      <c r="Q32" s="9"/>
      <c r="R32" s="9"/>
      <c r="S32" s="9"/>
      <c r="T32" s="5"/>
    </row>
    <row r="33" spans="1:20" ht="14.65" thickBot="1" x14ac:dyDescent="0.5">
      <c r="A33" s="1" t="s">
        <v>19</v>
      </c>
      <c r="B33" s="3">
        <f>SUM(B26:D28)</f>
        <v>80</v>
      </c>
      <c r="D33" s="1" t="s">
        <v>0</v>
      </c>
      <c r="E33" s="3">
        <f>B33+H33</f>
        <v>100.00000008489283</v>
      </c>
      <c r="G33" s="1" t="s">
        <v>24</v>
      </c>
      <c r="H33" s="3">
        <f>SUM(H26:J28)</f>
        <v>20.000000084892825</v>
      </c>
      <c r="M33" s="1"/>
      <c r="N33" s="2"/>
      <c r="O33" s="2"/>
      <c r="P33" s="2"/>
      <c r="Q33" s="2"/>
      <c r="R33" s="2"/>
      <c r="S33" s="2"/>
      <c r="T33" s="3"/>
    </row>
    <row r="36" spans="1:20" ht="8.25" customHeight="1" thickBot="1" x14ac:dyDescent="0.5"/>
    <row r="37" spans="1:20" x14ac:dyDescent="0.45">
      <c r="A37" s="45" t="s">
        <v>34</v>
      </c>
      <c r="B37" s="6" t="s">
        <v>13</v>
      </c>
      <c r="C37" s="41">
        <f>1*100</f>
        <v>100</v>
      </c>
      <c r="D37" s="8"/>
    </row>
    <row r="38" spans="1:20" x14ac:dyDescent="0.45">
      <c r="B38" s="4" t="s">
        <v>14</v>
      </c>
      <c r="C38" s="30">
        <f>0*100</f>
        <v>0</v>
      </c>
      <c r="D38" s="5"/>
    </row>
    <row r="39" spans="1:20" x14ac:dyDescent="0.45">
      <c r="B39" s="4" t="s">
        <v>15</v>
      </c>
      <c r="C39" s="30">
        <f>0*100</f>
        <v>0</v>
      </c>
      <c r="D39" s="5"/>
    </row>
    <row r="40" spans="1:20" x14ac:dyDescent="0.45">
      <c r="B40" s="4"/>
      <c r="C40" s="27"/>
      <c r="D40" s="5"/>
    </row>
    <row r="41" spans="1:20" x14ac:dyDescent="0.45">
      <c r="B41" s="4" t="s">
        <v>16</v>
      </c>
      <c r="C41" s="9" t="s">
        <v>17</v>
      </c>
      <c r="D41" s="5" t="s">
        <v>18</v>
      </c>
    </row>
    <row r="42" spans="1:20" ht="14.65" thickBot="1" x14ac:dyDescent="0.5">
      <c r="B42" s="42">
        <f>0.999999991510717*100</f>
        <v>99.999999151071691</v>
      </c>
      <c r="C42" s="43">
        <f>0*100</f>
        <v>0</v>
      </c>
      <c r="D42" s="44">
        <f>8.48928281469596E-09*100</f>
        <v>8.4892828146959605E-7</v>
      </c>
    </row>
  </sheetData>
  <mergeCells count="14">
    <mergeCell ref="B11:D11"/>
    <mergeCell ref="H11:J11"/>
    <mergeCell ref="A1:J7"/>
    <mergeCell ref="A9:D9"/>
    <mergeCell ref="G9:J9"/>
    <mergeCell ref="B10:D10"/>
    <mergeCell ref="H10:J10"/>
    <mergeCell ref="M24:T24"/>
    <mergeCell ref="B12:D12"/>
    <mergeCell ref="H12:J12"/>
    <mergeCell ref="A15:D15"/>
    <mergeCell ref="G15:K15"/>
    <mergeCell ref="A24:E24"/>
    <mergeCell ref="G24:K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Пример 1</vt:lpstr>
      <vt:lpstr>Пример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</dc:creator>
  <cp:lastModifiedBy>Arina Petrova</cp:lastModifiedBy>
  <dcterms:created xsi:type="dcterms:W3CDTF">2022-03-19T22:23:06Z</dcterms:created>
  <dcterms:modified xsi:type="dcterms:W3CDTF">2022-04-07T22:38:48Z</dcterms:modified>
</cp:coreProperties>
</file>