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204364_edu_fa_ru/Documents/"/>
    </mc:Choice>
  </mc:AlternateContent>
  <xr:revisionPtr revIDLastSave="2" documentId="11_90C80AE4D277131179153A0327214787A090B6FA" xr6:coauthVersionLast="47" xr6:coauthVersionMax="47" xr10:uidLastSave="{3E3A3B1B-DFDF-4C77-820A-087AB704F2D9}"/>
  <bookViews>
    <workbookView xWindow="0" yWindow="0" windowWidth="9588" windowHeight="4800" firstSheet="3" activeTab="3" xr2:uid="{00000000-000D-0000-FFFF-FFFF00000000}"/>
  </bookViews>
  <sheets>
    <sheet name="№1" sheetId="5" r:id="rId1"/>
    <sheet name="№2" sheetId="7" r:id="rId2"/>
    <sheet name="№3" sheetId="3" r:id="rId3"/>
    <sheet name="№4" sheetId="6" r:id="rId4"/>
    <sheet name="№5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7" l="1"/>
  <c r="G20" i="7"/>
  <c r="H20" i="7"/>
  <c r="F21" i="7"/>
  <c r="G21" i="7"/>
  <c r="H21" i="7"/>
  <c r="F22" i="7"/>
  <c r="G22" i="7"/>
  <c r="H22" i="7"/>
  <c r="H24" i="7"/>
  <c r="E29" i="7"/>
  <c r="F29" i="7"/>
  <c r="E30" i="7"/>
  <c r="F30" i="7"/>
  <c r="O30" i="7" s="1"/>
  <c r="I30" i="7"/>
  <c r="J30" i="7"/>
  <c r="P30" i="7"/>
  <c r="Q30" i="7"/>
  <c r="R30" i="7"/>
  <c r="E31" i="7"/>
  <c r="F31" i="7"/>
  <c r="J31" i="7"/>
  <c r="K31" i="7"/>
  <c r="L31" i="7"/>
  <c r="M31" i="7"/>
  <c r="O31" i="7"/>
  <c r="R31" i="7"/>
  <c r="S31" i="7"/>
  <c r="B41" i="7"/>
  <c r="C41" i="7"/>
  <c r="H39" i="7" s="1"/>
  <c r="D41" i="7"/>
  <c r="I39" i="7" s="1"/>
  <c r="G39" i="7" l="1"/>
  <c r="G38" i="7"/>
  <c r="G40" i="7"/>
  <c r="N31" i="7"/>
  <c r="K30" i="7"/>
  <c r="N29" i="7"/>
  <c r="G24" i="7"/>
  <c r="F24" i="7"/>
  <c r="J39" i="7"/>
  <c r="M29" i="7"/>
  <c r="L29" i="7"/>
  <c r="I40" i="7"/>
  <c r="I38" i="7"/>
  <c r="Q31" i="7"/>
  <c r="I31" i="7"/>
  <c r="N30" i="7"/>
  <c r="N33" i="7" s="1"/>
  <c r="S29" i="7"/>
  <c r="K29" i="7"/>
  <c r="K33" i="7" s="1"/>
  <c r="H40" i="7"/>
  <c r="J40" i="7" s="1"/>
  <c r="H38" i="7"/>
  <c r="J38" i="7" s="1"/>
  <c r="P31" i="7"/>
  <c r="M30" i="7"/>
  <c r="R29" i="7"/>
  <c r="R33" i="7" s="1"/>
  <c r="J29" i="7"/>
  <c r="J33" i="7" s="1"/>
  <c r="L30" i="7"/>
  <c r="Q29" i="7"/>
  <c r="Q33" i="7" s="1"/>
  <c r="I29" i="7"/>
  <c r="I33" i="7" s="1"/>
  <c r="S30" i="7"/>
  <c r="P29" i="7"/>
  <c r="P33" i="7" s="1"/>
  <c r="O29" i="7"/>
  <c r="O33" i="7" s="1"/>
  <c r="H28" i="6"/>
  <c r="H29" i="6"/>
  <c r="H30" i="6"/>
  <c r="H31" i="6"/>
  <c r="H36" i="6"/>
  <c r="H37" i="6"/>
  <c r="H38" i="6"/>
  <c r="H39" i="6"/>
  <c r="H43" i="6"/>
  <c r="H44" i="6"/>
  <c r="H45" i="6"/>
  <c r="H46" i="6"/>
  <c r="H50" i="6"/>
  <c r="I50" i="6"/>
  <c r="Q50" i="6" s="1"/>
  <c r="R50" i="6"/>
  <c r="H51" i="6"/>
  <c r="I51" i="6"/>
  <c r="Q51" i="6" s="1"/>
  <c r="M51" i="6"/>
  <c r="H52" i="6"/>
  <c r="I52" i="6"/>
  <c r="N52" i="6" s="1"/>
  <c r="K52" i="6"/>
  <c r="L52" i="6"/>
  <c r="O52" i="6"/>
  <c r="P52" i="6"/>
  <c r="T76" i="6"/>
  <c r="U76" i="6"/>
  <c r="H53" i="6"/>
  <c r="I53" i="6"/>
  <c r="C63" i="6"/>
  <c r="D63" i="6"/>
  <c r="K62" i="6" s="1"/>
  <c r="E63" i="6"/>
  <c r="L61" i="6" s="1"/>
  <c r="F63" i="6"/>
  <c r="M59" i="6" s="1"/>
  <c r="G63" i="6"/>
  <c r="N61" i="6" s="1"/>
  <c r="O44" i="3"/>
  <c r="O45" i="3"/>
  <c r="O46" i="3"/>
  <c r="O47" i="3"/>
  <c r="O43" i="3"/>
  <c r="N44" i="3"/>
  <c r="N45" i="3"/>
  <c r="N46" i="3"/>
  <c r="N47" i="3"/>
  <c r="N43" i="3"/>
  <c r="M44" i="3"/>
  <c r="M45" i="3"/>
  <c r="M46" i="3"/>
  <c r="M47" i="3"/>
  <c r="M43" i="3"/>
  <c r="L44" i="3"/>
  <c r="L45" i="3"/>
  <c r="L46" i="3"/>
  <c r="L47" i="3"/>
  <c r="L43" i="3"/>
  <c r="K44" i="3"/>
  <c r="K45" i="3"/>
  <c r="K46" i="3"/>
  <c r="K47" i="3"/>
  <c r="K43" i="3"/>
  <c r="C49" i="3"/>
  <c r="D49" i="3"/>
  <c r="E49" i="3"/>
  <c r="F49" i="3"/>
  <c r="B49" i="3"/>
  <c r="I23" i="3"/>
  <c r="J27" i="3"/>
  <c r="H38" i="3"/>
  <c r="G38" i="3"/>
  <c r="H37" i="3"/>
  <c r="G37" i="3"/>
  <c r="H36" i="3"/>
  <c r="G36" i="3"/>
  <c r="H35" i="3"/>
  <c r="G35" i="3"/>
  <c r="H34" i="3"/>
  <c r="G34" i="3"/>
  <c r="L34" i="3" l="1"/>
  <c r="M34" i="3"/>
  <c r="N34" i="3"/>
  <c r="O34" i="3"/>
  <c r="P34" i="3"/>
  <c r="Q34" i="3"/>
  <c r="R34" i="3"/>
  <c r="S34" i="3"/>
  <c r="T34" i="3"/>
  <c r="K34" i="3"/>
  <c r="J34" i="3"/>
  <c r="K35" i="3"/>
  <c r="L35" i="3"/>
  <c r="M35" i="3"/>
  <c r="N35" i="3"/>
  <c r="O35" i="3"/>
  <c r="P35" i="3"/>
  <c r="Q35" i="3"/>
  <c r="R35" i="3"/>
  <c r="S35" i="3"/>
  <c r="T35" i="3"/>
  <c r="J35" i="3"/>
  <c r="K36" i="3"/>
  <c r="L36" i="3"/>
  <c r="M36" i="3"/>
  <c r="N36" i="3"/>
  <c r="O36" i="3"/>
  <c r="P36" i="3"/>
  <c r="Q36" i="3"/>
  <c r="R36" i="3"/>
  <c r="S36" i="3"/>
  <c r="T36" i="3"/>
  <c r="J36" i="3"/>
  <c r="J37" i="3"/>
  <c r="K37" i="3"/>
  <c r="L37" i="3"/>
  <c r="M37" i="3"/>
  <c r="N37" i="3"/>
  <c r="O37" i="3"/>
  <c r="P37" i="3"/>
  <c r="Q37" i="3"/>
  <c r="R37" i="3"/>
  <c r="S37" i="3"/>
  <c r="T37" i="3"/>
  <c r="K38" i="3"/>
  <c r="L38" i="3"/>
  <c r="M38" i="3"/>
  <c r="N38" i="3"/>
  <c r="O38" i="3"/>
  <c r="P38" i="3"/>
  <c r="Q38" i="3"/>
  <c r="R38" i="3"/>
  <c r="S38" i="3"/>
  <c r="T38" i="3"/>
  <c r="J38" i="3"/>
  <c r="J59" i="6"/>
  <c r="J62" i="6"/>
  <c r="L53" i="6"/>
  <c r="M52" i="6"/>
  <c r="M33" i="7"/>
  <c r="J61" i="6"/>
  <c r="N60" i="6"/>
  <c r="M60" i="6"/>
  <c r="N50" i="6"/>
  <c r="J60" i="6"/>
  <c r="S60" i="6"/>
  <c r="N62" i="6"/>
  <c r="S61" i="6"/>
  <c r="R52" i="6"/>
  <c r="U75" i="6"/>
  <c r="M62" i="6"/>
  <c r="R53" i="6"/>
  <c r="K53" i="6"/>
  <c r="M61" i="6"/>
  <c r="O53" i="6"/>
  <c r="K51" i="6"/>
  <c r="L33" i="7"/>
  <c r="S33" i="7"/>
  <c r="K59" i="6"/>
  <c r="K60" i="6"/>
  <c r="P53" i="6"/>
  <c r="K61" i="6"/>
  <c r="O61" i="6" s="1"/>
  <c r="P51" i="6"/>
  <c r="M50" i="6"/>
  <c r="N59" i="6"/>
  <c r="U77" i="6"/>
  <c r="M53" i="6"/>
  <c r="O51" i="6"/>
  <c r="T74" i="6"/>
  <c r="L50" i="6"/>
  <c r="N53" i="6"/>
  <c r="U74" i="6"/>
  <c r="L62" i="6"/>
  <c r="T77" i="6"/>
  <c r="Q52" i="6"/>
  <c r="N51" i="6"/>
  <c r="S58" i="6"/>
  <c r="K50" i="6"/>
  <c r="T75" i="6"/>
  <c r="L51" i="6"/>
  <c r="L60" i="6"/>
  <c r="Q53" i="6"/>
  <c r="S59" i="6"/>
  <c r="P50" i="6"/>
  <c r="L59" i="6"/>
  <c r="R51" i="6"/>
  <c r="R54" i="6" s="1"/>
  <c r="O50" i="6"/>
  <c r="P39" i="3"/>
  <c r="R39" i="3"/>
  <c r="Q39" i="3"/>
  <c r="L39" i="3"/>
  <c r="T39" i="3"/>
  <c r="J39" i="3"/>
  <c r="P44" i="3"/>
  <c r="P47" i="3"/>
  <c r="P46" i="3"/>
  <c r="P45" i="3"/>
  <c r="P43" i="3"/>
  <c r="K39" i="3"/>
  <c r="K24" i="3"/>
  <c r="K25" i="3"/>
  <c r="K26" i="3"/>
  <c r="K27" i="3"/>
  <c r="K23" i="3"/>
  <c r="H19" i="5"/>
  <c r="J24" i="3"/>
  <c r="J25" i="3"/>
  <c r="J26" i="3"/>
  <c r="J23" i="3"/>
  <c r="I27" i="3"/>
  <c r="I26" i="3"/>
  <c r="I24" i="3"/>
  <c r="I25" i="3"/>
  <c r="F19" i="5"/>
  <c r="G18" i="3"/>
  <c r="G19" i="3"/>
  <c r="G20" i="3"/>
  <c r="G21" i="3"/>
  <c r="G17" i="3"/>
  <c r="G22" i="3"/>
  <c r="I28" i="3" l="1"/>
  <c r="S39" i="3"/>
  <c r="O39" i="3"/>
  <c r="N39" i="3"/>
  <c r="M39" i="3"/>
  <c r="K54" i="6"/>
  <c r="N54" i="6"/>
  <c r="Q54" i="6"/>
  <c r="O62" i="6"/>
  <c r="O59" i="6"/>
  <c r="P54" i="6"/>
  <c r="O60" i="6"/>
  <c r="U78" i="6"/>
  <c r="M54" i="6"/>
  <c r="O54" i="6"/>
  <c r="L54" i="6"/>
  <c r="S62" i="6"/>
  <c r="T78" i="6"/>
  <c r="K28" i="3"/>
  <c r="J28" i="3"/>
  <c r="B41" i="5"/>
  <c r="H38" i="5" s="1"/>
  <c r="E46" i="1"/>
  <c r="C46" i="1"/>
  <c r="D46" i="1"/>
  <c r="B46" i="1"/>
  <c r="G33" i="1"/>
  <c r="G34" i="1"/>
  <c r="G35" i="1"/>
  <c r="G32" i="1"/>
  <c r="F33" i="1"/>
  <c r="F34" i="1"/>
  <c r="F35" i="1"/>
  <c r="F32" i="1"/>
  <c r="F29" i="5"/>
  <c r="E29" i="5"/>
  <c r="I29" i="5" s="1"/>
  <c r="T32" i="1" l="1"/>
  <c r="S32" i="1"/>
  <c r="R32" i="1"/>
  <c r="Q32" i="1"/>
  <c r="P32" i="1"/>
  <c r="O32" i="1"/>
  <c r="N32" i="1"/>
  <c r="M32" i="1"/>
  <c r="L32" i="1"/>
  <c r="K32" i="1"/>
  <c r="J32" i="1"/>
  <c r="K35" i="1"/>
  <c r="L35" i="1"/>
  <c r="M35" i="1"/>
  <c r="N35" i="1"/>
  <c r="O35" i="1"/>
  <c r="P35" i="1"/>
  <c r="Q35" i="1"/>
  <c r="R35" i="1"/>
  <c r="S35" i="1"/>
  <c r="T35" i="1"/>
  <c r="J35" i="1"/>
  <c r="T34" i="1"/>
  <c r="S34" i="1"/>
  <c r="R34" i="1"/>
  <c r="Q34" i="1"/>
  <c r="P34" i="1"/>
  <c r="O34" i="1"/>
  <c r="N34" i="1"/>
  <c r="M34" i="1"/>
  <c r="L34" i="1"/>
  <c r="K34" i="1"/>
  <c r="J34" i="1"/>
  <c r="T33" i="1"/>
  <c r="S33" i="1"/>
  <c r="R33" i="1"/>
  <c r="Q33" i="1"/>
  <c r="P33" i="1"/>
  <c r="O33" i="1"/>
  <c r="N33" i="1"/>
  <c r="M33" i="1"/>
  <c r="L33" i="1"/>
  <c r="K33" i="1"/>
  <c r="J33" i="1"/>
  <c r="H44" i="1"/>
  <c r="H43" i="1"/>
  <c r="H45" i="1"/>
  <c r="H42" i="1"/>
  <c r="J43" i="1"/>
  <c r="J44" i="1"/>
  <c r="J45" i="1"/>
  <c r="J42" i="1"/>
  <c r="I43" i="1"/>
  <c r="I44" i="1"/>
  <c r="I45" i="1"/>
  <c r="I42" i="1"/>
  <c r="K43" i="1"/>
  <c r="K44" i="1"/>
  <c r="K45" i="1"/>
  <c r="K42" i="1"/>
  <c r="R37" i="1"/>
  <c r="N37" i="1"/>
  <c r="Q37" i="1"/>
  <c r="O37" i="1"/>
  <c r="S37" i="1"/>
  <c r="L37" i="1"/>
  <c r="P37" i="1"/>
  <c r="M37" i="1"/>
  <c r="T37" i="1"/>
  <c r="I22" i="1"/>
  <c r="I23" i="1"/>
  <c r="I24" i="1"/>
  <c r="I21" i="1"/>
  <c r="I26" i="1" s="1"/>
  <c r="H23" i="1"/>
  <c r="H22" i="1"/>
  <c r="H24" i="1"/>
  <c r="H21" i="1"/>
  <c r="H26" i="1" s="1"/>
  <c r="G24" i="1"/>
  <c r="G23" i="1"/>
  <c r="G22" i="1"/>
  <c r="G21" i="1"/>
  <c r="G26" i="1" s="1"/>
  <c r="H39" i="5"/>
  <c r="H40" i="5"/>
  <c r="C41" i="5"/>
  <c r="D41" i="5"/>
  <c r="F30" i="5"/>
  <c r="F31" i="5"/>
  <c r="L29" i="5"/>
  <c r="E31" i="5"/>
  <c r="J31" i="5" s="1"/>
  <c r="E30" i="5"/>
  <c r="P29" i="5"/>
  <c r="H21" i="5"/>
  <c r="H20" i="5"/>
  <c r="H23" i="5" s="1"/>
  <c r="G21" i="5"/>
  <c r="G20" i="5"/>
  <c r="G19" i="5"/>
  <c r="G23" i="5" s="1"/>
  <c r="F21" i="5"/>
  <c r="F20" i="5"/>
  <c r="F23" i="5" s="1"/>
  <c r="J30" i="5" l="1"/>
  <c r="R30" i="5"/>
  <c r="Q30" i="5"/>
  <c r="N30" i="5"/>
  <c r="M30" i="5"/>
  <c r="L30" i="5"/>
  <c r="Q31" i="5"/>
  <c r="J40" i="5"/>
  <c r="J39" i="5"/>
  <c r="J38" i="5"/>
  <c r="I40" i="5"/>
  <c r="I39" i="5"/>
  <c r="I38" i="5"/>
  <c r="K38" i="5" s="1"/>
  <c r="K40" i="5"/>
  <c r="K39" i="5"/>
  <c r="L42" i="1"/>
  <c r="L45" i="1"/>
  <c r="L43" i="1"/>
  <c r="L44" i="1"/>
  <c r="J37" i="1"/>
  <c r="K37" i="1"/>
  <c r="K29" i="5"/>
  <c r="M29" i="5"/>
  <c r="O29" i="5"/>
  <c r="P31" i="5"/>
  <c r="S29" i="5"/>
  <c r="J29" i="5"/>
  <c r="J33" i="5" s="1"/>
  <c r="K30" i="5"/>
  <c r="L31" i="5"/>
  <c r="L33" i="5" s="1"/>
  <c r="N29" i="5"/>
  <c r="O30" i="5"/>
  <c r="P30" i="5"/>
  <c r="P33" i="5" s="1"/>
  <c r="R29" i="5"/>
  <c r="S30" i="5"/>
  <c r="I31" i="5"/>
  <c r="I30" i="5"/>
  <c r="K31" i="5"/>
  <c r="M31" i="5"/>
  <c r="N31" i="5"/>
  <c r="O31" i="5"/>
  <c r="Q29" i="5"/>
  <c r="Q33" i="5" s="1"/>
  <c r="R31" i="5"/>
  <c r="S31" i="5"/>
  <c r="R33" i="5" l="1"/>
  <c r="N33" i="5"/>
  <c r="S33" i="5"/>
  <c r="K33" i="5"/>
  <c r="I33" i="5"/>
  <c r="O33" i="5"/>
  <c r="M33" i="5"/>
</calcChain>
</file>

<file path=xl/sharedStrings.xml><?xml version="1.0" encoding="utf-8"?>
<sst xmlns="http://schemas.openxmlformats.org/spreadsheetml/2006/main" count="428" uniqueCount="102">
  <si>
    <t xml:space="preserve">Сельскохозяственное предприятие "Лепесток" выращивает любую из трех культур - возможных стратегий игрока А1, А2, А3. </t>
  </si>
  <si>
    <t xml:space="preserve">При наилучших агротехнических мероприятиях урожаи культур зависят, главным образом, от погодных условий - П1, П2, П3. Цены на продукции на протяжении </t>
  </si>
  <si>
    <t>рассматриваемого периода будут оставаться неизменными. Какую культуру лучше всего выращивать, чтобы получить максимально возможный доход?</t>
  </si>
  <si>
    <t>Платежная матрица</t>
  </si>
  <si>
    <t>Стратегии игрока А:</t>
  </si>
  <si>
    <t>Состояние природы П:</t>
  </si>
  <si>
    <t>А|П</t>
  </si>
  <si>
    <t>П1</t>
  </si>
  <si>
    <t>П2</t>
  </si>
  <si>
    <t>П3</t>
  </si>
  <si>
    <t>А1</t>
  </si>
  <si>
    <t>Арбуз</t>
  </si>
  <si>
    <t>сухое лето</t>
  </si>
  <si>
    <t>А2</t>
  </si>
  <si>
    <t>Кукуруза</t>
  </si>
  <si>
    <t>нормальное лето</t>
  </si>
  <si>
    <t>А3</t>
  </si>
  <si>
    <t>Сахарная свекла</t>
  </si>
  <si>
    <t>влажное лето</t>
  </si>
  <si>
    <t>Критерий "пессимизма"</t>
  </si>
  <si>
    <t>Критерий "оптимизма"</t>
  </si>
  <si>
    <t>Критерий Вальда</t>
  </si>
  <si>
    <t>min-min</t>
  </si>
  <si>
    <t>max-max</t>
  </si>
  <si>
    <t>min-max</t>
  </si>
  <si>
    <t>Критерий Гурвица</t>
  </si>
  <si>
    <t>Линейная свертка</t>
  </si>
  <si>
    <t>max</t>
  </si>
  <si>
    <t>min</t>
  </si>
  <si>
    <t>Alpha</t>
  </si>
  <si>
    <t>Критерий Сэвиджа</t>
  </si>
  <si>
    <t>Матрица Сэвиджа</t>
  </si>
  <si>
    <t>мин</t>
  </si>
  <si>
    <t>Отечественное предприятие "Мобтех" закупает товары за рубежом. Поставщик поставляет товары по цене курса доллара. Последние 2 года курс был стабилен (70-75 руб)</t>
  </si>
  <si>
    <t>и компания анализировала свой бюджет и выходила в плюс. Последние несколько месяцев курс валюты скачет и может иметь несколько состояний - К1, К2, К3.</t>
  </si>
  <si>
    <t>Какие товары стоит закупать у поставщика при оптимальном курсе и не выходить в минус?</t>
  </si>
  <si>
    <t>Состояние курса валюты К:</t>
  </si>
  <si>
    <t>Компьютеры</t>
  </si>
  <si>
    <t>К1</t>
  </si>
  <si>
    <t>выше 80</t>
  </si>
  <si>
    <t>К2</t>
  </si>
  <si>
    <t>К3</t>
  </si>
  <si>
    <t>Телефоны</t>
  </si>
  <si>
    <t>Наушники</t>
  </si>
  <si>
    <t>меньше 70</t>
  </si>
  <si>
    <t>Брокер имеет 100 акций Сбербанка, он может поступить питью разными способами:  купить много акций (А1), купить мало акций (А2), ничего не делать (А3), продать часть акций (А4), продать все акции (А5). Было определено, что на фондовом рынке возможны следующие состояния: взрывной рост (К1), стабильный рост (К2), стабильность (К3), умеренное падение (К4), резкое падение (К5). На рисунке представлены исходные данные в том числе платежная матрица, по-казывающая выигрыши/проигрыши брокера при принятии той или иной стратегии.</t>
  </si>
  <si>
    <t>Стратегии игрока К:</t>
  </si>
  <si>
    <t xml:space="preserve">Купить много акций </t>
  </si>
  <si>
    <t>Взрывной рост</t>
  </si>
  <si>
    <t>П4</t>
  </si>
  <si>
    <t>П5</t>
  </si>
  <si>
    <t xml:space="preserve">Купить мало акций </t>
  </si>
  <si>
    <t>Стабильный рост</t>
  </si>
  <si>
    <t>Ничего не делать</t>
  </si>
  <si>
    <t>Стабильность</t>
  </si>
  <si>
    <t>А4</t>
  </si>
  <si>
    <t xml:space="preserve">Продать часть акций </t>
  </si>
  <si>
    <t>К4</t>
  </si>
  <si>
    <t>Умеренное падение</t>
  </si>
  <si>
    <t>А5</t>
  </si>
  <si>
    <t>Продать все акции</t>
  </si>
  <si>
    <t>К5</t>
  </si>
  <si>
    <t xml:space="preserve">Резкое падение </t>
  </si>
  <si>
    <t>Вероятность pi</t>
  </si>
  <si>
    <t>А/П</t>
  </si>
  <si>
    <t>ср.взв.</t>
  </si>
  <si>
    <t>Вероятность pi=</t>
  </si>
  <si>
    <t>макс</t>
  </si>
  <si>
    <t>Макс</t>
  </si>
  <si>
    <t xml:space="preserve">Правительство Японии хочет построить электростанцию в городе, находящемся на берегу океана. Они могут построить атомную (A1), угольную (A2), нефтяную (A3) или экологическую (A4) (ветреная и солнечная) электростанцию. Состояние природы могут быть следующие: штиль (П1), пасмурно (П2), сильный ветер (П3), шторм (П4), цунами (П5). Прибыль от электростанций при каждом состоянии представлена в таблице. Какую электростанцию оптимально построить Японскому правительству? (При применении разных критериев, могут по-лучиться разные ответы)
</t>
  </si>
  <si>
    <t>Платежная матрица – прибыль от электростанций млн. йен</t>
  </si>
  <si>
    <t>Игроки</t>
  </si>
  <si>
    <t>Стратегии А:</t>
  </si>
  <si>
    <t>Стретегии природы П:</t>
  </si>
  <si>
    <t>А. Энергитическая компания</t>
  </si>
  <si>
    <t>1. Атомная</t>
  </si>
  <si>
    <t>1. Штиль</t>
  </si>
  <si>
    <t>П. Природные явления</t>
  </si>
  <si>
    <t>2. Угольная</t>
  </si>
  <si>
    <t>2. Пасмурно</t>
  </si>
  <si>
    <t>3. Нефтяная</t>
  </si>
  <si>
    <t>3. Сильный ветер</t>
  </si>
  <si>
    <t>4. Экологичная (ветер+солнце)</t>
  </si>
  <si>
    <t>4. Шторм</t>
  </si>
  <si>
    <t>5. Цунами</t>
  </si>
  <si>
    <t>Вероятность состояний pi=</t>
  </si>
  <si>
    <t>Критерий крайнего пессимизма</t>
  </si>
  <si>
    <t>Мин</t>
  </si>
  <si>
    <t>Критерий крайнего оптимизма</t>
  </si>
  <si>
    <r>
      <t xml:space="preserve">Отношение к риску, </t>
    </r>
    <r>
      <rPr>
        <sz val="11"/>
        <color theme="1"/>
        <rFont val="Calibri"/>
        <family val="2"/>
        <charset val="204"/>
      </rPr>
      <t>α=</t>
    </r>
  </si>
  <si>
    <t xml:space="preserve">Логистическая компания "ХозЛогистикс" перевозит товары из Подмосковья в Волгоград. Известны четыре стратегии развития провозных </t>
  </si>
  <si>
    <t>способностей транспортного предприятия - А1, А2, А3, А4. Также имеются четыре варианта пропускной способности - состояний природы П1, П2, П3, П4.</t>
  </si>
  <si>
    <t>Предприятие должно определить уровень своих перевозных возможностей при пропускной способности дороги, т.е перевозочную способность -</t>
  </si>
  <si>
    <t xml:space="preserve">максимальное количество грузов, которое может быть перевезено им за определенный период времени в наиболее напряженные периоды природных условий. </t>
  </si>
  <si>
    <t>Автотранспорт</t>
  </si>
  <si>
    <t>дождь</t>
  </si>
  <si>
    <t>Железнодорожный транспорт</t>
  </si>
  <si>
    <t>сильный ветер</t>
  </si>
  <si>
    <t>Водный транспорт</t>
  </si>
  <si>
    <t>мороз</t>
  </si>
  <si>
    <t>Авиатранспорт</t>
  </si>
  <si>
    <t>гроза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</si>
</sst>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" xfId="0" applyFill="1" applyBorder="1"/>
    <xf numFmtId="0" fontId="0" fillId="6" borderId="1" xfId="0" applyFill="1" applyBorder="1"/>
    <xf numFmtId="0" fontId="0" fillId="0" borderId="0" xfId="1" applyNumberFormat="1" applyFont="1" applyBorder="1"/>
    <xf numFmtId="0" fontId="0" fillId="3" borderId="0" xfId="0" applyFill="1"/>
    <xf numFmtId="0" fontId="3" fillId="2" borderId="1" xfId="0" applyFont="1" applyFill="1" applyBorder="1"/>
    <xf numFmtId="0" fontId="0" fillId="0" borderId="5" xfId="0" applyBorder="1"/>
    <xf numFmtId="0" fontId="6" fillId="0" borderId="1" xfId="0" applyFont="1" applyBorder="1"/>
    <xf numFmtId="9" fontId="0" fillId="0" borderId="9" xfId="0" applyNumberFormat="1" applyBorder="1"/>
    <xf numFmtId="0" fontId="0" fillId="0" borderId="11" xfId="0" applyBorder="1"/>
    <xf numFmtId="0" fontId="0" fillId="7" borderId="0" xfId="0" applyFill="1"/>
    <xf numFmtId="0" fontId="7" fillId="7" borderId="12" xfId="0" applyFont="1" applyFill="1" applyBorder="1" applyAlignment="1">
      <alignment horizontal="center" vertical="center"/>
    </xf>
    <xf numFmtId="0" fontId="0" fillId="5" borderId="0" xfId="0" applyFill="1"/>
    <xf numFmtId="0" fontId="8" fillId="0" borderId="0" xfId="0" applyFont="1"/>
    <xf numFmtId="0" fontId="9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1" fillId="0" borderId="0" xfId="2"/>
    <xf numFmtId="0" fontId="7" fillId="0" borderId="12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8" borderId="12" xfId="2" applyFont="1" applyFill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1" fillId="0" borderId="18" xfId="2" applyBorder="1" applyAlignment="1">
      <alignment vertical="top"/>
    </xf>
    <xf numFmtId="0" fontId="10" fillId="0" borderId="0" xfId="2" applyFont="1" applyAlignment="1">
      <alignment horizontal="left" vertical="center"/>
    </xf>
    <xf numFmtId="0" fontId="1" fillId="0" borderId="9" xfId="2" applyBorder="1"/>
    <xf numFmtId="0" fontId="1" fillId="0" borderId="4" xfId="2" applyBorder="1"/>
    <xf numFmtId="0" fontId="1" fillId="8" borderId="0" xfId="2" applyFill="1"/>
    <xf numFmtId="0" fontId="9" fillId="0" borderId="9" xfId="2" applyFont="1" applyBorder="1"/>
    <xf numFmtId="0" fontId="1" fillId="0" borderId="0" xfId="2" applyAlignment="1">
      <alignment horizontal="center"/>
    </xf>
    <xf numFmtId="9" fontId="7" fillId="0" borderId="15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right" vertical="center" wrapText="1"/>
    </xf>
    <xf numFmtId="0" fontId="9" fillId="0" borderId="0" xfId="2" applyFont="1"/>
    <xf numFmtId="0" fontId="13" fillId="0" borderId="0" xfId="2" applyFont="1"/>
    <xf numFmtId="0" fontId="7" fillId="0" borderId="0" xfId="2" applyFont="1" applyAlignment="1">
      <alignment horizontal="left" vertical="center"/>
    </xf>
    <xf numFmtId="0" fontId="14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3" fillId="5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0" fillId="5" borderId="2" xfId="0" applyFill="1" applyBorder="1" applyAlignment="1">
      <alignment horizontal="center" textRotation="90" wrapText="1"/>
    </xf>
    <xf numFmtId="0" fontId="0" fillId="5" borderId="1" xfId="0" applyFill="1" applyBorder="1" applyAlignment="1">
      <alignment horizontal="center" textRotation="90" wrapText="1"/>
    </xf>
    <xf numFmtId="0" fontId="0" fillId="0" borderId="0" xfId="0" applyAlignment="1">
      <alignment horizontal="left" vertical="center" wrapText="1"/>
    </xf>
    <xf numFmtId="0" fontId="0" fillId="5" borderId="13" xfId="0" applyFill="1" applyBorder="1" applyAlignment="1">
      <alignment horizontal="center" textRotation="90" wrapText="1"/>
    </xf>
    <xf numFmtId="0" fontId="0" fillId="5" borderId="14" xfId="0" applyFill="1" applyBorder="1" applyAlignment="1">
      <alignment horizontal="center" textRotation="90" wrapText="1"/>
    </xf>
    <xf numFmtId="0" fontId="0" fillId="5" borderId="11" xfId="0" applyFill="1" applyBorder="1" applyAlignment="1">
      <alignment horizontal="center" textRotation="90" wrapText="1"/>
    </xf>
    <xf numFmtId="0" fontId="1" fillId="0" borderId="0" xfId="2" applyAlignment="1">
      <alignment vertical="center" wrapText="1"/>
    </xf>
  </cellXfs>
  <cellStyles count="3">
    <cellStyle name="Обычный" xfId="0" builtinId="0"/>
    <cellStyle name="Обычный 2" xfId="2" xr:uid="{00000000-0005-0000-0000-000001000000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241300</xdr:colOff>
      <xdr:row>11</xdr:row>
      <xdr:rowOff>12700</xdr:rowOff>
    </xdr:from>
    <xdr:ext cx="2252402" cy="1065414"/>
    <xdr:pic>
      <xdr:nvPicPr>
        <xdr:cNvPr id="2" name="Рисунок 1">
          <a:extLst>
            <a:ext uri="{FF2B5EF4-FFF2-40B4-BE49-F238E27FC236}">
              <a16:creationId xmlns:a16="http://schemas.microsoft.com/office/drawing/2014/main" id="{46DDA33C-1443-4086-A5F0-BBDF90D2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280" y="2024380"/>
          <a:ext cx="2252402" cy="1065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opLeftCell="F1" zoomScale="53" workbookViewId="0">
      <selection activeCell="J12" sqref="J12"/>
    </sheetView>
  </sheetViews>
  <sheetFormatPr defaultColWidth="11.25" defaultRowHeight="15.6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G5" s="46" t="s">
        <v>3</v>
      </c>
      <c r="H5" s="47"/>
      <c r="I5" s="47"/>
      <c r="J5" s="47"/>
      <c r="K5" s="47"/>
      <c r="L5" s="48"/>
    </row>
    <row r="6" spans="1:12">
      <c r="A6" t="s">
        <v>4</v>
      </c>
      <c r="D6" t="s">
        <v>5</v>
      </c>
      <c r="G6" s="4"/>
      <c r="H6" s="1" t="s">
        <v>6</v>
      </c>
      <c r="I6" s="1" t="s">
        <v>7</v>
      </c>
      <c r="J6" s="1" t="s">
        <v>8</v>
      </c>
      <c r="K6" s="1" t="s">
        <v>9</v>
      </c>
      <c r="L6" s="5"/>
    </row>
    <row r="7" spans="1:12">
      <c r="A7" t="s">
        <v>10</v>
      </c>
      <c r="B7" t="s">
        <v>11</v>
      </c>
      <c r="D7" t="s">
        <v>7</v>
      </c>
      <c r="E7" t="s">
        <v>12</v>
      </c>
      <c r="G7" s="4"/>
      <c r="H7" s="1" t="s">
        <v>10</v>
      </c>
      <c r="I7" s="2">
        <v>45</v>
      </c>
      <c r="J7" s="2">
        <v>30</v>
      </c>
      <c r="K7" s="2">
        <v>25</v>
      </c>
      <c r="L7" s="5"/>
    </row>
    <row r="8" spans="1:12">
      <c r="A8" t="s">
        <v>13</v>
      </c>
      <c r="B8" t="s">
        <v>14</v>
      </c>
      <c r="D8" t="s">
        <v>8</v>
      </c>
      <c r="E8" t="s">
        <v>15</v>
      </c>
      <c r="G8" s="4"/>
      <c r="H8" s="1" t="s">
        <v>13</v>
      </c>
      <c r="I8" s="2">
        <v>20</v>
      </c>
      <c r="J8" s="2">
        <v>40</v>
      </c>
      <c r="K8" s="2">
        <v>50</v>
      </c>
      <c r="L8" s="5"/>
    </row>
    <row r="9" spans="1:12">
      <c r="A9" t="s">
        <v>16</v>
      </c>
      <c r="B9" t="s">
        <v>17</v>
      </c>
      <c r="D9" t="s">
        <v>9</v>
      </c>
      <c r="E9" t="s">
        <v>18</v>
      </c>
      <c r="G9" s="4"/>
      <c r="H9" s="1" t="s">
        <v>16</v>
      </c>
      <c r="I9" s="2">
        <v>50</v>
      </c>
      <c r="J9" s="2">
        <v>45</v>
      </c>
      <c r="K9" s="2">
        <v>20</v>
      </c>
      <c r="L9" s="5"/>
    </row>
    <row r="10" spans="1:12">
      <c r="G10" s="6"/>
      <c r="H10" s="7"/>
      <c r="I10" s="7"/>
      <c r="J10" s="7"/>
      <c r="K10" s="7"/>
      <c r="L10" s="8"/>
    </row>
    <row r="11" spans="1:12" ht="16.149999999999999" thickBot="1"/>
    <row r="12" spans="1:12">
      <c r="F12" s="51" t="s">
        <v>19</v>
      </c>
      <c r="G12" s="51" t="s">
        <v>20</v>
      </c>
      <c r="H12" s="51" t="s">
        <v>21</v>
      </c>
    </row>
    <row r="13" spans="1:12">
      <c r="F13" s="52"/>
      <c r="G13" s="52"/>
      <c r="H13" s="52"/>
    </row>
    <row r="14" spans="1:12">
      <c r="F14" s="52"/>
      <c r="G14" s="52"/>
      <c r="H14" s="52"/>
    </row>
    <row r="15" spans="1:12">
      <c r="F15" s="52"/>
      <c r="G15" s="52"/>
      <c r="H15" s="52"/>
    </row>
    <row r="16" spans="1:12">
      <c r="F16" s="52"/>
      <c r="G16" s="52"/>
      <c r="H16" s="52"/>
    </row>
    <row r="17" spans="1:19">
      <c r="F17" s="52"/>
      <c r="G17" s="52"/>
      <c r="H17" s="52"/>
    </row>
    <row r="18" spans="1:19">
      <c r="A18" s="1" t="s">
        <v>6</v>
      </c>
      <c r="B18" s="1" t="s">
        <v>7</v>
      </c>
      <c r="C18" s="1" t="s">
        <v>8</v>
      </c>
      <c r="D18" s="1" t="s">
        <v>9</v>
      </c>
      <c r="F18" s="1" t="s">
        <v>22</v>
      </c>
      <c r="G18" s="1" t="s">
        <v>23</v>
      </c>
      <c r="H18" s="1" t="s">
        <v>24</v>
      </c>
    </row>
    <row r="19" spans="1:19">
      <c r="A19" s="1" t="s">
        <v>10</v>
      </c>
      <c r="B19" s="2">
        <v>45</v>
      </c>
      <c r="C19" s="2">
        <v>30</v>
      </c>
      <c r="D19" s="2">
        <v>25</v>
      </c>
      <c r="F19" s="1">
        <f>MIN(B19:D19)</f>
        <v>25</v>
      </c>
      <c r="G19" s="10">
        <f>MAX(B19:D19)</f>
        <v>45</v>
      </c>
      <c r="H19" s="1">
        <f>MIN(B19:D19)</f>
        <v>25</v>
      </c>
    </row>
    <row r="20" spans="1:19">
      <c r="A20" s="1" t="s">
        <v>13</v>
      </c>
      <c r="B20" s="2">
        <v>20</v>
      </c>
      <c r="C20" s="2">
        <v>40</v>
      </c>
      <c r="D20" s="2">
        <v>50</v>
      </c>
      <c r="F20" s="10">
        <f>MIN(B20:D20)</f>
        <v>20</v>
      </c>
      <c r="G20" s="1">
        <f>MIN(B20:D20)</f>
        <v>20</v>
      </c>
      <c r="H20" s="1">
        <f>MIN(B20:D20)</f>
        <v>20</v>
      </c>
    </row>
    <row r="21" spans="1:19">
      <c r="A21" s="1" t="s">
        <v>16</v>
      </c>
      <c r="B21" s="2">
        <v>50</v>
      </c>
      <c r="C21" s="2">
        <v>45</v>
      </c>
      <c r="D21" s="2">
        <v>30</v>
      </c>
      <c r="F21" s="1">
        <f>MIN(B21:D21)</f>
        <v>30</v>
      </c>
      <c r="G21" s="1">
        <f>MIN(B21:D21)</f>
        <v>30</v>
      </c>
      <c r="H21" s="1">
        <f>MIN(B21:D21)</f>
        <v>30</v>
      </c>
    </row>
    <row r="22" spans="1:19">
      <c r="F22" s="1"/>
      <c r="G22" s="1"/>
      <c r="H22" s="1"/>
    </row>
    <row r="23" spans="1:19">
      <c r="F23" s="3">
        <f>MIN(F19:F21)</f>
        <v>20</v>
      </c>
      <c r="G23" s="3">
        <f>MAX(G19:G21)</f>
        <v>45</v>
      </c>
      <c r="H23" s="3">
        <f>MAX(H19:H21)</f>
        <v>30</v>
      </c>
    </row>
    <row r="26" spans="1:19">
      <c r="A26" s="45" t="s">
        <v>25</v>
      </c>
      <c r="B26" s="45"/>
    </row>
    <row r="27" spans="1:19">
      <c r="H27" s="49" t="s">
        <v>26</v>
      </c>
      <c r="I27" s="49"/>
    </row>
    <row r="28" spans="1:19">
      <c r="A28" s="1" t="s">
        <v>6</v>
      </c>
      <c r="B28" s="1" t="s">
        <v>7</v>
      </c>
      <c r="C28" s="1" t="s">
        <v>8</v>
      </c>
      <c r="D28" s="1" t="s">
        <v>9</v>
      </c>
      <c r="E28" s="1" t="s">
        <v>27</v>
      </c>
      <c r="F28" s="1" t="s">
        <v>28</v>
      </c>
      <c r="H28" s="1" t="s">
        <v>29</v>
      </c>
      <c r="I28">
        <v>0</v>
      </c>
      <c r="J28" s="11">
        <v>0.1</v>
      </c>
      <c r="K28" s="11">
        <v>0.2</v>
      </c>
      <c r="L28" s="11">
        <v>0.3</v>
      </c>
      <c r="M28" s="11">
        <v>0.4</v>
      </c>
      <c r="N28" s="11">
        <v>0.5</v>
      </c>
      <c r="O28" s="11">
        <v>0.6</v>
      </c>
      <c r="P28" s="11">
        <v>0.7</v>
      </c>
      <c r="Q28" s="11">
        <v>0.8</v>
      </c>
      <c r="R28" s="11">
        <v>0.9</v>
      </c>
      <c r="S28" s="11">
        <v>1</v>
      </c>
    </row>
    <row r="29" spans="1:19">
      <c r="A29" s="1" t="s">
        <v>10</v>
      </c>
      <c r="B29" s="2">
        <v>45</v>
      </c>
      <c r="C29" s="2">
        <v>30</v>
      </c>
      <c r="D29" s="2">
        <v>25</v>
      </c>
      <c r="E29" s="9">
        <f>MAX(B29:D29)</f>
        <v>45</v>
      </c>
      <c r="F29" s="9">
        <f>MIN(B29:D29)</f>
        <v>25</v>
      </c>
      <c r="H29" s="1" t="s">
        <v>10</v>
      </c>
      <c r="I29">
        <f>$I$28*E29+(1-$I$28)*F29</f>
        <v>25</v>
      </c>
      <c r="J29">
        <f>$J$28*E29+(1-$J$28)*F29</f>
        <v>27</v>
      </c>
      <c r="K29">
        <f>$K$28*E29+(1-$K$28)*F29</f>
        <v>29</v>
      </c>
      <c r="L29">
        <f>$L$28*E29+(1-$L$28)*F29</f>
        <v>31</v>
      </c>
      <c r="M29">
        <f>$M$28*E29+(1-$M$28)*F29</f>
        <v>33</v>
      </c>
      <c r="N29">
        <f>$N$28*E29+(1-$N$28)*F29</f>
        <v>35</v>
      </c>
      <c r="O29">
        <f>$O$28*E29+(1-$O$28)*F29</f>
        <v>37</v>
      </c>
      <c r="P29">
        <f>$P$28*E29+(1-$P$28)*F29</f>
        <v>39</v>
      </c>
      <c r="Q29">
        <f>$Q$28*E29+(1-$Q$28)*F29</f>
        <v>41</v>
      </c>
      <c r="R29">
        <f>$R$28*E29+(1-$R$28)*F29</f>
        <v>43</v>
      </c>
      <c r="S29">
        <f>$S$28*E29+(1-$S$28)*F29</f>
        <v>45</v>
      </c>
    </row>
    <row r="30" spans="1:19">
      <c r="A30" s="1" t="s">
        <v>13</v>
      </c>
      <c r="B30" s="2">
        <v>20</v>
      </c>
      <c r="C30" s="2">
        <v>40</v>
      </c>
      <c r="D30" s="2">
        <v>50</v>
      </c>
      <c r="E30" s="9">
        <f>MAX(B30:D30)</f>
        <v>50</v>
      </c>
      <c r="F30" s="9">
        <f>MIN(B30:D30)</f>
        <v>20</v>
      </c>
      <c r="H30" s="1" t="s">
        <v>13</v>
      </c>
      <c r="I30">
        <f>$I$28*E30+(1-$I$28)*F30</f>
        <v>20</v>
      </c>
      <c r="J30">
        <f>$J$28*E30+(1-$J$28)*F30</f>
        <v>23</v>
      </c>
      <c r="K30">
        <f>$K$28*E30+(1-$K$28)*F30</f>
        <v>26</v>
      </c>
      <c r="L30">
        <f>$L$28*E30+(1-$L$28)*F30</f>
        <v>29</v>
      </c>
      <c r="M30">
        <f t="shared" ref="M30:M31" si="0">$M$28*E30+(1-$M$28)*F30</f>
        <v>32</v>
      </c>
      <c r="N30">
        <f>$N$28*E30+(1-$N$28)*F30</f>
        <v>35</v>
      </c>
      <c r="O30">
        <f t="shared" ref="O30" si="1">$O$28*E30+(1-$O$28)*F30</f>
        <v>38</v>
      </c>
      <c r="P30">
        <f>$P$28*E30+(1-$P$28)*F30</f>
        <v>41</v>
      </c>
      <c r="Q30">
        <f>$Q$28*E30+(1-$Q$28)*F30</f>
        <v>44</v>
      </c>
      <c r="R30">
        <f>$R$28*E30+(1-$R$28)*F30</f>
        <v>47</v>
      </c>
      <c r="S30" s="12">
        <f>$S$28*E30+(1-$S$28)*F30</f>
        <v>50</v>
      </c>
    </row>
    <row r="31" spans="1:19">
      <c r="A31" s="1" t="s">
        <v>16</v>
      </c>
      <c r="B31" s="2">
        <v>50</v>
      </c>
      <c r="C31" s="2">
        <v>45</v>
      </c>
      <c r="D31" s="2">
        <v>30</v>
      </c>
      <c r="E31" s="9">
        <f>MAX(B31:D31)</f>
        <v>50</v>
      </c>
      <c r="F31" s="9">
        <f t="shared" ref="F31" si="2">MIN(B31:D31)</f>
        <v>30</v>
      </c>
      <c r="H31" s="1" t="s">
        <v>16</v>
      </c>
      <c r="I31" s="12">
        <f>$I$28*E31+(1-$I$28)*F31</f>
        <v>30</v>
      </c>
      <c r="J31" s="12">
        <f>$J$28*E31+(1-$J$28)*F31</f>
        <v>32</v>
      </c>
      <c r="K31" s="12">
        <f>$K$28*E31+(1-$K$28)*F31</f>
        <v>34</v>
      </c>
      <c r="L31" s="12">
        <f>$L$28*E31+(1-$L$28)*F31</f>
        <v>36</v>
      </c>
      <c r="M31" s="12">
        <f t="shared" si="0"/>
        <v>38</v>
      </c>
      <c r="N31" s="12">
        <f t="shared" ref="N31" si="3">$N$28*E31+(1-$N$28)*F31</f>
        <v>40</v>
      </c>
      <c r="O31" s="12">
        <f>$O$28*E31+(1-$O$28)*F31</f>
        <v>42</v>
      </c>
      <c r="P31" s="12">
        <f t="shared" ref="P31" si="4">$P$28*E31+(1-$P$28)*F31</f>
        <v>44</v>
      </c>
      <c r="Q31" s="12">
        <f t="shared" ref="Q31" si="5">$Q$28*E31+(1-$Q$28)*F31</f>
        <v>46</v>
      </c>
      <c r="R31" s="12">
        <f t="shared" ref="R31" si="6">$R$28*E31+(1-$R$28)*F31</f>
        <v>48</v>
      </c>
      <c r="S31" s="12">
        <f>$S$28*E31+(1-$S$28)*F31</f>
        <v>50</v>
      </c>
    </row>
    <row r="33" spans="1:19">
      <c r="H33" s="1" t="s">
        <v>27</v>
      </c>
      <c r="I33">
        <f>MAX(I29:I31)</f>
        <v>30</v>
      </c>
      <c r="J33">
        <f t="shared" ref="J33:R33" si="7">MAX(J29:J31)</f>
        <v>32</v>
      </c>
      <c r="K33">
        <f t="shared" si="7"/>
        <v>34</v>
      </c>
      <c r="L33">
        <f t="shared" si="7"/>
        <v>36</v>
      </c>
      <c r="M33">
        <f t="shared" si="7"/>
        <v>38</v>
      </c>
      <c r="N33">
        <f t="shared" si="7"/>
        <v>40</v>
      </c>
      <c r="O33">
        <f>MAX(O29:O31)</f>
        <v>42</v>
      </c>
      <c r="P33">
        <f t="shared" si="7"/>
        <v>44</v>
      </c>
      <c r="Q33">
        <f t="shared" si="7"/>
        <v>46</v>
      </c>
      <c r="R33">
        <f t="shared" si="7"/>
        <v>48</v>
      </c>
      <c r="S33">
        <f>MAX(S29:S31)</f>
        <v>50</v>
      </c>
    </row>
    <row r="35" spans="1:19">
      <c r="A35" s="45" t="s">
        <v>30</v>
      </c>
      <c r="B35" s="45"/>
    </row>
    <row r="36" spans="1:19">
      <c r="G36" s="50" t="s">
        <v>31</v>
      </c>
      <c r="H36" s="50"/>
    </row>
    <row r="37" spans="1:19">
      <c r="A37" s="1" t="s">
        <v>6</v>
      </c>
      <c r="B37" s="1" t="s">
        <v>7</v>
      </c>
      <c r="C37" s="1" t="s">
        <v>8</v>
      </c>
      <c r="D37" s="1" t="s">
        <v>9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27</v>
      </c>
    </row>
    <row r="38" spans="1:19">
      <c r="A38" s="1" t="s">
        <v>10</v>
      </c>
      <c r="B38" s="2">
        <v>45</v>
      </c>
      <c r="C38" s="2">
        <v>30</v>
      </c>
      <c r="D38" s="2">
        <v>25</v>
      </c>
      <c r="G38" s="1" t="s">
        <v>10</v>
      </c>
      <c r="H38" s="2">
        <f>$B$41-B38</f>
        <v>5</v>
      </c>
      <c r="I38" s="2">
        <f>$C$41-C38</f>
        <v>15</v>
      </c>
      <c r="J38" s="2">
        <f>$D$41-D38</f>
        <v>25</v>
      </c>
      <c r="K38">
        <f>MAX(H38:J38)</f>
        <v>25</v>
      </c>
    </row>
    <row r="39" spans="1:19">
      <c r="A39" s="1" t="s">
        <v>13</v>
      </c>
      <c r="B39" s="2">
        <v>20</v>
      </c>
      <c r="C39" s="2">
        <v>40</v>
      </c>
      <c r="D39" s="2">
        <v>50</v>
      </c>
      <c r="G39" s="1" t="s">
        <v>13</v>
      </c>
      <c r="H39" s="2">
        <f t="shared" ref="H39" si="8">$B$41-B39</f>
        <v>30</v>
      </c>
      <c r="I39" s="2">
        <f>$C$41-C39</f>
        <v>5</v>
      </c>
      <c r="J39" s="2">
        <f>$D$41-D39</f>
        <v>0</v>
      </c>
      <c r="K39">
        <f t="shared" ref="K39:K40" si="9">MAX(H39:J39)</f>
        <v>30</v>
      </c>
    </row>
    <row r="40" spans="1:19">
      <c r="A40" s="1" t="s">
        <v>16</v>
      </c>
      <c r="B40" s="2">
        <v>50</v>
      </c>
      <c r="C40" s="2">
        <v>45</v>
      </c>
      <c r="D40" s="2">
        <v>30</v>
      </c>
      <c r="G40" s="1" t="s">
        <v>16</v>
      </c>
      <c r="H40" s="13">
        <f>$B$41-B40</f>
        <v>0</v>
      </c>
      <c r="I40" s="13">
        <f>$C$41-C40</f>
        <v>0</v>
      </c>
      <c r="J40" s="13">
        <f>$D$41-D40</f>
        <v>20</v>
      </c>
      <c r="K40" s="12">
        <f t="shared" si="9"/>
        <v>20</v>
      </c>
      <c r="L40" t="s">
        <v>32</v>
      </c>
    </row>
    <row r="41" spans="1:19">
      <c r="A41" s="1" t="s">
        <v>27</v>
      </c>
      <c r="B41" s="9">
        <f>MAX(B38:B40)</f>
        <v>50</v>
      </c>
      <c r="C41" s="9">
        <f t="shared" ref="C41:D41" si="10">MAX(C38:C40)</f>
        <v>45</v>
      </c>
      <c r="D41" s="9">
        <f t="shared" si="10"/>
        <v>50</v>
      </c>
    </row>
  </sheetData>
  <mergeCells count="8">
    <mergeCell ref="A26:B26"/>
    <mergeCell ref="A35:B35"/>
    <mergeCell ref="G5:L5"/>
    <mergeCell ref="H27:I27"/>
    <mergeCell ref="G36:H36"/>
    <mergeCell ref="F12:F17"/>
    <mergeCell ref="G12:G17"/>
    <mergeCell ref="H12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1"/>
  <sheetViews>
    <sheetView zoomScale="49" zoomScaleNormal="49" workbookViewId="0">
      <selection activeCell="M22" sqref="M22"/>
    </sheetView>
  </sheetViews>
  <sheetFormatPr defaultColWidth="11.25" defaultRowHeight="15.6"/>
  <sheetData>
    <row r="1" spans="1:12">
      <c r="A1" t="s">
        <v>33</v>
      </c>
    </row>
    <row r="2" spans="1:12">
      <c r="A2" t="s">
        <v>34</v>
      </c>
    </row>
    <row r="3" spans="1:12">
      <c r="A3" t="s">
        <v>35</v>
      </c>
    </row>
    <row r="6" spans="1:12">
      <c r="A6" t="s">
        <v>4</v>
      </c>
      <c r="D6" t="s">
        <v>36</v>
      </c>
      <c r="G6" s="46" t="s">
        <v>3</v>
      </c>
      <c r="H6" s="47"/>
      <c r="I6" s="47"/>
      <c r="J6" s="47"/>
      <c r="K6" s="47"/>
      <c r="L6" s="48"/>
    </row>
    <row r="7" spans="1:12">
      <c r="A7" t="s">
        <v>10</v>
      </c>
      <c r="B7" t="s">
        <v>37</v>
      </c>
      <c r="D7" t="s">
        <v>38</v>
      </c>
      <c r="E7" t="s">
        <v>39</v>
      </c>
      <c r="G7" s="4"/>
      <c r="H7" s="1" t="s">
        <v>6</v>
      </c>
      <c r="I7" s="1" t="s">
        <v>38</v>
      </c>
      <c r="J7" s="1" t="s">
        <v>40</v>
      </c>
      <c r="K7" s="1" t="s">
        <v>41</v>
      </c>
      <c r="L7" s="5"/>
    </row>
    <row r="8" spans="1:12">
      <c r="A8" t="s">
        <v>13</v>
      </c>
      <c r="B8" t="s">
        <v>42</v>
      </c>
      <c r="D8" t="s">
        <v>40</v>
      </c>
      <c r="E8">
        <v>75</v>
      </c>
      <c r="G8" s="4"/>
      <c r="H8" s="1" t="s">
        <v>10</v>
      </c>
      <c r="I8" s="2">
        <v>50</v>
      </c>
      <c r="J8" s="2">
        <v>45</v>
      </c>
      <c r="K8" s="2">
        <v>40</v>
      </c>
      <c r="L8" s="5"/>
    </row>
    <row r="9" spans="1:12">
      <c r="A9" t="s">
        <v>16</v>
      </c>
      <c r="B9" t="s">
        <v>43</v>
      </c>
      <c r="D9" t="s">
        <v>41</v>
      </c>
      <c r="E9" t="s">
        <v>44</v>
      </c>
      <c r="G9" s="4"/>
      <c r="H9" s="1" t="s">
        <v>13</v>
      </c>
      <c r="I9" s="2">
        <v>55</v>
      </c>
      <c r="J9" s="2">
        <v>40</v>
      </c>
      <c r="K9" s="2">
        <v>45</v>
      </c>
      <c r="L9" s="5"/>
    </row>
    <row r="10" spans="1:12">
      <c r="G10" s="4"/>
      <c r="H10" s="1" t="s">
        <v>16</v>
      </c>
      <c r="I10" s="2">
        <v>55</v>
      </c>
      <c r="J10" s="2">
        <v>40</v>
      </c>
      <c r="K10" s="2">
        <v>20</v>
      </c>
      <c r="L10" s="5"/>
    </row>
    <row r="11" spans="1:12">
      <c r="G11" s="6"/>
      <c r="H11" s="7"/>
      <c r="I11" s="7"/>
      <c r="J11" s="7"/>
      <c r="K11" s="7"/>
      <c r="L11" s="8"/>
    </row>
    <row r="12" spans="1:12" ht="16.149999999999999" thickBot="1"/>
    <row r="13" spans="1:12">
      <c r="F13" s="51" t="s">
        <v>19</v>
      </c>
      <c r="G13" s="51" t="s">
        <v>20</v>
      </c>
      <c r="H13" s="51" t="s">
        <v>21</v>
      </c>
    </row>
    <row r="14" spans="1:12">
      <c r="F14" s="52"/>
      <c r="G14" s="52"/>
      <c r="H14" s="52"/>
    </row>
    <row r="15" spans="1:12">
      <c r="F15" s="52"/>
      <c r="G15" s="52"/>
      <c r="H15" s="52"/>
    </row>
    <row r="16" spans="1:12">
      <c r="F16" s="52"/>
      <c r="G16" s="52"/>
      <c r="H16" s="52"/>
    </row>
    <row r="17" spans="1:19">
      <c r="F17" s="52"/>
      <c r="G17" s="52"/>
      <c r="H17" s="52"/>
    </row>
    <row r="18" spans="1:19">
      <c r="F18" s="52"/>
      <c r="G18" s="52"/>
      <c r="H18" s="52"/>
    </row>
    <row r="19" spans="1:19">
      <c r="A19" s="1" t="s">
        <v>6</v>
      </c>
      <c r="B19" s="1" t="s">
        <v>38</v>
      </c>
      <c r="C19" s="1" t="s">
        <v>40</v>
      </c>
      <c r="D19" s="1" t="s">
        <v>41</v>
      </c>
      <c r="F19" s="1" t="s">
        <v>22</v>
      </c>
      <c r="G19" s="1" t="s">
        <v>23</v>
      </c>
      <c r="H19" s="1" t="s">
        <v>24</v>
      </c>
    </row>
    <row r="20" spans="1:19">
      <c r="A20" s="1" t="s">
        <v>10</v>
      </c>
      <c r="B20" s="2">
        <v>50</v>
      </c>
      <c r="C20" s="2">
        <v>45</v>
      </c>
      <c r="D20" s="2">
        <v>40</v>
      </c>
      <c r="F20" s="1">
        <f>MIN(B20:D20)</f>
        <v>40</v>
      </c>
      <c r="G20" s="1">
        <f>MAX(B20:D20)</f>
        <v>50</v>
      </c>
      <c r="H20" s="1">
        <f>MIN(B20:D20)</f>
        <v>40</v>
      </c>
    </row>
    <row r="21" spans="1:19">
      <c r="A21" s="1" t="s">
        <v>13</v>
      </c>
      <c r="B21" s="2">
        <v>55</v>
      </c>
      <c r="C21" s="2">
        <v>40</v>
      </c>
      <c r="D21" s="2">
        <v>45</v>
      </c>
      <c r="F21" s="1">
        <f>MIN(B21:D21)</f>
        <v>40</v>
      </c>
      <c r="G21" s="1">
        <f>MIN(B21:D21)</f>
        <v>40</v>
      </c>
      <c r="H21" s="1">
        <f>MIN(B21:D21)</f>
        <v>40</v>
      </c>
    </row>
    <row r="22" spans="1:19">
      <c r="A22" s="1" t="s">
        <v>16</v>
      </c>
      <c r="B22" s="2">
        <v>55</v>
      </c>
      <c r="C22" s="2">
        <v>40</v>
      </c>
      <c r="D22" s="2">
        <v>20</v>
      </c>
      <c r="F22" s="1">
        <f>MIN(B22:D22)</f>
        <v>20</v>
      </c>
      <c r="G22" s="1">
        <f>MIN(B22:D22)</f>
        <v>20</v>
      </c>
      <c r="H22" s="1">
        <f>MIN(B22:D22)</f>
        <v>20</v>
      </c>
    </row>
    <row r="23" spans="1:19">
      <c r="F23" s="1"/>
      <c r="G23" s="1"/>
      <c r="H23" s="1"/>
    </row>
    <row r="24" spans="1:19">
      <c r="F24" s="3">
        <f>MIN(F20:F22)</f>
        <v>20</v>
      </c>
      <c r="G24" s="3">
        <f>MAX(G20:G22)</f>
        <v>50</v>
      </c>
      <c r="H24" s="3">
        <f>MAX(H20:H22)</f>
        <v>40</v>
      </c>
    </row>
    <row r="26" spans="1:19">
      <c r="A26" s="45" t="s">
        <v>25</v>
      </c>
      <c r="B26" s="45"/>
    </row>
    <row r="27" spans="1:19">
      <c r="H27" s="49" t="s">
        <v>26</v>
      </c>
      <c r="I27" s="49"/>
    </row>
    <row r="28" spans="1:19">
      <c r="A28" s="1" t="s">
        <v>6</v>
      </c>
      <c r="B28" s="1" t="s">
        <v>38</v>
      </c>
      <c r="C28" s="1" t="s">
        <v>40</v>
      </c>
      <c r="D28" s="1" t="s">
        <v>41</v>
      </c>
      <c r="E28" s="1" t="s">
        <v>27</v>
      </c>
      <c r="F28" s="1" t="s">
        <v>28</v>
      </c>
      <c r="H28" s="1" t="s">
        <v>29</v>
      </c>
      <c r="I28">
        <v>0</v>
      </c>
      <c r="J28" s="11">
        <v>0.1</v>
      </c>
      <c r="K28" s="11">
        <v>0.2</v>
      </c>
      <c r="L28" s="11">
        <v>0.3</v>
      </c>
      <c r="M28" s="11">
        <v>0.4</v>
      </c>
      <c r="N28" s="11">
        <v>0.5</v>
      </c>
      <c r="O28" s="11">
        <v>0.6</v>
      </c>
      <c r="P28" s="11">
        <v>0.7</v>
      </c>
      <c r="Q28" s="11">
        <v>0.8</v>
      </c>
      <c r="R28" s="11">
        <v>0.9</v>
      </c>
      <c r="S28" s="11">
        <v>1</v>
      </c>
    </row>
    <row r="29" spans="1:19">
      <c r="A29" s="1" t="s">
        <v>10</v>
      </c>
      <c r="B29" s="2">
        <v>50</v>
      </c>
      <c r="C29" s="2">
        <v>45</v>
      </c>
      <c r="D29" s="2">
        <v>40</v>
      </c>
      <c r="E29" s="9">
        <f>MAX(B29:D29)</f>
        <v>50</v>
      </c>
      <c r="F29" s="9">
        <f>MIN(B29:D29)</f>
        <v>40</v>
      </c>
      <c r="H29" s="1" t="s">
        <v>10</v>
      </c>
      <c r="I29" s="12">
        <f>$I$28*E29+(1-$I$28)*F29</f>
        <v>40</v>
      </c>
      <c r="J29">
        <f>$J$28*E29+(1-$J$28)*F29</f>
        <v>41</v>
      </c>
      <c r="K29">
        <f>$K$28*E29+(1-$K$28)*F29</f>
        <v>42</v>
      </c>
      <c r="L29">
        <f>$L$28*E29+(1-$L$28)*F29</f>
        <v>43</v>
      </c>
      <c r="M29">
        <f>$M$28*E29+(1-$M$28)*F29</f>
        <v>44</v>
      </c>
      <c r="N29">
        <f>$N$28*E29+(1-$N$28)*F29</f>
        <v>45</v>
      </c>
      <c r="O29">
        <f>$O$28*E29+(1-$O$28)*F29</f>
        <v>46</v>
      </c>
      <c r="P29">
        <f>$P$28*E29+(1-$P$28)*F29</f>
        <v>47</v>
      </c>
      <c r="Q29">
        <f>$Q$28*E29+(1-$Q$28)*F29</f>
        <v>48</v>
      </c>
      <c r="R29">
        <f>$R$28*E29+(1-$R$28)*F29</f>
        <v>49</v>
      </c>
      <c r="S29">
        <f>$S$28*E29+(1-$S$28)*F29</f>
        <v>50</v>
      </c>
    </row>
    <row r="30" spans="1:19">
      <c r="A30" s="1" t="s">
        <v>13</v>
      </c>
      <c r="B30" s="2">
        <v>55</v>
      </c>
      <c r="C30" s="2">
        <v>40</v>
      </c>
      <c r="D30" s="2">
        <v>45</v>
      </c>
      <c r="E30" s="9">
        <f>MAX(B30:D30)</f>
        <v>55</v>
      </c>
      <c r="F30" s="9">
        <f>MIN(B30:D30)</f>
        <v>40</v>
      </c>
      <c r="H30" s="1" t="s">
        <v>13</v>
      </c>
      <c r="I30" s="12">
        <f>$I$28*E30+(1-$I$28)*F30</f>
        <v>40</v>
      </c>
      <c r="J30" s="12">
        <f>$J$28*E30+(1-$J$28)*F30</f>
        <v>41.5</v>
      </c>
      <c r="K30" s="12">
        <f>$K$28*E30+(1-$K$28)*F30</f>
        <v>43</v>
      </c>
      <c r="L30" s="12">
        <f>$L$28*E30+(1-$L$28)*F30</f>
        <v>44.5</v>
      </c>
      <c r="M30" s="12">
        <f>$M$28*E30+(1-$M$28)*F30</f>
        <v>46</v>
      </c>
      <c r="N30" s="12">
        <f>$N$28*E30+(1-$N$28)*F30</f>
        <v>47.5</v>
      </c>
      <c r="O30" s="12">
        <f>$O$28*E30+(1-$O$28)*F30</f>
        <v>49</v>
      </c>
      <c r="P30" s="12">
        <f>$P$28*E30+(1-$P$28)*F30</f>
        <v>50.5</v>
      </c>
      <c r="Q30" s="12">
        <f>$Q$28*E30+(1-$Q$28)*F30</f>
        <v>52</v>
      </c>
      <c r="R30" s="12">
        <f>$R$28*E30+(1-$R$28)*F30</f>
        <v>53.5</v>
      </c>
      <c r="S30" s="12">
        <f>$S$28*E30+(1-$S$28)*F30</f>
        <v>55</v>
      </c>
    </row>
    <row r="31" spans="1:19">
      <c r="A31" s="1" t="s">
        <v>16</v>
      </c>
      <c r="B31" s="2">
        <v>55</v>
      </c>
      <c r="C31" s="2">
        <v>40</v>
      </c>
      <c r="D31" s="2">
        <v>20</v>
      </c>
      <c r="E31" s="9">
        <f>MAX(B31:D31)</f>
        <v>55</v>
      </c>
      <c r="F31" s="9">
        <f>MIN(B31:D31)</f>
        <v>20</v>
      </c>
      <c r="H31" s="1" t="s">
        <v>16</v>
      </c>
      <c r="I31">
        <f>$I$28*E31+(1-$I$28)*F31</f>
        <v>20</v>
      </c>
      <c r="J31">
        <f>$J$28*E31+(1-$J$28)*F31</f>
        <v>23.5</v>
      </c>
      <c r="K31">
        <f>$K$28*E31+(1-$K$28)*F31</f>
        <v>27</v>
      </c>
      <c r="L31">
        <f>$L$28*E31+(1-$L$28)*F31</f>
        <v>30.5</v>
      </c>
      <c r="M31">
        <f>$M$28*E31+(1-$M$28)*F31</f>
        <v>34</v>
      </c>
      <c r="N31">
        <f>$N$28*E31+(1-$N$28)*F31</f>
        <v>37.5</v>
      </c>
      <c r="O31">
        <f>$O$28*E31+(1-$O$28)*F31</f>
        <v>41</v>
      </c>
      <c r="P31">
        <f>$P$28*E31+(1-$P$28)*F31</f>
        <v>44.5</v>
      </c>
      <c r="Q31">
        <f>$Q$28*E31+(1-$Q$28)*F31</f>
        <v>48</v>
      </c>
      <c r="R31">
        <f>$R$28*E31+(1-$R$28)*F31</f>
        <v>51.5</v>
      </c>
      <c r="S31" s="12">
        <f>$S$28*E31+(1-$S$28)*F31</f>
        <v>55</v>
      </c>
    </row>
    <row r="33" spans="1:19">
      <c r="H33" s="1" t="s">
        <v>27</v>
      </c>
      <c r="I33">
        <f>MAX(I29:I31)</f>
        <v>40</v>
      </c>
      <c r="J33">
        <f>MAX(J29:J31)</f>
        <v>41.5</v>
      </c>
      <c r="K33">
        <f>MAX(K29:K31)</f>
        <v>43</v>
      </c>
      <c r="L33">
        <f>MAX(L29:L31)</f>
        <v>44.5</v>
      </c>
      <c r="M33">
        <f>MAX(M29:M31)</f>
        <v>46</v>
      </c>
      <c r="N33">
        <f>MAX(N29:N31)</f>
        <v>47.5</v>
      </c>
      <c r="O33">
        <f>MAX(O29:O31)</f>
        <v>49</v>
      </c>
      <c r="P33">
        <f>MAX(P29:P31)</f>
        <v>50.5</v>
      </c>
      <c r="Q33">
        <f>MAX(Q29:Q31)</f>
        <v>52</v>
      </c>
      <c r="R33">
        <f>MAX(R29:R31)</f>
        <v>53.5</v>
      </c>
      <c r="S33">
        <f>MAX(S29:S31)</f>
        <v>55</v>
      </c>
    </row>
    <row r="35" spans="1:19">
      <c r="A35" s="45" t="s">
        <v>30</v>
      </c>
      <c r="B35" s="45"/>
    </row>
    <row r="36" spans="1:19">
      <c r="F36" s="50" t="s">
        <v>31</v>
      </c>
      <c r="G36" s="50"/>
    </row>
    <row r="37" spans="1:19">
      <c r="A37" s="1" t="s">
        <v>6</v>
      </c>
      <c r="B37" s="1" t="s">
        <v>38</v>
      </c>
      <c r="C37" s="1" t="s">
        <v>40</v>
      </c>
      <c r="D37" s="1" t="s">
        <v>41</v>
      </c>
      <c r="F37" s="1" t="s">
        <v>6</v>
      </c>
      <c r="G37" s="1" t="s">
        <v>7</v>
      </c>
      <c r="H37" s="1" t="s">
        <v>8</v>
      </c>
      <c r="I37" s="1" t="s">
        <v>9</v>
      </c>
      <c r="J37" s="1" t="s">
        <v>27</v>
      </c>
    </row>
    <row r="38" spans="1:19">
      <c r="A38" s="1" t="s">
        <v>10</v>
      </c>
      <c r="B38" s="2">
        <v>50</v>
      </c>
      <c r="C38" s="2">
        <v>45</v>
      </c>
      <c r="D38" s="2">
        <v>40</v>
      </c>
      <c r="F38" s="1" t="s">
        <v>10</v>
      </c>
      <c r="G38" s="2">
        <f>$B$41-B38</f>
        <v>5</v>
      </c>
      <c r="H38" s="2">
        <f>$C$41-C38</f>
        <v>0</v>
      </c>
      <c r="I38" s="2">
        <f>$D$41-D38</f>
        <v>5</v>
      </c>
      <c r="J38" s="12">
        <f>MAX(G38:I38)</f>
        <v>5</v>
      </c>
      <c r="K38" t="s">
        <v>32</v>
      </c>
    </row>
    <row r="39" spans="1:19">
      <c r="A39" s="1" t="s">
        <v>13</v>
      </c>
      <c r="B39" s="2">
        <v>55</v>
      </c>
      <c r="C39" s="2">
        <v>40</v>
      </c>
      <c r="D39" s="2">
        <v>45</v>
      </c>
      <c r="F39" s="1" t="s">
        <v>13</v>
      </c>
      <c r="G39" s="2">
        <f>$B$41-B39</f>
        <v>0</v>
      </c>
      <c r="H39" s="2">
        <f>$C$41-C39</f>
        <v>5</v>
      </c>
      <c r="I39" s="2">
        <f>$D$41-D39</f>
        <v>0</v>
      </c>
      <c r="J39" s="12">
        <f>MAX(G39:I39)</f>
        <v>5</v>
      </c>
      <c r="K39" t="s">
        <v>32</v>
      </c>
    </row>
    <row r="40" spans="1:19">
      <c r="A40" s="1" t="s">
        <v>16</v>
      </c>
      <c r="B40" s="2">
        <v>55</v>
      </c>
      <c r="C40" s="2">
        <v>40</v>
      </c>
      <c r="D40" s="2">
        <v>20</v>
      </c>
      <c r="F40" s="1" t="s">
        <v>16</v>
      </c>
      <c r="G40" s="2">
        <f>$B$41-B40</f>
        <v>0</v>
      </c>
      <c r="H40" s="2">
        <f>$C$41-C40</f>
        <v>5</v>
      </c>
      <c r="I40" s="2">
        <f>$D$41-D40</f>
        <v>25</v>
      </c>
      <c r="J40">
        <f>MAX(G40:I40)</f>
        <v>25</v>
      </c>
    </row>
    <row r="41" spans="1:19">
      <c r="A41" s="1" t="s">
        <v>27</v>
      </c>
      <c r="B41" s="9">
        <f>MAX(B38:B40)</f>
        <v>55</v>
      </c>
      <c r="C41" s="9">
        <f>MAX(C38:C40)</f>
        <v>45</v>
      </c>
      <c r="D41" s="9">
        <f>MAX(D38:D40)</f>
        <v>45</v>
      </c>
    </row>
  </sheetData>
  <mergeCells count="8">
    <mergeCell ref="H27:I27"/>
    <mergeCell ref="A35:B35"/>
    <mergeCell ref="F36:G36"/>
    <mergeCell ref="G6:L6"/>
    <mergeCell ref="F13:F18"/>
    <mergeCell ref="G13:G18"/>
    <mergeCell ref="H13:H18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"/>
  <sheetViews>
    <sheetView topLeftCell="O18" zoomScale="57" workbookViewId="0">
      <selection activeCell="O18" sqref="O18"/>
    </sheetView>
  </sheetViews>
  <sheetFormatPr defaultColWidth="11.25" defaultRowHeight="15.6"/>
  <sheetData>
    <row r="1" spans="1:15" ht="15.6" customHeight="1">
      <c r="A1" s="53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5" ht="33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6" spans="1:15">
      <c r="A6" t="s">
        <v>4</v>
      </c>
      <c r="E6" t="s">
        <v>46</v>
      </c>
      <c r="H6" s="46" t="s">
        <v>3</v>
      </c>
      <c r="I6" s="47"/>
      <c r="J6" s="47"/>
      <c r="K6" s="47"/>
      <c r="L6" s="47"/>
      <c r="M6" s="47"/>
      <c r="N6" s="47"/>
      <c r="O6" s="48"/>
    </row>
    <row r="7" spans="1:15">
      <c r="A7" t="s">
        <v>10</v>
      </c>
      <c r="B7" t="s">
        <v>47</v>
      </c>
      <c r="E7" t="s">
        <v>38</v>
      </c>
      <c r="F7" t="s">
        <v>48</v>
      </c>
      <c r="H7" s="4"/>
      <c r="I7" s="1" t="s">
        <v>6</v>
      </c>
      <c r="J7" s="1" t="s">
        <v>7</v>
      </c>
      <c r="K7" s="1" t="s">
        <v>8</v>
      </c>
      <c r="L7" s="1" t="s">
        <v>9</v>
      </c>
      <c r="M7" s="1" t="s">
        <v>49</v>
      </c>
      <c r="N7" s="1" t="s">
        <v>50</v>
      </c>
      <c r="O7" s="5"/>
    </row>
    <row r="8" spans="1:15">
      <c r="A8" t="s">
        <v>13</v>
      </c>
      <c r="B8" t="s">
        <v>51</v>
      </c>
      <c r="E8" t="s">
        <v>40</v>
      </c>
      <c r="F8" t="s">
        <v>52</v>
      </c>
      <c r="H8" s="4"/>
      <c r="I8" s="1" t="s">
        <v>10</v>
      </c>
      <c r="J8" s="1">
        <v>700</v>
      </c>
      <c r="K8" s="1">
        <v>300</v>
      </c>
      <c r="L8" s="1">
        <v>0</v>
      </c>
      <c r="M8" s="1">
        <v>-350</v>
      </c>
      <c r="N8" s="1">
        <v>-800</v>
      </c>
      <c r="O8" s="5"/>
    </row>
    <row r="9" spans="1:15">
      <c r="A9" t="s">
        <v>16</v>
      </c>
      <c r="B9" t="s">
        <v>53</v>
      </c>
      <c r="E9" t="s">
        <v>41</v>
      </c>
      <c r="F9" t="s">
        <v>54</v>
      </c>
      <c r="H9" s="4"/>
      <c r="I9" s="1" t="s">
        <v>13</v>
      </c>
      <c r="J9" s="1">
        <v>300</v>
      </c>
      <c r="K9" s="1">
        <v>100</v>
      </c>
      <c r="L9" s="1">
        <v>0</v>
      </c>
      <c r="M9" s="1">
        <v>-120</v>
      </c>
      <c r="N9" s="1">
        <v>-320</v>
      </c>
      <c r="O9" s="5"/>
    </row>
    <row r="10" spans="1:15">
      <c r="A10" t="s">
        <v>55</v>
      </c>
      <c r="B10" t="s">
        <v>56</v>
      </c>
      <c r="E10" t="s">
        <v>57</v>
      </c>
      <c r="F10" t="s">
        <v>58</v>
      </c>
      <c r="H10" s="4"/>
      <c r="I10" s="1" t="s">
        <v>16</v>
      </c>
      <c r="J10" s="1">
        <v>100</v>
      </c>
      <c r="K10" s="1">
        <v>30</v>
      </c>
      <c r="L10" s="1">
        <v>0</v>
      </c>
      <c r="M10" s="1">
        <v>-30</v>
      </c>
      <c r="N10" s="1">
        <v>-100</v>
      </c>
      <c r="O10" s="5"/>
    </row>
    <row r="11" spans="1:15">
      <c r="A11" t="s">
        <v>59</v>
      </c>
      <c r="B11" t="s">
        <v>60</v>
      </c>
      <c r="E11" t="s">
        <v>61</v>
      </c>
      <c r="F11" t="s">
        <v>62</v>
      </c>
      <c r="H11" s="4"/>
      <c r="I11" s="1" t="s">
        <v>55</v>
      </c>
      <c r="J11" s="1">
        <v>-320</v>
      </c>
      <c r="K11" s="1">
        <v>-120</v>
      </c>
      <c r="L11" s="1">
        <v>0</v>
      </c>
      <c r="M11" s="1">
        <v>100</v>
      </c>
      <c r="N11" s="1">
        <v>350</v>
      </c>
      <c r="O11" s="5"/>
    </row>
    <row r="12" spans="1:15">
      <c r="H12" s="4"/>
      <c r="I12" s="1" t="s">
        <v>59</v>
      </c>
      <c r="J12" s="1">
        <v>-750</v>
      </c>
      <c r="K12" s="1">
        <v>-300</v>
      </c>
      <c r="L12" s="1">
        <v>0</v>
      </c>
      <c r="M12" s="1">
        <v>350</v>
      </c>
      <c r="N12" s="1">
        <v>800</v>
      </c>
      <c r="O12" s="5"/>
    </row>
    <row r="13" spans="1:15">
      <c r="H13" s="17"/>
      <c r="I13" s="6" t="s">
        <v>63</v>
      </c>
      <c r="J13" s="16">
        <v>7.0000000000000007E-2</v>
      </c>
      <c r="K13" s="16">
        <v>0.42</v>
      </c>
      <c r="L13" s="16">
        <v>0.3</v>
      </c>
      <c r="M13" s="16">
        <v>0.18</v>
      </c>
      <c r="N13" s="16">
        <v>0.03</v>
      </c>
      <c r="O13" s="8"/>
    </row>
    <row r="15" spans="1:15" ht="16.149999999999999" thickBot="1">
      <c r="H15" s="21"/>
    </row>
    <row r="16" spans="1:15" ht="15.6" customHeight="1">
      <c r="A16" s="18" t="s">
        <v>64</v>
      </c>
      <c r="B16" s="18" t="s">
        <v>7</v>
      </c>
      <c r="C16" s="18" t="s">
        <v>8</v>
      </c>
      <c r="D16" s="18" t="s">
        <v>9</v>
      </c>
      <c r="E16" s="18" t="s">
        <v>49</v>
      </c>
      <c r="F16" s="18" t="s">
        <v>50</v>
      </c>
      <c r="G16" s="19" t="s">
        <v>65</v>
      </c>
      <c r="I16" s="51" t="s">
        <v>19</v>
      </c>
      <c r="J16" s="54" t="s">
        <v>20</v>
      </c>
      <c r="K16" s="54" t="s">
        <v>21</v>
      </c>
    </row>
    <row r="17" spans="1:11">
      <c r="A17" s="18" t="s">
        <v>10</v>
      </c>
      <c r="B17">
        <v>700</v>
      </c>
      <c r="C17">
        <v>300</v>
      </c>
      <c r="D17">
        <v>0</v>
      </c>
      <c r="E17">
        <v>-350</v>
      </c>
      <c r="F17">
        <v>-800</v>
      </c>
      <c r="G17" s="20">
        <f>SUMPRODUCT(B17:F17,$B$22:$F$22)</f>
        <v>88</v>
      </c>
      <c r="I17" s="52"/>
      <c r="J17" s="55"/>
      <c r="K17" s="55"/>
    </row>
    <row r="18" spans="1:11">
      <c r="A18" s="18" t="s">
        <v>13</v>
      </c>
      <c r="B18">
        <v>300</v>
      </c>
      <c r="C18">
        <v>100</v>
      </c>
      <c r="D18">
        <v>0</v>
      </c>
      <c r="E18">
        <v>-120</v>
      </c>
      <c r="F18">
        <v>-320</v>
      </c>
      <c r="G18" s="20">
        <f>SUMPRODUCT(B18:F18,$B$22:$F$22)</f>
        <v>31.800000000000004</v>
      </c>
      <c r="I18" s="52"/>
      <c r="J18" s="55"/>
      <c r="K18" s="55"/>
    </row>
    <row r="19" spans="1:11">
      <c r="A19" s="18" t="s">
        <v>16</v>
      </c>
      <c r="B19">
        <v>100</v>
      </c>
      <c r="C19">
        <v>30</v>
      </c>
      <c r="D19">
        <v>0</v>
      </c>
      <c r="E19">
        <v>-30</v>
      </c>
      <c r="F19">
        <v>-100</v>
      </c>
      <c r="G19" s="20">
        <f>SUMPRODUCT(B19:F19,$B$22:$F$22)</f>
        <v>11.200000000000003</v>
      </c>
      <c r="I19" s="52"/>
      <c r="J19" s="55"/>
      <c r="K19" s="55"/>
    </row>
    <row r="20" spans="1:11">
      <c r="A20" s="18" t="s">
        <v>55</v>
      </c>
      <c r="B20">
        <v>-320</v>
      </c>
      <c r="C20">
        <v>-120</v>
      </c>
      <c r="D20">
        <v>0</v>
      </c>
      <c r="E20">
        <v>100</v>
      </c>
      <c r="F20">
        <v>350</v>
      </c>
      <c r="G20" s="20">
        <f>SUMPRODUCT(B20:F20,$B$22:$F$22)</f>
        <v>-44.3</v>
      </c>
      <c r="I20" s="52"/>
      <c r="J20" s="55"/>
      <c r="K20" s="55"/>
    </row>
    <row r="21" spans="1:11">
      <c r="A21" s="18" t="s">
        <v>59</v>
      </c>
      <c r="B21">
        <v>-750</v>
      </c>
      <c r="C21">
        <v>-300</v>
      </c>
      <c r="D21">
        <v>0</v>
      </c>
      <c r="E21">
        <v>350</v>
      </c>
      <c r="F21">
        <v>800</v>
      </c>
      <c r="G21" s="20">
        <f>SUMPRODUCT(B21:F21,$B$22:$F$22)</f>
        <v>-91.5</v>
      </c>
      <c r="I21" s="52"/>
      <c r="J21" s="56"/>
      <c r="K21" s="56"/>
    </row>
    <row r="22" spans="1:11">
      <c r="A22" s="18" t="s">
        <v>66</v>
      </c>
      <c r="B22">
        <v>7.0000000000000007E-2</v>
      </c>
      <c r="C22">
        <v>0.42</v>
      </c>
      <c r="D22">
        <v>0.3</v>
      </c>
      <c r="E22">
        <v>0.18</v>
      </c>
      <c r="F22">
        <v>0.03</v>
      </c>
      <c r="G22">
        <f>SUM(B22:F22)</f>
        <v>1</v>
      </c>
      <c r="I22" s="1" t="s">
        <v>22</v>
      </c>
      <c r="J22" s="1" t="s">
        <v>23</v>
      </c>
      <c r="K22" s="1" t="s">
        <v>24</v>
      </c>
    </row>
    <row r="23" spans="1:11">
      <c r="I23" s="10">
        <f>MIN(B17:F17)</f>
        <v>-800</v>
      </c>
      <c r="J23" s="1">
        <f>MAX(B17:F17)</f>
        <v>700</v>
      </c>
      <c r="K23" s="1">
        <f>MIN(B17:F17)</f>
        <v>-800</v>
      </c>
    </row>
    <row r="24" spans="1:11">
      <c r="I24" s="1">
        <f>MIN(B18:F18)</f>
        <v>-320</v>
      </c>
      <c r="J24" s="1">
        <f>MAX(B18:F18)</f>
        <v>300</v>
      </c>
      <c r="K24" s="1">
        <f>MIN(B18:F18)</f>
        <v>-320</v>
      </c>
    </row>
    <row r="25" spans="1:11">
      <c r="I25" s="1">
        <f>MIN(B19:F19)</f>
        <v>-100</v>
      </c>
      <c r="J25" s="1">
        <f>MAX(B19:F19)</f>
        <v>100</v>
      </c>
      <c r="K25" s="10">
        <f>MIN(B19:F19)</f>
        <v>-100</v>
      </c>
    </row>
    <row r="26" spans="1:11">
      <c r="I26" s="1">
        <f>MIN(B20:F20)</f>
        <v>-320</v>
      </c>
      <c r="J26" s="1">
        <f>MAX(B20:F20)</f>
        <v>350</v>
      </c>
      <c r="K26" s="1">
        <f>MIN(B20:F20)</f>
        <v>-320</v>
      </c>
    </row>
    <row r="27" spans="1:11">
      <c r="I27" s="1">
        <f>MIN(B21:F21)</f>
        <v>-750</v>
      </c>
      <c r="J27" s="10">
        <f>MAX(B21:F21)</f>
        <v>800</v>
      </c>
      <c r="K27" s="1">
        <f>MIN(B21:F21)</f>
        <v>-750</v>
      </c>
    </row>
    <row r="28" spans="1:11">
      <c r="I28" s="3">
        <f>MIN(I23:I27)</f>
        <v>-800</v>
      </c>
      <c r="J28" s="3">
        <f>MAX(J24:J27)</f>
        <v>800</v>
      </c>
      <c r="K28" s="3">
        <f>MAX(K23:K27)</f>
        <v>-100</v>
      </c>
    </row>
    <row r="31" spans="1:11">
      <c r="A31" s="45" t="s">
        <v>25</v>
      </c>
      <c r="B31" s="45"/>
      <c r="J31" s="49" t="s">
        <v>26</v>
      </c>
      <c r="K31" s="49"/>
    </row>
    <row r="33" spans="1:21">
      <c r="A33" s="23" t="s">
        <v>64</v>
      </c>
      <c r="B33" s="23" t="s">
        <v>7</v>
      </c>
      <c r="C33" s="23" t="s">
        <v>8</v>
      </c>
      <c r="D33" s="23" t="s">
        <v>9</v>
      </c>
      <c r="E33" s="23" t="s">
        <v>49</v>
      </c>
      <c r="F33" s="23" t="s">
        <v>50</v>
      </c>
      <c r="G33" s="23" t="s">
        <v>67</v>
      </c>
      <c r="H33" s="23" t="s">
        <v>32</v>
      </c>
      <c r="J33" s="22">
        <v>0</v>
      </c>
      <c r="K33" s="22">
        <v>0.1</v>
      </c>
      <c r="L33" s="22">
        <v>0.2</v>
      </c>
      <c r="M33" s="22">
        <v>0.3</v>
      </c>
      <c r="N33" s="22">
        <v>0.4</v>
      </c>
      <c r="O33" s="22">
        <v>0.5</v>
      </c>
      <c r="P33" s="22">
        <v>0.6</v>
      </c>
      <c r="Q33" s="22">
        <v>0.7</v>
      </c>
      <c r="R33" s="22">
        <v>0.8</v>
      </c>
      <c r="S33" s="22">
        <v>0.9</v>
      </c>
      <c r="T33" s="22">
        <v>1</v>
      </c>
    </row>
    <row r="34" spans="1:21">
      <c r="A34" s="23" t="s">
        <v>10</v>
      </c>
      <c r="B34" s="1">
        <v>700</v>
      </c>
      <c r="C34" s="1">
        <v>300</v>
      </c>
      <c r="D34" s="1">
        <v>0</v>
      </c>
      <c r="E34" s="1">
        <v>-350</v>
      </c>
      <c r="F34" s="1">
        <v>-800</v>
      </c>
      <c r="G34" s="1">
        <f>MAX(B34:F34)</f>
        <v>700</v>
      </c>
      <c r="H34" s="1">
        <f>MIN(B34:F34)</f>
        <v>-800</v>
      </c>
      <c r="J34" s="1">
        <f>$J$33*$G$34+(1-$J$33)*$H$34</f>
        <v>-800</v>
      </c>
      <c r="K34" s="1">
        <f>K33*$G$34+(1-K33)*$H$34</f>
        <v>-650</v>
      </c>
      <c r="L34" s="1">
        <f t="shared" ref="L34:T34" si="0">L33*$G$34+(1-L33)*$H$34</f>
        <v>-500</v>
      </c>
      <c r="M34" s="1">
        <f t="shared" si="0"/>
        <v>-350</v>
      </c>
      <c r="N34" s="1">
        <f t="shared" si="0"/>
        <v>-200</v>
      </c>
      <c r="O34" s="1">
        <f t="shared" si="0"/>
        <v>-50</v>
      </c>
      <c r="P34" s="1">
        <f t="shared" si="0"/>
        <v>100</v>
      </c>
      <c r="Q34" s="1">
        <f t="shared" si="0"/>
        <v>249.99999999999991</v>
      </c>
      <c r="R34" s="1">
        <f t="shared" si="0"/>
        <v>400</v>
      </c>
      <c r="S34" s="1">
        <f t="shared" si="0"/>
        <v>550</v>
      </c>
      <c r="T34" s="1">
        <f t="shared" si="0"/>
        <v>700</v>
      </c>
    </row>
    <row r="35" spans="1:21">
      <c r="A35" s="23" t="s">
        <v>13</v>
      </c>
      <c r="B35" s="1">
        <v>300</v>
      </c>
      <c r="C35" s="1">
        <v>100</v>
      </c>
      <c r="D35" s="1">
        <v>0</v>
      </c>
      <c r="E35" s="1">
        <v>-120</v>
      </c>
      <c r="F35" s="1">
        <v>-320</v>
      </c>
      <c r="G35" s="1">
        <f>MAX(B35:F35)</f>
        <v>300</v>
      </c>
      <c r="H35" s="1">
        <f t="shared" ref="H35:H38" si="1">MIN(B35:F35)</f>
        <v>-320</v>
      </c>
      <c r="J35" s="1">
        <f>J33*$G$35+(1-J33)*$H$35</f>
        <v>-320</v>
      </c>
      <c r="K35" s="1">
        <f t="shared" ref="K35:T35" si="2">K33*$G$35+(1-K33)*$H$35</f>
        <v>-258</v>
      </c>
      <c r="L35" s="1">
        <f t="shared" si="2"/>
        <v>-196</v>
      </c>
      <c r="M35" s="1">
        <f t="shared" si="2"/>
        <v>-134</v>
      </c>
      <c r="N35" s="1">
        <f t="shared" si="2"/>
        <v>-72</v>
      </c>
      <c r="O35" s="1">
        <f t="shared" si="2"/>
        <v>-10</v>
      </c>
      <c r="P35" s="1">
        <f t="shared" si="2"/>
        <v>52</v>
      </c>
      <c r="Q35" s="1">
        <f t="shared" si="2"/>
        <v>113.99999999999999</v>
      </c>
      <c r="R35" s="1">
        <f t="shared" si="2"/>
        <v>176</v>
      </c>
      <c r="S35" s="1">
        <f t="shared" si="2"/>
        <v>238</v>
      </c>
      <c r="T35" s="1">
        <f t="shared" si="2"/>
        <v>300</v>
      </c>
    </row>
    <row r="36" spans="1:21">
      <c r="A36" s="23" t="s">
        <v>16</v>
      </c>
      <c r="B36" s="1">
        <v>100</v>
      </c>
      <c r="C36" s="1">
        <v>30</v>
      </c>
      <c r="D36" s="1">
        <v>0</v>
      </c>
      <c r="E36" s="1">
        <v>-30</v>
      </c>
      <c r="F36" s="1">
        <v>-100</v>
      </c>
      <c r="G36" s="1">
        <f t="shared" ref="G36:G38" si="3">MAX(B36:F36)</f>
        <v>100</v>
      </c>
      <c r="H36" s="1">
        <f t="shared" si="1"/>
        <v>-100</v>
      </c>
      <c r="J36" s="24">
        <f>J33*$G$36+(1-J33)*$H$36</f>
        <v>-100</v>
      </c>
      <c r="K36" s="24">
        <f t="shared" ref="K36:T36" si="4">K33*$G$36+(1-K33)*$H$36</f>
        <v>-80</v>
      </c>
      <c r="L36" s="24">
        <f t="shared" si="4"/>
        <v>-60</v>
      </c>
      <c r="M36" s="24">
        <f t="shared" si="4"/>
        <v>-40</v>
      </c>
      <c r="N36" s="24">
        <f t="shared" si="4"/>
        <v>-20</v>
      </c>
      <c r="O36" s="1">
        <f t="shared" si="4"/>
        <v>0</v>
      </c>
      <c r="P36" s="1">
        <f t="shared" si="4"/>
        <v>20</v>
      </c>
      <c r="Q36" s="1">
        <f t="shared" si="4"/>
        <v>40</v>
      </c>
      <c r="R36" s="1">
        <f t="shared" si="4"/>
        <v>60</v>
      </c>
      <c r="S36" s="1">
        <f t="shared" si="4"/>
        <v>80</v>
      </c>
      <c r="T36" s="1">
        <f t="shared" si="4"/>
        <v>100</v>
      </c>
    </row>
    <row r="37" spans="1:21">
      <c r="A37" s="23" t="s">
        <v>55</v>
      </c>
      <c r="B37" s="1">
        <v>-320</v>
      </c>
      <c r="C37" s="1">
        <v>-120</v>
      </c>
      <c r="D37" s="1">
        <v>0</v>
      </c>
      <c r="E37" s="1">
        <v>100</v>
      </c>
      <c r="F37" s="1">
        <v>350</v>
      </c>
      <c r="G37" s="1">
        <f t="shared" si="3"/>
        <v>350</v>
      </c>
      <c r="H37" s="1">
        <f t="shared" si="1"/>
        <v>-320</v>
      </c>
      <c r="J37" s="1">
        <f>J33*$G$37+(1-J33)*$H$37</f>
        <v>-320</v>
      </c>
      <c r="K37" s="1">
        <f t="shared" ref="K37:T37" si="5">K33*$G$37+(1-K33)*$H$37</f>
        <v>-253</v>
      </c>
      <c r="L37" s="1">
        <f t="shared" si="5"/>
        <v>-186</v>
      </c>
      <c r="M37" s="1">
        <f t="shared" si="5"/>
        <v>-119</v>
      </c>
      <c r="N37" s="1">
        <f t="shared" si="5"/>
        <v>-52</v>
      </c>
      <c r="O37" s="1">
        <f t="shared" si="5"/>
        <v>15</v>
      </c>
      <c r="P37" s="1">
        <f t="shared" si="5"/>
        <v>82</v>
      </c>
      <c r="Q37" s="1">
        <f t="shared" si="5"/>
        <v>148.99999999999994</v>
      </c>
      <c r="R37" s="1">
        <f t="shared" si="5"/>
        <v>216</v>
      </c>
      <c r="S37" s="1">
        <f t="shared" si="5"/>
        <v>283</v>
      </c>
      <c r="T37" s="1">
        <f t="shared" si="5"/>
        <v>350</v>
      </c>
    </row>
    <row r="38" spans="1:21">
      <c r="A38" s="23" t="s">
        <v>59</v>
      </c>
      <c r="B38" s="1">
        <v>-750</v>
      </c>
      <c r="C38" s="1">
        <v>-300</v>
      </c>
      <c r="D38" s="1">
        <v>0</v>
      </c>
      <c r="E38" s="1">
        <v>350</v>
      </c>
      <c r="F38" s="1">
        <v>800</v>
      </c>
      <c r="G38" s="1">
        <f t="shared" si="3"/>
        <v>800</v>
      </c>
      <c r="H38" s="1">
        <f t="shared" si="1"/>
        <v>-750</v>
      </c>
      <c r="J38" s="1">
        <f>J33*$G$38+(1-J33)*$H$38</f>
        <v>-750</v>
      </c>
      <c r="K38" s="1">
        <f t="shared" ref="K38:T38" si="6">K33*$G$38+(1-K33)*$H$38</f>
        <v>-595</v>
      </c>
      <c r="L38" s="1">
        <f t="shared" si="6"/>
        <v>-440</v>
      </c>
      <c r="M38" s="1">
        <f t="shared" si="6"/>
        <v>-285</v>
      </c>
      <c r="N38" s="1">
        <f t="shared" si="6"/>
        <v>-130</v>
      </c>
      <c r="O38" s="24">
        <f t="shared" si="6"/>
        <v>25</v>
      </c>
      <c r="P38" s="24">
        <f t="shared" si="6"/>
        <v>180</v>
      </c>
      <c r="Q38" s="24">
        <f t="shared" si="6"/>
        <v>335</v>
      </c>
      <c r="R38" s="24">
        <f t="shared" si="6"/>
        <v>490</v>
      </c>
      <c r="S38" s="24">
        <f t="shared" si="6"/>
        <v>645</v>
      </c>
      <c r="T38" s="24">
        <f t="shared" si="6"/>
        <v>800</v>
      </c>
    </row>
    <row r="39" spans="1:21">
      <c r="J39" s="1">
        <f>MAX(J34:J38)</f>
        <v>-100</v>
      </c>
      <c r="K39" s="1">
        <f t="shared" ref="K39:S39" si="7">MAX(K34:K38)</f>
        <v>-80</v>
      </c>
      <c r="L39" s="1">
        <f t="shared" si="7"/>
        <v>-60</v>
      </c>
      <c r="M39" s="1">
        <f t="shared" si="7"/>
        <v>-40</v>
      </c>
      <c r="N39" s="1">
        <f t="shared" si="7"/>
        <v>-20</v>
      </c>
      <c r="O39" s="1">
        <f t="shared" si="7"/>
        <v>25</v>
      </c>
      <c r="P39" s="1">
        <f t="shared" si="7"/>
        <v>180</v>
      </c>
      <c r="Q39" s="1">
        <f t="shared" si="7"/>
        <v>335</v>
      </c>
      <c r="R39" s="1">
        <f t="shared" si="7"/>
        <v>490</v>
      </c>
      <c r="S39" s="1">
        <f t="shared" si="7"/>
        <v>645</v>
      </c>
      <c r="T39" s="1">
        <f>MAX(T34:T38)</f>
        <v>800</v>
      </c>
      <c r="U39" s="18" t="s">
        <v>67</v>
      </c>
    </row>
    <row r="40" spans="1:21">
      <c r="J40" s="50" t="s">
        <v>31</v>
      </c>
      <c r="K40" s="50"/>
    </row>
    <row r="41" spans="1:21">
      <c r="A41" s="45" t="s">
        <v>30</v>
      </c>
      <c r="B41" s="45"/>
    </row>
    <row r="42" spans="1:21">
      <c r="J42" s="23" t="s">
        <v>64</v>
      </c>
      <c r="K42" s="23" t="s">
        <v>7</v>
      </c>
      <c r="L42" s="23" t="s">
        <v>8</v>
      </c>
      <c r="M42" s="23" t="s">
        <v>9</v>
      </c>
      <c r="N42" s="23" t="s">
        <v>49</v>
      </c>
      <c r="O42" s="23" t="s">
        <v>50</v>
      </c>
      <c r="P42" s="1" t="s">
        <v>68</v>
      </c>
    </row>
    <row r="43" spans="1:21">
      <c r="A43" s="23" t="s">
        <v>64</v>
      </c>
      <c r="B43" s="23" t="s">
        <v>7</v>
      </c>
      <c r="C43" s="23" t="s">
        <v>8</v>
      </c>
      <c r="D43" s="23" t="s">
        <v>9</v>
      </c>
      <c r="E43" s="23" t="s">
        <v>49</v>
      </c>
      <c r="F43" s="23" t="s">
        <v>50</v>
      </c>
      <c r="J43" s="23" t="s">
        <v>10</v>
      </c>
      <c r="K43" s="1">
        <f>MAX($B$44:$B$48)-B44</f>
        <v>0</v>
      </c>
      <c r="L43" s="1">
        <f>MAX($C$44:$C$48)-C44</f>
        <v>0</v>
      </c>
      <c r="M43" s="1">
        <f>MAX($D$44:$D$48)-D44</f>
        <v>0</v>
      </c>
      <c r="N43" s="1">
        <f>MAX($E$44:$E$48)-E44</f>
        <v>700</v>
      </c>
      <c r="O43" s="1">
        <f>MAX($F$44:$F$48)-F44</f>
        <v>1600</v>
      </c>
      <c r="P43" s="1">
        <f>MAX(K43:O43)</f>
        <v>1600</v>
      </c>
    </row>
    <row r="44" spans="1:21">
      <c r="A44" s="23" t="s">
        <v>10</v>
      </c>
      <c r="B44" s="1">
        <v>700</v>
      </c>
      <c r="C44" s="1">
        <v>300</v>
      </c>
      <c r="D44" s="1">
        <v>0</v>
      </c>
      <c r="E44" s="1">
        <v>-350</v>
      </c>
      <c r="F44" s="1">
        <v>-800</v>
      </c>
      <c r="J44" s="23" t="s">
        <v>13</v>
      </c>
      <c r="K44" s="1">
        <f t="shared" ref="K44:K47" si="8">MAX($B$44:$B$48)-B45</f>
        <v>400</v>
      </c>
      <c r="L44" s="1">
        <f t="shared" ref="L44:L47" si="9">MAX($C$44:$C$48)-C45</f>
        <v>200</v>
      </c>
      <c r="M44" s="1">
        <f t="shared" ref="M44:M47" si="10">MAX($D$44:$D$48)-D45</f>
        <v>0</v>
      </c>
      <c r="N44" s="1">
        <f t="shared" ref="N44:N47" si="11">MAX($E$44:$E$48)-E45</f>
        <v>470</v>
      </c>
      <c r="O44" s="1">
        <f t="shared" ref="O44:O47" si="12">MAX($F$44:$F$48)-F45</f>
        <v>1120</v>
      </c>
      <c r="P44" s="1">
        <f t="shared" ref="P44:P47" si="13">MAX(K44:O44)</f>
        <v>1120</v>
      </c>
    </row>
    <row r="45" spans="1:21">
      <c r="A45" s="23" t="s">
        <v>13</v>
      </c>
      <c r="B45" s="1">
        <v>300</v>
      </c>
      <c r="C45" s="1">
        <v>100</v>
      </c>
      <c r="D45" s="1">
        <v>0</v>
      </c>
      <c r="E45" s="1">
        <v>-120</v>
      </c>
      <c r="F45" s="1">
        <v>-320</v>
      </c>
      <c r="J45" s="23" t="s">
        <v>16</v>
      </c>
      <c r="K45" s="1">
        <f t="shared" si="8"/>
        <v>600</v>
      </c>
      <c r="L45" s="1">
        <f t="shared" si="9"/>
        <v>270</v>
      </c>
      <c r="M45" s="1">
        <f t="shared" si="10"/>
        <v>0</v>
      </c>
      <c r="N45" s="1">
        <f t="shared" si="11"/>
        <v>380</v>
      </c>
      <c r="O45" s="1">
        <f t="shared" si="12"/>
        <v>900</v>
      </c>
      <c r="P45" s="24">
        <f t="shared" si="13"/>
        <v>900</v>
      </c>
    </row>
    <row r="46" spans="1:21">
      <c r="A46" s="23" t="s">
        <v>16</v>
      </c>
      <c r="B46" s="1">
        <v>100</v>
      </c>
      <c r="C46" s="1">
        <v>30</v>
      </c>
      <c r="D46" s="1">
        <v>0</v>
      </c>
      <c r="E46" s="1">
        <v>-30</v>
      </c>
      <c r="F46" s="1">
        <v>-100</v>
      </c>
      <c r="J46" s="23" t="s">
        <v>55</v>
      </c>
      <c r="K46" s="1">
        <f t="shared" si="8"/>
        <v>1020</v>
      </c>
      <c r="L46" s="1">
        <f t="shared" si="9"/>
        <v>420</v>
      </c>
      <c r="M46" s="1">
        <f t="shared" si="10"/>
        <v>0</v>
      </c>
      <c r="N46" s="1">
        <f t="shared" si="11"/>
        <v>250</v>
      </c>
      <c r="O46" s="1">
        <f t="shared" si="12"/>
        <v>450</v>
      </c>
      <c r="P46" s="1">
        <f t="shared" si="13"/>
        <v>1020</v>
      </c>
    </row>
    <row r="47" spans="1:21">
      <c r="A47" s="23" t="s">
        <v>55</v>
      </c>
      <c r="B47" s="1">
        <v>-320</v>
      </c>
      <c r="C47" s="1">
        <v>-120</v>
      </c>
      <c r="D47" s="1">
        <v>0</v>
      </c>
      <c r="E47" s="1">
        <v>100</v>
      </c>
      <c r="F47" s="1">
        <v>350</v>
      </c>
      <c r="J47" s="23" t="s">
        <v>59</v>
      </c>
      <c r="K47" s="1">
        <f t="shared" si="8"/>
        <v>1450</v>
      </c>
      <c r="L47" s="1">
        <f t="shared" si="9"/>
        <v>600</v>
      </c>
      <c r="M47" s="1">
        <f t="shared" si="10"/>
        <v>0</v>
      </c>
      <c r="N47" s="1">
        <f t="shared" si="11"/>
        <v>0</v>
      </c>
      <c r="O47" s="1">
        <f t="shared" si="12"/>
        <v>0</v>
      </c>
      <c r="P47" s="1">
        <f t="shared" si="13"/>
        <v>1450</v>
      </c>
    </row>
    <row r="48" spans="1:21">
      <c r="A48" s="23" t="s">
        <v>59</v>
      </c>
      <c r="B48" s="1">
        <v>-750</v>
      </c>
      <c r="C48" s="1">
        <v>-300</v>
      </c>
      <c r="D48" s="1">
        <v>0</v>
      </c>
      <c r="E48" s="1">
        <v>350</v>
      </c>
      <c r="F48" s="1">
        <v>800</v>
      </c>
    </row>
    <row r="49" spans="1:6">
      <c r="A49" s="23" t="s">
        <v>27</v>
      </c>
      <c r="B49" s="1">
        <f xml:space="preserve"> MAX(B44:B48)</f>
        <v>700</v>
      </c>
      <c r="C49" s="1">
        <f t="shared" ref="C49:F49" si="14" xml:space="preserve"> MAX(C44:C48)</f>
        <v>300</v>
      </c>
      <c r="D49" s="1">
        <f t="shared" si="14"/>
        <v>0</v>
      </c>
      <c r="E49" s="1">
        <f t="shared" si="14"/>
        <v>350</v>
      </c>
      <c r="F49" s="1">
        <f t="shared" si="14"/>
        <v>800</v>
      </c>
    </row>
  </sheetData>
  <mergeCells count="9">
    <mergeCell ref="A31:B31"/>
    <mergeCell ref="A41:B41"/>
    <mergeCell ref="J31:K31"/>
    <mergeCell ref="J40:K40"/>
    <mergeCell ref="A1:K4"/>
    <mergeCell ref="H6:O6"/>
    <mergeCell ref="I16:I21"/>
    <mergeCell ref="J16:J21"/>
    <mergeCell ref="K16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87"/>
  <sheetViews>
    <sheetView tabSelected="1" topLeftCell="F1" zoomScale="79" workbookViewId="0">
      <selection activeCell="L11" sqref="L11"/>
    </sheetView>
  </sheetViews>
  <sheetFormatPr defaultColWidth="7.875" defaultRowHeight="14.45"/>
  <cols>
    <col min="1" max="16384" width="7.875" style="25"/>
  </cols>
  <sheetData>
    <row r="2" spans="2:18" ht="15">
      <c r="B2" s="57" t="s">
        <v>69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2:18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2:18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2:1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2:18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2:18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2:18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2:18" ht="36.6" customHeight="1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</row>
    <row r="11" spans="2:18" ht="18">
      <c r="C11" s="44" t="s">
        <v>70</v>
      </c>
    </row>
    <row r="17" spans="2:18" ht="13.5" customHeight="1" thickBot="1">
      <c r="I17" s="40" t="s">
        <v>71</v>
      </c>
      <c r="L17" s="40" t="s">
        <v>72</v>
      </c>
      <c r="O17" s="40" t="s">
        <v>73</v>
      </c>
    </row>
    <row r="18" spans="2:18" ht="16.149999999999999" thickBot="1">
      <c r="B18" s="31"/>
      <c r="C18" s="30" t="s">
        <v>7</v>
      </c>
      <c r="D18" s="30" t="s">
        <v>8</v>
      </c>
      <c r="E18" s="30" t="s">
        <v>9</v>
      </c>
      <c r="F18" s="30" t="s">
        <v>49</v>
      </c>
      <c r="G18" s="30" t="s">
        <v>50</v>
      </c>
      <c r="I18" s="43" t="s">
        <v>74</v>
      </c>
      <c r="L18" s="25" t="s">
        <v>75</v>
      </c>
      <c r="O18" s="25" t="s">
        <v>76</v>
      </c>
    </row>
    <row r="19" spans="2:18" ht="16.149999999999999" thickBot="1">
      <c r="B19" s="28" t="s">
        <v>10</v>
      </c>
      <c r="C19" s="27">
        <v>10</v>
      </c>
      <c r="D19" s="27">
        <v>10</v>
      </c>
      <c r="E19" s="27">
        <v>10</v>
      </c>
      <c r="F19" s="27">
        <v>8</v>
      </c>
      <c r="G19" s="27">
        <v>-30</v>
      </c>
      <c r="I19" s="42" t="s">
        <v>77</v>
      </c>
      <c r="L19" s="25" t="s">
        <v>78</v>
      </c>
      <c r="O19" s="25" t="s">
        <v>79</v>
      </c>
    </row>
    <row r="20" spans="2:18" ht="16.149999999999999" thickBot="1">
      <c r="B20" s="28" t="s">
        <v>13</v>
      </c>
      <c r="C20" s="27">
        <v>4</v>
      </c>
      <c r="D20" s="27">
        <v>4</v>
      </c>
      <c r="E20" s="27">
        <v>4</v>
      </c>
      <c r="F20" s="27">
        <v>3</v>
      </c>
      <c r="G20" s="27">
        <v>-1</v>
      </c>
      <c r="L20" s="25" t="s">
        <v>80</v>
      </c>
      <c r="O20" s="25" t="s">
        <v>81</v>
      </c>
    </row>
    <row r="21" spans="2:18" ht="16.149999999999999" thickBot="1">
      <c r="B21" s="28" t="s">
        <v>16</v>
      </c>
      <c r="C21" s="27">
        <v>5</v>
      </c>
      <c r="D21" s="27">
        <v>5</v>
      </c>
      <c r="E21" s="27">
        <v>4</v>
      </c>
      <c r="F21" s="27">
        <v>2</v>
      </c>
      <c r="G21" s="27">
        <v>-5</v>
      </c>
      <c r="L21" s="41" t="s">
        <v>82</v>
      </c>
      <c r="O21" s="25" t="s">
        <v>83</v>
      </c>
    </row>
    <row r="22" spans="2:18" ht="16.149999999999999" thickBot="1">
      <c r="B22" s="28" t="s">
        <v>55</v>
      </c>
      <c r="C22" s="27">
        <v>2</v>
      </c>
      <c r="D22" s="27">
        <v>3</v>
      </c>
      <c r="E22" s="27">
        <v>4</v>
      </c>
      <c r="F22" s="27">
        <v>0.5</v>
      </c>
      <c r="G22" s="27">
        <v>2</v>
      </c>
      <c r="O22" s="25" t="s">
        <v>84</v>
      </c>
    </row>
    <row r="23" spans="2:18" ht="31.15" thickBot="1">
      <c r="B23" s="39" t="s">
        <v>85</v>
      </c>
      <c r="C23" s="38">
        <v>0.25</v>
      </c>
      <c r="D23" s="38">
        <v>0.25</v>
      </c>
      <c r="E23" s="38">
        <v>0.35</v>
      </c>
      <c r="F23" s="38">
        <v>0.14000000000000001</v>
      </c>
      <c r="G23" s="38">
        <v>0.01</v>
      </c>
    </row>
    <row r="25" spans="2:18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2:18" ht="16.149999999999999" thickBot="1">
      <c r="B26" s="32" t="s">
        <v>86</v>
      </c>
    </row>
    <row r="27" spans="2:18" ht="16.149999999999999" thickBot="1">
      <c r="B27" s="31"/>
      <c r="C27" s="30" t="s">
        <v>7</v>
      </c>
      <c r="D27" s="30" t="s">
        <v>8</v>
      </c>
      <c r="E27" s="30" t="s">
        <v>9</v>
      </c>
      <c r="F27" s="30" t="s">
        <v>49</v>
      </c>
      <c r="G27" s="30" t="s">
        <v>50</v>
      </c>
      <c r="H27" s="26" t="s">
        <v>87</v>
      </c>
    </row>
    <row r="28" spans="2:18" ht="16.149999999999999" thickBot="1">
      <c r="B28" s="28" t="s">
        <v>10</v>
      </c>
      <c r="C28" s="27">
        <v>10</v>
      </c>
      <c r="D28" s="27">
        <v>10</v>
      </c>
      <c r="E28" s="27">
        <v>10</v>
      </c>
      <c r="F28" s="27">
        <v>8</v>
      </c>
      <c r="G28" s="27">
        <v>-30</v>
      </c>
      <c r="H28" s="35">
        <f>MIN(C28:G28)</f>
        <v>-30</v>
      </c>
    </row>
    <row r="29" spans="2:18" ht="16.149999999999999" thickBot="1">
      <c r="B29" s="28" t="s">
        <v>13</v>
      </c>
      <c r="C29" s="27">
        <v>4</v>
      </c>
      <c r="D29" s="27">
        <v>4</v>
      </c>
      <c r="E29" s="27">
        <v>4</v>
      </c>
      <c r="F29" s="27">
        <v>3</v>
      </c>
      <c r="G29" s="27">
        <v>-1</v>
      </c>
      <c r="H29" s="25">
        <f>MIN(C29:G29)</f>
        <v>-1</v>
      </c>
    </row>
    <row r="30" spans="2:18" ht="16.149999999999999" thickBot="1">
      <c r="B30" s="28" t="s">
        <v>16</v>
      </c>
      <c r="C30" s="27">
        <v>5</v>
      </c>
      <c r="D30" s="27">
        <v>5</v>
      </c>
      <c r="E30" s="27">
        <v>4</v>
      </c>
      <c r="F30" s="27">
        <v>2</v>
      </c>
      <c r="G30" s="27">
        <v>-5</v>
      </c>
      <c r="H30" s="25">
        <f>MIN(C30:G30)</f>
        <v>-5</v>
      </c>
    </row>
    <row r="31" spans="2:18" ht="16.149999999999999" thickBot="1">
      <c r="B31" s="28" t="s">
        <v>55</v>
      </c>
      <c r="C31" s="27">
        <v>2</v>
      </c>
      <c r="D31" s="27">
        <v>3</v>
      </c>
      <c r="E31" s="27">
        <v>4</v>
      </c>
      <c r="F31" s="27">
        <v>0.5</v>
      </c>
      <c r="G31" s="27">
        <v>2</v>
      </c>
      <c r="H31" s="25">
        <f>MIN(C31:G31)</f>
        <v>0.5</v>
      </c>
    </row>
    <row r="33" spans="2:18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2:18" ht="16.149999999999999" thickBot="1">
      <c r="B34" s="32" t="s">
        <v>88</v>
      </c>
    </row>
    <row r="35" spans="2:18" ht="16.149999999999999" thickBot="1">
      <c r="B35" s="31"/>
      <c r="C35" s="30" t="s">
        <v>7</v>
      </c>
      <c r="D35" s="30" t="s">
        <v>8</v>
      </c>
      <c r="E35" s="30" t="s">
        <v>9</v>
      </c>
      <c r="F35" s="30" t="s">
        <v>49</v>
      </c>
      <c r="G35" s="30" t="s">
        <v>50</v>
      </c>
      <c r="H35" s="37" t="s">
        <v>68</v>
      </c>
    </row>
    <row r="36" spans="2:18" ht="16.149999999999999" thickBot="1">
      <c r="B36" s="28" t="s">
        <v>10</v>
      </c>
      <c r="C36" s="27">
        <v>10</v>
      </c>
      <c r="D36" s="27">
        <v>10</v>
      </c>
      <c r="E36" s="27">
        <v>10</v>
      </c>
      <c r="F36" s="27">
        <v>8</v>
      </c>
      <c r="G36" s="27">
        <v>-30</v>
      </c>
      <c r="H36" s="35">
        <f>MAX(C36:G36)</f>
        <v>10</v>
      </c>
    </row>
    <row r="37" spans="2:18" ht="16.149999999999999" thickBot="1">
      <c r="B37" s="28" t="s">
        <v>13</v>
      </c>
      <c r="C37" s="27">
        <v>4</v>
      </c>
      <c r="D37" s="27">
        <v>4</v>
      </c>
      <c r="E37" s="27">
        <v>4</v>
      </c>
      <c r="F37" s="27">
        <v>3</v>
      </c>
      <c r="G37" s="27">
        <v>-1</v>
      </c>
      <c r="H37" s="25">
        <f>MAX(C37:G37)</f>
        <v>4</v>
      </c>
    </row>
    <row r="38" spans="2:18" ht="16.149999999999999" thickBot="1">
      <c r="B38" s="28" t="s">
        <v>16</v>
      </c>
      <c r="C38" s="27">
        <v>5</v>
      </c>
      <c r="D38" s="27">
        <v>5</v>
      </c>
      <c r="E38" s="27">
        <v>4</v>
      </c>
      <c r="F38" s="27">
        <v>2</v>
      </c>
      <c r="G38" s="27">
        <v>-5</v>
      </c>
      <c r="H38" s="25">
        <f>MAX(C38:G38)</f>
        <v>5</v>
      </c>
    </row>
    <row r="39" spans="2:18" ht="16.149999999999999" thickBot="1">
      <c r="B39" s="28" t="s">
        <v>55</v>
      </c>
      <c r="C39" s="27">
        <v>2</v>
      </c>
      <c r="D39" s="27">
        <v>3</v>
      </c>
      <c r="E39" s="27">
        <v>4</v>
      </c>
      <c r="F39" s="27">
        <v>0.5</v>
      </c>
      <c r="G39" s="27">
        <v>2</v>
      </c>
      <c r="H39" s="25">
        <f>MAX(C39:G39)</f>
        <v>4</v>
      </c>
    </row>
    <row r="40" spans="2:18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2:18" ht="16.149999999999999" thickBot="1">
      <c r="B41" s="32" t="s">
        <v>21</v>
      </c>
    </row>
    <row r="42" spans="2:18" ht="16.149999999999999" thickBot="1">
      <c r="B42" s="31"/>
      <c r="C42" s="30" t="s">
        <v>7</v>
      </c>
      <c r="D42" s="30" t="s">
        <v>8</v>
      </c>
      <c r="E42" s="30" t="s">
        <v>9</v>
      </c>
      <c r="F42" s="30" t="s">
        <v>49</v>
      </c>
      <c r="G42" s="30" t="s">
        <v>50</v>
      </c>
      <c r="H42" s="37" t="s">
        <v>87</v>
      </c>
    </row>
    <row r="43" spans="2:18" ht="16.149999999999999" thickBot="1">
      <c r="B43" s="28" t="s">
        <v>10</v>
      </c>
      <c r="C43" s="27">
        <v>10</v>
      </c>
      <c r="D43" s="27">
        <v>10</v>
      </c>
      <c r="E43" s="27">
        <v>10</v>
      </c>
      <c r="F43" s="27">
        <v>8</v>
      </c>
      <c r="G43" s="27">
        <v>-30</v>
      </c>
      <c r="H43" s="25">
        <f>MIN(C43:G43)</f>
        <v>-30</v>
      </c>
    </row>
    <row r="44" spans="2:18" ht="16.149999999999999" thickBot="1">
      <c r="B44" s="28" t="s">
        <v>13</v>
      </c>
      <c r="C44" s="27">
        <v>4</v>
      </c>
      <c r="D44" s="27">
        <v>4</v>
      </c>
      <c r="E44" s="27">
        <v>4</v>
      </c>
      <c r="F44" s="27">
        <v>3</v>
      </c>
      <c r="G44" s="27">
        <v>-1</v>
      </c>
      <c r="H44" s="25">
        <f>MIN(C44:G44)</f>
        <v>-1</v>
      </c>
    </row>
    <row r="45" spans="2:18" ht="16.149999999999999" thickBot="1">
      <c r="B45" s="28" t="s">
        <v>16</v>
      </c>
      <c r="C45" s="27">
        <v>5</v>
      </c>
      <c r="D45" s="27">
        <v>5</v>
      </c>
      <c r="E45" s="27">
        <v>4</v>
      </c>
      <c r="F45" s="27">
        <v>2</v>
      </c>
      <c r="G45" s="27">
        <v>-5</v>
      </c>
      <c r="H45" s="25">
        <f>MIN(C45:G45)</f>
        <v>-5</v>
      </c>
    </row>
    <row r="46" spans="2:18" ht="16.149999999999999" thickBot="1">
      <c r="B46" s="28" t="s">
        <v>55</v>
      </c>
      <c r="C46" s="27">
        <v>2</v>
      </c>
      <c r="D46" s="27">
        <v>3</v>
      </c>
      <c r="E46" s="27">
        <v>4</v>
      </c>
      <c r="F46" s="27">
        <v>0.5</v>
      </c>
      <c r="G46" s="27">
        <v>2</v>
      </c>
      <c r="H46" s="35">
        <f>MIN(C46:G46)</f>
        <v>0.5</v>
      </c>
      <c r="I46" s="25" t="s">
        <v>68</v>
      </c>
    </row>
    <row r="47" spans="2:18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</row>
    <row r="48" spans="2:18" ht="16.149999999999999" thickBot="1">
      <c r="B48" s="32" t="s">
        <v>25</v>
      </c>
      <c r="K48" s="25" t="s">
        <v>89</v>
      </c>
    </row>
    <row r="49" spans="2:19" ht="16.149999999999999" thickBot="1">
      <c r="B49" s="31"/>
      <c r="C49" s="30" t="s">
        <v>7</v>
      </c>
      <c r="D49" s="30" t="s">
        <v>8</v>
      </c>
      <c r="E49" s="30" t="s">
        <v>9</v>
      </c>
      <c r="F49" s="30" t="s">
        <v>49</v>
      </c>
      <c r="G49" s="30" t="s">
        <v>50</v>
      </c>
      <c r="H49" s="37" t="s">
        <v>68</v>
      </c>
      <c r="I49" s="37" t="s">
        <v>87</v>
      </c>
      <c r="K49" s="36">
        <v>0</v>
      </c>
      <c r="L49" s="36">
        <v>0.1</v>
      </c>
      <c r="M49" s="36">
        <v>0.2</v>
      </c>
      <c r="N49" s="36">
        <v>0.3</v>
      </c>
      <c r="O49" s="36">
        <v>0.4</v>
      </c>
      <c r="P49" s="36">
        <v>0.5</v>
      </c>
      <c r="Q49" s="36">
        <v>0.6</v>
      </c>
      <c r="R49" s="36">
        <v>0.7</v>
      </c>
    </row>
    <row r="50" spans="2:19" ht="16.149999999999999" thickBot="1">
      <c r="B50" s="28" t="s">
        <v>10</v>
      </c>
      <c r="C50" s="27">
        <v>10</v>
      </c>
      <c r="D50" s="27">
        <v>10</v>
      </c>
      <c r="E50" s="27">
        <v>10</v>
      </c>
      <c r="F50" s="27">
        <v>8</v>
      </c>
      <c r="G50" s="27">
        <v>-30</v>
      </c>
      <c r="H50" s="25">
        <f>MAX(C50:G50)</f>
        <v>10</v>
      </c>
      <c r="I50" s="25">
        <f>MIN(C50:G50)</f>
        <v>-30</v>
      </c>
      <c r="K50" s="25">
        <f>K$49*$H50+(1-K$49)*$I50</f>
        <v>-30</v>
      </c>
      <c r="L50" s="25">
        <f>L$49*$H50+(1-L$49)*$I50</f>
        <v>-26</v>
      </c>
      <c r="M50" s="25">
        <f>M$49*$H50+(1-M$49)*$I50</f>
        <v>-22</v>
      </c>
      <c r="N50" s="25">
        <f>N$49*$H50+(1-N$49)*$I50</f>
        <v>-18</v>
      </c>
      <c r="O50" s="25">
        <f>O$49*$H50+(1-O$49)*$I50</f>
        <v>-14</v>
      </c>
      <c r="P50" s="25">
        <f>P$49*$H50+(1-P$49)*$I50</f>
        <v>-10</v>
      </c>
      <c r="Q50" s="25">
        <f>Q$49*$H50+(1-Q$49)*$I50</f>
        <v>-6</v>
      </c>
      <c r="R50" s="25">
        <f>R$49*$H50+(1-R$49)*$I50</f>
        <v>-2.0000000000000018</v>
      </c>
    </row>
    <row r="51" spans="2:19" ht="16.149999999999999" thickBot="1">
      <c r="B51" s="28" t="s">
        <v>13</v>
      </c>
      <c r="C51" s="27">
        <v>4</v>
      </c>
      <c r="D51" s="27">
        <v>4</v>
      </c>
      <c r="E51" s="27">
        <v>4</v>
      </c>
      <c r="F51" s="27">
        <v>3</v>
      </c>
      <c r="G51" s="27">
        <v>-1</v>
      </c>
      <c r="H51" s="25">
        <f>MAX(C51:G51)</f>
        <v>4</v>
      </c>
      <c r="I51" s="25">
        <f>MIN(C51:G51)</f>
        <v>-1</v>
      </c>
      <c r="K51" s="25">
        <f>K$49*$H51+(1-K$49)*$I51</f>
        <v>-1</v>
      </c>
      <c r="L51" s="25">
        <f>L$49*$H51+(1-L$49)*$I51</f>
        <v>-0.5</v>
      </c>
      <c r="M51" s="25">
        <f>M$49*$H51+(1-M$49)*$I51</f>
        <v>0</v>
      </c>
      <c r="N51" s="25">
        <f>N$49*$H51+(1-N$49)*$I51</f>
        <v>0.5</v>
      </c>
      <c r="O51" s="25">
        <f>O$49*$H51+(1-O$49)*$I51</f>
        <v>1</v>
      </c>
      <c r="P51" s="25">
        <f>P$49*$H51+(1-P$49)*$I51</f>
        <v>1.5</v>
      </c>
      <c r="Q51" s="25">
        <f>Q$49*$H51+(1-Q$49)*$I51</f>
        <v>2</v>
      </c>
      <c r="R51" s="25">
        <f>R$49*$H51+(1-R$49)*$I51</f>
        <v>2.5</v>
      </c>
    </row>
    <row r="52" spans="2:19" ht="16.149999999999999" thickBot="1">
      <c r="B52" s="28" t="s">
        <v>16</v>
      </c>
      <c r="C52" s="27">
        <v>5</v>
      </c>
      <c r="D52" s="27">
        <v>5</v>
      </c>
      <c r="E52" s="27">
        <v>4</v>
      </c>
      <c r="F52" s="27">
        <v>2</v>
      </c>
      <c r="G52" s="27">
        <v>-5</v>
      </c>
      <c r="H52" s="25">
        <f>MAX(C52:G52)</f>
        <v>5</v>
      </c>
      <c r="I52" s="25">
        <f>MIN(C52:G52)</f>
        <v>-5</v>
      </c>
      <c r="K52" s="25">
        <f>K$49*$H52+(1-K$49)*$I52</f>
        <v>-5</v>
      </c>
      <c r="L52" s="25">
        <f>L$49*$H52+(1-L$49)*$I52</f>
        <v>-4</v>
      </c>
      <c r="M52" s="25">
        <f>M$49*$H52+(1-M$49)*$I52</f>
        <v>-3</v>
      </c>
      <c r="N52" s="25">
        <f>N$49*$H52+(1-N$49)*$I52</f>
        <v>-2</v>
      </c>
      <c r="O52" s="25">
        <f>O$49*$H52+(1-O$49)*$I52</f>
        <v>-1</v>
      </c>
      <c r="P52" s="25">
        <f>P$49*$H52+(1-P$49)*$I52</f>
        <v>0</v>
      </c>
      <c r="Q52" s="25">
        <f>Q$49*$H52+(1-Q$49)*$I52</f>
        <v>1</v>
      </c>
      <c r="R52" s="25">
        <f>R$49*$H52+(1-R$49)*$I52</f>
        <v>1.9999999999999998</v>
      </c>
    </row>
    <row r="53" spans="2:19" ht="16.149999999999999" thickBot="1">
      <c r="B53" s="28" t="s">
        <v>55</v>
      </c>
      <c r="C53" s="27">
        <v>2</v>
      </c>
      <c r="D53" s="27">
        <v>3</v>
      </c>
      <c r="E53" s="27">
        <v>4</v>
      </c>
      <c r="F53" s="27">
        <v>0.5</v>
      </c>
      <c r="G53" s="27">
        <v>2</v>
      </c>
      <c r="H53" s="25">
        <f>MAX(C53:G53)</f>
        <v>4</v>
      </c>
      <c r="I53" s="25">
        <f>MIN(C53:G53)</f>
        <v>0.5</v>
      </c>
      <c r="K53" s="35">
        <f>K$49*$H53+(1-K$49)*$I53</f>
        <v>0.5</v>
      </c>
      <c r="L53" s="35">
        <f>L$49*$H53+(1-L$49)*$I53</f>
        <v>0.85000000000000009</v>
      </c>
      <c r="M53" s="35">
        <f>M$49*$H53+(1-M$49)*$I53</f>
        <v>1.2000000000000002</v>
      </c>
      <c r="N53" s="35">
        <f>N$49*$H53+(1-N$49)*$I53</f>
        <v>1.5499999999999998</v>
      </c>
      <c r="O53" s="35">
        <f>O$49*$H53+(1-O$49)*$I53</f>
        <v>1.9000000000000001</v>
      </c>
      <c r="P53" s="35">
        <f>P$49*$H53+(1-P$49)*$I53</f>
        <v>2.25</v>
      </c>
      <c r="Q53" s="35">
        <f>Q$49*$H53+(1-Q$49)*$I53</f>
        <v>2.6</v>
      </c>
      <c r="R53" s="35">
        <f>R$49*$H53+(1-R$49)*$I53</f>
        <v>2.9499999999999997</v>
      </c>
    </row>
    <row r="54" spans="2:19">
      <c r="K54" s="34">
        <f t="shared" ref="K54:U78" si="0">MAX(K50:K53)</f>
        <v>0.5</v>
      </c>
      <c r="L54" s="34">
        <f t="shared" si="0"/>
        <v>0.85000000000000009</v>
      </c>
      <c r="M54" s="34">
        <f t="shared" si="0"/>
        <v>1.2000000000000002</v>
      </c>
      <c r="N54" s="34">
        <f t="shared" si="0"/>
        <v>1.5499999999999998</v>
      </c>
      <c r="O54" s="34">
        <f t="shared" si="0"/>
        <v>1.9000000000000001</v>
      </c>
      <c r="P54" s="34">
        <f t="shared" si="0"/>
        <v>2.25</v>
      </c>
      <c r="Q54" s="34">
        <f t="shared" si="0"/>
        <v>2.6</v>
      </c>
      <c r="R54" s="34">
        <f t="shared" si="0"/>
        <v>2.9499999999999997</v>
      </c>
    </row>
    <row r="56" spans="2:19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</row>
    <row r="57" spans="2:19" ht="16.149999999999999" thickBot="1">
      <c r="B57" s="32" t="s">
        <v>30</v>
      </c>
      <c r="I57" s="25" t="s">
        <v>31</v>
      </c>
      <c r="S57" s="36">
        <v>0.8</v>
      </c>
    </row>
    <row r="58" spans="2:19" ht="16.149999999999999" thickBot="1">
      <c r="B58" s="31"/>
      <c r="C58" s="30" t="s">
        <v>7</v>
      </c>
      <c r="D58" s="30" t="s">
        <v>8</v>
      </c>
      <c r="E58" s="30" t="s">
        <v>9</v>
      </c>
      <c r="F58" s="30" t="s">
        <v>49</v>
      </c>
      <c r="G58" s="30" t="s">
        <v>50</v>
      </c>
      <c r="I58" s="31"/>
      <c r="J58" s="30" t="s">
        <v>7</v>
      </c>
      <c r="K58" s="30" t="s">
        <v>8</v>
      </c>
      <c r="L58" s="30" t="s">
        <v>9</v>
      </c>
      <c r="M58" s="30" t="s">
        <v>49</v>
      </c>
      <c r="N58" s="30" t="s">
        <v>50</v>
      </c>
      <c r="O58" s="26" t="s">
        <v>68</v>
      </c>
      <c r="S58" s="25">
        <f>S$57*$H50+(1-S$57)*$I50</f>
        <v>2.0000000000000018</v>
      </c>
    </row>
    <row r="59" spans="2:19" ht="16.149999999999999" thickBot="1">
      <c r="B59" s="28" t="s">
        <v>10</v>
      </c>
      <c r="C59" s="27">
        <v>10</v>
      </c>
      <c r="D59" s="27">
        <v>10</v>
      </c>
      <c r="E59" s="27">
        <v>10</v>
      </c>
      <c r="F59" s="27">
        <v>8</v>
      </c>
      <c r="G59" s="27">
        <v>-30</v>
      </c>
      <c r="I59" s="28" t="s">
        <v>10</v>
      </c>
      <c r="J59" s="27">
        <f t="shared" ref="J59:N62" si="1">C$63-C59</f>
        <v>0</v>
      </c>
      <c r="K59" s="27">
        <f t="shared" si="1"/>
        <v>0</v>
      </c>
      <c r="L59" s="27">
        <f t="shared" si="1"/>
        <v>0</v>
      </c>
      <c r="M59" s="27">
        <f t="shared" si="1"/>
        <v>0</v>
      </c>
      <c r="N59" s="27">
        <f t="shared" si="1"/>
        <v>32</v>
      </c>
      <c r="O59" s="26">
        <f>MAX(J59:N59)</f>
        <v>32</v>
      </c>
      <c r="S59" s="25">
        <f>S$57*$H51+(1-S$57)*$I51</f>
        <v>3</v>
      </c>
    </row>
    <row r="60" spans="2:19" ht="16.149999999999999" thickBot="1">
      <c r="B60" s="28" t="s">
        <v>13</v>
      </c>
      <c r="C60" s="27">
        <v>4</v>
      </c>
      <c r="D60" s="27">
        <v>4</v>
      </c>
      <c r="E60" s="27">
        <v>4</v>
      </c>
      <c r="F60" s="27">
        <v>3</v>
      </c>
      <c r="G60" s="27">
        <v>-1</v>
      </c>
      <c r="I60" s="28" t="s">
        <v>13</v>
      </c>
      <c r="J60" s="27">
        <f t="shared" si="1"/>
        <v>6</v>
      </c>
      <c r="K60" s="27">
        <f t="shared" si="1"/>
        <v>6</v>
      </c>
      <c r="L60" s="27">
        <f t="shared" si="1"/>
        <v>6</v>
      </c>
      <c r="M60" s="27">
        <f t="shared" si="1"/>
        <v>5</v>
      </c>
      <c r="N60" s="27">
        <f t="shared" si="1"/>
        <v>3</v>
      </c>
      <c r="O60" s="29">
        <f>MAX(J60:N60)</f>
        <v>6</v>
      </c>
      <c r="P60" s="25" t="s">
        <v>87</v>
      </c>
      <c r="S60" s="25">
        <f>S$57*$H52+(1-S$57)*$I52</f>
        <v>3</v>
      </c>
    </row>
    <row r="61" spans="2:19" ht="16.149999999999999" thickBot="1">
      <c r="B61" s="28" t="s">
        <v>16</v>
      </c>
      <c r="C61" s="27">
        <v>5</v>
      </c>
      <c r="D61" s="27">
        <v>5</v>
      </c>
      <c r="E61" s="27">
        <v>4</v>
      </c>
      <c r="F61" s="27">
        <v>2</v>
      </c>
      <c r="G61" s="27">
        <v>-5</v>
      </c>
      <c r="I61" s="28" t="s">
        <v>16</v>
      </c>
      <c r="J61" s="27">
        <f t="shared" si="1"/>
        <v>5</v>
      </c>
      <c r="K61" s="27">
        <f t="shared" si="1"/>
        <v>5</v>
      </c>
      <c r="L61" s="27">
        <f t="shared" si="1"/>
        <v>6</v>
      </c>
      <c r="M61" s="27">
        <f t="shared" si="1"/>
        <v>6</v>
      </c>
      <c r="N61" s="27">
        <f t="shared" si="1"/>
        <v>7</v>
      </c>
      <c r="O61" s="26">
        <f>MAX(J61:N61)</f>
        <v>7</v>
      </c>
      <c r="S61" s="35">
        <f>S$57*$H53+(1-S$57)*$I53</f>
        <v>3.3000000000000003</v>
      </c>
    </row>
    <row r="62" spans="2:19" ht="16.149999999999999" thickBot="1">
      <c r="B62" s="28" t="s">
        <v>55</v>
      </c>
      <c r="C62" s="27">
        <v>2</v>
      </c>
      <c r="D62" s="27">
        <v>3</v>
      </c>
      <c r="E62" s="27">
        <v>4</v>
      </c>
      <c r="F62" s="27">
        <v>0.5</v>
      </c>
      <c r="G62" s="27">
        <v>2</v>
      </c>
      <c r="I62" s="28" t="s">
        <v>55</v>
      </c>
      <c r="J62" s="27">
        <f t="shared" si="1"/>
        <v>8</v>
      </c>
      <c r="K62" s="27">
        <f t="shared" si="1"/>
        <v>7</v>
      </c>
      <c r="L62" s="27">
        <f t="shared" si="1"/>
        <v>6</v>
      </c>
      <c r="M62" s="27">
        <f t="shared" si="1"/>
        <v>7.5</v>
      </c>
      <c r="N62" s="27">
        <f t="shared" si="1"/>
        <v>0</v>
      </c>
      <c r="O62" s="26">
        <f>MAX(J62:N62)</f>
        <v>8</v>
      </c>
      <c r="S62" s="34">
        <f t="shared" si="0"/>
        <v>3.3000000000000003</v>
      </c>
    </row>
    <row r="63" spans="2:19">
      <c r="C63" s="25">
        <f>MAX(C59:C62)</f>
        <v>10</v>
      </c>
      <c r="D63" s="25">
        <f>MAX(D59:D62)</f>
        <v>10</v>
      </c>
      <c r="E63" s="25">
        <f>MAX(E59:E62)</f>
        <v>10</v>
      </c>
      <c r="F63" s="25">
        <f>MAX(F59:F62)</f>
        <v>8</v>
      </c>
      <c r="G63" s="25">
        <f>MAX(G59:G62)</f>
        <v>2</v>
      </c>
    </row>
    <row r="73" spans="20:21">
      <c r="T73" s="36">
        <v>0.9</v>
      </c>
      <c r="U73" s="36">
        <v>1</v>
      </c>
    </row>
    <row r="74" spans="20:21">
      <c r="T74" s="35">
        <f>T$73*$H50+(1-T$73)*$I50</f>
        <v>6.0000000000000009</v>
      </c>
      <c r="U74" s="35">
        <f>U$73*$H50+(1-U$73)*$I50</f>
        <v>10</v>
      </c>
    </row>
    <row r="75" spans="20:21">
      <c r="T75" s="25">
        <f>T$73*$H51+(1-T$73)*$I51</f>
        <v>3.5</v>
      </c>
      <c r="U75" s="25">
        <f>U$73*$H51+(1-U$73)*$I51</f>
        <v>4</v>
      </c>
    </row>
    <row r="76" spans="20:21">
      <c r="T76" s="25">
        <f>T$73*$H52+(1-T$73)*$I52</f>
        <v>4</v>
      </c>
      <c r="U76" s="25">
        <f>U$73*$H52+(1-U$73)*$I52</f>
        <v>5</v>
      </c>
    </row>
    <row r="77" spans="20:21">
      <c r="T77" s="25">
        <f>T$73*$H53+(1-T$73)*$I53</f>
        <v>3.65</v>
      </c>
      <c r="U77" s="25">
        <f>U$73*$H53+(1-U$73)*$I53</f>
        <v>4</v>
      </c>
    </row>
    <row r="78" spans="20:21">
      <c r="T78" s="34">
        <f t="shared" si="0"/>
        <v>6.0000000000000009</v>
      </c>
      <c r="U78" s="34">
        <f t="shared" si="0"/>
        <v>10</v>
      </c>
    </row>
    <row r="87" spans="1:1">
      <c r="A87" s="25" t="s">
        <v>68</v>
      </c>
    </row>
  </sheetData>
  <mergeCells count="1">
    <mergeCell ref="B2:R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6"/>
  <sheetViews>
    <sheetView zoomScale="83" workbookViewId="0">
      <selection activeCell="F17" sqref="F17"/>
    </sheetView>
  </sheetViews>
  <sheetFormatPr defaultColWidth="11.25" defaultRowHeight="15.6"/>
  <sheetData>
    <row r="1" spans="1:14">
      <c r="A1" t="s">
        <v>90</v>
      </c>
    </row>
    <row r="2" spans="1:14">
      <c r="A2" t="s">
        <v>91</v>
      </c>
    </row>
    <row r="3" spans="1:14">
      <c r="A3" t="s">
        <v>92</v>
      </c>
    </row>
    <row r="4" spans="1:14">
      <c r="A4" t="s">
        <v>93</v>
      </c>
    </row>
    <row r="6" spans="1:14">
      <c r="A6" t="s">
        <v>4</v>
      </c>
      <c r="E6" t="s">
        <v>5</v>
      </c>
      <c r="H6" s="46" t="s">
        <v>3</v>
      </c>
      <c r="I6" s="47"/>
      <c r="J6" s="47"/>
      <c r="K6" s="47"/>
      <c r="L6" s="47"/>
      <c r="M6" s="47"/>
      <c r="N6" s="14"/>
    </row>
    <row r="7" spans="1:14">
      <c r="A7" t="s">
        <v>10</v>
      </c>
      <c r="B7" t="s">
        <v>94</v>
      </c>
      <c r="E7" t="s">
        <v>7</v>
      </c>
      <c r="F7" t="s">
        <v>95</v>
      </c>
      <c r="H7" s="4"/>
      <c r="I7" s="1" t="s">
        <v>6</v>
      </c>
      <c r="J7" s="1" t="s">
        <v>7</v>
      </c>
      <c r="K7" s="1" t="s">
        <v>8</v>
      </c>
      <c r="L7" s="1" t="s">
        <v>9</v>
      </c>
      <c r="M7" s="1" t="s">
        <v>49</v>
      </c>
      <c r="N7" s="5"/>
    </row>
    <row r="8" spans="1:14">
      <c r="A8" t="s">
        <v>13</v>
      </c>
      <c r="B8" t="s">
        <v>96</v>
      </c>
      <c r="E8" t="s">
        <v>8</v>
      </c>
      <c r="F8" t="s">
        <v>97</v>
      </c>
      <c r="H8" s="4"/>
      <c r="I8" s="1" t="s">
        <v>10</v>
      </c>
      <c r="J8" s="2">
        <v>45</v>
      </c>
      <c r="K8" s="2">
        <v>40</v>
      </c>
      <c r="L8" s="2">
        <v>35</v>
      </c>
      <c r="M8" s="2">
        <v>30</v>
      </c>
      <c r="N8" s="5"/>
    </row>
    <row r="9" spans="1:14">
      <c r="A9" t="s">
        <v>16</v>
      </c>
      <c r="B9" t="s">
        <v>98</v>
      </c>
      <c r="E9" t="s">
        <v>9</v>
      </c>
      <c r="F9" t="s">
        <v>99</v>
      </c>
      <c r="H9" s="4"/>
      <c r="I9" s="1" t="s">
        <v>13</v>
      </c>
      <c r="J9" s="2">
        <v>50</v>
      </c>
      <c r="K9" s="2">
        <v>45</v>
      </c>
      <c r="L9" s="2">
        <v>55</v>
      </c>
      <c r="M9" s="2">
        <v>40</v>
      </c>
      <c r="N9" s="5"/>
    </row>
    <row r="10" spans="1:14">
      <c r="A10" t="s">
        <v>55</v>
      </c>
      <c r="B10" t="s">
        <v>100</v>
      </c>
      <c r="E10" t="s">
        <v>49</v>
      </c>
      <c r="F10" t="s">
        <v>101</v>
      </c>
      <c r="H10" s="4"/>
      <c r="I10" s="1" t="s">
        <v>16</v>
      </c>
      <c r="J10" s="2">
        <v>55</v>
      </c>
      <c r="K10" s="2">
        <v>40</v>
      </c>
      <c r="L10" s="2">
        <v>25</v>
      </c>
      <c r="M10" s="2">
        <v>30</v>
      </c>
      <c r="N10" s="5"/>
    </row>
    <row r="11" spans="1:14">
      <c r="H11" s="4"/>
      <c r="I11" s="1" t="s">
        <v>55</v>
      </c>
      <c r="J11" s="2">
        <v>60</v>
      </c>
      <c r="K11" s="2">
        <v>45</v>
      </c>
      <c r="L11" s="2">
        <v>55</v>
      </c>
      <c r="M11" s="2">
        <v>45</v>
      </c>
      <c r="N11" s="5"/>
    </row>
    <row r="12" spans="1:14">
      <c r="H12" s="6"/>
      <c r="I12" s="7"/>
      <c r="J12" s="7"/>
      <c r="K12" s="7"/>
      <c r="L12" s="7"/>
      <c r="M12" s="7"/>
      <c r="N12" s="8"/>
    </row>
    <row r="13" spans="1:14" ht="16.149999999999999" thickBot="1"/>
    <row r="14" spans="1:14">
      <c r="G14" s="51" t="s">
        <v>19</v>
      </c>
      <c r="H14" s="51" t="s">
        <v>20</v>
      </c>
      <c r="I14" s="51" t="s">
        <v>21</v>
      </c>
    </row>
    <row r="15" spans="1:14">
      <c r="G15" s="52"/>
      <c r="H15" s="52"/>
      <c r="I15" s="52"/>
    </row>
    <row r="16" spans="1:14">
      <c r="G16" s="52"/>
      <c r="H16" s="52"/>
      <c r="I16" s="52"/>
    </row>
    <row r="17" spans="1:20">
      <c r="G17" s="52"/>
      <c r="H17" s="52"/>
      <c r="I17" s="52"/>
    </row>
    <row r="18" spans="1:20">
      <c r="G18" s="52"/>
      <c r="H18" s="52"/>
      <c r="I18" s="52"/>
    </row>
    <row r="19" spans="1:20">
      <c r="G19" s="52"/>
      <c r="H19" s="52"/>
      <c r="I19" s="52"/>
    </row>
    <row r="20" spans="1:20">
      <c r="A20" s="1" t="s">
        <v>6</v>
      </c>
      <c r="B20" s="1" t="s">
        <v>7</v>
      </c>
      <c r="C20" s="1" t="s">
        <v>8</v>
      </c>
      <c r="D20" s="1" t="s">
        <v>9</v>
      </c>
      <c r="E20" s="1" t="s">
        <v>49</v>
      </c>
      <c r="G20" s="1" t="s">
        <v>22</v>
      </c>
      <c r="H20" s="1" t="s">
        <v>23</v>
      </c>
      <c r="I20" s="1" t="s">
        <v>24</v>
      </c>
    </row>
    <row r="21" spans="1:20">
      <c r="A21" s="1" t="s">
        <v>10</v>
      </c>
      <c r="B21" s="2">
        <v>45</v>
      </c>
      <c r="C21" s="2">
        <v>40</v>
      </c>
      <c r="D21" s="2">
        <v>35</v>
      </c>
      <c r="E21" s="2">
        <v>30</v>
      </c>
      <c r="G21" s="1">
        <f>MIN(B21:E21)</f>
        <v>30</v>
      </c>
      <c r="H21" s="1">
        <f>MAX(B21:E21)</f>
        <v>45</v>
      </c>
      <c r="I21" s="1">
        <f>MIN(B21:E21)</f>
        <v>30</v>
      </c>
    </row>
    <row r="22" spans="1:20">
      <c r="A22" s="1" t="s">
        <v>13</v>
      </c>
      <c r="B22" s="2">
        <v>50</v>
      </c>
      <c r="C22" s="2">
        <v>45</v>
      </c>
      <c r="D22" s="2">
        <v>55</v>
      </c>
      <c r="E22" s="2">
        <v>40</v>
      </c>
      <c r="G22" s="1">
        <f>MIN(B22:E22)</f>
        <v>40</v>
      </c>
      <c r="H22" s="1">
        <f t="shared" ref="H22:H24" si="0">MAX(B22:E22)</f>
        <v>55</v>
      </c>
      <c r="I22" s="1">
        <f t="shared" ref="I22:I24" si="1">MIN(B22:E22)</f>
        <v>40</v>
      </c>
    </row>
    <row r="23" spans="1:20">
      <c r="A23" s="1" t="s">
        <v>16</v>
      </c>
      <c r="B23" s="2">
        <v>55</v>
      </c>
      <c r="C23" s="2">
        <v>40</v>
      </c>
      <c r="D23" s="2">
        <v>25</v>
      </c>
      <c r="E23" s="2">
        <v>30</v>
      </c>
      <c r="G23" s="10">
        <f>MIN(B23:E23)</f>
        <v>25</v>
      </c>
      <c r="H23" s="1">
        <f>MAX(B23:E23)</f>
        <v>55</v>
      </c>
      <c r="I23" s="1">
        <f t="shared" si="1"/>
        <v>25</v>
      </c>
    </row>
    <row r="24" spans="1:20">
      <c r="A24" s="1" t="s">
        <v>55</v>
      </c>
      <c r="B24" s="2">
        <v>60</v>
      </c>
      <c r="C24" s="2">
        <v>45</v>
      </c>
      <c r="D24" s="2">
        <v>55</v>
      </c>
      <c r="E24" s="2">
        <v>45</v>
      </c>
      <c r="G24" s="1">
        <f>MIN(B24:E24)</f>
        <v>45</v>
      </c>
      <c r="H24" s="10">
        <f t="shared" si="0"/>
        <v>60</v>
      </c>
      <c r="I24" s="1">
        <f t="shared" si="1"/>
        <v>45</v>
      </c>
    </row>
    <row r="25" spans="1:20">
      <c r="G25" s="1"/>
      <c r="H25" s="1"/>
      <c r="I25" s="1"/>
    </row>
    <row r="26" spans="1:20">
      <c r="G26" s="3">
        <f>MIN(G21:G24)</f>
        <v>25</v>
      </c>
      <c r="H26" s="3">
        <f>MAX(H21:H24)</f>
        <v>60</v>
      </c>
      <c r="I26" s="3">
        <f>MAX(I21:I24)</f>
        <v>45</v>
      </c>
    </row>
    <row r="29" spans="1:20">
      <c r="A29" s="45" t="s">
        <v>25</v>
      </c>
      <c r="B29" s="45"/>
    </row>
    <row r="30" spans="1:20">
      <c r="I30" s="49" t="s">
        <v>26</v>
      </c>
      <c r="J30" s="49"/>
    </row>
    <row r="31" spans="1:20">
      <c r="A31" s="1" t="s">
        <v>6</v>
      </c>
      <c r="B31" s="1" t="s">
        <v>7</v>
      </c>
      <c r="C31" s="1" t="s">
        <v>8</v>
      </c>
      <c r="D31" s="1" t="s">
        <v>9</v>
      </c>
      <c r="E31" s="1" t="s">
        <v>49</v>
      </c>
      <c r="F31" s="1" t="s">
        <v>27</v>
      </c>
      <c r="G31" s="1" t="s">
        <v>28</v>
      </c>
      <c r="I31" s="1" t="s">
        <v>29</v>
      </c>
      <c r="J31">
        <v>0</v>
      </c>
      <c r="K31" s="11">
        <v>0.1</v>
      </c>
      <c r="L31" s="11">
        <v>0.2</v>
      </c>
      <c r="M31" s="11">
        <v>0.3</v>
      </c>
      <c r="N31" s="11">
        <v>0.4</v>
      </c>
      <c r="O31" s="11">
        <v>0.5</v>
      </c>
      <c r="P31" s="11">
        <v>0.6</v>
      </c>
      <c r="Q31" s="11">
        <v>0.7</v>
      </c>
      <c r="R31" s="11">
        <v>0.8</v>
      </c>
      <c r="S31" s="11">
        <v>0.9</v>
      </c>
      <c r="T31" s="11">
        <v>1</v>
      </c>
    </row>
    <row r="32" spans="1:20">
      <c r="A32" s="1" t="s">
        <v>10</v>
      </c>
      <c r="B32" s="2">
        <v>45</v>
      </c>
      <c r="C32" s="2">
        <v>40</v>
      </c>
      <c r="D32" s="2">
        <v>35</v>
      </c>
      <c r="E32" s="2">
        <v>30</v>
      </c>
      <c r="F32" s="9">
        <f>MAX(B32:E32)</f>
        <v>45</v>
      </c>
      <c r="G32" s="9">
        <f>MIN(B32:E32)</f>
        <v>30</v>
      </c>
      <c r="I32" s="1" t="s">
        <v>10</v>
      </c>
      <c r="J32">
        <f>$J$31*F32+(1-$J$31)*G32</f>
        <v>30</v>
      </c>
      <c r="K32">
        <f>$K$31*F32+(1-$K$31)*G32</f>
        <v>31.5</v>
      </c>
      <c r="L32">
        <f>$L$31*F32+(1-$L$31)*G32</f>
        <v>33</v>
      </c>
      <c r="M32">
        <f>$M$31*F32+(1-$M$31)*G32</f>
        <v>34.5</v>
      </c>
      <c r="N32">
        <f>$N$31*F32+(1-$N$31)*G32</f>
        <v>36</v>
      </c>
      <c r="O32">
        <f>$O$31*F32+(1-$O$31)*G32</f>
        <v>37.5</v>
      </c>
      <c r="P32">
        <f>$P$31*F32+(1-$P$31)*G32</f>
        <v>39</v>
      </c>
      <c r="Q32">
        <f>$Q$31*F32+(1-$Q$31)*G32</f>
        <v>40.5</v>
      </c>
      <c r="R32">
        <f>$R$31*F32+(1-$R$31)*G32</f>
        <v>42</v>
      </c>
      <c r="S32">
        <f>$S$31*F32+(1-$S$31)*G32</f>
        <v>43.5</v>
      </c>
      <c r="T32">
        <f>$T$31*F32+(1-$T$31)*G32</f>
        <v>45</v>
      </c>
    </row>
    <row r="33" spans="1:20">
      <c r="A33" s="1" t="s">
        <v>13</v>
      </c>
      <c r="B33" s="2">
        <v>50</v>
      </c>
      <c r="C33" s="2">
        <v>45</v>
      </c>
      <c r="D33" s="2">
        <v>55</v>
      </c>
      <c r="E33" s="2">
        <v>40</v>
      </c>
      <c r="F33" s="9">
        <f t="shared" ref="F33:F35" si="2">MAX(B33:E33)</f>
        <v>55</v>
      </c>
      <c r="G33" s="9">
        <f t="shared" ref="G33:G35" si="3">MIN(B33:E33)</f>
        <v>40</v>
      </c>
      <c r="I33" s="1" t="s">
        <v>13</v>
      </c>
      <c r="J33">
        <f t="shared" ref="J33" si="4">$J$31*F33+(1-$J$31)*G33</f>
        <v>40</v>
      </c>
      <c r="K33">
        <f>$K$31*F33+(1-$K$31)*G33</f>
        <v>41.5</v>
      </c>
      <c r="L33">
        <f t="shared" ref="L33:L35" si="5">$L$31*F33+(1-$L$31)*G33</f>
        <v>43</v>
      </c>
      <c r="M33">
        <f t="shared" ref="M33:M34" si="6">$M$31*F33+(1-$M$31)*G33</f>
        <v>44.5</v>
      </c>
      <c r="N33">
        <f t="shared" ref="N33:N35" si="7">$N$31*F33+(1-$N$31)*G33</f>
        <v>46</v>
      </c>
      <c r="O33">
        <f t="shared" ref="O33:O35" si="8">$O$31*F33+(1-$O$31)*G33</f>
        <v>47.5</v>
      </c>
      <c r="P33">
        <f t="shared" ref="P33:P35" si="9">$P$31*F33+(1-$P$31)*G33</f>
        <v>49</v>
      </c>
      <c r="Q33">
        <f t="shared" ref="Q33:Q35" si="10">$Q$31*F33+(1-$Q$31)*G33</f>
        <v>50.5</v>
      </c>
      <c r="R33">
        <f t="shared" ref="R33:R35" si="11">$R$31*F33+(1-$R$31)*G33</f>
        <v>52</v>
      </c>
      <c r="S33">
        <f t="shared" ref="S33:S35" si="12">$S$31*F33+(1-$S$31)*G33</f>
        <v>53.5</v>
      </c>
      <c r="T33">
        <f t="shared" ref="T33:T34" si="13">$T$31*F33+(1-$T$31)*G33</f>
        <v>55</v>
      </c>
    </row>
    <row r="34" spans="1:20">
      <c r="A34" s="1" t="s">
        <v>16</v>
      </c>
      <c r="B34" s="2">
        <v>55</v>
      </c>
      <c r="C34" s="2">
        <v>40</v>
      </c>
      <c r="D34" s="2">
        <v>25</v>
      </c>
      <c r="E34" s="2">
        <v>30</v>
      </c>
      <c r="F34" s="9">
        <f t="shared" si="2"/>
        <v>55</v>
      </c>
      <c r="G34" s="9">
        <f t="shared" si="3"/>
        <v>25</v>
      </c>
      <c r="I34" s="1" t="s">
        <v>16</v>
      </c>
      <c r="J34">
        <f>$J$31*F34+(1-$J$31)*G34</f>
        <v>25</v>
      </c>
      <c r="K34">
        <f t="shared" ref="K34:K35" si="14">$K$31*F34+(1-$K$31)*G34</f>
        <v>28</v>
      </c>
      <c r="L34">
        <f t="shared" si="5"/>
        <v>31</v>
      </c>
      <c r="M34">
        <f t="shared" si="6"/>
        <v>34</v>
      </c>
      <c r="N34">
        <f t="shared" si="7"/>
        <v>37</v>
      </c>
      <c r="O34">
        <f t="shared" si="8"/>
        <v>40</v>
      </c>
      <c r="P34">
        <f t="shared" si="9"/>
        <v>43</v>
      </c>
      <c r="Q34">
        <f t="shared" si="10"/>
        <v>46</v>
      </c>
      <c r="R34">
        <f t="shared" si="11"/>
        <v>49</v>
      </c>
      <c r="S34">
        <f t="shared" si="12"/>
        <v>52</v>
      </c>
      <c r="T34">
        <f t="shared" si="13"/>
        <v>55</v>
      </c>
    </row>
    <row r="35" spans="1:20">
      <c r="A35" s="1" t="s">
        <v>55</v>
      </c>
      <c r="B35" s="2">
        <v>60</v>
      </c>
      <c r="C35" s="2">
        <v>45</v>
      </c>
      <c r="D35" s="2">
        <v>55</v>
      </c>
      <c r="E35" s="2">
        <v>45</v>
      </c>
      <c r="F35" s="9">
        <f t="shared" si="2"/>
        <v>60</v>
      </c>
      <c r="G35" s="9">
        <f t="shared" si="3"/>
        <v>45</v>
      </c>
      <c r="I35" s="1" t="s">
        <v>55</v>
      </c>
      <c r="J35" s="12">
        <f>$J$31*F35+(1-$J$31)*G35</f>
        <v>45</v>
      </c>
      <c r="K35" s="12">
        <f t="shared" si="14"/>
        <v>46.5</v>
      </c>
      <c r="L35" s="12">
        <f t="shared" si="5"/>
        <v>48</v>
      </c>
      <c r="M35" s="12">
        <f>$M$31*F35+(1-$M$31)*G35</f>
        <v>49.5</v>
      </c>
      <c r="N35" s="12">
        <f t="shared" si="7"/>
        <v>51</v>
      </c>
      <c r="O35" s="12">
        <f t="shared" si="8"/>
        <v>52.5</v>
      </c>
      <c r="P35" s="12">
        <f t="shared" si="9"/>
        <v>54</v>
      </c>
      <c r="Q35" s="12">
        <f t="shared" si="10"/>
        <v>55.5</v>
      </c>
      <c r="R35" s="12">
        <f t="shared" si="11"/>
        <v>57</v>
      </c>
      <c r="S35" s="12">
        <f t="shared" si="12"/>
        <v>58.5</v>
      </c>
      <c r="T35" s="12">
        <f>$T$31*F35+(1-$T$31)*G35</f>
        <v>60</v>
      </c>
    </row>
    <row r="37" spans="1:20">
      <c r="I37" s="1" t="s">
        <v>27</v>
      </c>
      <c r="J37">
        <f>MAX(J32:J35)</f>
        <v>45</v>
      </c>
      <c r="K37">
        <f>MAX(K32:K35)</f>
        <v>46.5</v>
      </c>
      <c r="L37">
        <f t="shared" ref="L37:T37" si="15">MAX(L32:L35)</f>
        <v>48</v>
      </c>
      <c r="M37">
        <f t="shared" si="15"/>
        <v>49.5</v>
      </c>
      <c r="N37">
        <f t="shared" si="15"/>
        <v>51</v>
      </c>
      <c r="O37">
        <f>MAX(O32:O35)</f>
        <v>52.5</v>
      </c>
      <c r="P37">
        <f t="shared" si="15"/>
        <v>54</v>
      </c>
      <c r="Q37">
        <f t="shared" si="15"/>
        <v>55.5</v>
      </c>
      <c r="R37">
        <f>MAX(R32:R35)</f>
        <v>57</v>
      </c>
      <c r="S37">
        <f t="shared" si="15"/>
        <v>58.5</v>
      </c>
      <c r="T37">
        <f t="shared" si="15"/>
        <v>60</v>
      </c>
    </row>
    <row r="39" spans="1:20">
      <c r="A39" s="45" t="s">
        <v>30</v>
      </c>
      <c r="B39" s="45"/>
    </row>
    <row r="40" spans="1:20">
      <c r="G40" s="50" t="s">
        <v>31</v>
      </c>
      <c r="H40" s="50"/>
    </row>
    <row r="41" spans="1:20">
      <c r="A41" s="1" t="s">
        <v>6</v>
      </c>
      <c r="B41" s="1" t="s">
        <v>7</v>
      </c>
      <c r="C41" s="1" t="s">
        <v>8</v>
      </c>
      <c r="D41" s="1" t="s">
        <v>9</v>
      </c>
      <c r="E41" s="1" t="s">
        <v>49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49</v>
      </c>
      <c r="L41" s="1" t="s">
        <v>27</v>
      </c>
    </row>
    <row r="42" spans="1:20">
      <c r="A42" s="1" t="s">
        <v>10</v>
      </c>
      <c r="B42" s="2">
        <v>45</v>
      </c>
      <c r="C42" s="2">
        <v>40</v>
      </c>
      <c r="D42" s="2">
        <v>35</v>
      </c>
      <c r="E42" s="2">
        <v>30</v>
      </c>
      <c r="G42" s="1" t="s">
        <v>10</v>
      </c>
      <c r="H42" s="2">
        <f>$B$46-B42</f>
        <v>15</v>
      </c>
      <c r="I42" s="2">
        <f>$C$46-C42</f>
        <v>5</v>
      </c>
      <c r="J42" s="2">
        <f>$D$46-D42</f>
        <v>20</v>
      </c>
      <c r="K42" s="2">
        <f>$E$46-E42</f>
        <v>15</v>
      </c>
      <c r="L42">
        <f>MAX(H42:K42)</f>
        <v>20</v>
      </c>
    </row>
    <row r="43" spans="1:20">
      <c r="A43" s="1" t="s">
        <v>13</v>
      </c>
      <c r="B43" s="2">
        <v>50</v>
      </c>
      <c r="C43" s="2">
        <v>45</v>
      </c>
      <c r="D43" s="2">
        <v>55</v>
      </c>
      <c r="E43" s="2">
        <v>40</v>
      </c>
      <c r="G43" s="1" t="s">
        <v>13</v>
      </c>
      <c r="H43" s="2">
        <f t="shared" ref="H43:H45" si="16">$B$46-B43</f>
        <v>10</v>
      </c>
      <c r="I43" s="2">
        <f>$C$46-C43</f>
        <v>0</v>
      </c>
      <c r="J43" s="2">
        <f t="shared" ref="J43:J45" si="17">$D$46-D43</f>
        <v>0</v>
      </c>
      <c r="K43" s="2">
        <f t="shared" ref="K43:K45" si="18">$E$46-E43</f>
        <v>5</v>
      </c>
      <c r="L43">
        <f t="shared" ref="L43:L45" si="19">MAX(H43:K43)</f>
        <v>10</v>
      </c>
    </row>
    <row r="44" spans="1:20">
      <c r="A44" s="1" t="s">
        <v>16</v>
      </c>
      <c r="B44" s="2">
        <v>55</v>
      </c>
      <c r="C44" s="2">
        <v>40</v>
      </c>
      <c r="D44" s="2">
        <v>25</v>
      </c>
      <c r="E44" s="2">
        <v>30</v>
      </c>
      <c r="G44" s="1" t="s">
        <v>16</v>
      </c>
      <c r="H44" s="2">
        <f>$B$46-B44</f>
        <v>5</v>
      </c>
      <c r="I44" s="2">
        <f t="shared" ref="I44:I45" si="20">$C$46-C44</f>
        <v>5</v>
      </c>
      <c r="J44" s="2">
        <f t="shared" si="17"/>
        <v>30</v>
      </c>
      <c r="K44" s="2">
        <f t="shared" si="18"/>
        <v>15</v>
      </c>
      <c r="L44">
        <f t="shared" si="19"/>
        <v>30</v>
      </c>
    </row>
    <row r="45" spans="1:20">
      <c r="A45" s="1" t="s">
        <v>55</v>
      </c>
      <c r="B45" s="2">
        <v>60</v>
      </c>
      <c r="C45" s="2">
        <v>45</v>
      </c>
      <c r="D45" s="2">
        <v>55</v>
      </c>
      <c r="E45" s="2">
        <v>45</v>
      </c>
      <c r="G45" s="1" t="s">
        <v>55</v>
      </c>
      <c r="H45" s="13">
        <f t="shared" si="16"/>
        <v>0</v>
      </c>
      <c r="I45" s="13">
        <f t="shared" si="20"/>
        <v>0</v>
      </c>
      <c r="J45" s="13">
        <f t="shared" si="17"/>
        <v>0</v>
      </c>
      <c r="K45" s="13">
        <f t="shared" si="18"/>
        <v>0</v>
      </c>
      <c r="L45" s="12">
        <f t="shared" si="19"/>
        <v>0</v>
      </c>
      <c r="M45" t="s">
        <v>32</v>
      </c>
    </row>
    <row r="46" spans="1:20">
      <c r="A46" s="15" t="s">
        <v>27</v>
      </c>
      <c r="B46" s="9">
        <f>MAX(B42:B45)</f>
        <v>60</v>
      </c>
      <c r="C46" s="9">
        <f t="shared" ref="C46:D46" si="21">MAX(C42:C45)</f>
        <v>45</v>
      </c>
      <c r="D46" s="9">
        <f t="shared" si="21"/>
        <v>55</v>
      </c>
      <c r="E46" s="9">
        <f>MAX(E42:E45)</f>
        <v>45</v>
      </c>
    </row>
  </sheetData>
  <mergeCells count="8">
    <mergeCell ref="A29:B29"/>
    <mergeCell ref="I30:J30"/>
    <mergeCell ref="A39:B39"/>
    <mergeCell ref="G40:H40"/>
    <mergeCell ref="H6:M6"/>
    <mergeCell ref="G14:G19"/>
    <mergeCell ref="H14:H19"/>
    <mergeCell ref="I14:I19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B3361574D1AE041BC04ED31BE3A1C44" ma:contentTypeVersion="10" ma:contentTypeDescription="Создание документа." ma:contentTypeScope="" ma:versionID="0c23af2ef69250ad58bfc0850019f676">
  <xsd:schema xmlns:xsd="http://www.w3.org/2001/XMLSchema" xmlns:xs="http://www.w3.org/2001/XMLSchema" xmlns:p="http://schemas.microsoft.com/office/2006/metadata/properties" xmlns:ns3="5031731d-264e-464f-8658-dc13b55f78d8" xmlns:ns4="f6135517-a359-4566-b77a-97acec47cec0" targetNamespace="http://schemas.microsoft.com/office/2006/metadata/properties" ma:root="true" ma:fieldsID="6a1a9e0ae3a4191d92d43f1412b9730a" ns3:_="" ns4:_="">
    <xsd:import namespace="5031731d-264e-464f-8658-dc13b55f78d8"/>
    <xsd:import namespace="f6135517-a359-4566-b77a-97acec47ce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1731d-264e-464f-8658-dc13b55f7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35517-a359-4566-b77a-97acec47ce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AE1CD0-6D69-4B49-AD88-B7700A0CD01A}"/>
</file>

<file path=customXml/itemProps2.xml><?xml version="1.0" encoding="utf-8"?>
<ds:datastoreItem xmlns:ds="http://schemas.openxmlformats.org/officeDocument/2006/customXml" ds:itemID="{A52A8E82-C6A3-47B7-8177-348F6612AFC2}"/>
</file>

<file path=customXml/itemProps3.xml><?xml version="1.0" encoding="utf-8"?>
<ds:datastoreItem xmlns:ds="http://schemas.openxmlformats.org/officeDocument/2006/customXml" ds:itemID="{8F2B0465-E6FB-4F2E-A09F-CE47342B4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Чайковская Анна Дмитриевна</cp:lastModifiedBy>
  <cp:revision/>
  <dcterms:created xsi:type="dcterms:W3CDTF">2022-04-06T21:52:03Z</dcterms:created>
  <dcterms:modified xsi:type="dcterms:W3CDTF">2022-04-07T20:28:26Z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0x0101001B3361574D1AE041BC04ED31BE3A1C44</vt:lpwstr>
  </property>
</Properties>
</file>