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2" i="1" l="1"/>
  <c r="S22" i="2"/>
  <c r="S23" i="2"/>
  <c r="S24" i="2"/>
  <c r="S25" i="2"/>
  <c r="S26" i="2"/>
  <c r="S27" i="2"/>
  <c r="S28" i="2"/>
  <c r="S29" i="2"/>
  <c r="S30" i="2"/>
  <c r="S21" i="2"/>
  <c r="J8" i="3"/>
  <c r="R35" i="2"/>
  <c r="R36" i="2"/>
  <c r="R37" i="2"/>
  <c r="R38" i="2"/>
  <c r="R39" i="2"/>
  <c r="R40" i="2"/>
  <c r="R41" i="2"/>
  <c r="R42" i="2"/>
  <c r="R43" i="2"/>
  <c r="R34" i="2"/>
  <c r="R22" i="2"/>
  <c r="R23" i="2"/>
  <c r="R24" i="2"/>
  <c r="R25" i="2"/>
  <c r="R26" i="2"/>
  <c r="R27" i="2"/>
  <c r="R28" i="2"/>
  <c r="R29" i="2"/>
  <c r="R30" i="2"/>
  <c r="R21" i="2"/>
  <c r="F3" i="1"/>
  <c r="F4" i="1"/>
  <c r="F5" i="1"/>
  <c r="F6" i="1"/>
  <c r="F7" i="1"/>
  <c r="F8" i="1"/>
  <c r="F9" i="1"/>
  <c r="F10" i="1"/>
  <c r="F11" i="1"/>
  <c r="F2" i="1"/>
  <c r="M21" i="2"/>
  <c r="Q21" i="2" s="1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Q40" i="2"/>
  <c r="M41" i="2"/>
  <c r="N41" i="2"/>
  <c r="O41" i="2"/>
  <c r="P41" i="2"/>
  <c r="M42" i="2"/>
  <c r="N42" i="2"/>
  <c r="O42" i="2"/>
  <c r="P42" i="2"/>
  <c r="M43" i="2"/>
  <c r="N43" i="2"/>
  <c r="O43" i="2"/>
  <c r="P43" i="2"/>
  <c r="M47" i="2"/>
  <c r="N47" i="2"/>
  <c r="O47" i="2"/>
  <c r="P47" i="2"/>
  <c r="Q47" i="2"/>
  <c r="R47" i="2" s="1"/>
  <c r="M48" i="2"/>
  <c r="N48" i="2"/>
  <c r="O48" i="2"/>
  <c r="P48" i="2"/>
  <c r="M49" i="2"/>
  <c r="N49" i="2"/>
  <c r="O49" i="2"/>
  <c r="P49" i="2"/>
  <c r="M50" i="2"/>
  <c r="Q50" i="2" s="1"/>
  <c r="R50" i="2" s="1"/>
  <c r="N50" i="2"/>
  <c r="O50" i="2"/>
  <c r="P50" i="2"/>
  <c r="M51" i="2"/>
  <c r="N51" i="2"/>
  <c r="O51" i="2"/>
  <c r="Q51" i="2" s="1"/>
  <c r="R51" i="2" s="1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L39" i="1"/>
  <c r="E3" i="1"/>
  <c r="E4" i="1"/>
  <c r="E5" i="1"/>
  <c r="E6" i="1"/>
  <c r="E7" i="1"/>
  <c r="E8" i="1"/>
  <c r="E9" i="1"/>
  <c r="E10" i="1"/>
  <c r="E11" i="1"/>
  <c r="E2" i="1"/>
  <c r="Q55" i="2" l="1"/>
  <c r="R55" i="2" s="1"/>
  <c r="Q36" i="2"/>
  <c r="Q34" i="2"/>
  <c r="Q29" i="2"/>
  <c r="Q25" i="2"/>
  <c r="Q41" i="2"/>
  <c r="Q43" i="2"/>
  <c r="Q37" i="2"/>
  <c r="Q27" i="2"/>
  <c r="Q39" i="2"/>
  <c r="Q53" i="2"/>
  <c r="R53" i="2" s="1"/>
  <c r="Q30" i="2"/>
  <c r="Q23" i="2"/>
  <c r="Q56" i="2"/>
  <c r="R56" i="2" s="1"/>
  <c r="Q49" i="2"/>
  <c r="R49" i="2" s="1"/>
  <c r="Q35" i="2"/>
  <c r="Q26" i="2"/>
  <c r="Q52" i="2"/>
  <c r="R52" i="2" s="1"/>
  <c r="Q42" i="2"/>
  <c r="Q28" i="2"/>
  <c r="Q48" i="2"/>
  <c r="R48" i="2" s="1"/>
  <c r="Q38" i="2"/>
  <c r="Q22" i="2"/>
  <c r="Q54" i="2"/>
  <c r="R54" i="2" s="1"/>
  <c r="Q24" i="2"/>
</calcChain>
</file>

<file path=xl/sharedStrings.xml><?xml version="1.0" encoding="utf-8"?>
<sst xmlns="http://schemas.openxmlformats.org/spreadsheetml/2006/main" count="77" uniqueCount="50">
  <si>
    <t>I</t>
    <phoneticPr fontId="1" type="noConversion"/>
  </si>
  <si>
    <t>h/2</t>
    <phoneticPr fontId="1" type="noConversion"/>
  </si>
  <si>
    <t>w</t>
    <phoneticPr fontId="1" type="noConversion"/>
  </si>
  <si>
    <t>fy</t>
    <phoneticPr fontId="1" type="noConversion"/>
  </si>
  <si>
    <t>fy*w</t>
    <phoneticPr fontId="1" type="noConversion"/>
  </si>
  <si>
    <t>加载步</t>
    <phoneticPr fontId="1" type="noConversion"/>
  </si>
  <si>
    <t>荷载倍数</t>
    <phoneticPr fontId="1" type="noConversion"/>
  </si>
  <si>
    <t>P11</t>
    <phoneticPr fontId="1" type="noConversion"/>
  </si>
  <si>
    <t>S11</t>
    <phoneticPr fontId="1" type="noConversion"/>
  </si>
  <si>
    <t>P11(各高斯点)</t>
    <phoneticPr fontId="1" type="noConversion"/>
  </si>
  <si>
    <t>S22</t>
    <phoneticPr fontId="1" type="noConversion"/>
  </si>
  <si>
    <t>P22(各高斯点)</t>
    <phoneticPr fontId="1" type="noConversion"/>
  </si>
  <si>
    <t>S12</t>
    <phoneticPr fontId="1" type="noConversion"/>
  </si>
  <si>
    <t>P12(各高斯点)</t>
    <phoneticPr fontId="1" type="noConversion"/>
  </si>
  <si>
    <t>P22</t>
    <phoneticPr fontId="1" type="noConversion"/>
  </si>
  <si>
    <t>P12</t>
    <phoneticPr fontId="1" type="noConversion"/>
  </si>
  <si>
    <t>平均值</t>
    <phoneticPr fontId="1" type="noConversion"/>
  </si>
  <si>
    <t>Story</t>
  </si>
  <si>
    <t>AreaObj</t>
  </si>
  <si>
    <t>AreaType</t>
  </si>
  <si>
    <t>AreaElm</t>
  </si>
  <si>
    <t>Joint</t>
  </si>
  <si>
    <t>OutputCase</t>
  </si>
  <si>
    <t>CaseType</t>
  </si>
  <si>
    <t>StepType</t>
  </si>
  <si>
    <t>StepNum</t>
  </si>
  <si>
    <t>S11Top</t>
  </si>
  <si>
    <t>S22Top</t>
  </si>
  <si>
    <t>S12Top</t>
  </si>
  <si>
    <t>SMAXTop</t>
  </si>
  <si>
    <t>SMINTop</t>
  </si>
  <si>
    <t>SVMTop</t>
  </si>
  <si>
    <t>S11Bot</t>
  </si>
  <si>
    <t>S22Bot</t>
  </si>
  <si>
    <t>S12Bot</t>
  </si>
  <si>
    <t>SMAXBot</t>
  </si>
  <si>
    <t>SMINBot</t>
  </si>
  <si>
    <t>SVMBot</t>
  </si>
  <si>
    <t>S13Avg</t>
  </si>
  <si>
    <t>S23Avg</t>
  </si>
  <si>
    <t>SMAXVAvg</t>
  </si>
  <si>
    <t>STORY1</t>
  </si>
  <si>
    <t>W1446</t>
  </si>
  <si>
    <t>Wall</t>
  </si>
  <si>
    <t>182-5</t>
  </si>
  <si>
    <t>PUSH</t>
  </si>
  <si>
    <t>LinearStatic</t>
  </si>
  <si>
    <t>-</t>
  </si>
  <si>
    <t>11-52</t>
  </si>
  <si>
    <t>182-6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</si>
</sst>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Fill="1"/>
    <xf numFmtId="178" fontId="0" fillId="0" borderId="1" xfId="0" applyNumberFormat="1" applyBorder="1"/>
    <xf numFmtId="1" fontId="0" fillId="0" borderId="1" xfId="0" applyNumberFormat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/>
    <xf numFmtId="1" fontId="0" fillId="0" borderId="8" xfId="0" applyNumberFormat="1" applyFill="1" applyBorder="1"/>
    <xf numFmtId="0" fontId="0" fillId="3" borderId="10" xfId="0" applyFill="1" applyBorder="1"/>
    <xf numFmtId="178" fontId="0" fillId="0" borderId="11" xfId="0" applyNumberFormat="1" applyBorder="1"/>
    <xf numFmtId="1" fontId="0" fillId="0" borderId="11" xfId="0" applyNumberFormat="1" applyBorder="1"/>
    <xf numFmtId="1" fontId="0" fillId="0" borderId="12" xfId="0" applyNumberFormat="1" applyFill="1" applyBorder="1"/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弹塑性</c:v>
          </c:tx>
          <c:marker>
            <c:symbol val="none"/>
          </c:marker>
          <c:xVal>
            <c:numRef>
              <c:f>Sheet1!$E$1:$E$11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0.138072</c:v>
                </c:pt>
                <c:pt idx="2">
                  <c:v>0.276144</c:v>
                </c:pt>
                <c:pt idx="3">
                  <c:v>0.40920299999999998</c:v>
                </c:pt>
                <c:pt idx="4">
                  <c:v>0.50833899999999999</c:v>
                </c:pt>
                <c:pt idx="5">
                  <c:v>0.53609399999999996</c:v>
                </c:pt>
                <c:pt idx="6">
                  <c:v>0.54927899999999996</c:v>
                </c:pt>
                <c:pt idx="7">
                  <c:v>0.55605499999999997</c:v>
                </c:pt>
                <c:pt idx="8">
                  <c:v>0.56115599999999999</c:v>
                </c:pt>
                <c:pt idx="9">
                  <c:v>0.56557599999999997</c:v>
                </c:pt>
                <c:pt idx="10">
                  <c:v>0.56948100000000001</c:v>
                </c:pt>
              </c:numCache>
            </c:numRef>
          </c:yVal>
          <c:smooth val="1"/>
        </c:ser>
        <c:ser>
          <c:idx val="0"/>
          <c:order val="0"/>
          <c:tx>
            <c:v>弹性</c:v>
          </c:tx>
          <c:marker>
            <c:symbol val="none"/>
          </c:marker>
          <c:xVal>
            <c:numRef>
              <c:f>Sheet1!$F$1:$F$11</c:f>
              <c:numCache>
                <c:formatCode>General</c:formatCode>
                <c:ptCount val="11"/>
                <c:pt idx="0">
                  <c:v>0</c:v>
                </c:pt>
                <c:pt idx="1">
                  <c:v>0.98590850080800008</c:v>
                </c:pt>
                <c:pt idx="2">
                  <c:v>1.9718170016160002</c:v>
                </c:pt>
                <c:pt idx="3">
                  <c:v>2.921929980417</c:v>
                </c:pt>
                <c:pt idx="4">
                  <c:v>3.6298144547210001</c:v>
                </c:pt>
                <c:pt idx="5">
                  <c:v>3.8280001146660001</c:v>
                </c:pt>
                <c:pt idx="6">
                  <c:v>3.9221481213809999</c:v>
                </c:pt>
                <c:pt idx="7">
                  <c:v>3.970532413645</c:v>
                </c:pt>
                <c:pt idx="8">
                  <c:v>4.0069563030840003</c:v>
                </c:pt>
                <c:pt idx="9">
                  <c:v>4.0385174854640002</c:v>
                </c:pt>
                <c:pt idx="10">
                  <c:v>4.0664012902590008</c:v>
                </c:pt>
              </c:numCache>
            </c:numRef>
          </c:xVal>
          <c:y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0.138072</c:v>
                </c:pt>
                <c:pt idx="2">
                  <c:v>0.276144</c:v>
                </c:pt>
                <c:pt idx="3">
                  <c:v>0.40920299999999998</c:v>
                </c:pt>
                <c:pt idx="4">
                  <c:v>0.50833899999999999</c:v>
                </c:pt>
                <c:pt idx="5">
                  <c:v>0.53609399999999996</c:v>
                </c:pt>
                <c:pt idx="6">
                  <c:v>0.54927899999999996</c:v>
                </c:pt>
                <c:pt idx="7">
                  <c:v>0.55605499999999997</c:v>
                </c:pt>
                <c:pt idx="8">
                  <c:v>0.56115599999999999</c:v>
                </c:pt>
                <c:pt idx="9">
                  <c:v>0.56557599999999997</c:v>
                </c:pt>
                <c:pt idx="10">
                  <c:v>0.56948100000000001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77408"/>
        <c:axId val="45384064"/>
      </c:scatterChart>
      <c:valAx>
        <c:axId val="92977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加载点竖向位移</a:t>
                </a:r>
                <a:r>
                  <a:rPr lang="en-US" altLang="zh-CN"/>
                  <a:t>mm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84064"/>
        <c:crosses val="autoZero"/>
        <c:crossBetween val="midCat"/>
      </c:valAx>
      <c:valAx>
        <c:axId val="453840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加载倍数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7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单元</a:t>
            </a:r>
            <a:r>
              <a:rPr lang="en-US"/>
              <a:t>366, s11,s22,s12</a:t>
            </a:r>
            <a:r>
              <a:rPr lang="zh-CN"/>
              <a:t>应力变化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Sheet2!$R$32</c:f>
              <c:strCache>
                <c:ptCount val="1"/>
                <c:pt idx="0">
                  <c:v>S22</c:v>
                </c:pt>
              </c:strCache>
            </c:strRef>
          </c:tx>
          <c:marker>
            <c:symbol val="none"/>
          </c:marker>
          <c:xVal>
            <c:numRef>
              <c:f>Sheet2!$K$21:$K$30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Sheet2!$R$21:$R$30</c:f>
              <c:numCache>
                <c:formatCode>0</c:formatCode>
                <c:ptCount val="10"/>
                <c:pt idx="0">
                  <c:v>19.182337499999999</c:v>
                </c:pt>
                <c:pt idx="1">
                  <c:v>38.364700000000006</c:v>
                </c:pt>
                <c:pt idx="2">
                  <c:v>60.304874999999996</c:v>
                </c:pt>
                <c:pt idx="3">
                  <c:v>74.844875000000002</c:v>
                </c:pt>
                <c:pt idx="4">
                  <c:v>49.795862499999998</c:v>
                </c:pt>
                <c:pt idx="5">
                  <c:v>33.977674999999998</c:v>
                </c:pt>
                <c:pt idx="6">
                  <c:v>27.382850000000001</c:v>
                </c:pt>
                <c:pt idx="7">
                  <c:v>24.714925000000001</c:v>
                </c:pt>
                <c:pt idx="8">
                  <c:v>24.027415000000001</c:v>
                </c:pt>
                <c:pt idx="9">
                  <c:v>24.873687499999999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Sheet2!$R$45</c:f>
              <c:strCache>
                <c:ptCount val="1"/>
                <c:pt idx="0">
                  <c:v>S12</c:v>
                </c:pt>
              </c:strCache>
            </c:strRef>
          </c:tx>
          <c:marker>
            <c:symbol val="none"/>
          </c:marker>
          <c:xVal>
            <c:numRef>
              <c:f>Sheet2!$K$21:$K$30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Sheet2!$S$21:$S$30</c:f>
              <c:numCache>
                <c:formatCode>0</c:formatCode>
                <c:ptCount val="10"/>
                <c:pt idx="0">
                  <c:v>29.685479999999998</c:v>
                </c:pt>
                <c:pt idx="1">
                  <c:v>59.370959999999997</c:v>
                </c:pt>
                <c:pt idx="2">
                  <c:v>87.978645</c:v>
                </c:pt>
                <c:pt idx="3">
                  <c:v>109.292885</c:v>
                </c:pt>
                <c:pt idx="4">
                  <c:v>115.26020999999999</c:v>
                </c:pt>
                <c:pt idx="5">
                  <c:v>118.09498499999999</c:v>
                </c:pt>
                <c:pt idx="6">
                  <c:v>119.55182499999999</c:v>
                </c:pt>
                <c:pt idx="7">
                  <c:v>120.64854</c:v>
                </c:pt>
                <c:pt idx="8">
                  <c:v>121.59884</c:v>
                </c:pt>
                <c:pt idx="9">
                  <c:v>122.43841500000001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1664"/>
        <c:axId val="107203584"/>
      </c:scatterChart>
      <c:valAx>
        <c:axId val="10720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加载步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03584"/>
        <c:crosses val="autoZero"/>
        <c:crossBetween val="midCat"/>
      </c:valAx>
      <c:valAx>
        <c:axId val="10720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应力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720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619124</xdr:colOff>
      <xdr:row>6</xdr:row>
      <xdr:rowOff>109536</xdr:rowOff>
    </xdr:from>
    <xdr:to>
      <xdr:col>17</xdr:col>
      <xdr:colOff>514349</xdr:colOff>
      <xdr:row>35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212911</xdr:colOff>
      <xdr:row>17</xdr:row>
      <xdr:rowOff>90767</xdr:rowOff>
    </xdr:from>
    <xdr:to>
      <xdr:col>28</xdr:col>
      <xdr:colOff>56029</xdr:colOff>
      <xdr:row>41</xdr:row>
      <xdr:rowOff>44824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7" workbookViewId="0">
      <selection activeCell="L40" sqref="L40"/>
    </sheetView>
  </sheetViews>
  <sheetFormatPr defaultRowHeight="13.5" x14ac:dyDescent="0.15"/>
  <cols>
    <col min="2" max="2" width="10.5" bestFit="1" customWidth="1"/>
    <col min="3" max="3" width="12.75" bestFit="1" customWidth="1"/>
    <col min="12" max="12" width="9.5" bestFit="1" customWidth="1"/>
  </cols>
  <sheetData>
    <row r="1" spans="1:6" x14ac:dyDescent="0.15">
      <c r="A1">
        <v>0</v>
      </c>
      <c r="D1">
        <v>0</v>
      </c>
      <c r="E1">
        <v>0</v>
      </c>
      <c r="F1">
        <v>0</v>
      </c>
    </row>
    <row r="2" spans="1:6" x14ac:dyDescent="0.15">
      <c r="A2">
        <v>0.138072</v>
      </c>
      <c r="B2" s="1">
        <v>-4.28013E-17</v>
      </c>
      <c r="C2">
        <v>0.26149899999999998</v>
      </c>
      <c r="D2">
        <v>-1</v>
      </c>
      <c r="E2">
        <f>-D2</f>
        <v>1</v>
      </c>
      <c r="F2">
        <f>A2*7.140539</f>
        <v>0.98590850080800008</v>
      </c>
    </row>
    <row r="3" spans="1:6" x14ac:dyDescent="0.15">
      <c r="A3">
        <v>0.276144</v>
      </c>
      <c r="B3" s="1">
        <v>-1.37191E-15</v>
      </c>
      <c r="C3">
        <v>0.52299799999999996</v>
      </c>
      <c r="D3">
        <v>-2</v>
      </c>
      <c r="E3">
        <f t="shared" ref="E3:E11" si="0">-D3</f>
        <v>2</v>
      </c>
      <c r="F3">
        <f t="shared" ref="F3:F11" si="1">A3*7.140539</f>
        <v>1.9718170016160002</v>
      </c>
    </row>
    <row r="4" spans="1:6" x14ac:dyDescent="0.15">
      <c r="A4">
        <v>0.40920299999999998</v>
      </c>
      <c r="B4" s="1">
        <v>-1.71635E-15</v>
      </c>
      <c r="C4">
        <v>0.78437500000000004</v>
      </c>
      <c r="D4">
        <v>-3</v>
      </c>
      <c r="E4">
        <f t="shared" si="0"/>
        <v>3</v>
      </c>
      <c r="F4">
        <f t="shared" si="1"/>
        <v>2.921929980417</v>
      </c>
    </row>
    <row r="5" spans="1:6" x14ac:dyDescent="0.15">
      <c r="A5">
        <v>0.50833899999999999</v>
      </c>
      <c r="B5" s="1">
        <v>-2.4846499999999999E-15</v>
      </c>
      <c r="C5">
        <v>1.0250999999999999</v>
      </c>
      <c r="D5">
        <v>-4</v>
      </c>
      <c r="E5">
        <f t="shared" si="0"/>
        <v>4</v>
      </c>
      <c r="F5">
        <f t="shared" si="1"/>
        <v>3.6298144547210001</v>
      </c>
    </row>
    <row r="6" spans="1:6" x14ac:dyDescent="0.15">
      <c r="A6">
        <v>0.53609399999999996</v>
      </c>
      <c r="B6" s="1">
        <v>-7.0775899999999999E-15</v>
      </c>
      <c r="C6">
        <v>1.1624699999999999</v>
      </c>
      <c r="D6">
        <v>-5</v>
      </c>
      <c r="E6">
        <f t="shared" si="0"/>
        <v>5</v>
      </c>
      <c r="F6">
        <f t="shared" si="1"/>
        <v>3.8280001146660001</v>
      </c>
    </row>
    <row r="7" spans="1:6" x14ac:dyDescent="0.15">
      <c r="A7">
        <v>0.54927899999999996</v>
      </c>
      <c r="B7" s="1">
        <v>-4.7137199999999996E-15</v>
      </c>
      <c r="C7">
        <v>1.28355</v>
      </c>
      <c r="D7">
        <v>-6</v>
      </c>
      <c r="E7">
        <f t="shared" si="0"/>
        <v>6</v>
      </c>
      <c r="F7">
        <f t="shared" si="1"/>
        <v>3.9221481213809999</v>
      </c>
    </row>
    <row r="8" spans="1:6" x14ac:dyDescent="0.15">
      <c r="A8">
        <v>0.55605499999999997</v>
      </c>
      <c r="B8" s="1">
        <v>-7.5186600000000006E-15</v>
      </c>
      <c r="C8">
        <v>1.4054800000000001</v>
      </c>
      <c r="D8">
        <v>-7</v>
      </c>
      <c r="E8">
        <f t="shared" si="0"/>
        <v>7</v>
      </c>
      <c r="F8">
        <f t="shared" si="1"/>
        <v>3.970532413645</v>
      </c>
    </row>
    <row r="9" spans="1:6" x14ac:dyDescent="0.15">
      <c r="A9">
        <v>0.56115599999999999</v>
      </c>
      <c r="B9" s="1">
        <v>-4.3558000000000003E-15</v>
      </c>
      <c r="C9">
        <v>1.5243500000000001</v>
      </c>
      <c r="D9">
        <v>-8</v>
      </c>
      <c r="E9">
        <f t="shared" si="0"/>
        <v>8</v>
      </c>
      <c r="F9">
        <f t="shared" si="1"/>
        <v>4.0069563030840003</v>
      </c>
    </row>
    <row r="10" spans="1:6" x14ac:dyDescent="0.15">
      <c r="A10">
        <v>0.56557599999999997</v>
      </c>
      <c r="B10" s="1">
        <v>-1.2153099999999999E-14</v>
      </c>
      <c r="C10">
        <v>1.6448</v>
      </c>
      <c r="D10">
        <v>-9</v>
      </c>
      <c r="E10">
        <f t="shared" si="0"/>
        <v>9</v>
      </c>
      <c r="F10">
        <f t="shared" si="1"/>
        <v>4.0385174854640002</v>
      </c>
    </row>
    <row r="11" spans="1:6" x14ac:dyDescent="0.15">
      <c r="A11">
        <v>0.56948100000000001</v>
      </c>
      <c r="B11" s="1">
        <v>-4.0240200000000003E-15</v>
      </c>
      <c r="C11">
        <v>1.76745</v>
      </c>
      <c r="D11">
        <v>-10</v>
      </c>
      <c r="E11">
        <f t="shared" si="0"/>
        <v>10</v>
      </c>
      <c r="F11">
        <f t="shared" si="1"/>
        <v>4.0664012902590008</v>
      </c>
    </row>
    <row r="38" spans="11:12" x14ac:dyDescent="0.15">
      <c r="K38" t="s">
        <v>0</v>
      </c>
      <c r="L38" s="1">
        <v>0.8538</v>
      </c>
    </row>
    <row r="39" spans="11:12" x14ac:dyDescent="0.15">
      <c r="K39" t="s">
        <v>1</v>
      </c>
      <c r="L39">
        <f>0.5/2</f>
        <v>0.25</v>
      </c>
    </row>
    <row r="40" spans="11:12" x14ac:dyDescent="0.15">
      <c r="K40" t="s">
        <v>2</v>
      </c>
      <c r="L40" s="1">
        <v>3938000</v>
      </c>
    </row>
    <row r="41" spans="11:12" x14ac:dyDescent="0.15">
      <c r="K41" t="s">
        <v>3</v>
      </c>
      <c r="L41">
        <v>300</v>
      </c>
    </row>
    <row r="42" spans="11:12" x14ac:dyDescent="0.15">
      <c r="K42" t="s">
        <v>4</v>
      </c>
      <c r="L42" s="1">
        <f>L41*L40/1000000</f>
        <v>1181.4000000000001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D6" zoomScale="85" zoomScaleNormal="85" workbookViewId="0">
      <selection activeCell="V45" sqref="V45"/>
    </sheetView>
  </sheetViews>
  <sheetFormatPr defaultRowHeight="13.5" x14ac:dyDescent="0.15"/>
  <cols>
    <col min="7" max="7" width="9.5" bestFit="1" customWidth="1"/>
    <col min="13" max="17" width="10.5" bestFit="1" customWidth="1"/>
    <col min="18" max="19" width="9.5" bestFit="1" customWidth="1"/>
  </cols>
  <sheetData>
    <row r="1" spans="1:33" x14ac:dyDescent="0.1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2">
        <v>1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3">
        <v>1</v>
      </c>
      <c r="AA1" s="3">
        <v>2</v>
      </c>
      <c r="AB1" s="3">
        <v>3</v>
      </c>
      <c r="AC1" s="3">
        <v>4</v>
      </c>
      <c r="AD1" s="3">
        <v>5</v>
      </c>
      <c r="AE1" s="3">
        <v>6</v>
      </c>
      <c r="AF1" s="3">
        <v>7</v>
      </c>
      <c r="AG1" s="3">
        <v>8</v>
      </c>
    </row>
    <row r="2" spans="1:33" x14ac:dyDescent="0.15">
      <c r="A2">
        <v>0.138072</v>
      </c>
      <c r="B2">
        <v>-408.73500000000001</v>
      </c>
      <c r="C2">
        <v>-325.43200000000002</v>
      </c>
      <c r="D2">
        <v>422.28199999999998</v>
      </c>
      <c r="E2" s="1">
        <v>2.4431299999999998E-10</v>
      </c>
      <c r="F2" s="1">
        <v>2.4482499999999998E-10</v>
      </c>
      <c r="G2">
        <v>0</v>
      </c>
      <c r="H2" s="1">
        <v>-8.1733700000000005E-15</v>
      </c>
      <c r="I2" s="1">
        <v>6.0142999999999999E-15</v>
      </c>
      <c r="J2">
        <v>-433.61200000000002</v>
      </c>
      <c r="K2">
        <v>-408.35700000000003</v>
      </c>
      <c r="L2">
        <v>446.8</v>
      </c>
      <c r="M2" s="1">
        <v>2.5457300000000001E-10</v>
      </c>
      <c r="N2" s="1">
        <v>2.5491399999999998E-10</v>
      </c>
      <c r="O2" s="1">
        <v>2.84217E-14</v>
      </c>
      <c r="P2" s="1">
        <v>-8.1733700000000005E-15</v>
      </c>
      <c r="Q2" s="1">
        <v>1.38355E-14</v>
      </c>
      <c r="R2">
        <v>-358.55900000000003</v>
      </c>
      <c r="S2">
        <v>-385.84100000000001</v>
      </c>
      <c r="T2">
        <v>415.702</v>
      </c>
      <c r="U2" s="1">
        <v>3.3216500000000001E-10</v>
      </c>
      <c r="V2" s="1">
        <v>3.3213600000000002E-10</v>
      </c>
      <c r="W2" s="1">
        <v>5.6843400000000001E-14</v>
      </c>
      <c r="X2" s="1">
        <v>3.4855800000000001E-15</v>
      </c>
      <c r="Y2" s="1">
        <v>1.38355E-14</v>
      </c>
      <c r="Z2">
        <v>-333.68099999999998</v>
      </c>
      <c r="AA2">
        <v>-302.916</v>
      </c>
      <c r="AB2">
        <v>391.185</v>
      </c>
      <c r="AC2" s="1">
        <v>3.2218799999999998E-10</v>
      </c>
      <c r="AD2" s="1">
        <v>3.2218799999999998E-10</v>
      </c>
      <c r="AE2">
        <v>0</v>
      </c>
      <c r="AF2" s="1">
        <v>3.4855800000000001E-15</v>
      </c>
      <c r="AG2" s="1">
        <v>6.0142999999999999E-15</v>
      </c>
    </row>
    <row r="3" spans="1:33" x14ac:dyDescent="0.15">
      <c r="A3">
        <v>0.276144</v>
      </c>
      <c r="B3">
        <v>-817.47</v>
      </c>
      <c r="C3">
        <v>-650.86300000000006</v>
      </c>
      <c r="D3">
        <v>844.56399999999996</v>
      </c>
      <c r="E3" s="1">
        <v>2.4584800000000002E-10</v>
      </c>
      <c r="F3" s="1">
        <v>2.4545000000000002E-10</v>
      </c>
      <c r="G3" s="1">
        <v>1.13687E-13</v>
      </c>
      <c r="H3" s="1">
        <v>-5.77602E-14</v>
      </c>
      <c r="I3" s="1">
        <v>3.1622100000000002E-15</v>
      </c>
      <c r="J3">
        <v>-867.22500000000002</v>
      </c>
      <c r="K3">
        <v>-816.71500000000003</v>
      </c>
      <c r="L3">
        <v>893.59900000000005</v>
      </c>
      <c r="M3" s="1">
        <v>2.5562499999999998E-10</v>
      </c>
      <c r="N3" s="1">
        <v>2.5562499999999998E-10</v>
      </c>
      <c r="O3">
        <v>0</v>
      </c>
      <c r="P3" s="1">
        <v>-5.77602E-14</v>
      </c>
      <c r="Q3" s="1">
        <v>5.1317800000000001E-14</v>
      </c>
      <c r="R3">
        <v>-717.11800000000005</v>
      </c>
      <c r="S3">
        <v>-771.68299999999999</v>
      </c>
      <c r="T3">
        <v>831.40499999999997</v>
      </c>
      <c r="U3" s="1">
        <v>3.3241999999999997E-10</v>
      </c>
      <c r="V3" s="1">
        <v>3.3241999999999997E-10</v>
      </c>
      <c r="W3">
        <v>0</v>
      </c>
      <c r="X3" s="1">
        <v>6.3275599999999998E-15</v>
      </c>
      <c r="Y3" s="1">
        <v>5.1317800000000001E-14</v>
      </c>
      <c r="Z3">
        <v>-667.36300000000006</v>
      </c>
      <c r="AA3">
        <v>-605.83100000000002</v>
      </c>
      <c r="AB3">
        <v>782.37</v>
      </c>
      <c r="AC3" s="1">
        <v>3.2241599999999998E-10</v>
      </c>
      <c r="AD3" s="1">
        <v>3.2218799999999998E-10</v>
      </c>
      <c r="AE3" s="1">
        <v>-5.6843400000000001E-14</v>
      </c>
      <c r="AF3" s="1">
        <v>6.3275599999999998E-15</v>
      </c>
      <c r="AG3" s="1">
        <v>3.1622100000000002E-15</v>
      </c>
    </row>
    <row r="4" spans="1:33" x14ac:dyDescent="0.15">
      <c r="A4">
        <v>0.40920299999999998</v>
      </c>
      <c r="B4">
        <v>-1297.3699999999999</v>
      </c>
      <c r="C4">
        <v>-930.61800000000005</v>
      </c>
      <c r="D4">
        <v>1327.94</v>
      </c>
      <c r="E4" s="1">
        <v>2.2737400000000001E-13</v>
      </c>
      <c r="F4" s="1">
        <v>-1.13687E-13</v>
      </c>
      <c r="G4" s="1">
        <v>-1.13687E-13</v>
      </c>
      <c r="H4" s="1">
        <v>1.25929E-14</v>
      </c>
      <c r="I4" s="1">
        <v>2.25463E-14</v>
      </c>
      <c r="J4">
        <v>-1394.28</v>
      </c>
      <c r="K4">
        <v>-1253.6199999999999</v>
      </c>
      <c r="L4">
        <v>1419.23</v>
      </c>
      <c r="M4" s="1">
        <v>2.2737400000000001E-13</v>
      </c>
      <c r="N4">
        <v>0</v>
      </c>
      <c r="O4" s="1">
        <v>1.13687E-13</v>
      </c>
      <c r="P4" s="1">
        <v>1.25929E-14</v>
      </c>
      <c r="Q4" s="1">
        <v>-5.0193700000000001E-14</v>
      </c>
      <c r="R4">
        <v>-1114.82</v>
      </c>
      <c r="S4">
        <v>-1169.79</v>
      </c>
      <c r="T4">
        <v>1298.0999999999999</v>
      </c>
      <c r="U4" s="1">
        <v>2.2737400000000001E-13</v>
      </c>
      <c r="V4" s="1">
        <v>-2.2737400000000001E-13</v>
      </c>
      <c r="W4" s="1">
        <v>1.13687E-13</v>
      </c>
      <c r="X4" s="1">
        <v>2.2918600000000001E-14</v>
      </c>
      <c r="Y4" s="1">
        <v>-5.0193700000000001E-14</v>
      </c>
      <c r="Z4">
        <v>-1017.92</v>
      </c>
      <c r="AA4">
        <v>-846.78200000000004</v>
      </c>
      <c r="AB4">
        <v>1206.81</v>
      </c>
      <c r="AC4" s="1">
        <v>7.9580799999999998E-13</v>
      </c>
      <c r="AD4" s="1">
        <v>6.2527799999999999E-13</v>
      </c>
      <c r="AE4" s="1">
        <v>-1.13687E-13</v>
      </c>
      <c r="AF4" s="1">
        <v>2.2918600000000001E-14</v>
      </c>
      <c r="AG4" s="1">
        <v>2.25463E-14</v>
      </c>
    </row>
    <row r="5" spans="1:33" x14ac:dyDescent="0.15">
      <c r="A5">
        <v>0.50833899999999999</v>
      </c>
      <c r="B5">
        <v>-1576.65</v>
      </c>
      <c r="C5">
        <v>-1033.18</v>
      </c>
      <c r="D5">
        <v>2031.83</v>
      </c>
      <c r="E5" s="1">
        <v>1.13687E-13</v>
      </c>
      <c r="F5" s="1">
        <v>-2.2737400000000001E-13</v>
      </c>
      <c r="G5" s="1">
        <v>2.2737400000000001E-13</v>
      </c>
      <c r="H5" s="1">
        <v>-8.2774E-15</v>
      </c>
      <c r="I5" s="1">
        <v>-2.98697E-14</v>
      </c>
      <c r="J5">
        <v>-1739.07</v>
      </c>
      <c r="K5">
        <v>-1635.35</v>
      </c>
      <c r="L5">
        <v>2093.29</v>
      </c>
      <c r="M5" s="1">
        <v>2.2737400000000001E-13</v>
      </c>
      <c r="N5" s="1">
        <v>2.2737400000000001E-13</v>
      </c>
      <c r="O5">
        <v>0</v>
      </c>
      <c r="P5" s="1">
        <v>-8.0926299999999999E-15</v>
      </c>
      <c r="Q5" s="1">
        <v>-9.3858600000000003E-14</v>
      </c>
      <c r="R5">
        <v>-1429.66</v>
      </c>
      <c r="S5">
        <v>-1557.68</v>
      </c>
      <c r="T5">
        <v>1906.77</v>
      </c>
      <c r="U5" s="1">
        <v>3.4106099999999998E-13</v>
      </c>
      <c r="V5" s="1">
        <v>3.4106099999999998E-13</v>
      </c>
      <c r="W5" s="1">
        <v>1.13687E-13</v>
      </c>
      <c r="X5" s="1">
        <v>-1.09206E-14</v>
      </c>
      <c r="Y5" s="1">
        <v>-9.6001599999999997E-14</v>
      </c>
      <c r="Z5">
        <v>-1242.21</v>
      </c>
      <c r="AA5">
        <v>-932.85299999999995</v>
      </c>
      <c r="AB5">
        <v>1797.52</v>
      </c>
      <c r="AC5" s="1">
        <v>6.82121E-13</v>
      </c>
      <c r="AD5" s="1">
        <v>1.13687E-13</v>
      </c>
      <c r="AE5" s="1">
        <v>-2.2737400000000001E-13</v>
      </c>
      <c r="AF5" s="1">
        <v>-1.09206E-14</v>
      </c>
      <c r="AG5" s="1">
        <v>-2.98697E-14</v>
      </c>
    </row>
    <row r="6" spans="1:33" x14ac:dyDescent="0.15">
      <c r="A6">
        <v>0.53609399999999996</v>
      </c>
      <c r="B6">
        <v>-1039.33</v>
      </c>
      <c r="C6">
        <v>-541.65599999999995</v>
      </c>
      <c r="D6">
        <v>2250.27</v>
      </c>
      <c r="E6" s="1">
        <v>-3.4106099999999998E-13</v>
      </c>
      <c r="F6">
        <v>0</v>
      </c>
      <c r="G6" s="1">
        <v>-2.2737400000000001E-13</v>
      </c>
      <c r="H6" s="1">
        <v>8.0649399999999997E-14</v>
      </c>
      <c r="I6" s="1">
        <v>2.5918600000000001E-14</v>
      </c>
      <c r="J6">
        <v>-1280.79</v>
      </c>
      <c r="K6">
        <v>-1468.06</v>
      </c>
      <c r="L6">
        <v>2167.02</v>
      </c>
      <c r="M6" s="1">
        <v>-1.0231800000000001E-12</v>
      </c>
      <c r="N6" s="1">
        <v>-9.0949500000000005E-13</v>
      </c>
      <c r="O6">
        <v>0</v>
      </c>
      <c r="P6" s="1">
        <v>7.4798499999999999E-14</v>
      </c>
      <c r="Q6" s="1">
        <v>2.82195E-14</v>
      </c>
      <c r="R6">
        <v>-989.83500000000004</v>
      </c>
      <c r="S6">
        <v>-1516.32</v>
      </c>
      <c r="T6">
        <v>2177.34</v>
      </c>
      <c r="U6" s="1">
        <v>-1.2505600000000001E-12</v>
      </c>
      <c r="V6" s="1">
        <v>3.4106099999999998E-13</v>
      </c>
      <c r="W6" s="1">
        <v>-1.8189900000000001E-12</v>
      </c>
      <c r="X6" s="1">
        <v>-1.44417E-15</v>
      </c>
      <c r="Y6" s="1">
        <v>3.0975000000000002E-14</v>
      </c>
      <c r="Z6">
        <v>-673.71400000000006</v>
      </c>
      <c r="AA6">
        <v>-434.42899999999997</v>
      </c>
      <c r="AB6">
        <v>2118.39</v>
      </c>
      <c r="AC6" s="1">
        <v>-1.4779299999999999E-12</v>
      </c>
      <c r="AD6" s="1">
        <v>-6.82121E-13</v>
      </c>
      <c r="AE6" s="1">
        <v>4.5474699999999999E-13</v>
      </c>
      <c r="AF6" s="1">
        <v>-1.50491E-15</v>
      </c>
      <c r="AG6" s="1">
        <v>2.92614E-14</v>
      </c>
    </row>
    <row r="7" spans="1:33" x14ac:dyDescent="0.15">
      <c r="A7">
        <v>0.54927899999999996</v>
      </c>
      <c r="B7">
        <v>-688.904</v>
      </c>
      <c r="C7">
        <v>-322.36900000000003</v>
      </c>
      <c r="D7">
        <v>2284.0500000000002</v>
      </c>
      <c r="E7" s="1">
        <v>-1.2505600000000001E-12</v>
      </c>
      <c r="F7" s="1">
        <v>6.5369899999999996E-13</v>
      </c>
      <c r="G7" s="1">
        <v>6.82121E-13</v>
      </c>
      <c r="H7" s="1">
        <v>-1.34851E-14</v>
      </c>
      <c r="I7" s="1">
        <v>1.3423799999999999E-15</v>
      </c>
      <c r="J7">
        <v>-968.45500000000004</v>
      </c>
      <c r="K7">
        <v>-1208.2</v>
      </c>
      <c r="L7">
        <v>2219.6999999999998</v>
      </c>
      <c r="M7" s="1">
        <v>-1.7053E-12</v>
      </c>
      <c r="N7" s="1">
        <v>-7.9580799999999998E-13</v>
      </c>
      <c r="O7">
        <v>0</v>
      </c>
      <c r="P7" s="1">
        <v>-1.7514300000000001E-14</v>
      </c>
      <c r="Q7" s="1">
        <v>-8.4354499999999999E-14</v>
      </c>
      <c r="R7">
        <v>-698.24599999999998</v>
      </c>
      <c r="S7">
        <v>-1234.92</v>
      </c>
      <c r="T7">
        <v>2225.25</v>
      </c>
      <c r="U7" s="1">
        <v>-2.55795E-12</v>
      </c>
      <c r="V7" s="1">
        <v>-1.2505600000000001E-12</v>
      </c>
      <c r="W7">
        <v>0</v>
      </c>
      <c r="X7" s="1">
        <v>-1.81571E-14</v>
      </c>
      <c r="Y7" s="1">
        <v>-8.4647100000000002E-14</v>
      </c>
      <c r="Z7">
        <v>-362.60899999999998</v>
      </c>
      <c r="AA7">
        <v>-212.00299999999999</v>
      </c>
      <c r="AB7">
        <v>2302.48</v>
      </c>
      <c r="AC7" s="1">
        <v>-2.1032099999999999E-12</v>
      </c>
      <c r="AD7" s="1">
        <v>4.9738000000000005E-13</v>
      </c>
      <c r="AE7" s="1">
        <v>2.2737400000000001E-13</v>
      </c>
      <c r="AF7" s="1">
        <v>-1.9379699999999999E-14</v>
      </c>
      <c r="AG7" s="1">
        <v>4.0597499999999998E-15</v>
      </c>
    </row>
    <row r="8" spans="1:33" x14ac:dyDescent="0.15">
      <c r="A8">
        <v>0.55605499999999997</v>
      </c>
      <c r="B8">
        <v>-600.14700000000005</v>
      </c>
      <c r="C8">
        <v>-295.15100000000001</v>
      </c>
      <c r="D8">
        <v>2290.83</v>
      </c>
      <c r="E8" s="1">
        <v>-5.6843400000000001E-14</v>
      </c>
      <c r="F8" s="1">
        <v>2.5579500000000002E-13</v>
      </c>
      <c r="G8" s="1">
        <v>-1.3642400000000001E-12</v>
      </c>
      <c r="H8" s="1">
        <v>-8.5589099999999993E-15</v>
      </c>
      <c r="I8" s="1">
        <v>-2.8142100000000001E-14</v>
      </c>
      <c r="J8">
        <v>-847.73800000000006</v>
      </c>
      <c r="K8">
        <v>-971.98699999999997</v>
      </c>
      <c r="L8">
        <v>2249.19</v>
      </c>
      <c r="M8" s="1">
        <v>-5.6843400000000002E-13</v>
      </c>
      <c r="N8" s="1">
        <v>-6.82121E-13</v>
      </c>
      <c r="O8">
        <v>0</v>
      </c>
      <c r="P8" s="1">
        <v>-1.10435E-14</v>
      </c>
      <c r="Q8" s="1">
        <v>1.5356300000000001E-14</v>
      </c>
      <c r="R8">
        <v>-522.02700000000004</v>
      </c>
      <c r="S8">
        <v>-934.28200000000004</v>
      </c>
      <c r="T8">
        <v>2262.36</v>
      </c>
      <c r="U8" s="1">
        <v>-6.2527799999999999E-13</v>
      </c>
      <c r="V8" s="1">
        <v>-6.2527799999999999E-13</v>
      </c>
      <c r="W8">
        <v>0</v>
      </c>
      <c r="X8" s="1">
        <v>-5.7118400000000001E-15</v>
      </c>
      <c r="Y8" s="1">
        <v>1.5326400000000001E-14</v>
      </c>
      <c r="Z8">
        <v>-220.71600000000001</v>
      </c>
      <c r="AA8">
        <v>-149.97499999999999</v>
      </c>
      <c r="AB8">
        <v>2307.41</v>
      </c>
      <c r="AC8" s="1">
        <v>-4.5474699999999999E-13</v>
      </c>
      <c r="AD8">
        <v>0</v>
      </c>
      <c r="AE8" s="1">
        <v>-2.2737400000000001E-13</v>
      </c>
      <c r="AF8" s="1">
        <v>-6.6243399999999999E-15</v>
      </c>
      <c r="AG8" s="1">
        <v>-2.6547600000000001E-14</v>
      </c>
    </row>
    <row r="9" spans="1:33" x14ac:dyDescent="0.15">
      <c r="A9">
        <v>0.56115599999999999</v>
      </c>
      <c r="B9">
        <v>-616.577</v>
      </c>
      <c r="C9">
        <v>-297.08100000000002</v>
      </c>
      <c r="D9">
        <v>2290.19</v>
      </c>
      <c r="E9" s="1">
        <v>2.2737400000000001E-13</v>
      </c>
      <c r="F9" s="1">
        <v>5.1159100000000002E-13</v>
      </c>
      <c r="G9" s="1">
        <v>4.5474699999999999E-13</v>
      </c>
      <c r="H9" s="1">
        <v>5.6858900000000006E-14</v>
      </c>
      <c r="I9" s="1">
        <v>-1.48754E-14</v>
      </c>
      <c r="J9">
        <v>-827.95699999999999</v>
      </c>
      <c r="K9">
        <v>-827.94799999999998</v>
      </c>
      <c r="L9">
        <v>2261.0700000000002</v>
      </c>
      <c r="M9" s="1">
        <v>5.6843400000000001E-14</v>
      </c>
      <c r="N9" s="1">
        <v>2.2737400000000001E-13</v>
      </c>
      <c r="O9" s="1">
        <v>2.2737400000000001E-13</v>
      </c>
      <c r="P9" s="1">
        <v>5.37149E-14</v>
      </c>
      <c r="Q9" s="1">
        <v>-4.4554299999999999E-14</v>
      </c>
      <c r="R9">
        <v>-399.76</v>
      </c>
      <c r="S9">
        <v>-720.71</v>
      </c>
      <c r="T9">
        <v>2282.39</v>
      </c>
      <c r="U9" s="1">
        <v>-5.6843400000000001E-14</v>
      </c>
      <c r="V9" s="1">
        <v>-5.6843400000000002E-13</v>
      </c>
      <c r="W9" s="1">
        <v>-4.5474699999999999E-13</v>
      </c>
      <c r="X9" s="1">
        <v>-5.17901E-14</v>
      </c>
      <c r="Y9" s="1">
        <v>-4.5092399999999997E-14</v>
      </c>
      <c r="Z9">
        <v>-132.9</v>
      </c>
      <c r="AA9">
        <v>-102.197</v>
      </c>
      <c r="AB9">
        <v>2309.5500000000002</v>
      </c>
      <c r="AC9" s="1">
        <v>3.69482E-13</v>
      </c>
      <c r="AD9" s="1">
        <v>4.9738000000000005E-13</v>
      </c>
      <c r="AE9" s="1">
        <v>-4.5474699999999999E-13</v>
      </c>
      <c r="AF9" s="1">
        <v>-5.3710200000000001E-14</v>
      </c>
      <c r="AG9" s="1">
        <v>-1.3919000000000001E-14</v>
      </c>
    </row>
    <row r="10" spans="1:33" x14ac:dyDescent="0.15">
      <c r="A10">
        <v>0.56557599999999997</v>
      </c>
      <c r="B10">
        <v>-680.41200000000003</v>
      </c>
      <c r="C10">
        <v>-313.79500000000002</v>
      </c>
      <c r="D10">
        <v>2286.0700000000002</v>
      </c>
      <c r="E10" s="1">
        <v>2.7284800000000001E-12</v>
      </c>
      <c r="F10" s="1">
        <v>2.2737400000000001E-13</v>
      </c>
      <c r="G10" s="1">
        <v>-4.5474699999999999E-13</v>
      </c>
      <c r="H10" s="1">
        <v>-8.8061200000000004E-14</v>
      </c>
      <c r="I10" s="1">
        <v>8.2441899999999999E-14</v>
      </c>
      <c r="J10">
        <v>-854.60599999999999</v>
      </c>
      <c r="K10">
        <v>-737.65599999999995</v>
      </c>
      <c r="L10">
        <v>2264.62</v>
      </c>
      <c r="M10" s="1">
        <v>2.8421700000000002E-12</v>
      </c>
      <c r="N10" s="1">
        <v>6.82121E-13</v>
      </c>
      <c r="O10" s="1">
        <v>4.5474699999999999E-13</v>
      </c>
      <c r="P10" s="1">
        <v>-8.7387399999999995E-14</v>
      </c>
      <c r="Q10" s="1">
        <v>4.7540599999999998E-14</v>
      </c>
      <c r="R10">
        <v>-311.06299999999999</v>
      </c>
      <c r="S10">
        <v>-561.18200000000002</v>
      </c>
      <c r="T10">
        <v>2294.09</v>
      </c>
      <c r="U10" s="1">
        <v>4.5474699999999999E-13</v>
      </c>
      <c r="V10" s="1">
        <v>-4.5474699999999999E-13</v>
      </c>
      <c r="W10">
        <v>0</v>
      </c>
      <c r="X10" s="1">
        <v>3.5384500000000001E-14</v>
      </c>
      <c r="Y10" s="1">
        <v>4.7777699999999997E-14</v>
      </c>
      <c r="Z10">
        <v>-76.112200000000001</v>
      </c>
      <c r="AA10">
        <v>-62.970599999999997</v>
      </c>
      <c r="AB10">
        <v>2310.67</v>
      </c>
      <c r="AC10" s="1">
        <v>2.2026800000000001E-13</v>
      </c>
      <c r="AD10" s="1">
        <v>-3.4106099999999998E-13</v>
      </c>
      <c r="AE10">
        <v>0</v>
      </c>
      <c r="AF10" s="1">
        <v>3.5137100000000001E-14</v>
      </c>
      <c r="AG10" s="1">
        <v>8.4012599999999999E-14</v>
      </c>
    </row>
    <row r="11" spans="1:33" x14ac:dyDescent="0.15">
      <c r="A11">
        <v>0.56948100000000001</v>
      </c>
      <c r="B11">
        <v>-778.74800000000005</v>
      </c>
      <c r="C11">
        <v>-341.11099999999999</v>
      </c>
      <c r="D11">
        <v>2278.52</v>
      </c>
      <c r="E11" s="1">
        <v>3.4106099999999998E-13</v>
      </c>
      <c r="F11" s="1">
        <v>2.0747800000000002E-12</v>
      </c>
      <c r="G11" s="1">
        <v>2.2737400000000001E-13</v>
      </c>
      <c r="H11" s="1">
        <v>-6.0297099999999998E-14</v>
      </c>
      <c r="I11" s="1">
        <v>-1.2635599999999999E-13</v>
      </c>
      <c r="J11">
        <v>-916.53</v>
      </c>
      <c r="K11">
        <v>-687.56500000000005</v>
      </c>
      <c r="L11">
        <v>2262.27</v>
      </c>
      <c r="M11" s="1">
        <v>-2.2737400000000001E-13</v>
      </c>
      <c r="N11" s="1">
        <v>5.1159100000000002E-13</v>
      </c>
      <c r="O11" s="1">
        <v>2.27374E-12</v>
      </c>
      <c r="P11" s="1">
        <v>-5.7677299999999994E-14</v>
      </c>
      <c r="Q11" s="1">
        <v>-2.70212E-14</v>
      </c>
      <c r="R11">
        <v>-251.16399999999999</v>
      </c>
      <c r="S11">
        <v>-442.99400000000003</v>
      </c>
      <c r="T11">
        <v>2301.0100000000002</v>
      </c>
      <c r="U11" s="1">
        <v>9.3791600000000002E-13</v>
      </c>
      <c r="V11" s="1">
        <v>9.6633799999999996E-13</v>
      </c>
      <c r="W11" s="1">
        <v>2.2737400000000001E-13</v>
      </c>
      <c r="X11" s="1">
        <v>-4.4793100000000001E-14</v>
      </c>
      <c r="Y11" s="1">
        <v>-2.7246399999999999E-14</v>
      </c>
      <c r="Z11">
        <v>-43.453000000000003</v>
      </c>
      <c r="AA11">
        <v>-29.845700000000001</v>
      </c>
      <c r="AB11">
        <v>2311.33</v>
      </c>
      <c r="AC11" s="1">
        <v>1.2008199999999999E-12</v>
      </c>
      <c r="AD11" s="1">
        <v>2.1849199999999999E-12</v>
      </c>
      <c r="AE11" s="1">
        <v>-1.3642400000000001E-12</v>
      </c>
      <c r="AF11" s="1">
        <v>-4.6578299999999999E-14</v>
      </c>
      <c r="AG11" s="1">
        <v>-1.26892E-13</v>
      </c>
    </row>
    <row r="18" spans="11:19" ht="14.25" thickBot="1" x14ac:dyDescent="0.2"/>
    <row r="19" spans="11:19" x14ac:dyDescent="0.15">
      <c r="K19" s="11" t="s">
        <v>5</v>
      </c>
      <c r="L19" s="12" t="s">
        <v>6</v>
      </c>
      <c r="M19" s="13" t="s">
        <v>9</v>
      </c>
      <c r="N19" s="13"/>
      <c r="O19" s="13"/>
      <c r="P19" s="13"/>
      <c r="Q19" s="14" t="s">
        <v>7</v>
      </c>
      <c r="R19" s="15" t="s">
        <v>8</v>
      </c>
    </row>
    <row r="20" spans="11:19" x14ac:dyDescent="0.15">
      <c r="K20" s="16"/>
      <c r="L20" s="8"/>
      <c r="M20" s="9">
        <v>1</v>
      </c>
      <c r="N20" s="9">
        <v>2</v>
      </c>
      <c r="O20" s="9">
        <v>3</v>
      </c>
      <c r="P20" s="9">
        <v>4</v>
      </c>
      <c r="Q20" s="9" t="s">
        <v>16</v>
      </c>
      <c r="R20" s="9" t="s">
        <v>16</v>
      </c>
    </row>
    <row r="21" spans="11:19" x14ac:dyDescent="0.15">
      <c r="K21" s="17">
        <v>1</v>
      </c>
      <c r="L21" s="6">
        <v>0.138072</v>
      </c>
      <c r="M21" s="7">
        <f>B2</f>
        <v>-408.73500000000001</v>
      </c>
      <c r="N21" s="7">
        <f>J2</f>
        <v>-433.61200000000002</v>
      </c>
      <c r="O21" s="7">
        <f>R2</f>
        <v>-358.55900000000003</v>
      </c>
      <c r="P21" s="7">
        <f>Z2</f>
        <v>-333.68099999999998</v>
      </c>
      <c r="Q21" s="7">
        <f>AVERAGE(M21:P21)</f>
        <v>-383.64675</v>
      </c>
      <c r="R21" s="18">
        <f>ABS(Q21/20)</f>
        <v>19.182337499999999</v>
      </c>
      <c r="S21" s="4">
        <f>L21*(215)</f>
        <v>29.685479999999998</v>
      </c>
    </row>
    <row r="22" spans="11:19" x14ac:dyDescent="0.15">
      <c r="K22" s="17">
        <v>2</v>
      </c>
      <c r="L22" s="6">
        <v>0.276144</v>
      </c>
      <c r="M22" s="7">
        <f>B3</f>
        <v>-817.47</v>
      </c>
      <c r="N22" s="7">
        <f>J3</f>
        <v>-867.22500000000002</v>
      </c>
      <c r="O22" s="7">
        <f>R3</f>
        <v>-717.11800000000005</v>
      </c>
      <c r="P22" s="7">
        <f>Z3</f>
        <v>-667.36300000000006</v>
      </c>
      <c r="Q22" s="7">
        <f t="shared" ref="Q22:Q30" si="0">AVERAGE(M22:P22)</f>
        <v>-767.2940000000001</v>
      </c>
      <c r="R22" s="18">
        <f t="shared" ref="R22:R30" si="1">ABS(Q22/20)</f>
        <v>38.364700000000006</v>
      </c>
      <c r="S22" s="4">
        <f t="shared" ref="S22:S30" si="2">L22*(215)</f>
        <v>59.370959999999997</v>
      </c>
    </row>
    <row r="23" spans="11:19" x14ac:dyDescent="0.15">
      <c r="K23" s="17">
        <v>3</v>
      </c>
      <c r="L23" s="6">
        <v>0.40920299999999998</v>
      </c>
      <c r="M23" s="7">
        <f>B4</f>
        <v>-1297.3699999999999</v>
      </c>
      <c r="N23" s="7">
        <f>J4</f>
        <v>-1394.28</v>
      </c>
      <c r="O23" s="7">
        <f>R4</f>
        <v>-1114.82</v>
      </c>
      <c r="P23" s="7">
        <f>Z4</f>
        <v>-1017.92</v>
      </c>
      <c r="Q23" s="7">
        <f t="shared" si="0"/>
        <v>-1206.0974999999999</v>
      </c>
      <c r="R23" s="18">
        <f t="shared" si="1"/>
        <v>60.304874999999996</v>
      </c>
      <c r="S23" s="4">
        <f t="shared" si="2"/>
        <v>87.978645</v>
      </c>
    </row>
    <row r="24" spans="11:19" x14ac:dyDescent="0.15">
      <c r="K24" s="17">
        <v>4</v>
      </c>
      <c r="L24" s="6">
        <v>0.50833899999999999</v>
      </c>
      <c r="M24" s="7">
        <f>B5</f>
        <v>-1576.65</v>
      </c>
      <c r="N24" s="7">
        <f>J5</f>
        <v>-1739.07</v>
      </c>
      <c r="O24" s="7">
        <f>R5</f>
        <v>-1429.66</v>
      </c>
      <c r="P24" s="7">
        <f>Z5</f>
        <v>-1242.21</v>
      </c>
      <c r="Q24" s="7">
        <f t="shared" si="0"/>
        <v>-1496.8975</v>
      </c>
      <c r="R24" s="18">
        <f t="shared" si="1"/>
        <v>74.844875000000002</v>
      </c>
      <c r="S24" s="4">
        <f t="shared" si="2"/>
        <v>109.292885</v>
      </c>
    </row>
    <row r="25" spans="11:19" x14ac:dyDescent="0.15">
      <c r="K25" s="17">
        <v>5</v>
      </c>
      <c r="L25" s="6">
        <v>0.53609399999999996</v>
      </c>
      <c r="M25" s="7">
        <f>B6</f>
        <v>-1039.33</v>
      </c>
      <c r="N25" s="7">
        <f>J6</f>
        <v>-1280.79</v>
      </c>
      <c r="O25" s="7">
        <f>R6</f>
        <v>-989.83500000000004</v>
      </c>
      <c r="P25" s="7">
        <f>Z6</f>
        <v>-673.71400000000006</v>
      </c>
      <c r="Q25" s="7">
        <f t="shared" si="0"/>
        <v>-995.91724999999997</v>
      </c>
      <c r="R25" s="18">
        <f t="shared" si="1"/>
        <v>49.795862499999998</v>
      </c>
      <c r="S25" s="4">
        <f t="shared" si="2"/>
        <v>115.26020999999999</v>
      </c>
    </row>
    <row r="26" spans="11:19" x14ac:dyDescent="0.15">
      <c r="K26" s="17">
        <v>6</v>
      </c>
      <c r="L26" s="6">
        <v>0.54927899999999996</v>
      </c>
      <c r="M26" s="7">
        <f>B7</f>
        <v>-688.904</v>
      </c>
      <c r="N26" s="7">
        <f>J7</f>
        <v>-968.45500000000004</v>
      </c>
      <c r="O26" s="7">
        <f>R7</f>
        <v>-698.24599999999998</v>
      </c>
      <c r="P26" s="7">
        <f>Z7</f>
        <v>-362.60899999999998</v>
      </c>
      <c r="Q26" s="7">
        <f t="shared" si="0"/>
        <v>-679.55349999999999</v>
      </c>
      <c r="R26" s="18">
        <f t="shared" si="1"/>
        <v>33.977674999999998</v>
      </c>
      <c r="S26" s="4">
        <f t="shared" si="2"/>
        <v>118.09498499999999</v>
      </c>
    </row>
    <row r="27" spans="11:19" x14ac:dyDescent="0.15">
      <c r="K27" s="17">
        <v>7</v>
      </c>
      <c r="L27" s="6">
        <v>0.55605499999999997</v>
      </c>
      <c r="M27" s="7">
        <f>B8</f>
        <v>-600.14700000000005</v>
      </c>
      <c r="N27" s="7">
        <f>J8</f>
        <v>-847.73800000000006</v>
      </c>
      <c r="O27" s="7">
        <f>R8</f>
        <v>-522.02700000000004</v>
      </c>
      <c r="P27" s="7">
        <f>Z8</f>
        <v>-220.71600000000001</v>
      </c>
      <c r="Q27" s="7">
        <f t="shared" si="0"/>
        <v>-547.65700000000004</v>
      </c>
      <c r="R27" s="18">
        <f t="shared" si="1"/>
        <v>27.382850000000001</v>
      </c>
      <c r="S27" s="4">
        <f t="shared" si="2"/>
        <v>119.55182499999999</v>
      </c>
    </row>
    <row r="28" spans="11:19" x14ac:dyDescent="0.15">
      <c r="K28" s="17">
        <v>8</v>
      </c>
      <c r="L28" s="6">
        <v>0.56115599999999999</v>
      </c>
      <c r="M28" s="7">
        <f>B9</f>
        <v>-616.577</v>
      </c>
      <c r="N28" s="7">
        <f>J9</f>
        <v>-827.95699999999999</v>
      </c>
      <c r="O28" s="7">
        <f>R9</f>
        <v>-399.76</v>
      </c>
      <c r="P28" s="7">
        <f>Z9</f>
        <v>-132.9</v>
      </c>
      <c r="Q28" s="7">
        <f t="shared" si="0"/>
        <v>-494.29850000000005</v>
      </c>
      <c r="R28" s="18">
        <f t="shared" si="1"/>
        <v>24.714925000000001</v>
      </c>
      <c r="S28" s="4">
        <f t="shared" si="2"/>
        <v>120.64854</v>
      </c>
    </row>
    <row r="29" spans="11:19" x14ac:dyDescent="0.15">
      <c r="K29" s="17">
        <v>9</v>
      </c>
      <c r="L29" s="6">
        <v>0.56557599999999997</v>
      </c>
      <c r="M29" s="7">
        <f>B10</f>
        <v>-680.41200000000003</v>
      </c>
      <c r="N29" s="7">
        <f>J10</f>
        <v>-854.60599999999999</v>
      </c>
      <c r="O29" s="7">
        <f>R10</f>
        <v>-311.06299999999999</v>
      </c>
      <c r="P29" s="7">
        <f>Z10</f>
        <v>-76.112200000000001</v>
      </c>
      <c r="Q29" s="7">
        <f t="shared" si="0"/>
        <v>-480.54830000000004</v>
      </c>
      <c r="R29" s="18">
        <f t="shared" si="1"/>
        <v>24.027415000000001</v>
      </c>
      <c r="S29" s="4">
        <f t="shared" si="2"/>
        <v>121.59884</v>
      </c>
    </row>
    <row r="30" spans="11:19" ht="14.25" thickBot="1" x14ac:dyDescent="0.2">
      <c r="K30" s="19">
        <v>10</v>
      </c>
      <c r="L30" s="20">
        <v>0.56948100000000001</v>
      </c>
      <c r="M30" s="21">
        <f>B11</f>
        <v>-778.74800000000005</v>
      </c>
      <c r="N30" s="21">
        <f>J11</f>
        <v>-916.53</v>
      </c>
      <c r="O30" s="21">
        <f>R11</f>
        <v>-251.16399999999999</v>
      </c>
      <c r="P30" s="21">
        <f>Z11</f>
        <v>-43.453000000000003</v>
      </c>
      <c r="Q30" s="21">
        <f t="shared" si="0"/>
        <v>-497.47375</v>
      </c>
      <c r="R30" s="18">
        <f t="shared" si="1"/>
        <v>24.873687499999999</v>
      </c>
      <c r="S30" s="4">
        <f t="shared" si="2"/>
        <v>122.43841500000001</v>
      </c>
    </row>
    <row r="31" spans="11:19" ht="14.25" thickBot="1" x14ac:dyDescent="0.2">
      <c r="M31" s="4"/>
      <c r="N31" s="4"/>
      <c r="O31" s="4"/>
      <c r="P31" s="4"/>
      <c r="Q31" s="4"/>
      <c r="R31" s="5"/>
    </row>
    <row r="32" spans="11:19" x14ac:dyDescent="0.15">
      <c r="K32" s="23" t="s">
        <v>5</v>
      </c>
      <c r="L32" s="13" t="s">
        <v>6</v>
      </c>
      <c r="M32" s="13" t="s">
        <v>11</v>
      </c>
      <c r="N32" s="13"/>
      <c r="O32" s="13"/>
      <c r="P32" s="13"/>
      <c r="Q32" s="14" t="s">
        <v>14</v>
      </c>
      <c r="R32" s="15" t="s">
        <v>10</v>
      </c>
    </row>
    <row r="33" spans="11:18" x14ac:dyDescent="0.15">
      <c r="K33" s="24"/>
      <c r="L33" s="10"/>
      <c r="M33" s="9">
        <v>1</v>
      </c>
      <c r="N33" s="9">
        <v>2</v>
      </c>
      <c r="O33" s="9">
        <v>3</v>
      </c>
      <c r="P33" s="9">
        <v>4</v>
      </c>
      <c r="Q33" s="9" t="s">
        <v>16</v>
      </c>
      <c r="R33" s="9" t="s">
        <v>16</v>
      </c>
    </row>
    <row r="34" spans="11:18" x14ac:dyDescent="0.15">
      <c r="K34" s="25">
        <v>1</v>
      </c>
      <c r="L34" s="6">
        <v>0.138072</v>
      </c>
      <c r="M34" s="7">
        <f>C2</f>
        <v>-325.43200000000002</v>
      </c>
      <c r="N34" s="7">
        <f>K2</f>
        <v>-408.35700000000003</v>
      </c>
      <c r="O34" s="7">
        <f>S2</f>
        <v>-385.84100000000001</v>
      </c>
      <c r="P34" s="7">
        <f>AA2</f>
        <v>-302.916</v>
      </c>
      <c r="Q34" s="7">
        <f>AVERAGE(M34:P34)</f>
        <v>-355.63650000000001</v>
      </c>
      <c r="R34" s="18">
        <f>ABS(Q34)/20</f>
        <v>17.781825000000001</v>
      </c>
    </row>
    <row r="35" spans="11:18" x14ac:dyDescent="0.15">
      <c r="K35" s="25">
        <v>2</v>
      </c>
      <c r="L35" s="6">
        <v>0.276144</v>
      </c>
      <c r="M35" s="7">
        <f>C3</f>
        <v>-650.86300000000006</v>
      </c>
      <c r="N35" s="7">
        <f>K3</f>
        <v>-816.71500000000003</v>
      </c>
      <c r="O35" s="7">
        <f>S3</f>
        <v>-771.68299999999999</v>
      </c>
      <c r="P35" s="7">
        <f>AA3</f>
        <v>-605.83100000000002</v>
      </c>
      <c r="Q35" s="7">
        <f t="shared" ref="Q35:Q43" si="3">AVERAGE(M35:P35)</f>
        <v>-711.27300000000002</v>
      </c>
      <c r="R35" s="18">
        <f t="shared" ref="R35:R43" si="4">ABS(Q35)/20</f>
        <v>35.563650000000003</v>
      </c>
    </row>
    <row r="36" spans="11:18" x14ac:dyDescent="0.15">
      <c r="K36" s="25">
        <v>3</v>
      </c>
      <c r="L36" s="6">
        <v>0.40920299999999998</v>
      </c>
      <c r="M36" s="7">
        <f>C4</f>
        <v>-930.61800000000005</v>
      </c>
      <c r="N36" s="7">
        <f>K4</f>
        <v>-1253.6199999999999</v>
      </c>
      <c r="O36" s="7">
        <f>S4</f>
        <v>-1169.79</v>
      </c>
      <c r="P36" s="7">
        <f>AA4</f>
        <v>-846.78200000000004</v>
      </c>
      <c r="Q36" s="7">
        <f t="shared" si="3"/>
        <v>-1050.2024999999999</v>
      </c>
      <c r="R36" s="18">
        <f t="shared" si="4"/>
        <v>52.510124999999995</v>
      </c>
    </row>
    <row r="37" spans="11:18" x14ac:dyDescent="0.15">
      <c r="K37" s="25">
        <v>4</v>
      </c>
      <c r="L37" s="6">
        <v>0.50833899999999999</v>
      </c>
      <c r="M37" s="7">
        <f>C5</f>
        <v>-1033.18</v>
      </c>
      <c r="N37" s="7">
        <f>K5</f>
        <v>-1635.35</v>
      </c>
      <c r="O37" s="7">
        <f>S5</f>
        <v>-1557.68</v>
      </c>
      <c r="P37" s="7">
        <f>AA5</f>
        <v>-932.85299999999995</v>
      </c>
      <c r="Q37" s="7">
        <f t="shared" si="3"/>
        <v>-1289.76575</v>
      </c>
      <c r="R37" s="18">
        <f t="shared" si="4"/>
        <v>64.488287499999998</v>
      </c>
    </row>
    <row r="38" spans="11:18" x14ac:dyDescent="0.15">
      <c r="K38" s="25">
        <v>5</v>
      </c>
      <c r="L38" s="6">
        <v>0.53609399999999996</v>
      </c>
      <c r="M38" s="7">
        <f>C6</f>
        <v>-541.65599999999995</v>
      </c>
      <c r="N38" s="7">
        <f>K6</f>
        <v>-1468.06</v>
      </c>
      <c r="O38" s="7">
        <f>S6</f>
        <v>-1516.32</v>
      </c>
      <c r="P38" s="7">
        <f>AA6</f>
        <v>-434.42899999999997</v>
      </c>
      <c r="Q38" s="7">
        <f t="shared" si="3"/>
        <v>-990.11625000000004</v>
      </c>
      <c r="R38" s="18">
        <f t="shared" si="4"/>
        <v>49.505812500000005</v>
      </c>
    </row>
    <row r="39" spans="11:18" x14ac:dyDescent="0.15">
      <c r="K39" s="25">
        <v>6</v>
      </c>
      <c r="L39" s="6">
        <v>0.54927899999999996</v>
      </c>
      <c r="M39" s="7">
        <f>C7</f>
        <v>-322.36900000000003</v>
      </c>
      <c r="N39" s="7">
        <f>K7</f>
        <v>-1208.2</v>
      </c>
      <c r="O39" s="7">
        <f>S7</f>
        <v>-1234.92</v>
      </c>
      <c r="P39" s="7">
        <f>AA7</f>
        <v>-212.00299999999999</v>
      </c>
      <c r="Q39" s="7">
        <f t="shared" si="3"/>
        <v>-744.37300000000005</v>
      </c>
      <c r="R39" s="18">
        <f t="shared" si="4"/>
        <v>37.218650000000004</v>
      </c>
    </row>
    <row r="40" spans="11:18" x14ac:dyDescent="0.15">
      <c r="K40" s="25">
        <v>7</v>
      </c>
      <c r="L40" s="6">
        <v>0.55605499999999997</v>
      </c>
      <c r="M40" s="7">
        <f>C8</f>
        <v>-295.15100000000001</v>
      </c>
      <c r="N40" s="7">
        <f>K8</f>
        <v>-971.98699999999997</v>
      </c>
      <c r="O40" s="7">
        <f>S8</f>
        <v>-934.28200000000004</v>
      </c>
      <c r="P40" s="7">
        <f>AA8</f>
        <v>-149.97499999999999</v>
      </c>
      <c r="Q40" s="7">
        <f t="shared" si="3"/>
        <v>-587.84875</v>
      </c>
      <c r="R40" s="18">
        <f t="shared" si="4"/>
        <v>29.3924375</v>
      </c>
    </row>
    <row r="41" spans="11:18" x14ac:dyDescent="0.15">
      <c r="K41" s="25">
        <v>8</v>
      </c>
      <c r="L41" s="6">
        <v>0.56115599999999999</v>
      </c>
      <c r="M41" s="7">
        <f>C9</f>
        <v>-297.08100000000002</v>
      </c>
      <c r="N41" s="7">
        <f>K9</f>
        <v>-827.94799999999998</v>
      </c>
      <c r="O41" s="7">
        <f>S9</f>
        <v>-720.71</v>
      </c>
      <c r="P41" s="7">
        <f>AA9</f>
        <v>-102.197</v>
      </c>
      <c r="Q41" s="7">
        <f t="shared" si="3"/>
        <v>-486.98400000000004</v>
      </c>
      <c r="R41" s="18">
        <f t="shared" si="4"/>
        <v>24.349200000000003</v>
      </c>
    </row>
    <row r="42" spans="11:18" x14ac:dyDescent="0.15">
      <c r="K42" s="25">
        <v>9</v>
      </c>
      <c r="L42" s="6">
        <v>0.56557599999999997</v>
      </c>
      <c r="M42" s="7">
        <f>C10</f>
        <v>-313.79500000000002</v>
      </c>
      <c r="N42" s="7">
        <f>K10</f>
        <v>-737.65599999999995</v>
      </c>
      <c r="O42" s="7">
        <f>S10</f>
        <v>-561.18200000000002</v>
      </c>
      <c r="P42" s="7">
        <f>AA10</f>
        <v>-62.970599999999997</v>
      </c>
      <c r="Q42" s="7">
        <f t="shared" si="3"/>
        <v>-418.90090000000004</v>
      </c>
      <c r="R42" s="18">
        <f t="shared" si="4"/>
        <v>20.945045</v>
      </c>
    </row>
    <row r="43" spans="11:18" ht="14.25" thickBot="1" x14ac:dyDescent="0.2">
      <c r="K43" s="26">
        <v>10</v>
      </c>
      <c r="L43" s="20">
        <v>0.56948100000000001</v>
      </c>
      <c r="M43" s="21">
        <f>C11</f>
        <v>-341.11099999999999</v>
      </c>
      <c r="N43" s="21">
        <f>K11</f>
        <v>-687.56500000000005</v>
      </c>
      <c r="O43" s="21">
        <f>S11</f>
        <v>-442.99400000000003</v>
      </c>
      <c r="P43" s="21">
        <f>AA11</f>
        <v>-29.845700000000001</v>
      </c>
      <c r="Q43" s="21">
        <f t="shared" si="3"/>
        <v>-375.37892500000004</v>
      </c>
      <c r="R43" s="18">
        <f t="shared" si="4"/>
        <v>18.768946250000003</v>
      </c>
    </row>
    <row r="44" spans="11:18" ht="14.25" thickBot="1" x14ac:dyDescent="0.2"/>
    <row r="45" spans="11:18" x14ac:dyDescent="0.15">
      <c r="K45" s="23" t="s">
        <v>5</v>
      </c>
      <c r="L45" s="13" t="s">
        <v>6</v>
      </c>
      <c r="M45" s="13" t="s">
        <v>13</v>
      </c>
      <c r="N45" s="13"/>
      <c r="O45" s="13"/>
      <c r="P45" s="13"/>
      <c r="Q45" s="14" t="s">
        <v>15</v>
      </c>
      <c r="R45" s="15" t="s">
        <v>12</v>
      </c>
    </row>
    <row r="46" spans="11:18" x14ac:dyDescent="0.15">
      <c r="K46" s="24"/>
      <c r="L46" s="10"/>
      <c r="M46" s="9">
        <v>1</v>
      </c>
      <c r="N46" s="9">
        <v>2</v>
      </c>
      <c r="O46" s="9">
        <v>3</v>
      </c>
      <c r="P46" s="9">
        <v>4</v>
      </c>
      <c r="Q46" s="9" t="s">
        <v>16</v>
      </c>
      <c r="R46" s="9" t="s">
        <v>16</v>
      </c>
    </row>
    <row r="47" spans="11:18" x14ac:dyDescent="0.15">
      <c r="K47" s="25">
        <v>1</v>
      </c>
      <c r="L47" s="6">
        <v>0.138072</v>
      </c>
      <c r="M47" s="7">
        <f>D2</f>
        <v>422.28199999999998</v>
      </c>
      <c r="N47" s="7">
        <f>L2</f>
        <v>446.8</v>
      </c>
      <c r="O47" s="7">
        <f>T2</f>
        <v>415.702</v>
      </c>
      <c r="P47" s="7">
        <f>AB2</f>
        <v>391.185</v>
      </c>
      <c r="Q47" s="7">
        <f>AVERAGE(M47:P47)</f>
        <v>418.99225000000001</v>
      </c>
      <c r="R47" s="18">
        <f>Q47/20</f>
        <v>20.949612500000001</v>
      </c>
    </row>
    <row r="48" spans="11:18" x14ac:dyDescent="0.15">
      <c r="K48" s="25">
        <v>2</v>
      </c>
      <c r="L48" s="6">
        <v>0.276144</v>
      </c>
      <c r="M48" s="7">
        <f>D3</f>
        <v>844.56399999999996</v>
      </c>
      <c r="N48" s="7">
        <f>L3</f>
        <v>893.59900000000005</v>
      </c>
      <c r="O48" s="7">
        <f>T3</f>
        <v>831.40499999999997</v>
      </c>
      <c r="P48" s="7">
        <f>AB3</f>
        <v>782.37</v>
      </c>
      <c r="Q48" s="7">
        <f t="shared" ref="Q48:Q56" si="5">AVERAGE(M48:P48)</f>
        <v>837.98450000000003</v>
      </c>
      <c r="R48" s="18">
        <f t="shared" ref="R48:R56" si="6">Q48/20</f>
        <v>41.899225000000001</v>
      </c>
    </row>
    <row r="49" spans="11:18" x14ac:dyDescent="0.15">
      <c r="K49" s="25">
        <v>3</v>
      </c>
      <c r="L49" s="6">
        <v>0.40920299999999998</v>
      </c>
      <c r="M49" s="7">
        <f>D4</f>
        <v>1327.94</v>
      </c>
      <c r="N49" s="7">
        <f>L4</f>
        <v>1419.23</v>
      </c>
      <c r="O49" s="7">
        <f>T4</f>
        <v>1298.0999999999999</v>
      </c>
      <c r="P49" s="7">
        <f>AB4</f>
        <v>1206.81</v>
      </c>
      <c r="Q49" s="7">
        <f t="shared" si="5"/>
        <v>1313.02</v>
      </c>
      <c r="R49" s="18">
        <f t="shared" si="6"/>
        <v>65.650999999999996</v>
      </c>
    </row>
    <row r="50" spans="11:18" x14ac:dyDescent="0.15">
      <c r="K50" s="25">
        <v>4</v>
      </c>
      <c r="L50" s="6">
        <v>0.50833899999999999</v>
      </c>
      <c r="M50" s="7">
        <f>D5</f>
        <v>2031.83</v>
      </c>
      <c r="N50" s="7">
        <f>L5</f>
        <v>2093.29</v>
      </c>
      <c r="O50" s="7">
        <f>T5</f>
        <v>1906.77</v>
      </c>
      <c r="P50" s="7">
        <f>AB5</f>
        <v>1797.52</v>
      </c>
      <c r="Q50" s="7">
        <f t="shared" si="5"/>
        <v>1957.3525</v>
      </c>
      <c r="R50" s="18">
        <f t="shared" si="6"/>
        <v>97.867625000000004</v>
      </c>
    </row>
    <row r="51" spans="11:18" x14ac:dyDescent="0.15">
      <c r="K51" s="25">
        <v>5</v>
      </c>
      <c r="L51" s="6">
        <v>0.53609399999999996</v>
      </c>
      <c r="M51" s="7">
        <f>D6</f>
        <v>2250.27</v>
      </c>
      <c r="N51" s="7">
        <f>L6</f>
        <v>2167.02</v>
      </c>
      <c r="O51" s="7">
        <f>T6</f>
        <v>2177.34</v>
      </c>
      <c r="P51" s="7">
        <f>AB6</f>
        <v>2118.39</v>
      </c>
      <c r="Q51" s="7">
        <f t="shared" si="5"/>
        <v>2178.2550000000001</v>
      </c>
      <c r="R51" s="18">
        <f t="shared" si="6"/>
        <v>108.91275</v>
      </c>
    </row>
    <row r="52" spans="11:18" x14ac:dyDescent="0.15">
      <c r="K52" s="25">
        <v>6</v>
      </c>
      <c r="L52" s="6">
        <v>0.54927899999999996</v>
      </c>
      <c r="M52" s="7">
        <f>D7</f>
        <v>2284.0500000000002</v>
      </c>
      <c r="N52" s="7">
        <f>L7</f>
        <v>2219.6999999999998</v>
      </c>
      <c r="O52" s="7">
        <f>T7</f>
        <v>2225.25</v>
      </c>
      <c r="P52" s="7">
        <f>AB7</f>
        <v>2302.48</v>
      </c>
      <c r="Q52" s="7">
        <f t="shared" si="5"/>
        <v>2257.87</v>
      </c>
      <c r="R52" s="18">
        <f t="shared" si="6"/>
        <v>112.89349999999999</v>
      </c>
    </row>
    <row r="53" spans="11:18" x14ac:dyDescent="0.15">
      <c r="K53" s="25">
        <v>7</v>
      </c>
      <c r="L53" s="6">
        <v>0.55605499999999997</v>
      </c>
      <c r="M53" s="7">
        <f>D8</f>
        <v>2290.83</v>
      </c>
      <c r="N53" s="7">
        <f>L8</f>
        <v>2249.19</v>
      </c>
      <c r="O53" s="7">
        <f>T8</f>
        <v>2262.36</v>
      </c>
      <c r="P53" s="7">
        <f>AB8</f>
        <v>2307.41</v>
      </c>
      <c r="Q53" s="7">
        <f t="shared" si="5"/>
        <v>2277.4475000000002</v>
      </c>
      <c r="R53" s="18">
        <f t="shared" si="6"/>
        <v>113.87237500000001</v>
      </c>
    </row>
    <row r="54" spans="11:18" x14ac:dyDescent="0.15">
      <c r="K54" s="25">
        <v>8</v>
      </c>
      <c r="L54" s="6">
        <v>0.56115599999999999</v>
      </c>
      <c r="M54" s="7">
        <f>D9</f>
        <v>2290.19</v>
      </c>
      <c r="N54" s="7">
        <f>L9</f>
        <v>2261.0700000000002</v>
      </c>
      <c r="O54" s="7">
        <f>T9</f>
        <v>2282.39</v>
      </c>
      <c r="P54" s="7">
        <f>AB9</f>
        <v>2309.5500000000002</v>
      </c>
      <c r="Q54" s="7">
        <f t="shared" si="5"/>
        <v>2285.8000000000002</v>
      </c>
      <c r="R54" s="18">
        <f t="shared" si="6"/>
        <v>114.29</v>
      </c>
    </row>
    <row r="55" spans="11:18" x14ac:dyDescent="0.15">
      <c r="K55" s="25">
        <v>9</v>
      </c>
      <c r="L55" s="6">
        <v>0.56557599999999997</v>
      </c>
      <c r="M55" s="7">
        <f>D10</f>
        <v>2286.0700000000002</v>
      </c>
      <c r="N55" s="7">
        <f>L10</f>
        <v>2264.62</v>
      </c>
      <c r="O55" s="7">
        <f>T10</f>
        <v>2294.09</v>
      </c>
      <c r="P55" s="7">
        <f>AB10</f>
        <v>2310.67</v>
      </c>
      <c r="Q55" s="7">
        <f t="shared" si="5"/>
        <v>2288.8625000000002</v>
      </c>
      <c r="R55" s="18">
        <f t="shared" si="6"/>
        <v>114.44312500000001</v>
      </c>
    </row>
    <row r="56" spans="11:18" ht="14.25" thickBot="1" x14ac:dyDescent="0.2">
      <c r="K56" s="26">
        <v>10</v>
      </c>
      <c r="L56" s="20">
        <v>0.56948100000000001</v>
      </c>
      <c r="M56" s="21">
        <f>D11</f>
        <v>2278.52</v>
      </c>
      <c r="N56" s="21">
        <f>L11</f>
        <v>2262.27</v>
      </c>
      <c r="O56" s="21">
        <f>T11</f>
        <v>2301.0100000000002</v>
      </c>
      <c r="P56" s="21">
        <f>AB11</f>
        <v>2311.33</v>
      </c>
      <c r="Q56" s="21">
        <f t="shared" si="5"/>
        <v>2288.2825000000003</v>
      </c>
      <c r="R56" s="22">
        <f t="shared" si="6"/>
        <v>114.41412500000001</v>
      </c>
    </row>
  </sheetData>
  <mergeCells count="9">
    <mergeCell ref="K45:K46"/>
    <mergeCell ref="L45:L46"/>
    <mergeCell ref="M45:P45"/>
    <mergeCell ref="M19:P19"/>
    <mergeCell ref="K19:K20"/>
    <mergeCell ref="L19:L20"/>
    <mergeCell ref="K32:K33"/>
    <mergeCell ref="L32:L33"/>
    <mergeCell ref="M32:P3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J8" sqref="J8"/>
    </sheetView>
  </sheetViews>
  <sheetFormatPr defaultRowHeight="13.5" x14ac:dyDescent="0.15"/>
  <sheetData>
    <row r="1" spans="1:24" x14ac:dyDescent="0.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 x14ac:dyDescent="0.15">
      <c r="A2" t="s">
        <v>41</v>
      </c>
      <c r="B2" t="s">
        <v>42</v>
      </c>
      <c r="C2" t="s">
        <v>43</v>
      </c>
      <c r="D2">
        <v>366</v>
      </c>
      <c r="E2" t="s">
        <v>44</v>
      </c>
      <c r="F2" t="s">
        <v>45</v>
      </c>
      <c r="G2" t="s">
        <v>46</v>
      </c>
      <c r="H2" t="s">
        <v>47</v>
      </c>
      <c r="I2">
        <v>-570.51</v>
      </c>
      <c r="J2">
        <v>-149.11000000000001</v>
      </c>
      <c r="K2">
        <v>330.64</v>
      </c>
      <c r="L2">
        <v>32.26</v>
      </c>
      <c r="M2">
        <v>-751.88</v>
      </c>
      <c r="N2">
        <v>768.51</v>
      </c>
      <c r="O2">
        <v>-570.51</v>
      </c>
      <c r="P2">
        <v>-149.11000000000001</v>
      </c>
      <c r="Q2">
        <v>330.64</v>
      </c>
      <c r="R2">
        <v>32.26</v>
      </c>
      <c r="S2">
        <v>-751.88</v>
      </c>
      <c r="T2">
        <v>768.51</v>
      </c>
      <c r="U2">
        <v>0</v>
      </c>
      <c r="V2">
        <v>0</v>
      </c>
      <c r="W2">
        <v>0</v>
      </c>
    </row>
    <row r="3" spans="1:24" x14ac:dyDescent="0.15">
      <c r="A3" t="s">
        <v>41</v>
      </c>
      <c r="B3" t="s">
        <v>42</v>
      </c>
      <c r="C3" t="s">
        <v>43</v>
      </c>
      <c r="D3">
        <v>366</v>
      </c>
      <c r="E3" s="27">
        <v>41958</v>
      </c>
      <c r="F3" t="s">
        <v>45</v>
      </c>
      <c r="G3" t="s">
        <v>46</v>
      </c>
      <c r="H3" t="s">
        <v>47</v>
      </c>
      <c r="I3">
        <v>-648.77</v>
      </c>
      <c r="J3">
        <v>-409.98</v>
      </c>
      <c r="K3">
        <v>172.99</v>
      </c>
      <c r="L3">
        <v>-319.18</v>
      </c>
      <c r="M3">
        <v>-739.57</v>
      </c>
      <c r="N3">
        <v>642.48</v>
      </c>
      <c r="O3">
        <v>-648.77</v>
      </c>
      <c r="P3">
        <v>-409.98</v>
      </c>
      <c r="Q3">
        <v>172.99</v>
      </c>
      <c r="R3">
        <v>-319.18</v>
      </c>
      <c r="S3">
        <v>-739.57</v>
      </c>
      <c r="T3">
        <v>642.48</v>
      </c>
      <c r="U3">
        <v>0</v>
      </c>
      <c r="V3">
        <v>0</v>
      </c>
      <c r="W3">
        <v>0</v>
      </c>
    </row>
    <row r="4" spans="1:24" x14ac:dyDescent="0.15">
      <c r="A4" t="s">
        <v>41</v>
      </c>
      <c r="B4" t="s">
        <v>42</v>
      </c>
      <c r="C4" t="s">
        <v>43</v>
      </c>
      <c r="D4">
        <v>366</v>
      </c>
      <c r="E4" t="s">
        <v>48</v>
      </c>
      <c r="F4" t="s">
        <v>45</v>
      </c>
      <c r="G4" t="s">
        <v>46</v>
      </c>
      <c r="H4" t="s">
        <v>47</v>
      </c>
      <c r="I4">
        <v>-225.06</v>
      </c>
      <c r="J4">
        <v>-282.87</v>
      </c>
      <c r="K4">
        <v>68.45</v>
      </c>
      <c r="L4">
        <v>-179.67</v>
      </c>
      <c r="M4">
        <v>-328.26</v>
      </c>
      <c r="N4">
        <v>284.70999999999998</v>
      </c>
      <c r="O4">
        <v>-225.06</v>
      </c>
      <c r="P4">
        <v>-282.87</v>
      </c>
      <c r="Q4">
        <v>68.45</v>
      </c>
      <c r="R4">
        <v>-179.67</v>
      </c>
      <c r="S4">
        <v>-328.26</v>
      </c>
      <c r="T4">
        <v>284.70999999999998</v>
      </c>
      <c r="U4">
        <v>0</v>
      </c>
      <c r="V4">
        <v>0</v>
      </c>
      <c r="W4">
        <v>0</v>
      </c>
    </row>
    <row r="5" spans="1:24" x14ac:dyDescent="0.15">
      <c r="A5" t="s">
        <v>41</v>
      </c>
      <c r="B5" t="s">
        <v>42</v>
      </c>
      <c r="C5" t="s">
        <v>43</v>
      </c>
      <c r="D5">
        <v>366</v>
      </c>
      <c r="E5" t="s">
        <v>49</v>
      </c>
      <c r="F5" t="s">
        <v>45</v>
      </c>
      <c r="G5" t="s">
        <v>46</v>
      </c>
      <c r="H5" t="s">
        <v>47</v>
      </c>
      <c r="I5">
        <v>-146.80000000000001</v>
      </c>
      <c r="J5">
        <v>-22</v>
      </c>
      <c r="K5">
        <v>226.1</v>
      </c>
      <c r="L5">
        <v>150.15</v>
      </c>
      <c r="M5">
        <v>-318.95</v>
      </c>
      <c r="N5">
        <v>414.93</v>
      </c>
      <c r="O5">
        <v>-146.80000000000001</v>
      </c>
      <c r="P5">
        <v>-22</v>
      </c>
      <c r="Q5">
        <v>226.1</v>
      </c>
      <c r="R5">
        <v>150.15</v>
      </c>
      <c r="S5">
        <v>-318.95</v>
      </c>
      <c r="T5">
        <v>414.93</v>
      </c>
      <c r="U5">
        <v>0</v>
      </c>
      <c r="V5">
        <v>0</v>
      </c>
      <c r="W5">
        <v>0</v>
      </c>
    </row>
    <row r="8" spans="1:24" x14ac:dyDescent="0.15">
      <c r="J8">
        <f>AVERAGE(J2:J5)</f>
        <v>-215.99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2014-05-10T17:31:26Z</dcterms:modified>
</cp:coreProperties>
</file>