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iccobo\Documents\GitProjects\HOPP\examples\H2_Analysis\"/>
    </mc:Choice>
  </mc:AlternateContent>
  <xr:revisionPtr revIDLastSave="0" documentId="13_ncr:1_{52379F9F-172C-4CCB-958C-5C59EF4F7A0F}" xr6:coauthVersionLast="47" xr6:coauthVersionMax="47" xr10:uidLastSave="{00000000-0000-0000-0000-000000000000}"/>
  <bookViews>
    <workbookView xWindow="-110" yWindow="-110" windowWidth="19420" windowHeight="10420" xr2:uid="{0BE0E57E-7BF2-4188-95EF-49DFC633BEBE}"/>
  </bookViews>
  <sheets>
    <sheet name="12MW" sheetId="1" r:id="rId1"/>
    <sheet name="15MW" sheetId="4" r:id="rId2"/>
    <sheet name="18MW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4" l="1"/>
  <c r="C43" i="4"/>
  <c r="D43" i="4"/>
  <c r="E43" i="5" l="1"/>
  <c r="D43" i="5"/>
  <c r="C43" i="5"/>
  <c r="B43" i="5"/>
  <c r="E36" i="5"/>
  <c r="E48" i="5" s="1"/>
  <c r="D36" i="5"/>
  <c r="D48" i="5" s="1"/>
  <c r="C36" i="5"/>
  <c r="B36" i="5"/>
  <c r="E43" i="4"/>
  <c r="E36" i="4"/>
  <c r="E48" i="4" s="1"/>
  <c r="D36" i="4"/>
  <c r="D48" i="4" s="1"/>
  <c r="C36" i="4"/>
  <c r="C48" i="4" s="1"/>
  <c r="B36" i="4"/>
  <c r="B48" i="4" s="1"/>
  <c r="C43" i="1"/>
  <c r="D43" i="1"/>
  <c r="E43" i="1"/>
  <c r="B43" i="1"/>
  <c r="C36" i="1"/>
  <c r="C48" i="1" s="1"/>
  <c r="D36" i="1"/>
  <c r="E36" i="1"/>
  <c r="E48" i="1" s="1"/>
  <c r="B36" i="1"/>
  <c r="B48" i="1" s="1"/>
  <c r="C48" i="5" l="1"/>
  <c r="B48" i="5"/>
  <c r="D48" i="1"/>
</calcChain>
</file>

<file path=xl/sharedStrings.xml><?xml version="1.0" encoding="utf-8"?>
<sst xmlns="http://schemas.openxmlformats.org/spreadsheetml/2006/main" count="381" uniqueCount="101">
  <si>
    <t>Parameter</t>
  </si>
  <si>
    <t>Site 1</t>
  </si>
  <si>
    <t>Site 2</t>
  </si>
  <si>
    <t>Site 3</t>
  </si>
  <si>
    <t>Site 4</t>
  </si>
  <si>
    <t>Notes</t>
  </si>
  <si>
    <t>Representative region</t>
  </si>
  <si>
    <t>Gulf of Mexico (west portion of Call Area)</t>
  </si>
  <si>
    <t>Central Atlantic (Call Area E)</t>
  </si>
  <si>
    <t>New York Bight (Bright Wind Holdings Lease)</t>
  </si>
  <si>
    <t>California (Humboldt Lease Area)</t>
  </si>
  <si>
    <t>Representative coordinates</t>
  </si>
  <si>
    <t>27.18624, -96.9516</t>
  </si>
  <si>
    <t>37.48358, -73.72925</t>
  </si>
  <si>
    <t>39.53852, -73.1956</t>
  </si>
  <si>
    <t>40.95078, -124.63619</t>
  </si>
  <si>
    <t>Just in case we want to pull wind resource data later for a more robust AEP analysis</t>
  </si>
  <si>
    <t>Substructure technology</t>
  </si>
  <si>
    <t>Fixed - Monopile</t>
  </si>
  <si>
    <t>Floating - semisubmersible</t>
  </si>
  <si>
    <t>Jackets could be the preferred fixed technology choice in Gulf due to softer soils, breaking waves, and proximity to oil &amp; gas labor force with experience building these types of structures. In process of implementing updated jacket cost module. Expected Q4 and could revisit then.</t>
  </si>
  <si>
    <t>Plant capacity</t>
  </si>
  <si>
    <t>996 MW</t>
  </si>
  <si>
    <t>83 turbines</t>
  </si>
  <si>
    <t>Turbine rating</t>
  </si>
  <si>
    <t>12 MW</t>
  </si>
  <si>
    <t>Turbine layout</t>
  </si>
  <si>
    <t>7D x 7D square grid</t>
  </si>
  <si>
    <t>simplistic</t>
  </si>
  <si>
    <t>Approx. water depth</t>
  </si>
  <si>
    <t>45 m</t>
  </si>
  <si>
    <t>2000 m</t>
  </si>
  <si>
    <t>40 m</t>
  </si>
  <si>
    <t>850 m</t>
  </si>
  <si>
    <t>Approx. distance to port</t>
  </si>
  <si>
    <t>80 km</t>
  </si>
  <si>
    <t>110 km</t>
  </si>
  <si>
    <t>100 km</t>
  </si>
  <si>
    <t>55 km</t>
  </si>
  <si>
    <t>Approx. distance to export cable landfall</t>
  </si>
  <si>
    <t>85 km</t>
  </si>
  <si>
    <t>45 km</t>
  </si>
  <si>
    <t>Onshore spur length</t>
  </si>
  <si>
    <t>5 km</t>
  </si>
  <si>
    <t>Export cable voltage</t>
  </si>
  <si>
    <t>220 kV</t>
  </si>
  <si>
    <t>Array cable voltage</t>
  </si>
  <si>
    <t>66kV</t>
  </si>
  <si>
    <t xml:space="preserve">ORCA mean wind speed (100m WTK) </t>
  </si>
  <si>
    <t>8.8 m/s</t>
  </si>
  <si>
    <t>~9.15 m/s</t>
  </si>
  <si>
    <t>~10</t>
  </si>
  <si>
    <t>NY Bight was 9-9.25 m/s</t>
  </si>
  <si>
    <t>ORCA GCF</t>
  </si>
  <si>
    <t>I don't believe this is CA20</t>
  </si>
  <si>
    <t>Assumed NCF</t>
  </si>
  <si>
    <t>ORCA Port</t>
  </si>
  <si>
    <t>Gulf Marine Fabricators</t>
  </si>
  <si>
    <t>Ocean City</t>
  </si>
  <si>
    <t>Brooklyn Marine Terminal</t>
  </si>
  <si>
    <t>Humboldt Bay</t>
  </si>
  <si>
    <t>Fixed charge rate (nominal)</t>
  </si>
  <si>
    <t>From 2020 COE Review. There could be a case for slight differences in FCR between fixed and floating, but I can point to a justification to keep them the same. This also helps keep it simple</t>
  </si>
  <si>
    <t>Fixed charge rate (real)</t>
  </si>
  <si>
    <t xml:space="preserve">From 2020 COE Review. The argument the ATB made this year was that while short-term inflation is impacting prices, they don't have any basis to support changing the long-term average inflation rate from 2.5%. </t>
  </si>
  <si>
    <t>Turbine CapEx</t>
  </si>
  <si>
    <t>From OSW Market Report 2021 Edition. I wouldn't be surprised if these have increased since then. There could be a case for increasing floating turbine CapEx ~5% for hardening, but again keeping it simple for now</t>
  </si>
  <si>
    <t>LCOE</t>
  </si>
  <si>
    <t>Array System</t>
  </si>
  <si>
    <t>Export System</t>
  </si>
  <si>
    <t>Offshore Substation</t>
  </si>
  <si>
    <t>Scour Protection</t>
  </si>
  <si>
    <t>Substructure</t>
  </si>
  <si>
    <t>Array System Installation</t>
  </si>
  <si>
    <t>Export System Installation</t>
  </si>
  <si>
    <t>Offshore Substation Installation</t>
  </si>
  <si>
    <t>Scour Protection Installation</t>
  </si>
  <si>
    <t>Substructure Installation</t>
  </si>
  <si>
    <t>Turbine Installation</t>
  </si>
  <si>
    <t>construction_insurance_capex</t>
  </si>
  <si>
    <t>decomissioning_costs</t>
  </si>
  <si>
    <t>construction_financing</t>
  </si>
  <si>
    <t>procurement_contingency_costs</t>
  </si>
  <si>
    <t>install_contingency_costs</t>
  </si>
  <si>
    <t>project_completion_capex</t>
  </si>
  <si>
    <t>Total CapEx</t>
  </si>
  <si>
    <t>OpEx, $/kW-yr</t>
  </si>
  <si>
    <t>Costs (all reported in 2020 USD with nominal FCR)</t>
  </si>
  <si>
    <t>Mooring System</t>
  </si>
  <si>
    <t>Mooring System Installation</t>
  </si>
  <si>
    <t>Monopiles have 0 because no mooring lines.</t>
  </si>
  <si>
    <t>Semisubs have 0 because no scour protection.</t>
  </si>
  <si>
    <t>Semisub turbine installation is included in Substructure Installation because of tow-out installation strategy</t>
  </si>
  <si>
    <t>Nominal</t>
  </si>
  <si>
    <t>check Total CapEx</t>
  </si>
  <si>
    <t>15 MW</t>
  </si>
  <si>
    <t>18 mW</t>
  </si>
  <si>
    <t>18 MW</t>
  </si>
  <si>
    <t>ATB 2022, OpEx based on R&amp;D assumptions with a base year of 2022.</t>
  </si>
  <si>
    <t>BOS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</si>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</sst>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 applyBorder="1"/>
    <xf numFmtId="10" fontId="0" fillId="0" borderId="0" xfId="0" applyNumberFormat="1" applyBorder="1"/>
    <xf numFmtId="1" fontId="0" fillId="0" borderId="0" xfId="0" applyNumberFormat="1" applyBorder="1"/>
    <xf numFmtId="1" fontId="2" fillId="0" borderId="0" xfId="0" applyNumberFormat="1" applyFont="1" applyBorder="1"/>
    <xf numFmtId="0" fontId="5" fillId="0" borderId="0" xfId="0" applyFont="1" applyBorder="1"/>
    <xf numFmtId="0" fontId="0" fillId="0" borderId="10" xfId="0" applyBorder="1"/>
    <xf numFmtId="1" fontId="0" fillId="0" borderId="11" xfId="0" applyNumberFormat="1" applyBorder="1"/>
    <xf numFmtId="0" fontId="0" fillId="2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1" fontId="2" fillId="0" borderId="1" xfId="0" applyNumberFormat="1" applyFont="1" applyBorder="1"/>
    <xf numFmtId="1" fontId="0" fillId="0" borderId="1" xfId="0" applyNumberFormat="1" applyBorder="1"/>
    <xf numFmtId="0" fontId="0" fillId="0" borderId="14" xfId="0" applyBorder="1" applyAlignment="1">
      <alignment wrapText="1"/>
    </xf>
    <xf numFmtId="0" fontId="4" fillId="3" borderId="7" xfId="0" applyFont="1" applyFill="1" applyBorder="1"/>
    <xf numFmtId="1" fontId="6" fillId="3" borderId="8" xfId="0" applyNumberFormat="1" applyFont="1" applyFill="1" applyBorder="1"/>
    <xf numFmtId="1" fontId="4" fillId="3" borderId="8" xfId="0" applyNumberFormat="1" applyFont="1" applyFill="1" applyBorder="1"/>
    <xf numFmtId="0" fontId="4" fillId="3" borderId="5" xfId="0" applyFont="1" applyFill="1" applyBorder="1"/>
    <xf numFmtId="0" fontId="4" fillId="4" borderId="2" xfId="0" applyFont="1" applyFill="1" applyBorder="1"/>
    <xf numFmtId="1" fontId="4" fillId="4" borderId="3" xfId="0" applyNumberFormat="1" applyFont="1" applyFill="1" applyBorder="1"/>
    <xf numFmtId="0" fontId="4" fillId="5" borderId="2" xfId="0" applyFont="1" applyFill="1" applyBorder="1"/>
    <xf numFmtId="1" fontId="4" fillId="5" borderId="3" xfId="0" applyNumberFormat="1" applyFont="1" applyFill="1" applyBorder="1"/>
    <xf numFmtId="0" fontId="0" fillId="3" borderId="9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4" fillId="4" borderId="5" xfId="0" applyFont="1" applyFill="1" applyBorder="1"/>
    <xf numFmtId="10" fontId="4" fillId="4" borderId="0" xfId="0" applyNumberFormat="1" applyFont="1" applyFill="1" applyBorder="1"/>
    <xf numFmtId="0" fontId="0" fillId="4" borderId="6" xfId="0" applyFill="1" applyBorder="1" applyAlignment="1">
      <alignment wrapText="1"/>
    </xf>
    <xf numFmtId="164" fontId="4" fillId="4" borderId="0" xfId="1" applyNumberFormat="1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5" fillId="4" borderId="6" xfId="0" applyFont="1" applyFill="1" applyBorder="1" applyAlignment="1">
      <alignment wrapText="1"/>
    </xf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0163-94D1-4EC7-AC79-39520D1CD789}">
  <dimension ref="A1:F48"/>
  <sheetViews>
    <sheetView tabSelected="1" topLeftCell="A29" zoomScale="85" zoomScaleNormal="85" workbookViewId="0">
      <selection activeCell="A36" sqref="A36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19.453125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43.5" x14ac:dyDescent="0.3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x14ac:dyDescent="0.35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29" x14ac:dyDescent="0.35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x14ac:dyDescent="0.35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35">
      <c r="A6" s="5" t="s">
        <v>24</v>
      </c>
      <c r="B6" s="7" t="s">
        <v>25</v>
      </c>
      <c r="C6" s="7" t="s">
        <v>25</v>
      </c>
      <c r="D6" s="7" t="s">
        <v>25</v>
      </c>
      <c r="E6" s="7" t="s">
        <v>25</v>
      </c>
      <c r="F6" s="17"/>
    </row>
    <row r="7" spans="1:6" x14ac:dyDescent="0.35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35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35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35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35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35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35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x14ac:dyDescent="0.35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x14ac:dyDescent="0.35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x14ac:dyDescent="0.35">
      <c r="A16" s="35" t="s">
        <v>55</v>
      </c>
      <c r="B16" s="38">
        <v>0.44500000000000001</v>
      </c>
      <c r="C16" s="38">
        <v>0.49</v>
      </c>
      <c r="D16" s="38">
        <v>0.44500000000000001</v>
      </c>
      <c r="E16" s="38">
        <v>0.49</v>
      </c>
      <c r="F16" s="41" t="s">
        <v>98</v>
      </c>
    </row>
    <row r="17" spans="1:6" x14ac:dyDescent="0.35">
      <c r="A17" s="5" t="s">
        <v>56</v>
      </c>
      <c r="B17" s="9" t="s">
        <v>57</v>
      </c>
      <c r="C17" s="7" t="s">
        <v>58</v>
      </c>
      <c r="D17" s="7" t="s">
        <v>59</v>
      </c>
      <c r="E17" s="7" t="s">
        <v>60</v>
      </c>
      <c r="F17" s="17"/>
    </row>
    <row r="18" spans="1:6" ht="29" x14ac:dyDescent="0.35">
      <c r="A18" s="35" t="s">
        <v>61</v>
      </c>
      <c r="B18" s="36">
        <v>7.6399999999999996E-2</v>
      </c>
      <c r="C18" s="36">
        <v>7.6399999999999996E-2</v>
      </c>
      <c r="D18" s="36">
        <v>7.6399999999999996E-2</v>
      </c>
      <c r="E18" s="36">
        <v>7.6399999999999996E-2</v>
      </c>
      <c r="F18" s="37" t="s">
        <v>62</v>
      </c>
    </row>
    <row r="19" spans="1:6" ht="29" x14ac:dyDescent="0.35">
      <c r="A19" s="5" t="s">
        <v>63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64</v>
      </c>
    </row>
    <row r="20" spans="1:6" ht="15" thickBot="1" x14ac:dyDescent="0.4">
      <c r="A20" s="5"/>
      <c r="B20" s="7"/>
      <c r="C20" s="7"/>
      <c r="D20" s="7"/>
      <c r="E20" s="7"/>
      <c r="F20" s="17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15" thickBot="1" x14ac:dyDescent="0.4">
      <c r="A22" s="39" t="s">
        <v>86</v>
      </c>
      <c r="B22" s="40">
        <v>115</v>
      </c>
      <c r="C22" s="40">
        <v>92</v>
      </c>
      <c r="D22" s="40">
        <v>115</v>
      </c>
      <c r="E22" s="40">
        <v>92</v>
      </c>
      <c r="F22" s="41" t="s">
        <v>98</v>
      </c>
    </row>
    <row r="23" spans="1:6" x14ac:dyDescent="0.35">
      <c r="A23" s="14" t="s">
        <v>68</v>
      </c>
      <c r="B23" s="15">
        <v>67</v>
      </c>
      <c r="C23" s="15">
        <v>169</v>
      </c>
      <c r="D23" s="15">
        <v>66</v>
      </c>
      <c r="E23" s="15">
        <v>108</v>
      </c>
      <c r="F23" s="18"/>
    </row>
    <row r="24" spans="1:6" x14ac:dyDescent="0.35">
      <c r="A24" s="5" t="s">
        <v>69</v>
      </c>
      <c r="B24" s="11">
        <v>90</v>
      </c>
      <c r="C24" s="11">
        <v>58</v>
      </c>
      <c r="D24" s="11">
        <v>85</v>
      </c>
      <c r="E24" s="11">
        <v>25</v>
      </c>
      <c r="F24" s="17"/>
    </row>
    <row r="25" spans="1:6" x14ac:dyDescent="0.35">
      <c r="A25" s="5" t="s">
        <v>72</v>
      </c>
      <c r="B25" s="11">
        <v>568</v>
      </c>
      <c r="C25" s="11">
        <v>1051</v>
      </c>
      <c r="D25" s="11">
        <v>548</v>
      </c>
      <c r="E25" s="11">
        <v>1051</v>
      </c>
      <c r="F25" s="17"/>
    </row>
    <row r="26" spans="1:6" x14ac:dyDescent="0.35">
      <c r="A26" s="5" t="s">
        <v>88</v>
      </c>
      <c r="B26" s="12">
        <v>0</v>
      </c>
      <c r="C26" s="11">
        <v>1288</v>
      </c>
      <c r="D26" s="12">
        <v>0</v>
      </c>
      <c r="E26" s="11">
        <v>523.03150801367201</v>
      </c>
      <c r="F26" s="17" t="s">
        <v>90</v>
      </c>
    </row>
    <row r="27" spans="1:6" x14ac:dyDescent="0.35">
      <c r="A27" s="5" t="s">
        <v>70</v>
      </c>
      <c r="B27" s="11">
        <v>233</v>
      </c>
      <c r="C27" s="11">
        <v>234</v>
      </c>
      <c r="D27" s="11">
        <v>234</v>
      </c>
      <c r="E27" s="11">
        <v>234</v>
      </c>
      <c r="F27" s="17"/>
    </row>
    <row r="28" spans="1:6" x14ac:dyDescent="0.35">
      <c r="A28" s="5" t="s">
        <v>71</v>
      </c>
      <c r="B28" s="11">
        <v>17.5</v>
      </c>
      <c r="C28" s="8">
        <v>0</v>
      </c>
      <c r="D28" s="11">
        <v>17.739999999999998</v>
      </c>
      <c r="E28" s="8">
        <v>0</v>
      </c>
      <c r="F28" s="17" t="s">
        <v>91</v>
      </c>
    </row>
    <row r="29" spans="1:6" x14ac:dyDescent="0.35">
      <c r="A29" s="5" t="s">
        <v>73</v>
      </c>
      <c r="B29" s="11">
        <v>32</v>
      </c>
      <c r="C29" s="11">
        <v>42</v>
      </c>
      <c r="D29" s="11">
        <v>32.040788494514402</v>
      </c>
      <c r="E29" s="11">
        <v>36</v>
      </c>
      <c r="F29" s="17"/>
    </row>
    <row r="30" spans="1:6" x14ac:dyDescent="0.35">
      <c r="A30" s="5" t="s">
        <v>74</v>
      </c>
      <c r="B30" s="11">
        <v>178</v>
      </c>
      <c r="C30" s="11">
        <v>175</v>
      </c>
      <c r="D30" s="11">
        <v>178</v>
      </c>
      <c r="E30" s="11">
        <v>175</v>
      </c>
      <c r="F30" s="17"/>
    </row>
    <row r="31" spans="1:6" x14ac:dyDescent="0.35">
      <c r="A31" s="5" t="s">
        <v>75</v>
      </c>
      <c r="B31" s="11">
        <v>4</v>
      </c>
      <c r="C31" s="11">
        <v>5</v>
      </c>
      <c r="D31" s="11">
        <v>4</v>
      </c>
      <c r="E31" s="11">
        <v>4</v>
      </c>
      <c r="F31" s="17"/>
    </row>
    <row r="32" spans="1:6" x14ac:dyDescent="0.35">
      <c r="A32" s="5" t="s">
        <v>76</v>
      </c>
      <c r="B32" s="11">
        <v>38</v>
      </c>
      <c r="C32" s="8">
        <v>0</v>
      </c>
      <c r="D32" s="11">
        <v>44</v>
      </c>
      <c r="E32" s="8">
        <v>0</v>
      </c>
      <c r="F32" s="17" t="s">
        <v>91</v>
      </c>
    </row>
    <row r="33" spans="1:6" x14ac:dyDescent="0.35">
      <c r="A33" s="5" t="s">
        <v>77</v>
      </c>
      <c r="B33" s="11">
        <v>54</v>
      </c>
      <c r="C33" s="11">
        <v>76</v>
      </c>
      <c r="D33" s="11">
        <v>56</v>
      </c>
      <c r="E33" s="11">
        <v>62</v>
      </c>
      <c r="F33" s="17"/>
    </row>
    <row r="34" spans="1:6" x14ac:dyDescent="0.35">
      <c r="A34" s="5" t="s">
        <v>78</v>
      </c>
      <c r="B34" s="11">
        <v>95</v>
      </c>
      <c r="C34" s="8">
        <v>0</v>
      </c>
      <c r="D34" s="11">
        <v>98</v>
      </c>
      <c r="E34" s="12">
        <v>0</v>
      </c>
      <c r="F34" s="17" t="s">
        <v>92</v>
      </c>
    </row>
    <row r="35" spans="1:6" ht="15" thickBot="1" x14ac:dyDescent="0.4">
      <c r="A35" s="19" t="s">
        <v>89</v>
      </c>
      <c r="B35" s="20">
        <v>0</v>
      </c>
      <c r="C35" s="21">
        <v>145</v>
      </c>
      <c r="D35" s="20">
        <v>0</v>
      </c>
      <c r="E35" s="21">
        <v>93</v>
      </c>
      <c r="F35" s="22" t="s">
        <v>90</v>
      </c>
    </row>
    <row r="36" spans="1:6" ht="15.5" thickTop="1" thickBot="1" x14ac:dyDescent="0.4">
      <c r="A36" s="23" t="s">
        <v>99</v>
      </c>
      <c r="B36" s="24">
        <f>SUM(B23:B35)</f>
        <v>1376.5</v>
      </c>
      <c r="C36" s="24">
        <f t="shared" ref="C36:E36" si="0">SUM(C23:C35)</f>
        <v>3243</v>
      </c>
      <c r="D36" s="24">
        <f t="shared" si="0"/>
        <v>1362.7807884945144</v>
      </c>
      <c r="E36" s="24">
        <f t="shared" si="0"/>
        <v>2311.031508013672</v>
      </c>
      <c r="F36" s="31"/>
    </row>
    <row r="37" spans="1:6" x14ac:dyDescent="0.35">
      <c r="A37" s="14" t="s">
        <v>79</v>
      </c>
      <c r="B37" s="15">
        <v>31</v>
      </c>
      <c r="C37" s="15">
        <v>52</v>
      </c>
      <c r="D37" s="15">
        <v>31</v>
      </c>
      <c r="E37" s="15">
        <v>42</v>
      </c>
      <c r="F37" s="18"/>
    </row>
    <row r="38" spans="1:6" x14ac:dyDescent="0.35">
      <c r="A38" s="5" t="s">
        <v>80</v>
      </c>
      <c r="B38" s="11">
        <v>69</v>
      </c>
      <c r="C38" s="11">
        <v>76</v>
      </c>
      <c r="D38" s="11">
        <v>71</v>
      </c>
      <c r="E38" s="11">
        <v>64</v>
      </c>
      <c r="F38" s="17"/>
    </row>
    <row r="39" spans="1:6" x14ac:dyDescent="0.35">
      <c r="A39" s="5" t="s">
        <v>81</v>
      </c>
      <c r="B39" s="11">
        <v>132</v>
      </c>
      <c r="C39" s="11">
        <v>220</v>
      </c>
      <c r="D39" s="11">
        <v>132</v>
      </c>
      <c r="E39" s="11">
        <v>175</v>
      </c>
      <c r="F39" s="17"/>
    </row>
    <row r="40" spans="1:6" x14ac:dyDescent="0.35">
      <c r="A40" s="5" t="s">
        <v>82</v>
      </c>
      <c r="B40" s="11">
        <v>131</v>
      </c>
      <c r="C40" s="11">
        <v>235</v>
      </c>
      <c r="D40" s="11">
        <v>130</v>
      </c>
      <c r="E40" s="11">
        <v>186</v>
      </c>
      <c r="F40" s="17"/>
    </row>
    <row r="41" spans="1:6" x14ac:dyDescent="0.35">
      <c r="A41" s="5" t="s">
        <v>83</v>
      </c>
      <c r="B41" s="11">
        <v>138</v>
      </c>
      <c r="C41" s="11">
        <v>153</v>
      </c>
      <c r="D41" s="11">
        <v>142</v>
      </c>
      <c r="E41" s="11">
        <v>127</v>
      </c>
      <c r="F41" s="17"/>
    </row>
    <row r="42" spans="1:6" ht="15" thickBot="1" x14ac:dyDescent="0.4">
      <c r="A42" s="19" t="s">
        <v>84</v>
      </c>
      <c r="B42" s="21">
        <v>31</v>
      </c>
      <c r="C42" s="21">
        <v>52</v>
      </c>
      <c r="D42" s="21">
        <v>31</v>
      </c>
      <c r="E42" s="21">
        <v>42</v>
      </c>
      <c r="F42" s="22"/>
    </row>
    <row r="43" spans="1:6" ht="15.5" thickTop="1" thickBot="1" x14ac:dyDescent="0.4">
      <c r="A43" s="23" t="s">
        <v>100</v>
      </c>
      <c r="B43" s="25">
        <f>SUM(B37:B42)</f>
        <v>532</v>
      </c>
      <c r="C43" s="25">
        <f t="shared" ref="C43:E43" si="1">SUM(C37:C42)</f>
        <v>788</v>
      </c>
      <c r="D43" s="25">
        <f t="shared" si="1"/>
        <v>537</v>
      </c>
      <c r="E43" s="25">
        <f t="shared" si="1"/>
        <v>636</v>
      </c>
      <c r="F43" s="31"/>
    </row>
    <row r="44" spans="1:6" ht="29.5" thickBot="1" x14ac:dyDescent="0.4">
      <c r="A44" s="26" t="s">
        <v>65</v>
      </c>
      <c r="B44" s="42">
        <v>1300</v>
      </c>
      <c r="C44" s="42">
        <v>1300</v>
      </c>
      <c r="D44" s="42">
        <v>1300</v>
      </c>
      <c r="E44" s="42">
        <v>1300</v>
      </c>
      <c r="F44" s="32" t="s">
        <v>66</v>
      </c>
    </row>
    <row r="45" spans="1:6" ht="15" thickBot="1" x14ac:dyDescent="0.4">
      <c r="A45" s="27" t="s">
        <v>85</v>
      </c>
      <c r="B45" s="28">
        <v>3210</v>
      </c>
      <c r="C45" s="28">
        <v>5332</v>
      </c>
      <c r="D45" s="28">
        <v>3199</v>
      </c>
      <c r="E45" s="28">
        <v>4246</v>
      </c>
      <c r="F45" s="33"/>
    </row>
    <row r="46" spans="1:6" ht="15" thickBot="1" x14ac:dyDescent="0.4">
      <c r="A46" s="29" t="s">
        <v>67</v>
      </c>
      <c r="B46" s="30">
        <v>92</v>
      </c>
      <c r="C46" s="30">
        <v>116</v>
      </c>
      <c r="D46" s="30">
        <v>92</v>
      </c>
      <c r="E46" s="30">
        <v>97</v>
      </c>
      <c r="F46" s="34" t="s">
        <v>93</v>
      </c>
    </row>
    <row r="47" spans="1:6" x14ac:dyDescent="0.35">
      <c r="A47" s="5"/>
      <c r="B47" s="7"/>
      <c r="C47" s="7"/>
      <c r="D47" s="7"/>
      <c r="E47" s="7"/>
      <c r="F47" s="6"/>
    </row>
    <row r="48" spans="1:6" x14ac:dyDescent="0.35">
      <c r="A48" t="s">
        <v>94</v>
      </c>
      <c r="B48" s="2">
        <f>SUM(B36,B43,B44)</f>
        <v>3208.5</v>
      </c>
      <c r="C48" s="2">
        <f t="shared" ref="C48:E48" si="2">SUM(C36,C43,C44)</f>
        <v>5331</v>
      </c>
      <c r="D48" s="2">
        <f t="shared" si="2"/>
        <v>3199.7807884945141</v>
      </c>
      <c r="E48" s="2">
        <f t="shared" si="2"/>
        <v>4247.0315080136716</v>
      </c>
      <c r="F48" s="6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632D-7DA4-4FB8-822E-545BCD23B42C}">
  <dimension ref="A1:F48"/>
  <sheetViews>
    <sheetView topLeftCell="A29" zoomScale="85" zoomScaleNormal="85" workbookViewId="0">
      <selection activeCell="A37" sqref="A37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19.453125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43.5" x14ac:dyDescent="0.3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ht="43.5" x14ac:dyDescent="0.35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29" x14ac:dyDescent="0.35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x14ac:dyDescent="0.35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35">
      <c r="A6" s="5" t="s">
        <v>24</v>
      </c>
      <c r="B6" s="7" t="s">
        <v>95</v>
      </c>
      <c r="C6" s="7" t="s">
        <v>95</v>
      </c>
      <c r="D6" s="7" t="s">
        <v>95</v>
      </c>
      <c r="E6" s="7" t="s">
        <v>95</v>
      </c>
      <c r="F6" s="17"/>
    </row>
    <row r="7" spans="1:6" x14ac:dyDescent="0.35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35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35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35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35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35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35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x14ac:dyDescent="0.35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x14ac:dyDescent="0.35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x14ac:dyDescent="0.35">
      <c r="A16" s="35" t="s">
        <v>55</v>
      </c>
      <c r="B16" s="38">
        <v>0.46100000000000002</v>
      </c>
      <c r="C16" s="38">
        <v>0.5</v>
      </c>
      <c r="D16" s="38">
        <v>0.46100000000000002</v>
      </c>
      <c r="E16" s="38">
        <v>0.5</v>
      </c>
      <c r="F16" s="41" t="s">
        <v>98</v>
      </c>
    </row>
    <row r="17" spans="1:6" x14ac:dyDescent="0.35">
      <c r="A17" s="5" t="s">
        <v>56</v>
      </c>
      <c r="B17" s="9" t="s">
        <v>57</v>
      </c>
      <c r="C17" s="7" t="s">
        <v>58</v>
      </c>
      <c r="D17" s="7" t="s">
        <v>59</v>
      </c>
      <c r="E17" s="7" t="s">
        <v>60</v>
      </c>
      <c r="F17" s="17"/>
    </row>
    <row r="18" spans="1:6" ht="29" x14ac:dyDescent="0.35">
      <c r="A18" s="35" t="s">
        <v>61</v>
      </c>
      <c r="B18" s="36">
        <v>7.6399999999999996E-2</v>
      </c>
      <c r="C18" s="36">
        <v>7.6399999999999996E-2</v>
      </c>
      <c r="D18" s="36">
        <v>7.6399999999999996E-2</v>
      </c>
      <c r="E18" s="36">
        <v>7.6399999999999996E-2</v>
      </c>
      <c r="F18" s="37" t="s">
        <v>62</v>
      </c>
    </row>
    <row r="19" spans="1:6" ht="29" x14ac:dyDescent="0.35">
      <c r="A19" s="5" t="s">
        <v>63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64</v>
      </c>
    </row>
    <row r="20" spans="1:6" ht="15" thickBot="1" x14ac:dyDescent="0.4">
      <c r="A20" s="5"/>
      <c r="B20" s="7"/>
      <c r="C20" s="7"/>
      <c r="D20" s="7"/>
      <c r="E20" s="7"/>
      <c r="F20" s="17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15" thickBot="1" x14ac:dyDescent="0.4">
      <c r="A22" s="39" t="s">
        <v>86</v>
      </c>
      <c r="B22" s="40">
        <v>103</v>
      </c>
      <c r="C22" s="40">
        <v>83</v>
      </c>
      <c r="D22" s="40">
        <v>103</v>
      </c>
      <c r="E22" s="40">
        <v>83</v>
      </c>
      <c r="F22" s="41" t="s">
        <v>98</v>
      </c>
    </row>
    <row r="23" spans="1:6" x14ac:dyDescent="0.35">
      <c r="A23" s="14" t="s">
        <v>68</v>
      </c>
      <c r="B23" s="15">
        <v>62</v>
      </c>
      <c r="C23" s="15">
        <v>144</v>
      </c>
      <c r="D23" s="15">
        <v>62</v>
      </c>
      <c r="E23" s="15">
        <v>95.6</v>
      </c>
      <c r="F23" s="18"/>
    </row>
    <row r="24" spans="1:6" x14ac:dyDescent="0.35">
      <c r="A24" s="5" t="s">
        <v>69</v>
      </c>
      <c r="B24" s="11">
        <v>91</v>
      </c>
      <c r="C24" s="11">
        <v>59</v>
      </c>
      <c r="D24" s="11">
        <v>86</v>
      </c>
      <c r="E24" s="11">
        <v>26</v>
      </c>
      <c r="F24" s="17"/>
    </row>
    <row r="25" spans="1:6" x14ac:dyDescent="0.35">
      <c r="A25" s="5" t="s">
        <v>72</v>
      </c>
      <c r="B25" s="11">
        <v>561</v>
      </c>
      <c r="C25" s="11">
        <v>980</v>
      </c>
      <c r="D25" s="11">
        <v>543</v>
      </c>
      <c r="E25" s="11">
        <v>980</v>
      </c>
      <c r="F25" s="17"/>
    </row>
    <row r="26" spans="1:6" x14ac:dyDescent="0.35">
      <c r="A26" s="5" t="s">
        <v>88</v>
      </c>
      <c r="B26" s="12">
        <v>0</v>
      </c>
      <c r="C26" s="11">
        <v>1030</v>
      </c>
      <c r="D26" s="12">
        <v>0</v>
      </c>
      <c r="E26" s="11">
        <v>418</v>
      </c>
      <c r="F26" s="17" t="s">
        <v>90</v>
      </c>
    </row>
    <row r="27" spans="1:6" x14ac:dyDescent="0.35">
      <c r="A27" s="5" t="s">
        <v>70</v>
      </c>
      <c r="B27" s="11">
        <v>235</v>
      </c>
      <c r="C27" s="11">
        <v>235</v>
      </c>
      <c r="D27" s="11">
        <v>235</v>
      </c>
      <c r="E27" s="11">
        <v>235</v>
      </c>
      <c r="F27" s="17"/>
    </row>
    <row r="28" spans="1:6" x14ac:dyDescent="0.35">
      <c r="A28" s="5" t="s">
        <v>71</v>
      </c>
      <c r="B28" s="11">
        <v>17</v>
      </c>
      <c r="C28" s="8">
        <v>0</v>
      </c>
      <c r="D28" s="11">
        <v>17</v>
      </c>
      <c r="E28" s="8">
        <v>0</v>
      </c>
      <c r="F28" s="17" t="s">
        <v>91</v>
      </c>
    </row>
    <row r="29" spans="1:6" x14ac:dyDescent="0.35">
      <c r="A29" s="5" t="s">
        <v>73</v>
      </c>
      <c r="B29" s="11">
        <v>26</v>
      </c>
      <c r="C29" s="11">
        <v>35</v>
      </c>
      <c r="D29" s="11">
        <v>26</v>
      </c>
      <c r="E29" s="11">
        <v>30</v>
      </c>
      <c r="F29" s="17"/>
    </row>
    <row r="30" spans="1:6" x14ac:dyDescent="0.35">
      <c r="A30" s="5" t="s">
        <v>74</v>
      </c>
      <c r="B30" s="11">
        <v>178</v>
      </c>
      <c r="C30" s="11">
        <v>175</v>
      </c>
      <c r="D30" s="11">
        <v>178</v>
      </c>
      <c r="E30" s="11">
        <v>175</v>
      </c>
      <c r="F30" s="17"/>
    </row>
    <row r="31" spans="1:6" x14ac:dyDescent="0.35">
      <c r="A31" s="5" t="s">
        <v>75</v>
      </c>
      <c r="B31" s="11">
        <v>4</v>
      </c>
      <c r="C31" s="11">
        <v>5</v>
      </c>
      <c r="D31" s="11">
        <v>4</v>
      </c>
      <c r="E31" s="11">
        <v>4</v>
      </c>
      <c r="F31" s="17"/>
    </row>
    <row r="32" spans="1:6" x14ac:dyDescent="0.35">
      <c r="A32" s="5" t="s">
        <v>76</v>
      </c>
      <c r="B32" s="11">
        <v>30</v>
      </c>
      <c r="C32" s="8">
        <v>0</v>
      </c>
      <c r="D32" s="11">
        <v>35</v>
      </c>
      <c r="E32" s="8">
        <v>0</v>
      </c>
      <c r="F32" s="17" t="s">
        <v>91</v>
      </c>
    </row>
    <row r="33" spans="1:6" x14ac:dyDescent="0.35">
      <c r="A33" s="5" t="s">
        <v>77</v>
      </c>
      <c r="B33" s="11">
        <v>47</v>
      </c>
      <c r="C33" s="11">
        <v>61</v>
      </c>
      <c r="D33" s="11">
        <v>48</v>
      </c>
      <c r="E33" s="11">
        <v>50</v>
      </c>
      <c r="F33" s="17"/>
    </row>
    <row r="34" spans="1:6" x14ac:dyDescent="0.35">
      <c r="A34" s="5" t="s">
        <v>78</v>
      </c>
      <c r="B34" s="11">
        <v>85</v>
      </c>
      <c r="C34" s="8">
        <v>0</v>
      </c>
      <c r="D34" s="11">
        <v>89</v>
      </c>
      <c r="E34" s="12">
        <v>0</v>
      </c>
      <c r="F34" s="17" t="s">
        <v>92</v>
      </c>
    </row>
    <row r="35" spans="1:6" ht="15" thickBot="1" x14ac:dyDescent="0.4">
      <c r="A35" s="19" t="s">
        <v>89</v>
      </c>
      <c r="B35" s="20">
        <v>0</v>
      </c>
      <c r="C35" s="21">
        <v>116</v>
      </c>
      <c r="D35" s="20">
        <v>0</v>
      </c>
      <c r="E35" s="21">
        <v>73</v>
      </c>
      <c r="F35" s="22" t="s">
        <v>90</v>
      </c>
    </row>
    <row r="36" spans="1:6" ht="15.5" thickTop="1" thickBot="1" x14ac:dyDescent="0.4">
      <c r="A36" s="23" t="s">
        <v>99</v>
      </c>
      <c r="B36" s="24">
        <f>SUM(B23:B35)</f>
        <v>1336</v>
      </c>
      <c r="C36" s="24">
        <f t="shared" ref="C36:E36" si="0">SUM(C23:C35)</f>
        <v>2840</v>
      </c>
      <c r="D36" s="24">
        <f t="shared" si="0"/>
        <v>1323</v>
      </c>
      <c r="E36" s="24">
        <f t="shared" si="0"/>
        <v>2086.6</v>
      </c>
      <c r="F36" s="31"/>
    </row>
    <row r="37" spans="1:6" x14ac:dyDescent="0.35">
      <c r="A37" s="14" t="s">
        <v>79</v>
      </c>
      <c r="B37" s="15">
        <v>30</v>
      </c>
      <c r="C37" s="15">
        <v>47</v>
      </c>
      <c r="D37" s="15">
        <v>30</v>
      </c>
      <c r="E37" s="15">
        <v>39</v>
      </c>
      <c r="F37" s="18"/>
    </row>
    <row r="38" spans="1:6" x14ac:dyDescent="0.35">
      <c r="A38" s="5" t="s">
        <v>80</v>
      </c>
      <c r="B38" s="11">
        <v>64</v>
      </c>
      <c r="C38" s="11">
        <v>67</v>
      </c>
      <c r="D38" s="11">
        <v>65</v>
      </c>
      <c r="E38" s="11">
        <v>57</v>
      </c>
      <c r="F38" s="17"/>
    </row>
    <row r="39" spans="1:6" x14ac:dyDescent="0.35">
      <c r="A39" s="5" t="s">
        <v>81</v>
      </c>
      <c r="B39" s="11">
        <v>129</v>
      </c>
      <c r="C39" s="11">
        <v>199</v>
      </c>
      <c r="D39" s="11">
        <v>129</v>
      </c>
      <c r="E39" s="11">
        <v>163</v>
      </c>
      <c r="F39" s="17"/>
    </row>
    <row r="40" spans="1:6" x14ac:dyDescent="0.35">
      <c r="A40" s="5" t="s">
        <v>82</v>
      </c>
      <c r="B40" s="11">
        <v>130</v>
      </c>
      <c r="C40" s="11">
        <v>214</v>
      </c>
      <c r="D40" s="11">
        <v>128</v>
      </c>
      <c r="E40" s="11">
        <v>175</v>
      </c>
      <c r="F40" s="17"/>
    </row>
    <row r="41" spans="1:6" x14ac:dyDescent="0.35">
      <c r="A41" s="5" t="s">
        <v>83</v>
      </c>
      <c r="B41" s="11">
        <v>127</v>
      </c>
      <c r="C41" s="11">
        <v>134</v>
      </c>
      <c r="D41" s="11">
        <v>131</v>
      </c>
      <c r="E41" s="11">
        <v>114</v>
      </c>
      <c r="F41" s="17"/>
    </row>
    <row r="42" spans="1:6" ht="15" thickBot="1" x14ac:dyDescent="0.4">
      <c r="A42" s="19" t="s">
        <v>84</v>
      </c>
      <c r="B42" s="21">
        <v>30</v>
      </c>
      <c r="C42" s="21">
        <v>47</v>
      </c>
      <c r="D42" s="21">
        <v>30</v>
      </c>
      <c r="E42" s="21">
        <v>39</v>
      </c>
      <c r="F42" s="22"/>
    </row>
    <row r="43" spans="1:6" ht="15.5" thickTop="1" thickBot="1" x14ac:dyDescent="0.4">
      <c r="A43" s="23" t="s">
        <v>100</v>
      </c>
      <c r="B43" s="25">
        <f t="shared" ref="B43:E43" si="1">SUM(B37:B42)</f>
        <v>510</v>
      </c>
      <c r="C43" s="25">
        <f t="shared" si="1"/>
        <v>708</v>
      </c>
      <c r="D43" s="25">
        <f t="shared" si="1"/>
        <v>513</v>
      </c>
      <c r="E43" s="25">
        <f t="shared" si="1"/>
        <v>587</v>
      </c>
      <c r="F43" s="31"/>
    </row>
    <row r="44" spans="1:6" ht="29.5" thickBot="1" x14ac:dyDescent="0.4">
      <c r="A44" s="26" t="s">
        <v>65</v>
      </c>
      <c r="B44" s="42">
        <v>1300</v>
      </c>
      <c r="C44" s="42">
        <v>1300</v>
      </c>
      <c r="D44" s="42">
        <v>1300</v>
      </c>
      <c r="E44" s="42">
        <v>1300</v>
      </c>
      <c r="F44" s="32" t="s">
        <v>66</v>
      </c>
    </row>
    <row r="45" spans="1:6" ht="15" thickBot="1" x14ac:dyDescent="0.4">
      <c r="A45" s="27" t="s">
        <v>85</v>
      </c>
      <c r="B45" s="28">
        <v>3146</v>
      </c>
      <c r="C45" s="28">
        <v>4848</v>
      </c>
      <c r="D45" s="28">
        <v>3137</v>
      </c>
      <c r="E45" s="28">
        <v>3971</v>
      </c>
      <c r="F45" s="33"/>
    </row>
    <row r="46" spans="1:6" ht="15" thickBot="1" x14ac:dyDescent="0.4">
      <c r="A46" s="29" t="s">
        <v>67</v>
      </c>
      <c r="B46" s="30">
        <v>85</v>
      </c>
      <c r="C46" s="30">
        <v>103</v>
      </c>
      <c r="D46" s="30">
        <v>85</v>
      </c>
      <c r="E46" s="30">
        <v>88</v>
      </c>
      <c r="F46" s="34" t="s">
        <v>93</v>
      </c>
    </row>
    <row r="47" spans="1:6" x14ac:dyDescent="0.35">
      <c r="A47" s="5"/>
      <c r="B47" s="7"/>
      <c r="C47" s="7"/>
      <c r="D47" s="7"/>
      <c r="E47" s="7"/>
      <c r="F47" s="6"/>
    </row>
    <row r="48" spans="1:6" x14ac:dyDescent="0.35">
      <c r="A48" t="s">
        <v>94</v>
      </c>
      <c r="B48" s="2">
        <f>SUM(B36,B43,B44)</f>
        <v>3146</v>
      </c>
      <c r="C48" s="2">
        <f t="shared" ref="C48:E48" si="2">SUM(C36,C43,C44)</f>
        <v>4848</v>
      </c>
      <c r="D48" s="2">
        <f t="shared" si="2"/>
        <v>3136</v>
      </c>
      <c r="E48" s="2">
        <f t="shared" si="2"/>
        <v>3973.6</v>
      </c>
      <c r="F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8386-45E8-4ECC-B6E1-C95D6C0E1F2E}">
  <dimension ref="A1:F48"/>
  <sheetViews>
    <sheetView topLeftCell="A24" zoomScale="85" zoomScaleNormal="85" workbookViewId="0">
      <selection activeCell="A43" sqref="A43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23.26953125" bestFit="1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43.5" x14ac:dyDescent="0.3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ht="43.5" x14ac:dyDescent="0.35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29" x14ac:dyDescent="0.35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x14ac:dyDescent="0.35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35">
      <c r="A6" s="5" t="s">
        <v>24</v>
      </c>
      <c r="B6" s="7" t="s">
        <v>96</v>
      </c>
      <c r="C6" s="7" t="s">
        <v>97</v>
      </c>
      <c r="D6" s="7" t="s">
        <v>97</v>
      </c>
      <c r="E6" s="7" t="s">
        <v>97</v>
      </c>
      <c r="F6" s="17"/>
    </row>
    <row r="7" spans="1:6" x14ac:dyDescent="0.35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35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35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35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35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35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35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x14ac:dyDescent="0.35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x14ac:dyDescent="0.35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x14ac:dyDescent="0.35">
      <c r="A16" s="35" t="s">
        <v>55</v>
      </c>
      <c r="B16" s="38">
        <v>0.46800000000000003</v>
      </c>
      <c r="C16" s="38">
        <v>0.51</v>
      </c>
      <c r="D16" s="38">
        <v>0.46800000000000003</v>
      </c>
      <c r="E16" s="38">
        <v>0.51</v>
      </c>
      <c r="F16" s="41" t="s">
        <v>98</v>
      </c>
    </row>
    <row r="17" spans="1:6" x14ac:dyDescent="0.35">
      <c r="A17" s="5" t="s">
        <v>56</v>
      </c>
      <c r="B17" s="9" t="s">
        <v>57</v>
      </c>
      <c r="C17" s="7" t="s">
        <v>58</v>
      </c>
      <c r="D17" s="7" t="s">
        <v>59</v>
      </c>
      <c r="E17" s="7" t="s">
        <v>60</v>
      </c>
      <c r="F17" s="17"/>
    </row>
    <row r="18" spans="1:6" ht="29" x14ac:dyDescent="0.35">
      <c r="A18" s="35" t="s">
        <v>61</v>
      </c>
      <c r="B18" s="36">
        <v>7.6399999999999996E-2</v>
      </c>
      <c r="C18" s="36">
        <v>7.6399999999999996E-2</v>
      </c>
      <c r="D18" s="36">
        <v>7.6399999999999996E-2</v>
      </c>
      <c r="E18" s="36">
        <v>7.6399999999999996E-2</v>
      </c>
      <c r="F18" s="37" t="s">
        <v>62</v>
      </c>
    </row>
    <row r="19" spans="1:6" ht="29" x14ac:dyDescent="0.35">
      <c r="A19" s="5" t="s">
        <v>63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64</v>
      </c>
    </row>
    <row r="20" spans="1:6" ht="15" thickBot="1" x14ac:dyDescent="0.4">
      <c r="A20" s="5"/>
      <c r="B20" s="7"/>
      <c r="C20" s="7"/>
      <c r="D20" s="7"/>
      <c r="E20" s="7"/>
      <c r="F20" s="17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15" thickBot="1" x14ac:dyDescent="0.4">
      <c r="A22" s="39" t="s">
        <v>86</v>
      </c>
      <c r="B22" s="40">
        <v>97</v>
      </c>
      <c r="C22" s="40">
        <v>78</v>
      </c>
      <c r="D22" s="40">
        <v>97</v>
      </c>
      <c r="E22" s="40">
        <v>78</v>
      </c>
      <c r="F22" s="41" t="s">
        <v>98</v>
      </c>
    </row>
    <row r="23" spans="1:6" x14ac:dyDescent="0.35">
      <c r="A23" s="14" t="s">
        <v>68</v>
      </c>
      <c r="B23" s="15">
        <v>59</v>
      </c>
      <c r="C23" s="15">
        <v>128</v>
      </c>
      <c r="D23" s="15">
        <v>59</v>
      </c>
      <c r="E23" s="15">
        <v>87</v>
      </c>
      <c r="F23" s="18"/>
    </row>
    <row r="24" spans="1:6" x14ac:dyDescent="0.35">
      <c r="A24" s="5" t="s">
        <v>69</v>
      </c>
      <c r="B24" s="11">
        <v>91</v>
      </c>
      <c r="C24" s="11">
        <v>59</v>
      </c>
      <c r="D24" s="11">
        <v>86</v>
      </c>
      <c r="E24" s="11">
        <v>26</v>
      </c>
      <c r="F24" s="17"/>
    </row>
    <row r="25" spans="1:6" x14ac:dyDescent="0.35">
      <c r="A25" s="5" t="s">
        <v>72</v>
      </c>
      <c r="B25" s="11">
        <v>548</v>
      </c>
      <c r="C25" s="11">
        <v>942</v>
      </c>
      <c r="D25" s="11">
        <v>531</v>
      </c>
      <c r="E25" s="11">
        <v>942</v>
      </c>
      <c r="F25" s="17"/>
    </row>
    <row r="26" spans="1:6" x14ac:dyDescent="0.35">
      <c r="A26" s="5" t="s">
        <v>88</v>
      </c>
      <c r="B26" s="12">
        <v>0</v>
      </c>
      <c r="C26" s="11">
        <v>859</v>
      </c>
      <c r="D26" s="12">
        <v>0</v>
      </c>
      <c r="E26" s="11">
        <v>349</v>
      </c>
      <c r="F26" s="17" t="s">
        <v>90</v>
      </c>
    </row>
    <row r="27" spans="1:6" x14ac:dyDescent="0.35">
      <c r="A27" s="5" t="s">
        <v>70</v>
      </c>
      <c r="B27" s="11">
        <v>235</v>
      </c>
      <c r="C27" s="11">
        <v>235</v>
      </c>
      <c r="D27" s="11">
        <v>235</v>
      </c>
      <c r="E27" s="11">
        <v>235</v>
      </c>
      <c r="F27" s="17"/>
    </row>
    <row r="28" spans="1:6" x14ac:dyDescent="0.35">
      <c r="A28" s="5" t="s">
        <v>71</v>
      </c>
      <c r="B28" s="11">
        <v>16</v>
      </c>
      <c r="C28" s="8">
        <v>0</v>
      </c>
      <c r="D28" s="11">
        <v>16</v>
      </c>
      <c r="E28" s="8">
        <v>0</v>
      </c>
      <c r="F28" s="17" t="s">
        <v>91</v>
      </c>
    </row>
    <row r="29" spans="1:6" x14ac:dyDescent="0.35">
      <c r="A29" s="5" t="s">
        <v>73</v>
      </c>
      <c r="B29" s="11">
        <v>23</v>
      </c>
      <c r="C29" s="11">
        <v>30</v>
      </c>
      <c r="D29" s="11">
        <v>23</v>
      </c>
      <c r="E29" s="11">
        <v>25</v>
      </c>
      <c r="F29" s="17"/>
    </row>
    <row r="30" spans="1:6" x14ac:dyDescent="0.35">
      <c r="A30" s="5" t="s">
        <v>74</v>
      </c>
      <c r="B30" s="11">
        <v>178</v>
      </c>
      <c r="C30" s="11">
        <v>175</v>
      </c>
      <c r="D30" s="11">
        <v>178</v>
      </c>
      <c r="E30" s="11">
        <v>175</v>
      </c>
      <c r="F30" s="17"/>
    </row>
    <row r="31" spans="1:6" x14ac:dyDescent="0.35">
      <c r="A31" s="5" t="s">
        <v>75</v>
      </c>
      <c r="B31" s="11">
        <v>4</v>
      </c>
      <c r="C31" s="11">
        <v>5</v>
      </c>
      <c r="D31" s="11">
        <v>4</v>
      </c>
      <c r="E31" s="11">
        <v>4</v>
      </c>
      <c r="F31" s="17"/>
    </row>
    <row r="32" spans="1:6" x14ac:dyDescent="0.35">
      <c r="A32" s="5" t="s">
        <v>76</v>
      </c>
      <c r="B32" s="11">
        <v>25</v>
      </c>
      <c r="C32" s="8">
        <v>0</v>
      </c>
      <c r="D32" s="11">
        <v>29</v>
      </c>
      <c r="E32" s="8">
        <v>0</v>
      </c>
      <c r="F32" s="17" t="s">
        <v>91</v>
      </c>
    </row>
    <row r="33" spans="1:6" x14ac:dyDescent="0.35">
      <c r="A33" s="5" t="s">
        <v>77</v>
      </c>
      <c r="B33" s="11">
        <v>39</v>
      </c>
      <c r="C33" s="11">
        <v>51</v>
      </c>
      <c r="D33" s="11">
        <v>41</v>
      </c>
      <c r="E33" s="11">
        <v>42</v>
      </c>
      <c r="F33" s="17"/>
    </row>
    <row r="34" spans="1:6" x14ac:dyDescent="0.35">
      <c r="A34" s="5" t="s">
        <v>78</v>
      </c>
      <c r="B34" s="11">
        <v>72</v>
      </c>
      <c r="C34" s="8">
        <v>0</v>
      </c>
      <c r="D34" s="11">
        <v>75</v>
      </c>
      <c r="E34" s="12">
        <v>0</v>
      </c>
      <c r="F34" s="17" t="s">
        <v>92</v>
      </c>
    </row>
    <row r="35" spans="1:6" ht="15" thickBot="1" x14ac:dyDescent="0.4">
      <c r="A35" s="19" t="s">
        <v>89</v>
      </c>
      <c r="B35" s="20">
        <v>0</v>
      </c>
      <c r="C35" s="21">
        <v>97</v>
      </c>
      <c r="D35" s="20">
        <v>0</v>
      </c>
      <c r="E35" s="21">
        <v>62</v>
      </c>
      <c r="F35" s="22" t="s">
        <v>90</v>
      </c>
    </row>
    <row r="36" spans="1:6" ht="15.5" thickTop="1" thickBot="1" x14ac:dyDescent="0.4">
      <c r="A36" s="23" t="s">
        <v>99</v>
      </c>
      <c r="B36" s="24">
        <f>SUM(B23:B35)</f>
        <v>1290</v>
      </c>
      <c r="C36" s="24">
        <f t="shared" ref="C36:E36" si="0">SUM(C23:C35)</f>
        <v>2581</v>
      </c>
      <c r="D36" s="24">
        <f t="shared" si="0"/>
        <v>1277</v>
      </c>
      <c r="E36" s="24">
        <f t="shared" si="0"/>
        <v>1947</v>
      </c>
      <c r="F36" s="31"/>
    </row>
    <row r="37" spans="1:6" x14ac:dyDescent="0.35">
      <c r="A37" s="14" t="s">
        <v>79</v>
      </c>
      <c r="B37" s="15">
        <v>30</v>
      </c>
      <c r="C37" s="15">
        <v>44</v>
      </c>
      <c r="D37" s="15">
        <v>30</v>
      </c>
      <c r="E37" s="15">
        <v>37</v>
      </c>
      <c r="F37" s="18"/>
    </row>
    <row r="38" spans="1:6" x14ac:dyDescent="0.35">
      <c r="A38" s="5" t="s">
        <v>80</v>
      </c>
      <c r="B38" s="11">
        <v>59</v>
      </c>
      <c r="C38" s="11">
        <v>61</v>
      </c>
      <c r="D38" s="11">
        <v>60</v>
      </c>
      <c r="E38" s="11">
        <v>53</v>
      </c>
      <c r="F38" s="17"/>
    </row>
    <row r="39" spans="1:6" x14ac:dyDescent="0.35">
      <c r="A39" s="5" t="s">
        <v>81</v>
      </c>
      <c r="B39" s="11">
        <v>126</v>
      </c>
      <c r="C39" s="11">
        <v>186</v>
      </c>
      <c r="D39" s="11">
        <v>126</v>
      </c>
      <c r="E39" s="11">
        <v>156</v>
      </c>
      <c r="F39" s="17"/>
    </row>
    <row r="40" spans="1:6" x14ac:dyDescent="0.35">
      <c r="A40" s="5" t="s">
        <v>82</v>
      </c>
      <c r="B40" s="11">
        <v>129</v>
      </c>
      <c r="C40" s="11">
        <v>201</v>
      </c>
      <c r="D40" s="11">
        <v>127</v>
      </c>
      <c r="E40" s="11">
        <v>168</v>
      </c>
      <c r="F40" s="17"/>
    </row>
    <row r="41" spans="1:6" x14ac:dyDescent="0.35">
      <c r="A41" s="5" t="s">
        <v>83</v>
      </c>
      <c r="B41" s="11">
        <v>117</v>
      </c>
      <c r="C41" s="11">
        <v>123</v>
      </c>
      <c r="D41" s="11">
        <v>120</v>
      </c>
      <c r="E41" s="11">
        <v>105</v>
      </c>
      <c r="F41" s="17"/>
    </row>
    <row r="42" spans="1:6" ht="15" thickBot="1" x14ac:dyDescent="0.4">
      <c r="A42" s="19" t="s">
        <v>84</v>
      </c>
      <c r="B42" s="21">
        <v>30</v>
      </c>
      <c r="C42" s="21">
        <v>44</v>
      </c>
      <c r="D42" s="21">
        <v>30</v>
      </c>
      <c r="E42" s="21">
        <v>37</v>
      </c>
      <c r="F42" s="22"/>
    </row>
    <row r="43" spans="1:6" ht="15.5" thickTop="1" thickBot="1" x14ac:dyDescent="0.4">
      <c r="A43" s="23" t="s">
        <v>100</v>
      </c>
      <c r="B43" s="25">
        <f>SUM(B37:B42)</f>
        <v>491</v>
      </c>
      <c r="C43" s="25">
        <f t="shared" ref="C43:E43" si="1">SUM(C37:C42)</f>
        <v>659</v>
      </c>
      <c r="D43" s="25">
        <f t="shared" si="1"/>
        <v>493</v>
      </c>
      <c r="E43" s="25">
        <f t="shared" si="1"/>
        <v>556</v>
      </c>
      <c r="F43" s="31"/>
    </row>
    <row r="44" spans="1:6" ht="29.5" thickBot="1" x14ac:dyDescent="0.4">
      <c r="A44" s="26" t="s">
        <v>65</v>
      </c>
      <c r="B44" s="42">
        <v>1300</v>
      </c>
      <c r="C44" s="42">
        <v>1300</v>
      </c>
      <c r="D44" s="42">
        <v>1300</v>
      </c>
      <c r="E44" s="42">
        <v>1300</v>
      </c>
      <c r="F44" s="32" t="s">
        <v>66</v>
      </c>
    </row>
    <row r="45" spans="1:6" ht="15" thickBot="1" x14ac:dyDescent="0.4">
      <c r="A45" s="27" t="s">
        <v>85</v>
      </c>
      <c r="B45" s="28">
        <v>3079</v>
      </c>
      <c r="C45" s="28">
        <v>4540</v>
      </c>
      <c r="D45" s="28">
        <v>3069</v>
      </c>
      <c r="E45" s="28">
        <v>3802</v>
      </c>
      <c r="F45" s="33"/>
    </row>
    <row r="46" spans="1:6" ht="15" thickBot="1" x14ac:dyDescent="0.4">
      <c r="A46" s="29" t="s">
        <v>67</v>
      </c>
      <c r="B46" s="30">
        <v>81</v>
      </c>
      <c r="C46" s="30">
        <v>95</v>
      </c>
      <c r="D46" s="30">
        <v>81</v>
      </c>
      <c r="E46" s="30">
        <v>83</v>
      </c>
      <c r="F46" s="34" t="s">
        <v>93</v>
      </c>
    </row>
    <row r="47" spans="1:6" x14ac:dyDescent="0.35">
      <c r="A47" s="5"/>
      <c r="B47" s="7"/>
      <c r="C47" s="7"/>
      <c r="D47" s="7"/>
      <c r="E47" s="7"/>
      <c r="F47" s="6"/>
    </row>
    <row r="48" spans="1:6" x14ac:dyDescent="0.35">
      <c r="A48" t="s">
        <v>94</v>
      </c>
      <c r="B48" s="2">
        <f>SUM(B36,B43,B44)</f>
        <v>3081</v>
      </c>
      <c r="C48" s="2">
        <f t="shared" ref="C48:E48" si="2">SUM(C36,C43,C44)</f>
        <v>4540</v>
      </c>
      <c r="D48" s="2">
        <f t="shared" si="2"/>
        <v>3070</v>
      </c>
      <c r="E48" s="2">
        <f t="shared" si="2"/>
        <v>3803</v>
      </c>
      <c r="F48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8" ma:contentTypeDescription="Create a new document." ma:contentTypeScope="" ma:versionID="79c66deeb837ddc3efe258f6e978477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af1e334d2e9b3b2f6c72087ba52c7d4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c3886c-c132-47f6-842f-83b2cfaf00d9}" ma:internalName="TaxCatchAll" ma:showField="CatchAllData" ma:web="9073c3f8-2855-48ea-b895-d99d76b52c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167cac-9da6-43f0-b7e7-4775de4a2f66">
      <Terms xmlns="http://schemas.microsoft.com/office/infopath/2007/PartnerControls"/>
    </lcf76f155ced4ddcb4097134ff3c332f>
    <TaxCatchAll xmlns="9073c3f8-2855-48ea-b895-d99d76b52c59" xsi:nil="true"/>
  </documentManagement>
</p:properties>
</file>

<file path=customXml/itemProps1.xml><?xml version="1.0" encoding="utf-8"?>
<ds:datastoreItem xmlns:ds="http://schemas.openxmlformats.org/officeDocument/2006/customXml" ds:itemID="{CC3BB5E4-732B-4F6D-BBD7-58B22D237A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305D88-DFE9-4E87-9A29-DC7E7865F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E5B756-34F6-4DD2-912D-8BE97B958C3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9073c3f8-2855-48ea-b895-d99d76b52c59"/>
    <ds:schemaRef ds:uri="http://purl.org/dc/elements/1.1/"/>
    <ds:schemaRef ds:uri="http://purl.org/dc/terms/"/>
    <ds:schemaRef ds:uri="http://purl.org/dc/dcmitype/"/>
    <ds:schemaRef ds:uri="1b167cac-9da6-43f0-b7e7-4775de4a2f66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12MW</vt:lpstr>
      <vt:lpstr>15MW</vt:lpstr>
      <vt:lpstr>18MW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Patrick</dc:creator>
  <cp:keywords/>
  <dc:description/>
  <cp:lastModifiedBy>Riccobono, Nicholas</cp:lastModifiedBy>
  <cp:revision/>
  <dcterms:created xsi:type="dcterms:W3CDTF">2022-05-19T21:54:46Z</dcterms:created>
  <dcterms:modified xsi:type="dcterms:W3CDTF">2022-08-16T15:13:26Z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ediaServiceImageTags">
    <vt:lpwstr/>
  </property>
</Properties>
</file>