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20vli\Desktop\MSc\term2\smm750-digital_technologies_and_value_creation\smm750-ICW\"/>
    </mc:Choice>
  </mc:AlternateContent>
  <xr:revisionPtr revIDLastSave="0" documentId="13_ncr:1_{2ABAA164-1180-4410-AAA0-14D85C9F22A2}" xr6:coauthVersionLast="47" xr6:coauthVersionMax="47" xr10:uidLastSave="{00000000-0000-0000-0000-000000000000}"/>
  <bookViews>
    <workbookView xWindow="3492" yWindow="3504" windowWidth="23040" windowHeight="12120" xr2:uid="{00000000-000D-0000-FFFF-FFFF00000000}"/>
  </bookViews>
  <sheets>
    <sheet name="Sheet1" sheetId="1" r:id="rId1"/>
  </sheets>
  <definedNames>
    <definedName name="solver_adj" localSheetId="0" hidden="1">Sheet1!$J$2:$J$11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Sheet1!$J$16</definedName>
    <definedName name="solver_lhs2" localSheetId="0" hidden="1">Sheet1!$J$17</definedName>
    <definedName name="solver_lhs3" localSheetId="0" hidden="1">Sheet1!$J$18</definedName>
    <definedName name="solver_lhs4" localSheetId="0" hidden="1">Sheet1!$J$2:$J$11</definedName>
    <definedName name="solver_lhs5" localSheetId="0" hidden="1">Sheet1!$K$13</definedName>
    <definedName name="solver_lhs6" localSheetId="0" hidden="1">Sheet1!$N$13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5</definedName>
    <definedName name="solver_rel5" localSheetId="0" hidden="1">3</definedName>
    <definedName name="solver_rel6" localSheetId="0" hidden="1">3</definedName>
    <definedName name="solver_rhs1" localSheetId="0" hidden="1">Sheet1!$L$16</definedName>
    <definedName name="solver_rhs2" localSheetId="0" hidden="1">Sheet1!$L$17</definedName>
    <definedName name="solver_rhs3" localSheetId="0" hidden="1">Sheet1!$L$18</definedName>
    <definedName name="solver_rhs4" localSheetId="0" hidden="1">"binary"</definedName>
    <definedName name="solver_rhs5" localSheetId="0" hidden="1">Sheet1!$L$20</definedName>
    <definedName name="solver_rhs6" localSheetId="0" hidden="1">Sheet1!$L$19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2" i="1"/>
  <c r="L18" i="1"/>
  <c r="L17" i="1"/>
  <c r="H11" i="1"/>
  <c r="H10" i="1"/>
  <c r="H9" i="1"/>
  <c r="H8" i="1"/>
  <c r="H7" i="1"/>
  <c r="H6" i="1"/>
  <c r="H5" i="1"/>
  <c r="H4" i="1"/>
  <c r="H3" i="1"/>
  <c r="K3" i="1" s="1"/>
  <c r="N3" i="1" s="1"/>
  <c r="H2" i="1"/>
  <c r="M2" i="1" s="1"/>
  <c r="J13" i="1"/>
  <c r="M3" i="1"/>
  <c r="M4" i="1"/>
  <c r="M5" i="1"/>
  <c r="M6" i="1"/>
  <c r="M7" i="1"/>
  <c r="L11" i="1"/>
  <c r="M11" i="1" s="1"/>
  <c r="L3" i="1"/>
  <c r="L4" i="1"/>
  <c r="L5" i="1"/>
  <c r="L6" i="1"/>
  <c r="L7" i="1"/>
  <c r="L8" i="1"/>
  <c r="M8" i="1" s="1"/>
  <c r="L9" i="1"/>
  <c r="M9" i="1" s="1"/>
  <c r="L10" i="1"/>
  <c r="M10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2" i="1" l="1"/>
  <c r="N2" i="1" s="1"/>
  <c r="L13" i="1"/>
  <c r="J17" i="1"/>
  <c r="J18" i="1"/>
  <c r="M13" i="1"/>
  <c r="J16" i="1" l="1"/>
  <c r="K13" i="1"/>
  <c r="N13" i="1"/>
</calcChain>
</file>

<file path=xl/sharedStrings.xml><?xml version="1.0" encoding="utf-8"?>
<sst xmlns="http://schemas.openxmlformats.org/spreadsheetml/2006/main" count="61" uniqueCount="49">
  <si>
    <t>GroupID</t>
  </si>
  <si>
    <t>Department</t>
  </si>
  <si>
    <t>GroupSeed</t>
  </si>
  <si>
    <t>GroupSize</t>
  </si>
  <si>
    <t>Avg_Attrition_Probability</t>
  </si>
  <si>
    <t>Avg_MonthlyIncome</t>
  </si>
  <si>
    <t>Avg_YearsAtCompany</t>
  </si>
  <si>
    <t>ExpectedLeavers</t>
  </si>
  <si>
    <t>G1</t>
  </si>
  <si>
    <t>Human Resources</t>
  </si>
  <si>
    <t>HR_OT:Y_TWY:3+_JL:2+_MI:other_YAC:other</t>
  </si>
  <si>
    <t>G10</t>
  </si>
  <si>
    <t>Research &amp; Development</t>
  </si>
  <si>
    <t>RD_OT:N_TWY:3+_JL:2+_MI:other_YAC:1</t>
  </si>
  <si>
    <t>G12</t>
  </si>
  <si>
    <t>Sales</t>
  </si>
  <si>
    <t>S_OT:Y_TWY:3+_JL:1_MI:other_YAC:other</t>
  </si>
  <si>
    <t>G14</t>
  </si>
  <si>
    <t>S_OT:N_TWY:3+_JL:1_MI:low_YAC:other</t>
  </si>
  <si>
    <t>G15</t>
  </si>
  <si>
    <t>S_OT:N_TWY:3+_JL:2+_MI:other_YAC:30+</t>
  </si>
  <si>
    <t>G2</t>
  </si>
  <si>
    <t>HR_OT:N_TWY:1_JL:1_MI:low_YAC:1</t>
  </si>
  <si>
    <t>G3</t>
  </si>
  <si>
    <t>RD_OT:Y_TWY:3+_JL:1_MI:low_YAC:other</t>
  </si>
  <si>
    <t>G4</t>
  </si>
  <si>
    <t>RD_OT:Y_TWY:2_JL:1_MI:other_YAC:other</t>
  </si>
  <si>
    <t>G6</t>
  </si>
  <si>
    <t>RD_OT:N_TWY:1_JL:1_MI:low_YAC:1</t>
  </si>
  <si>
    <t>G9</t>
  </si>
  <si>
    <t>RD_OT:N_TWY:3+_JL:2+_MI:mid_YAC:1</t>
  </si>
  <si>
    <t>Decision</t>
  </si>
  <si>
    <t>TotalCost</t>
  </si>
  <si>
    <t>CostPerLeaver</t>
  </si>
  <si>
    <t>SalarySaved</t>
  </si>
  <si>
    <t>EmployeesLeaving</t>
  </si>
  <si>
    <t>TOTALS:</t>
  </si>
  <si>
    <t>CONSTRAINTS</t>
  </si>
  <si>
    <t>HR_new</t>
  </si>
  <si>
    <t>&gt;=</t>
  </si>
  <si>
    <t>S_new</t>
  </si>
  <si>
    <t>RD_new</t>
  </si>
  <si>
    <t>Salary Saved</t>
  </si>
  <si>
    <t>Total Leavers</t>
  </si>
  <si>
    <t xml:space="preserve">&gt;= </t>
  </si>
  <si>
    <t>Decision Cells</t>
  </si>
  <si>
    <t>=</t>
  </si>
  <si>
    <t>binary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</si>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</sst>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L17" sqref="L17"/>
    </sheetView>
  </sheetViews>
  <sheetFormatPr defaultRowHeight="14.4" x14ac:dyDescent="0.3"/>
  <cols>
    <col min="1" max="1" width="8" bestFit="1" customWidth="1"/>
    <col min="2" max="2" width="21.88671875" bestFit="1" customWidth="1"/>
    <col min="3" max="3" width="38.88671875" bestFit="1" customWidth="1"/>
    <col min="4" max="4" width="9.44140625" bestFit="1" customWidth="1"/>
    <col min="5" max="5" width="22.6640625" bestFit="1" customWidth="1"/>
    <col min="6" max="6" width="19" bestFit="1" customWidth="1"/>
    <col min="7" max="7" width="19.88671875" bestFit="1" customWidth="1"/>
    <col min="8" max="8" width="15.109375" bestFit="1" customWidth="1"/>
    <col min="10" max="10" width="12.109375" bestFit="1" customWidth="1"/>
    <col min="11" max="11" width="16.6640625" bestFit="1" customWidth="1"/>
    <col min="12" max="12" width="13.109375" bestFit="1" customWidth="1"/>
    <col min="13" max="13" width="12" bestFit="1" customWidth="1"/>
    <col min="14" max="14" width="11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31</v>
      </c>
      <c r="K1" s="1" t="s">
        <v>35</v>
      </c>
      <c r="L1" s="1" t="s">
        <v>33</v>
      </c>
      <c r="M1" s="1" t="s">
        <v>32</v>
      </c>
      <c r="N1" s="1" t="s">
        <v>34</v>
      </c>
    </row>
    <row r="2" spans="1:14" x14ac:dyDescent="0.3">
      <c r="A2" t="s">
        <v>8</v>
      </c>
      <c r="B2" t="s">
        <v>9</v>
      </c>
      <c r="C2" t="s">
        <v>10</v>
      </c>
      <c r="D2">
        <v>5</v>
      </c>
      <c r="E2">
        <v>0.6004565122029113</v>
      </c>
      <c r="F2">
        <v>5938</v>
      </c>
      <c r="G2">
        <v>8.8000000000000007</v>
      </c>
      <c r="H2">
        <f>ROUND(D2*E2, 0)</f>
        <v>3</v>
      </c>
      <c r="J2">
        <v>0</v>
      </c>
      <c r="K2">
        <f>H2*J2</f>
        <v>0</v>
      </c>
      <c r="L2">
        <f>IF(G2&lt;=10, G2*0.25*F2,(10*0.25 + (G2 - 10)*0.3333)*F2)</f>
        <v>13063.6</v>
      </c>
      <c r="M2">
        <f>L2*H2</f>
        <v>39190.800000000003</v>
      </c>
      <c r="N2">
        <f>K2*F2*12</f>
        <v>0</v>
      </c>
    </row>
    <row r="3" spans="1:14" x14ac:dyDescent="0.3">
      <c r="A3" t="s">
        <v>11</v>
      </c>
      <c r="B3" t="s">
        <v>12</v>
      </c>
      <c r="C3" t="s">
        <v>13</v>
      </c>
      <c r="D3">
        <v>7</v>
      </c>
      <c r="E3">
        <v>0.40667083338641979</v>
      </c>
      <c r="F3">
        <v>5861.5714285714284</v>
      </c>
      <c r="G3">
        <v>6.5714285714285712</v>
      </c>
      <c r="H3">
        <f t="shared" ref="H3:H11" si="0">ROUND(D3*E3, 0)</f>
        <v>3</v>
      </c>
      <c r="J3">
        <v>1</v>
      </c>
      <c r="K3">
        <f t="shared" ref="K3:K11" si="1">H3*J3</f>
        <v>3</v>
      </c>
      <c r="L3">
        <f t="shared" ref="L3:L11" si="2">IF(G3&lt;=10, G3*0.25*F3,(10*0.25 + (G3 - 10)*0.3333)*F3)</f>
        <v>9629.7244897959172</v>
      </c>
      <c r="M3">
        <f t="shared" ref="M3:M11" si="3">L3*H3</f>
        <v>28889.173469387752</v>
      </c>
      <c r="N3">
        <f t="shared" ref="N3:N11" si="4">K3*F3*12</f>
        <v>211016.57142857142</v>
      </c>
    </row>
    <row r="4" spans="1:14" x14ac:dyDescent="0.3">
      <c r="A4" t="s">
        <v>14</v>
      </c>
      <c r="B4" t="s">
        <v>15</v>
      </c>
      <c r="C4" t="s">
        <v>16</v>
      </c>
      <c r="D4">
        <v>6</v>
      </c>
      <c r="E4">
        <v>0.62519827665982708</v>
      </c>
      <c r="F4">
        <v>2660.333333333333</v>
      </c>
      <c r="G4">
        <v>5.833333333333333</v>
      </c>
      <c r="H4">
        <f t="shared" si="0"/>
        <v>4</v>
      </c>
      <c r="J4">
        <v>1</v>
      </c>
      <c r="K4">
        <f t="shared" si="1"/>
        <v>4</v>
      </c>
      <c r="L4">
        <f t="shared" si="2"/>
        <v>3879.6527777777769</v>
      </c>
      <c r="M4">
        <f t="shared" si="3"/>
        <v>15518.611111111108</v>
      </c>
      <c r="N4">
        <f t="shared" si="4"/>
        <v>127695.99999999999</v>
      </c>
    </row>
    <row r="5" spans="1:14" x14ac:dyDescent="0.3">
      <c r="A5" t="s">
        <v>17</v>
      </c>
      <c r="B5" t="s">
        <v>15</v>
      </c>
      <c r="C5" t="s">
        <v>18</v>
      </c>
      <c r="D5">
        <v>11</v>
      </c>
      <c r="E5">
        <v>0.45766514847450213</v>
      </c>
      <c r="F5">
        <v>2511.818181818182</v>
      </c>
      <c r="G5">
        <v>2.2727272727272729</v>
      </c>
      <c r="H5">
        <f t="shared" si="0"/>
        <v>5</v>
      </c>
      <c r="J5">
        <v>1</v>
      </c>
      <c r="K5">
        <f t="shared" si="1"/>
        <v>5</v>
      </c>
      <c r="L5">
        <f t="shared" si="2"/>
        <v>1427.1694214876036</v>
      </c>
      <c r="M5">
        <f t="shared" si="3"/>
        <v>7135.8471074380177</v>
      </c>
      <c r="N5">
        <f t="shared" si="4"/>
        <v>150709.09090909091</v>
      </c>
    </row>
    <row r="6" spans="1:14" x14ac:dyDescent="0.3">
      <c r="A6" t="s">
        <v>19</v>
      </c>
      <c r="B6" t="s">
        <v>15</v>
      </c>
      <c r="C6" t="s">
        <v>20</v>
      </c>
      <c r="D6">
        <v>8</v>
      </c>
      <c r="E6">
        <v>0.39822987642105018</v>
      </c>
      <c r="F6">
        <v>10859.5</v>
      </c>
      <c r="G6">
        <v>9.5</v>
      </c>
      <c r="H6">
        <f t="shared" si="0"/>
        <v>3</v>
      </c>
      <c r="J6">
        <v>1</v>
      </c>
      <c r="K6">
        <f t="shared" si="1"/>
        <v>3</v>
      </c>
      <c r="L6">
        <f t="shared" si="2"/>
        <v>25791.3125</v>
      </c>
      <c r="M6">
        <f t="shared" si="3"/>
        <v>77373.9375</v>
      </c>
      <c r="N6">
        <f t="shared" si="4"/>
        <v>390942</v>
      </c>
    </row>
    <row r="7" spans="1:14" x14ac:dyDescent="0.3">
      <c r="A7" t="s">
        <v>21</v>
      </c>
      <c r="B7" t="s">
        <v>9</v>
      </c>
      <c r="C7" t="s">
        <v>22</v>
      </c>
      <c r="D7">
        <v>16</v>
      </c>
      <c r="E7">
        <v>0.37570730353832332</v>
      </c>
      <c r="F7">
        <v>6651.3125</v>
      </c>
      <c r="G7">
        <v>7.375</v>
      </c>
      <c r="H7">
        <f t="shared" si="0"/>
        <v>6</v>
      </c>
      <c r="J7">
        <v>1</v>
      </c>
      <c r="K7">
        <f t="shared" si="1"/>
        <v>6</v>
      </c>
      <c r="L7">
        <f t="shared" si="2"/>
        <v>12263.357421875</v>
      </c>
      <c r="M7">
        <f t="shared" si="3"/>
        <v>73580.14453125</v>
      </c>
      <c r="N7">
        <f t="shared" si="4"/>
        <v>478894.5</v>
      </c>
    </row>
    <row r="8" spans="1:14" x14ac:dyDescent="0.3">
      <c r="A8" t="s">
        <v>23</v>
      </c>
      <c r="B8" t="s">
        <v>12</v>
      </c>
      <c r="C8" t="s">
        <v>24</v>
      </c>
      <c r="D8">
        <v>7</v>
      </c>
      <c r="E8">
        <v>0.77631125553478741</v>
      </c>
      <c r="F8">
        <v>2088.1428571428569</v>
      </c>
      <c r="G8">
        <v>3.4285714285714279</v>
      </c>
      <c r="H8">
        <f t="shared" si="0"/>
        <v>5</v>
      </c>
      <c r="J8">
        <v>1</v>
      </c>
      <c r="K8">
        <f t="shared" si="1"/>
        <v>5</v>
      </c>
      <c r="L8">
        <f t="shared" si="2"/>
        <v>1789.8367346938769</v>
      </c>
      <c r="M8">
        <f t="shared" si="3"/>
        <v>8949.1836734693843</v>
      </c>
      <c r="N8">
        <f t="shared" si="4"/>
        <v>125288.57142857142</v>
      </c>
    </row>
    <row r="9" spans="1:14" x14ac:dyDescent="0.3">
      <c r="A9" t="s">
        <v>25</v>
      </c>
      <c r="B9" t="s">
        <v>12</v>
      </c>
      <c r="C9" t="s">
        <v>26</v>
      </c>
      <c r="D9">
        <v>19</v>
      </c>
      <c r="E9">
        <v>0.58027023965924485</v>
      </c>
      <c r="F9">
        <v>3416.6842105263158</v>
      </c>
      <c r="G9">
        <v>4.1578947368421053</v>
      </c>
      <c r="H9">
        <f t="shared" si="0"/>
        <v>11</v>
      </c>
      <c r="J9">
        <v>1</v>
      </c>
      <c r="K9">
        <f t="shared" si="1"/>
        <v>11</v>
      </c>
      <c r="L9">
        <f t="shared" si="2"/>
        <v>3551.5533240997229</v>
      </c>
      <c r="M9">
        <f t="shared" si="3"/>
        <v>39067.08656509695</v>
      </c>
      <c r="N9">
        <f t="shared" si="4"/>
        <v>451002.31578947371</v>
      </c>
    </row>
    <row r="10" spans="1:14" x14ac:dyDescent="0.3">
      <c r="A10" t="s">
        <v>27</v>
      </c>
      <c r="B10" t="s">
        <v>12</v>
      </c>
      <c r="C10" t="s">
        <v>28</v>
      </c>
      <c r="D10">
        <v>7</v>
      </c>
      <c r="E10">
        <v>0.66160708153953451</v>
      </c>
      <c r="F10">
        <v>2166.428571428572</v>
      </c>
      <c r="G10">
        <v>0.8571428571428571</v>
      </c>
      <c r="H10">
        <f t="shared" si="0"/>
        <v>5</v>
      </c>
      <c r="J10">
        <v>1</v>
      </c>
      <c r="K10">
        <f t="shared" si="1"/>
        <v>5</v>
      </c>
      <c r="L10">
        <f t="shared" si="2"/>
        <v>464.23469387755114</v>
      </c>
      <c r="M10">
        <f t="shared" si="3"/>
        <v>2321.1734693877556</v>
      </c>
      <c r="N10">
        <f t="shared" si="4"/>
        <v>129985.71428571432</v>
      </c>
    </row>
    <row r="11" spans="1:14" x14ac:dyDescent="0.3">
      <c r="A11" t="s">
        <v>29</v>
      </c>
      <c r="B11" t="s">
        <v>12</v>
      </c>
      <c r="C11" t="s">
        <v>30</v>
      </c>
      <c r="D11">
        <v>10</v>
      </c>
      <c r="E11">
        <v>0.26905037928495878</v>
      </c>
      <c r="F11">
        <v>9022.7999999999993</v>
      </c>
      <c r="G11">
        <v>4.9000000000000004</v>
      </c>
      <c r="H11">
        <f t="shared" si="0"/>
        <v>3</v>
      </c>
      <c r="J11">
        <v>1</v>
      </c>
      <c r="K11">
        <f t="shared" si="1"/>
        <v>3</v>
      </c>
      <c r="L11">
        <f t="shared" si="2"/>
        <v>11052.93</v>
      </c>
      <c r="M11">
        <f t="shared" si="3"/>
        <v>33158.79</v>
      </c>
      <c r="N11">
        <f>K11*F11*12</f>
        <v>324820.8</v>
      </c>
    </row>
    <row r="13" spans="1:14" x14ac:dyDescent="0.3">
      <c r="I13" t="s">
        <v>36</v>
      </c>
      <c r="J13">
        <f>SUM(J2:J11)</f>
        <v>9</v>
      </c>
      <c r="K13">
        <f>SUM(K2:K11)</f>
        <v>45</v>
      </c>
      <c r="L13">
        <f>SUM(L2:L11)</f>
        <v>82913.371363607439</v>
      </c>
      <c r="M13">
        <f>SUM(M2:M11)</f>
        <v>325184.74742714094</v>
      </c>
      <c r="N13">
        <f>SUM(N2:N11)</f>
        <v>2390355.5638414216</v>
      </c>
    </row>
    <row r="15" spans="1:14" x14ac:dyDescent="0.3">
      <c r="J15" s="2" t="s">
        <v>37</v>
      </c>
      <c r="K15" s="3"/>
      <c r="L15" s="4"/>
    </row>
    <row r="16" spans="1:14" x14ac:dyDescent="0.3">
      <c r="I16" s="5" t="s">
        <v>38</v>
      </c>
      <c r="J16">
        <f>21-(K2+K7)</f>
        <v>15</v>
      </c>
      <c r="K16" s="5" t="s">
        <v>39</v>
      </c>
      <c r="L16" s="5">
        <f>21*0.8</f>
        <v>16.8</v>
      </c>
    </row>
    <row r="17" spans="9:12" x14ac:dyDescent="0.3">
      <c r="I17" s="5" t="s">
        <v>40</v>
      </c>
      <c r="J17">
        <f>135-(K4+K5+K6)</f>
        <v>123</v>
      </c>
      <c r="K17" s="5" t="s">
        <v>39</v>
      </c>
      <c r="L17" s="5">
        <f>135*0.8</f>
        <v>108</v>
      </c>
    </row>
    <row r="18" spans="9:12" x14ac:dyDescent="0.3">
      <c r="I18" s="5" t="s">
        <v>41</v>
      </c>
      <c r="J18">
        <f>285-(K3+K8+K9+K10+K11)</f>
        <v>258</v>
      </c>
      <c r="K18" s="5" t="s">
        <v>39</v>
      </c>
      <c r="L18" s="5">
        <f>285*0.8</f>
        <v>228</v>
      </c>
    </row>
    <row r="19" spans="9:12" x14ac:dyDescent="0.3">
      <c r="J19" s="5" t="s">
        <v>42</v>
      </c>
      <c r="K19" s="5" t="s">
        <v>39</v>
      </c>
      <c r="L19" s="5">
        <v>3000000</v>
      </c>
    </row>
    <row r="20" spans="9:12" x14ac:dyDescent="0.3">
      <c r="J20" s="5" t="s">
        <v>43</v>
      </c>
      <c r="K20" s="5" t="s">
        <v>44</v>
      </c>
      <c r="L20" s="5">
        <v>40</v>
      </c>
    </row>
    <row r="21" spans="9:12" x14ac:dyDescent="0.3">
      <c r="J21" s="5" t="s">
        <v>43</v>
      </c>
      <c r="K21" s="5" t="s">
        <v>46</v>
      </c>
      <c r="L21" s="5" t="s">
        <v>48</v>
      </c>
    </row>
    <row r="22" spans="9:12" x14ac:dyDescent="0.3">
      <c r="J22" s="5" t="s">
        <v>45</v>
      </c>
      <c r="K22" s="5" t="s">
        <v>46</v>
      </c>
      <c r="L22" s="5" t="s">
        <v>47</v>
      </c>
    </row>
  </sheetData>
  <mergeCells count="1">
    <mergeCell ref="J15:L15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PG-Linkevich, Victor</cp:lastModifiedBy>
  <dcterms:created xsi:type="dcterms:W3CDTF">2025-04-09T13:35:06Z</dcterms:created>
  <dcterms:modified xsi:type="dcterms:W3CDTF">2025-04-09T14:53:16Z</dcterms:modified>
</cp:coreProperties>
</file>