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utoptator\input\"/>
    </mc:Choice>
  </mc:AlternateContent>
  <bookViews>
    <workbookView xWindow="0" yWindow="0" windowWidth="28800" windowHeight="13020"/>
  </bookViews>
  <sheets>
    <sheet name="Разработчик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8" i="1" l="1"/>
  <c r="AC28" i="1" s="1"/>
  <c r="AB28" i="1" s="1"/>
  <c r="AK28" i="1"/>
  <c r="S28" i="1" s="1"/>
  <c r="R28" i="1" s="1"/>
  <c r="AR27" i="1"/>
  <c r="AK27" i="1"/>
  <c r="S27" i="1" s="1"/>
  <c r="R27" i="1" s="1"/>
  <c r="AC27" i="1"/>
  <c r="AB27" i="1" s="1"/>
  <c r="AR26" i="1"/>
  <c r="AC26" i="1" s="1"/>
  <c r="AB26" i="1" s="1"/>
  <c r="AK26" i="1"/>
  <c r="S26" i="1" s="1"/>
  <c r="R26" i="1" s="1"/>
  <c r="AR25" i="1"/>
  <c r="AK25" i="1"/>
  <c r="S25" i="1" s="1"/>
  <c r="R25" i="1" s="1"/>
  <c r="AC25" i="1"/>
  <c r="AB25" i="1" s="1"/>
  <c r="AR24" i="1"/>
  <c r="AC24" i="1" s="1"/>
  <c r="AB24" i="1" s="1"/>
  <c r="AK24" i="1"/>
  <c r="S24" i="1"/>
  <c r="R24" i="1" s="1"/>
  <c r="AR23" i="1"/>
  <c r="AK23" i="1"/>
  <c r="S23" i="1" s="1"/>
  <c r="R23" i="1" s="1"/>
  <c r="AC23" i="1"/>
  <c r="AB23" i="1" s="1"/>
  <c r="AR22" i="1"/>
  <c r="AC22" i="1" s="1"/>
  <c r="AB22" i="1" s="1"/>
  <c r="AK22" i="1"/>
  <c r="S22" i="1"/>
  <c r="R22" i="1" s="1"/>
  <c r="AR21" i="1"/>
  <c r="AK21" i="1"/>
  <c r="S21" i="1" s="1"/>
  <c r="R21" i="1" s="1"/>
  <c r="AC21" i="1"/>
  <c r="AB21" i="1" s="1"/>
  <c r="AR20" i="1"/>
  <c r="AC20" i="1" s="1"/>
  <c r="AB20" i="1" s="1"/>
  <c r="AK20" i="1"/>
  <c r="S20" i="1"/>
  <c r="R20" i="1" s="1"/>
  <c r="AR19" i="1"/>
  <c r="AK19" i="1"/>
  <c r="S19" i="1" s="1"/>
  <c r="R19" i="1" s="1"/>
  <c r="AC19" i="1"/>
  <c r="AB19" i="1" s="1"/>
  <c r="AR18" i="1"/>
  <c r="AC18" i="1" s="1"/>
  <c r="AB18" i="1" s="1"/>
  <c r="AK18" i="1"/>
  <c r="S18" i="1"/>
  <c r="R18" i="1" s="1"/>
  <c r="AR17" i="1"/>
  <c r="AK17" i="1"/>
  <c r="S17" i="1" s="1"/>
  <c r="R17" i="1" s="1"/>
  <c r="AC17" i="1"/>
  <c r="AB17" i="1" s="1"/>
  <c r="AR16" i="1"/>
  <c r="AC16" i="1" s="1"/>
  <c r="AB16" i="1" s="1"/>
  <c r="AK16" i="1"/>
  <c r="S16" i="1"/>
  <c r="R16" i="1" s="1"/>
  <c r="AR15" i="1"/>
  <c r="AK15" i="1"/>
  <c r="S15" i="1" s="1"/>
  <c r="R15" i="1" s="1"/>
  <c r="AC15" i="1"/>
  <c r="AB15" i="1" s="1"/>
  <c r="AR14" i="1"/>
  <c r="AC14" i="1" s="1"/>
  <c r="AB14" i="1" s="1"/>
  <c r="AK14" i="1"/>
  <c r="S14" i="1"/>
  <c r="R14" i="1" s="1"/>
  <c r="AR13" i="1"/>
  <c r="AK13" i="1"/>
  <c r="S13" i="1" s="1"/>
  <c r="R13" i="1" s="1"/>
  <c r="AC13" i="1"/>
  <c r="AB13" i="1" s="1"/>
  <c r="AR12" i="1"/>
  <c r="AC12" i="1" s="1"/>
  <c r="AB12" i="1" s="1"/>
  <c r="AK12" i="1"/>
  <c r="S12" i="1"/>
  <c r="R12" i="1" s="1"/>
  <c r="AR11" i="1"/>
  <c r="AK11" i="1"/>
  <c r="S11" i="1" s="1"/>
  <c r="R11" i="1" s="1"/>
  <c r="AC11" i="1"/>
  <c r="AB11" i="1" s="1"/>
  <c r="AR10" i="1"/>
  <c r="AC10" i="1" s="1"/>
  <c r="AB10" i="1" s="1"/>
  <c r="AK10" i="1"/>
  <c r="S10" i="1"/>
  <c r="R10" i="1" s="1"/>
  <c r="AR9" i="1"/>
  <c r="AK9" i="1"/>
  <c r="S9" i="1" s="1"/>
  <c r="R9" i="1" s="1"/>
  <c r="AC9" i="1"/>
  <c r="AB9" i="1" s="1"/>
  <c r="AR8" i="1"/>
  <c r="AC8" i="1" s="1"/>
  <c r="AB8" i="1" s="1"/>
  <c r="AK8" i="1"/>
  <c r="S8" i="1"/>
  <c r="R8" i="1" s="1"/>
  <c r="AR7" i="1"/>
  <c r="AK7" i="1"/>
  <c r="S7" i="1" s="1"/>
  <c r="R7" i="1" s="1"/>
  <c r="AC7" i="1"/>
  <c r="AB7" i="1" s="1"/>
  <c r="AR6" i="1"/>
  <c r="AC6" i="1" s="1"/>
  <c r="AB6" i="1" s="1"/>
  <c r="AK6" i="1"/>
  <c r="S6" i="1"/>
  <c r="R6" i="1" s="1"/>
  <c r="AR5" i="1"/>
  <c r="AK5" i="1"/>
  <c r="S5" i="1" s="1"/>
  <c r="R5" i="1" s="1"/>
  <c r="AC5" i="1"/>
  <c r="AB5" i="1" s="1"/>
</calcChain>
</file>

<file path=xl/sharedStrings.xml><?xml version="1.0" encoding="utf-8"?>
<sst xmlns="http://schemas.openxmlformats.org/spreadsheetml/2006/main" count="232" uniqueCount="79">
  <si>
    <t>Доступная трудомощность разработки</t>
  </si>
  <si>
    <t>Расчёт доступной трудомощности разработки</t>
  </si>
  <si>
    <t>Разработка 01.03-13.03</t>
  </si>
  <si>
    <t>Регресс 14.03-21.03</t>
  </si>
  <si>
    <t>Дней разработки основного состава Релиза 01.03-13.03</t>
  </si>
  <si>
    <t>Дней регресса 14.03-21.03</t>
  </si>
  <si>
    <t>ФИО \ Компетенция</t>
  </si>
  <si>
    <t>Часов разработки в день</t>
  </si>
  <si>
    <t>БО-web</t>
  </si>
  <si>
    <t>Web сайт / web сервис</t>
  </si>
  <si>
    <t>ПО/БО WinForms/Прикладные программы</t>
  </si>
  <si>
    <t>Архитектурные задачи бизнес-логики</t>
  </si>
  <si>
    <t>Оболочка сайта</t>
  </si>
  <si>
    <t>Поиск</t>
  </si>
  <si>
    <t>Вёрстка psd-макетов, Разработка и правка стилей (CSS3, Less)</t>
  </si>
  <si>
    <t>Javascript, jQuery, XSLT. Бизнес-задачи.</t>
  </si>
  <si>
    <t>Javascript, jQuery, XSLT.  Архитектурные задачи.</t>
  </si>
  <si>
    <t>Анализ кода</t>
  </si>
  <si>
    <t>Доступность, %</t>
  </si>
  <si>
    <t>Доступность, ч</t>
  </si>
  <si>
    <t>Отпуск (даты)</t>
  </si>
  <si>
    <t>Максимальное кол-во часов</t>
  </si>
  <si>
    <t>Отпуск,ч</t>
  </si>
  <si>
    <t>Установка Р54 на WEB-11/21,12/22, ТБД</t>
  </si>
  <si>
    <t>Ошибки Р54 (Наложение релизов)</t>
  </si>
  <si>
    <t>Хотфиксы Р54</t>
  </si>
  <si>
    <t>Слияние Р55
(во время разработки)</t>
  </si>
  <si>
    <t>Оценка задач</t>
  </si>
  <si>
    <t>Отпуск, ч</t>
  </si>
  <si>
    <t>Установка Р55 на РТ, ПБД, 13/23, Интранет</t>
  </si>
  <si>
    <t xml:space="preserve">Ошибки Р55 (регрессионные) </t>
  </si>
  <si>
    <t>Слияние Р55(перед установкой на РТ)</t>
  </si>
  <si>
    <t>&lt;----Стандартное значение ----&gt;</t>
  </si>
  <si>
    <t>Стандартное значение</t>
  </si>
  <si>
    <t>Рассолов Алексей</t>
  </si>
  <si>
    <t>P</t>
  </si>
  <si>
    <t xml:space="preserve"> = Стандартному значению</t>
  </si>
  <si>
    <t>Красноштанов Андрей</t>
  </si>
  <si>
    <t>Уникальное значение</t>
  </si>
  <si>
    <t>Алтухов Алексей</t>
  </si>
  <si>
    <t>-</t>
  </si>
  <si>
    <t>Не участвует</t>
  </si>
  <si>
    <t>Шабатура Александр</t>
  </si>
  <si>
    <t>Решетин Леонид</t>
  </si>
  <si>
    <t>Гринштейн Павел</t>
  </si>
  <si>
    <t>Фомин Дмитрий</t>
  </si>
  <si>
    <t>Коновалова Анна</t>
  </si>
  <si>
    <t xml:space="preserve"> 09 - 10.03</t>
  </si>
  <si>
    <t>Орлов Алексей</t>
  </si>
  <si>
    <t>Попов Игорь</t>
  </si>
  <si>
    <t>Лебедев Сергей</t>
  </si>
  <si>
    <t>Корончик Диана</t>
  </si>
  <si>
    <t>Сургаев Игорь</t>
  </si>
  <si>
    <t>Кишкевич Иван</t>
  </si>
  <si>
    <t>Минин Антон</t>
  </si>
  <si>
    <t>Билоус Артём</t>
  </si>
  <si>
    <t>Боронин Сергей</t>
  </si>
  <si>
    <t xml:space="preserve"> 01 - 05.03</t>
  </si>
  <si>
    <t>Соловьёв Алексей</t>
  </si>
  <si>
    <t>Скотников Андрей</t>
  </si>
  <si>
    <t>Шарипова Светлана</t>
  </si>
  <si>
    <t>Кавцевич Алексей</t>
  </si>
  <si>
    <t>Цветкова Наталья</t>
  </si>
  <si>
    <t>Кулаков Андрей</t>
  </si>
  <si>
    <t>Кузнецов Игорь</t>
  </si>
  <si>
    <t>`</t>
  </si>
  <si>
    <t>Статусы готовности задач</t>
  </si>
  <si>
    <t>Опубликовано</t>
  </si>
  <si>
    <t>Успешно перенесена в транк</t>
  </si>
  <si>
    <t>Успешно протестирована в ветке</t>
  </si>
  <si>
    <t>В тестировании</t>
  </si>
  <si>
    <t>Разработка завершена, ожидается тестирование</t>
  </si>
  <si>
    <t>Разработка не завершена</t>
  </si>
  <si>
    <t>К разработке не приступали</t>
  </si>
  <si>
    <t>Исключена из Релиза</t>
  </si>
  <si>
    <t>end</t>
  </si>
  <si>
    <t>backenddev</t>
  </si>
  <si>
    <t>frontenddev</t>
  </si>
  <si>
    <t>htmlcssdev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</si>
</sst>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Wingdings 2"/>
      <family val="1"/>
      <charset val="2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/>
    <xf numFmtId="16" fontId="0" fillId="0" borderId="0" xfId="0" applyNumberFormat="1"/>
    <xf numFmtId="0" fontId="3" fillId="2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6" xfId="0" applyBorder="1"/>
    <xf numFmtId="0" fontId="4" fillId="0" borderId="7" xfId="0" applyFont="1" applyFill="1" applyBorder="1" applyAlignment="1">
      <alignment textRotation="90" wrapText="1"/>
    </xf>
    <xf numFmtId="0" fontId="4" fillId="4" borderId="7" xfId="0" applyFont="1" applyFill="1" applyBorder="1" applyAlignment="1">
      <alignment textRotation="90" wrapText="1"/>
    </xf>
    <xf numFmtId="0" fontId="4" fillId="5" borderId="7" xfId="0" applyFont="1" applyFill="1" applyBorder="1" applyAlignment="1">
      <alignment textRotation="90" wrapText="1"/>
    </xf>
    <xf numFmtId="0" fontId="4" fillId="6" borderId="7" xfId="0" applyFont="1" applyFill="1" applyBorder="1" applyAlignment="1">
      <alignment textRotation="90" wrapText="1"/>
    </xf>
    <xf numFmtId="0" fontId="4" fillId="7" borderId="7" xfId="0" applyFont="1" applyFill="1" applyBorder="1" applyAlignment="1">
      <alignment textRotation="90" wrapText="1"/>
    </xf>
    <xf numFmtId="0" fontId="4" fillId="8" borderId="7" xfId="0" applyFont="1" applyFill="1" applyBorder="1" applyAlignment="1">
      <alignment textRotation="90" wrapText="1"/>
    </xf>
    <xf numFmtId="0" fontId="4" fillId="9" borderId="7" xfId="0" applyFont="1" applyFill="1" applyBorder="1" applyAlignment="1">
      <alignment textRotation="90" wrapText="1"/>
    </xf>
    <xf numFmtId="0" fontId="4" fillId="10" borderId="7" xfId="0" applyFont="1" applyFill="1" applyBorder="1" applyAlignment="1">
      <alignment textRotation="90" wrapText="1"/>
    </xf>
    <xf numFmtId="0" fontId="4" fillId="11" borderId="7" xfId="0" applyFont="1" applyFill="1" applyBorder="1" applyAlignment="1">
      <alignment textRotation="90" wrapText="1"/>
    </xf>
    <xf numFmtId="0" fontId="4" fillId="12" borderId="8" xfId="0" applyFont="1" applyFill="1" applyBorder="1" applyAlignment="1">
      <alignment textRotation="90" wrapText="1"/>
    </xf>
    <xf numFmtId="0" fontId="4" fillId="13" borderId="5" xfId="0" applyFont="1" applyFill="1" applyBorder="1" applyAlignment="1">
      <alignment textRotation="90" wrapText="1"/>
    </xf>
    <xf numFmtId="0" fontId="4" fillId="2" borderId="4" xfId="0" applyFont="1" applyFill="1" applyBorder="1" applyAlignment="1">
      <alignment textRotation="90"/>
    </xf>
    <xf numFmtId="0" fontId="4" fillId="2" borderId="7" xfId="0" applyFont="1" applyFill="1" applyBorder="1" applyAlignment="1">
      <alignment horizontal="center" textRotation="90" wrapText="1"/>
    </xf>
    <xf numFmtId="0" fontId="4" fillId="3" borderId="10" xfId="0" applyFont="1" applyFill="1" applyBorder="1" applyAlignment="1">
      <alignment textRotation="90"/>
    </xf>
    <xf numFmtId="0" fontId="4" fillId="3" borderId="7" xfId="0" applyFont="1" applyFill="1" applyBorder="1" applyAlignment="1">
      <alignment horizontal="center" textRotation="90" wrapText="1"/>
    </xf>
    <xf numFmtId="0" fontId="4" fillId="0" borderId="0" xfId="0" applyFont="1"/>
    <xf numFmtId="0" fontId="4" fillId="0" borderId="6" xfId="0" applyFont="1" applyFill="1" applyBorder="1" applyAlignment="1">
      <alignment horizontal="center" vertical="top" wrapText="1"/>
    </xf>
    <xf numFmtId="0" fontId="4" fillId="14" borderId="12" xfId="0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horizontal="left" vertical="top" wrapText="1"/>
    </xf>
    <xf numFmtId="0" fontId="4" fillId="15" borderId="13" xfId="0" applyFont="1" applyFill="1" applyBorder="1" applyAlignment="1">
      <alignment horizontal="left" vertical="top" wrapText="1"/>
    </xf>
    <xf numFmtId="0" fontId="4" fillId="10" borderId="13" xfId="0" applyFont="1" applyFill="1" applyBorder="1" applyAlignment="1">
      <alignment horizontal="left" vertical="top" wrapText="1"/>
    </xf>
    <xf numFmtId="0" fontId="4" fillId="16" borderId="14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15" xfId="0" applyBorder="1"/>
    <xf numFmtId="0" fontId="4" fillId="0" borderId="5" xfId="0" applyFont="1" applyFill="1" applyBorder="1" applyAlignment="1">
      <alignment textRotation="90" wrapText="1"/>
    </xf>
    <xf numFmtId="0" fontId="4" fillId="4" borderId="16" xfId="0" applyFont="1" applyFill="1" applyBorder="1" applyAlignment="1">
      <alignment textRotation="90" wrapText="1"/>
    </xf>
    <xf numFmtId="0" fontId="4" fillId="12" borderId="9" xfId="0" applyFont="1" applyFill="1" applyBorder="1" applyAlignment="1">
      <alignment textRotation="90" wrapText="1"/>
    </xf>
    <xf numFmtId="0" fontId="4" fillId="2" borderId="17" xfId="0" applyFont="1" applyFill="1" applyBorder="1" applyAlignment="1">
      <alignment textRotation="90"/>
    </xf>
    <xf numFmtId="0" fontId="4" fillId="2" borderId="18" xfId="0" applyFont="1" applyFill="1" applyBorder="1" applyAlignment="1">
      <alignment horizontal="center" textRotation="90" wrapText="1"/>
    </xf>
    <xf numFmtId="0" fontId="4" fillId="2" borderId="0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textRotation="90"/>
    </xf>
    <xf numFmtId="0" fontId="4" fillId="3" borderId="18" xfId="0" applyFont="1" applyFill="1" applyBorder="1" applyAlignment="1">
      <alignment horizontal="center" textRotation="90" wrapText="1"/>
    </xf>
    <xf numFmtId="0" fontId="4" fillId="3" borderId="0" xfId="0" applyFont="1" applyFill="1" applyBorder="1" applyAlignment="1">
      <alignment horizontal="center" wrapText="1"/>
    </xf>
    <xf numFmtId="0" fontId="4" fillId="3" borderId="19" xfId="0" applyFont="1" applyFill="1" applyBorder="1" applyAlignment="1">
      <alignment horizontal="center" wrapText="1"/>
    </xf>
    <xf numFmtId="0" fontId="4" fillId="0" borderId="1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9" fontId="0" fillId="0" borderId="20" xfId="1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16" fontId="0" fillId="0" borderId="5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 wrapText="1"/>
    </xf>
    <xf numFmtId="0" fontId="7" fillId="0" borderId="1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/>
    <xf numFmtId="0" fontId="0" fillId="4" borderId="23" xfId="0" applyFill="1" applyBorder="1" applyAlignment="1">
      <alignment horizontal="left" vertical="center"/>
    </xf>
    <xf numFmtId="0" fontId="0" fillId="10" borderId="24" xfId="0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0" fillId="10" borderId="26" xfId="0" applyFill="1" applyBorder="1" applyAlignment="1">
      <alignment vertical="center"/>
    </xf>
    <xf numFmtId="0" fontId="0" fillId="10" borderId="27" xfId="0" applyFill="1" applyBorder="1" applyAlignment="1">
      <alignment vertical="center"/>
    </xf>
    <xf numFmtId="0" fontId="6" fillId="10" borderId="27" xfId="0" applyFont="1" applyFill="1" applyBorder="1" applyAlignment="1">
      <alignment horizontal="center" vertical="center"/>
    </xf>
    <xf numFmtId="9" fontId="0" fillId="0" borderId="25" xfId="1" applyFon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0" xfId="0" applyFill="1" applyBorder="1" applyAlignment="1">
      <alignment horizontal="left" vertical="center"/>
    </xf>
    <xf numFmtId="0" fontId="0" fillId="10" borderId="19" xfId="0" applyFill="1" applyBorder="1" applyAlignment="1">
      <alignment horizontal="left" vertical="center"/>
    </xf>
    <xf numFmtId="0" fontId="0" fillId="10" borderId="0" xfId="0" applyFill="1" applyBorder="1" applyAlignment="1">
      <alignment horizontal="left" vertical="top" wrapText="1"/>
    </xf>
    <xf numFmtId="0" fontId="7" fillId="10" borderId="23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0" fillId="10" borderId="23" xfId="0" applyFill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2" fillId="4" borderId="23" xfId="0" applyFont="1" applyFill="1" applyBorder="1" applyAlignment="1">
      <alignment horizontal="left" vertical="center"/>
    </xf>
    <xf numFmtId="0" fontId="0" fillId="17" borderId="24" xfId="0" applyFont="1" applyFill="1" applyBorder="1" applyAlignment="1">
      <alignment horizontal="center" vertical="center"/>
    </xf>
    <xf numFmtId="0" fontId="6" fillId="17" borderId="25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/>
    </xf>
    <xf numFmtId="0" fontId="0" fillId="17" borderId="26" xfId="0" applyFill="1" applyBorder="1" applyAlignment="1">
      <alignment vertical="center"/>
    </xf>
    <xf numFmtId="0" fontId="0" fillId="17" borderId="27" xfId="0" applyFill="1" applyBorder="1" applyAlignment="1">
      <alignment vertical="center"/>
    </xf>
    <xf numFmtId="0" fontId="6" fillId="17" borderId="27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0" fillId="4" borderId="23" xfId="0" applyFont="1" applyFill="1" applyBorder="1" applyAlignment="1">
      <alignment horizontal="left" vertical="center"/>
    </xf>
    <xf numFmtId="0" fontId="0" fillId="10" borderId="23" xfId="0" applyFont="1" applyFill="1" applyBorder="1" applyAlignment="1">
      <alignment horizontal="left" vertical="center"/>
    </xf>
    <xf numFmtId="0" fontId="0" fillId="0" borderId="23" xfId="0" applyFont="1" applyFill="1" applyBorder="1" applyAlignment="1">
      <alignment horizontal="left" vertical="center"/>
    </xf>
    <xf numFmtId="0" fontId="0" fillId="14" borderId="0" xfId="0" applyFill="1" applyBorder="1" applyAlignment="1">
      <alignment horizontal="left" vertical="center"/>
    </xf>
    <xf numFmtId="0" fontId="0" fillId="9" borderId="23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left" vertical="center"/>
    </xf>
    <xf numFmtId="16" fontId="0" fillId="10" borderId="0" xfId="0" applyNumberFormat="1" applyFill="1" applyBorder="1" applyAlignment="1">
      <alignment horizontal="left" vertical="center"/>
    </xf>
    <xf numFmtId="9" fontId="0" fillId="10" borderId="25" xfId="1" applyFont="1" applyFill="1" applyBorder="1" applyAlignment="1">
      <alignment horizontal="center" vertical="center"/>
    </xf>
    <xf numFmtId="0" fontId="0" fillId="10" borderId="0" xfId="0" applyFill="1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12" borderId="23" xfId="0" applyFill="1" applyBorder="1" applyAlignment="1">
      <alignment horizontal="left" vertical="center"/>
    </xf>
    <xf numFmtId="0" fontId="0" fillId="1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12" borderId="23" xfId="0" applyFont="1" applyFill="1" applyBorder="1" applyAlignment="1">
      <alignment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vertical="center"/>
    </xf>
    <xf numFmtId="16" fontId="0" fillId="14" borderId="0" xfId="0" applyNumberFormat="1" applyFill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4" borderId="23" xfId="0" applyFont="1" applyFill="1" applyBorder="1" applyAlignment="1">
      <alignment vertical="center"/>
    </xf>
    <xf numFmtId="0" fontId="0" fillId="10" borderId="17" xfId="0" applyFill="1" applyBorder="1" applyAlignment="1">
      <alignment vertical="center"/>
    </xf>
    <xf numFmtId="0" fontId="6" fillId="10" borderId="18" xfId="0" applyFont="1" applyFill="1" applyBorder="1" applyAlignment="1">
      <alignment horizontal="center" vertical="center"/>
    </xf>
    <xf numFmtId="0" fontId="0" fillId="10" borderId="18" xfId="0" applyFill="1" applyBorder="1" applyAlignment="1">
      <alignment vertical="center"/>
    </xf>
    <xf numFmtId="0" fontId="0" fillId="10" borderId="29" xfId="0" applyFill="1" applyBorder="1" applyAlignment="1">
      <alignment vertical="center"/>
    </xf>
    <xf numFmtId="0" fontId="6" fillId="10" borderId="29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left" vertical="center"/>
    </xf>
    <xf numFmtId="0" fontId="0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17" borderId="33" xfId="0" applyFont="1" applyFill="1" applyBorder="1" applyAlignment="1">
      <alignment horizontal="center" vertical="center"/>
    </xf>
    <xf numFmtId="9" fontId="0" fillId="0" borderId="31" xfId="1" applyFont="1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4" xfId="0" applyFill="1" applyBorder="1" applyAlignment="1">
      <alignment horizontal="left" vertical="center"/>
    </xf>
    <xf numFmtId="9" fontId="0" fillId="10" borderId="31" xfId="1" applyFont="1" applyFill="1" applyBorder="1" applyAlignment="1">
      <alignment horizontal="center" vertical="center"/>
    </xf>
    <xf numFmtId="0" fontId="0" fillId="10" borderId="35" xfId="0" applyFill="1" applyBorder="1" applyAlignment="1">
      <alignment horizontal="left" vertical="center"/>
    </xf>
    <xf numFmtId="0" fontId="0" fillId="10" borderId="34" xfId="0" applyFill="1" applyBorder="1" applyAlignment="1">
      <alignment horizontal="left" vertical="top"/>
    </xf>
    <xf numFmtId="0" fontId="7" fillId="10" borderId="28" xfId="0" applyFont="1" applyFill="1" applyBorder="1" applyAlignment="1">
      <alignment horizontal="center" vertical="center"/>
    </xf>
    <xf numFmtId="0" fontId="7" fillId="10" borderId="34" xfId="0" applyFont="1" applyFill="1" applyBorder="1" applyAlignment="1">
      <alignment horizontal="center" vertical="center"/>
    </xf>
    <xf numFmtId="0" fontId="8" fillId="10" borderId="36" xfId="0" applyFont="1" applyFill="1" applyBorder="1" applyAlignment="1">
      <alignment horizontal="center" vertical="center"/>
    </xf>
    <xf numFmtId="0" fontId="7" fillId="10" borderId="36" xfId="0" applyFont="1" applyFill="1" applyBorder="1" applyAlignment="1">
      <alignment horizontal="center" vertical="center"/>
    </xf>
    <xf numFmtId="0" fontId="7" fillId="10" borderId="35" xfId="0" applyFont="1" applyFill="1" applyBorder="1" applyAlignment="1">
      <alignment horizontal="center" vertical="center"/>
    </xf>
    <xf numFmtId="0" fontId="7" fillId="10" borderId="30" xfId="0" applyFont="1" applyFill="1" applyBorder="1" applyAlignment="1">
      <alignment horizontal="center" vertical="center"/>
    </xf>
    <xf numFmtId="0" fontId="0" fillId="10" borderId="28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4" fillId="2" borderId="9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left" vertical="center"/>
    </xf>
    <xf numFmtId="16" fontId="0" fillId="2" borderId="3" xfId="0" applyNumberFormat="1" applyFill="1" applyBorder="1" applyAlignment="1">
      <alignment horizontal="left" vertical="center"/>
    </xf>
    <xf numFmtId="16" fontId="0" fillId="3" borderId="2" xfId="0" applyNumberFormat="1" applyFill="1" applyBorder="1" applyAlignment="1">
      <alignment horizontal="left" vertical="center"/>
    </xf>
    <xf numFmtId="16" fontId="0" fillId="3" borderId="3" xfId="0" applyNumberFormat="1" applyFill="1" applyBorder="1" applyAlignment="1">
      <alignment horizontal="left" vertical="center"/>
    </xf>
    <xf numFmtId="0" fontId="0" fillId="0" borderId="5" xfId="0" applyBorder="1"/>
    <xf numFmtId="2" fontId="2" fillId="4" borderId="4" xfId="0" applyNumberFormat="1" applyFont="1" applyFill="1" applyBorder="1" applyAlignment="1">
      <alignment horizontal="left" vertical="center"/>
    </xf>
    <xf numFmtId="2" fontId="0" fillId="4" borderId="24" xfId="0" applyNumberFormat="1" applyFill="1" applyBorder="1" applyAlignment="1">
      <alignment horizontal="left" vertical="center"/>
    </xf>
    <xf numFmtId="2" fontId="2" fillId="4" borderId="24" xfId="0" applyNumberFormat="1" applyFont="1" applyFill="1" applyBorder="1" applyAlignment="1">
      <alignment horizontal="left" vertical="center"/>
    </xf>
    <xf numFmtId="2" fontId="0" fillId="4" borderId="24" xfId="0" applyNumberFormat="1" applyFont="1" applyFill="1" applyBorder="1" applyAlignment="1">
      <alignment horizontal="left" vertical="center"/>
    </xf>
    <xf numFmtId="2" fontId="0" fillId="9" borderId="24" xfId="0" applyNumberFormat="1" applyFont="1" applyFill="1" applyBorder="1" applyAlignment="1">
      <alignment horizontal="left" vertical="center"/>
    </xf>
    <xf numFmtId="2" fontId="0" fillId="10" borderId="24" xfId="0" applyNumberFormat="1" applyFill="1" applyBorder="1" applyAlignment="1">
      <alignment horizontal="left" vertical="center"/>
    </xf>
    <xf numFmtId="2" fontId="0" fillId="12" borderId="24" xfId="0" applyNumberFormat="1" applyFill="1" applyBorder="1" applyAlignment="1">
      <alignment horizontal="left" vertical="center"/>
    </xf>
    <xf numFmtId="2" fontId="0" fillId="12" borderId="24" xfId="0" applyNumberFormat="1" applyFont="1" applyFill="1" applyBorder="1" applyAlignment="1">
      <alignment vertical="center"/>
    </xf>
    <xf numFmtId="2" fontId="0" fillId="4" borderId="24" xfId="0" applyNumberFormat="1" applyFont="1" applyFill="1" applyBorder="1" applyAlignment="1">
      <alignment vertical="center"/>
    </xf>
    <xf numFmtId="2" fontId="0" fillId="0" borderId="24" xfId="0" applyNumberFormat="1" applyFill="1" applyBorder="1" applyAlignment="1">
      <alignment horizontal="left" vertical="center"/>
    </xf>
    <xf numFmtId="2" fontId="0" fillId="0" borderId="30" xfId="0" applyNumberFormat="1" applyFont="1" applyFill="1" applyBorder="1" applyAlignment="1">
      <alignment horizontal="left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9"/>
  <sheetViews>
    <sheetView tabSelected="1" zoomScale="90" zoomScaleNormal="90" workbookViewId="0">
      <pane ySplit="4" topLeftCell="A5" activePane="bottomLeft" state="frozen"/>
      <selection pane="bottomLeft" activeCell="B15" sqref="B15"/>
    </sheetView>
  </sheetViews>
  <sheetFormatPr defaultRowHeight="15" x14ac:dyDescent="0.25"/>
  <cols>
    <col min="2" max="2" width="11.7109375" bestFit="1" customWidth="1"/>
    <col min="3" max="3" width="22" customWidth="1"/>
    <col min="4" max="6" width="8.28515625" customWidth="1"/>
    <col min="7" max="7" width="5.140625" hidden="1" customWidth="1"/>
    <col min="8" max="17" width="3.42578125" hidden="1" customWidth="1"/>
    <col min="18" max="18" width="6.140625" customWidth="1"/>
    <col min="19" max="19" width="6.85546875" style="164" customWidth="1"/>
    <col min="20" max="27" width="1.5703125" style="164" customWidth="1"/>
    <col min="28" max="28" width="6.7109375" style="165" customWidth="1"/>
    <col min="29" max="29" width="7.140625" customWidth="1"/>
    <col min="30" max="35" width="1.7109375" customWidth="1"/>
    <col min="36" max="36" width="3.5703125" customWidth="1"/>
    <col min="37" max="37" width="9.42578125" style="166" customWidth="1"/>
    <col min="38" max="38" width="8.140625" style="166" customWidth="1"/>
    <col min="39" max="42" width="8.140625" customWidth="1"/>
    <col min="43" max="43" width="8.5703125" customWidth="1"/>
    <col min="44" max="44" width="9.42578125" customWidth="1"/>
    <col min="45" max="50" width="8.140625" customWidth="1"/>
    <col min="51" max="51" width="21.5703125" customWidth="1"/>
    <col min="52" max="52" width="7.28515625" style="3" customWidth="1"/>
    <col min="53" max="53" width="8" style="3" customWidth="1"/>
    <col min="54" max="60" width="9.140625" style="3"/>
  </cols>
  <sheetData>
    <row r="1" spans="1:60" ht="15.75" thickBot="1" x14ac:dyDescent="0.3"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73" t="s">
        <v>0</v>
      </c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K1" s="174" t="s">
        <v>1</v>
      </c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6"/>
    </row>
    <row r="2" spans="1:60" ht="20.25" customHeight="1" thickBot="1" x14ac:dyDescent="0.3"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 s="177" t="s">
        <v>2</v>
      </c>
      <c r="S2" s="178"/>
      <c r="T2" s="178"/>
      <c r="U2" s="178"/>
      <c r="V2" s="178"/>
      <c r="W2" s="178"/>
      <c r="X2" s="178"/>
      <c r="Y2" s="178"/>
      <c r="Z2" s="178"/>
      <c r="AA2" s="178"/>
      <c r="AB2" s="179" t="s">
        <v>3</v>
      </c>
      <c r="AC2" s="180"/>
      <c r="AD2" s="180"/>
      <c r="AE2" s="180"/>
      <c r="AF2" s="180"/>
      <c r="AG2" s="180"/>
      <c r="AH2" s="180"/>
      <c r="AI2" s="181"/>
      <c r="AJ2" s="4"/>
      <c r="AK2" s="5">
        <v>8</v>
      </c>
      <c r="AL2" s="182" t="s">
        <v>4</v>
      </c>
      <c r="AM2" s="182"/>
      <c r="AN2" s="182"/>
      <c r="AO2" s="182"/>
      <c r="AP2" s="182"/>
      <c r="AQ2" s="183"/>
      <c r="AR2" s="6">
        <v>6</v>
      </c>
      <c r="AS2" s="184" t="s">
        <v>5</v>
      </c>
      <c r="AT2" s="184"/>
      <c r="AU2" s="184"/>
      <c r="AV2" s="184"/>
      <c r="AW2" s="184"/>
      <c r="AX2" s="185"/>
    </row>
    <row r="3" spans="1:60" ht="75" customHeight="1" thickBot="1" x14ac:dyDescent="0.3">
      <c r="C3" s="7" t="s">
        <v>6</v>
      </c>
      <c r="D3" s="186"/>
      <c r="E3" s="186"/>
      <c r="F3" s="186"/>
      <c r="G3" s="8" t="s">
        <v>7</v>
      </c>
      <c r="H3" s="9" t="s">
        <v>8</v>
      </c>
      <c r="I3" s="10" t="s">
        <v>9</v>
      </c>
      <c r="J3" s="11" t="s">
        <v>10</v>
      </c>
      <c r="K3" s="12" t="s">
        <v>11</v>
      </c>
      <c r="L3" s="13" t="s">
        <v>12</v>
      </c>
      <c r="M3" s="14" t="s">
        <v>13</v>
      </c>
      <c r="N3" s="15" t="s">
        <v>14</v>
      </c>
      <c r="O3" s="16" t="s">
        <v>15</v>
      </c>
      <c r="P3" s="17" t="s">
        <v>16</v>
      </c>
      <c r="Q3" s="18" t="s">
        <v>17</v>
      </c>
      <c r="R3" s="19" t="s">
        <v>18</v>
      </c>
      <c r="S3" s="20" t="s">
        <v>19</v>
      </c>
      <c r="T3" s="168" t="s">
        <v>20</v>
      </c>
      <c r="U3" s="169"/>
      <c r="V3" s="169"/>
      <c r="W3" s="169"/>
      <c r="X3" s="169"/>
      <c r="Y3" s="169"/>
      <c r="Z3" s="169"/>
      <c r="AA3" s="169"/>
      <c r="AB3" s="21" t="s">
        <v>18</v>
      </c>
      <c r="AC3" s="22" t="s">
        <v>19</v>
      </c>
      <c r="AD3" s="170" t="s">
        <v>20</v>
      </c>
      <c r="AE3" s="171"/>
      <c r="AF3" s="171"/>
      <c r="AG3" s="171"/>
      <c r="AH3" s="171"/>
      <c r="AI3" s="172"/>
      <c r="AJ3" s="23"/>
      <c r="AK3" s="24" t="s">
        <v>21</v>
      </c>
      <c r="AL3" s="25" t="s">
        <v>22</v>
      </c>
      <c r="AM3" s="26" t="s">
        <v>23</v>
      </c>
      <c r="AN3" s="27" t="s">
        <v>24</v>
      </c>
      <c r="AO3" s="28" t="s">
        <v>25</v>
      </c>
      <c r="AP3" s="29" t="s">
        <v>26</v>
      </c>
      <c r="AQ3" s="30" t="s">
        <v>27</v>
      </c>
      <c r="AR3" s="24" t="s">
        <v>21</v>
      </c>
      <c r="AS3" s="25" t="s">
        <v>28</v>
      </c>
      <c r="AT3" s="26" t="s">
        <v>29</v>
      </c>
      <c r="AU3" s="27" t="s">
        <v>30</v>
      </c>
      <c r="AV3" s="28" t="s">
        <v>25</v>
      </c>
      <c r="AW3" s="29" t="s">
        <v>31</v>
      </c>
      <c r="AX3" s="30" t="s">
        <v>27</v>
      </c>
      <c r="AZ3" s="31"/>
      <c r="BA3" s="31"/>
      <c r="BB3" s="31"/>
      <c r="BC3" s="31"/>
      <c r="BD3" s="31"/>
      <c r="BE3" s="31"/>
      <c r="BF3" s="31"/>
    </row>
    <row r="4" spans="1:60" ht="19.5" customHeight="1" thickBot="1" x14ac:dyDescent="0.3">
      <c r="C4" s="32"/>
      <c r="D4" s="186"/>
      <c r="E4" s="186"/>
      <c r="F4" s="186"/>
      <c r="G4" s="33"/>
      <c r="H4" s="34"/>
      <c r="I4" s="10"/>
      <c r="J4" s="11"/>
      <c r="K4" s="12"/>
      <c r="L4" s="13"/>
      <c r="M4" s="14"/>
      <c r="N4" s="15"/>
      <c r="O4" s="16"/>
      <c r="P4" s="35"/>
      <c r="Q4" s="18"/>
      <c r="R4" s="36"/>
      <c r="S4" s="37"/>
      <c r="T4" s="38"/>
      <c r="U4" s="38"/>
      <c r="V4" s="38"/>
      <c r="W4" s="38"/>
      <c r="X4" s="38"/>
      <c r="Y4" s="38"/>
      <c r="Z4" s="38"/>
      <c r="AA4" s="38"/>
      <c r="AB4" s="39"/>
      <c r="AC4" s="40"/>
      <c r="AD4" s="41"/>
      <c r="AE4" s="41"/>
      <c r="AF4" s="41"/>
      <c r="AG4" s="41"/>
      <c r="AH4" s="41"/>
      <c r="AI4" s="42"/>
      <c r="AJ4" s="23"/>
      <c r="AK4" s="43"/>
      <c r="AL4" s="44"/>
      <c r="AM4" s="45">
        <v>2</v>
      </c>
      <c r="AN4" s="45">
        <v>2</v>
      </c>
      <c r="AO4" s="44">
        <v>2</v>
      </c>
      <c r="AP4" s="45">
        <v>2</v>
      </c>
      <c r="AQ4" s="46">
        <v>2</v>
      </c>
      <c r="AR4" s="47"/>
      <c r="AS4" s="44"/>
      <c r="AT4" s="45">
        <v>3</v>
      </c>
      <c r="AU4" s="45">
        <v>5</v>
      </c>
      <c r="AV4" s="44"/>
      <c r="AW4" s="45">
        <v>1</v>
      </c>
      <c r="AX4" s="46">
        <v>6</v>
      </c>
      <c r="AY4" s="48" t="s">
        <v>32</v>
      </c>
      <c r="AZ4" s="49"/>
      <c r="BA4" s="50">
        <v>4</v>
      </c>
      <c r="BB4" s="49" t="s">
        <v>33</v>
      </c>
      <c r="BC4" s="31"/>
      <c r="BD4" s="31"/>
      <c r="BE4" s="31"/>
      <c r="BF4" s="31"/>
    </row>
    <row r="5" spans="1:60" s="72" customFormat="1" ht="21" customHeight="1" x14ac:dyDescent="0.25">
      <c r="A5" s="72">
        <v>1</v>
      </c>
      <c r="B5" s="72" t="s">
        <v>76</v>
      </c>
      <c r="C5" s="51" t="s">
        <v>34</v>
      </c>
      <c r="D5" s="187">
        <v>30.5</v>
      </c>
      <c r="E5" s="187">
        <v>18</v>
      </c>
      <c r="F5" s="187">
        <v>2</v>
      </c>
      <c r="G5" s="52">
        <v>5.5</v>
      </c>
      <c r="H5" s="53" t="s">
        <v>35</v>
      </c>
      <c r="I5" s="54" t="s">
        <v>35</v>
      </c>
      <c r="J5" s="54"/>
      <c r="K5" s="54" t="s">
        <v>35</v>
      </c>
      <c r="L5" s="54"/>
      <c r="M5" s="54"/>
      <c r="N5" s="54"/>
      <c r="O5" s="54"/>
      <c r="P5" s="54"/>
      <c r="Q5" s="55" t="s">
        <v>35</v>
      </c>
      <c r="R5" s="56">
        <f t="shared" ref="R5:R28" si="0">S5/AK5</f>
        <v>0.69318181818181823</v>
      </c>
      <c r="S5" s="57">
        <f>AK5-SUM(IF(ISBLANK(AL5),$AL$4,AL5), IF(ISBLANK(AM5),$AM$4,AM5), IF(ISBLANK(AN5),$AN$4,AN5), IF(ISBLANK(AO5),$AO$4,AO5), IF(ISBLANK(AP5),$AP$4,AP5), IF(ISBLANK(AQ5),$AQ$4,AQ5))</f>
        <v>30.5</v>
      </c>
      <c r="T5" s="58"/>
      <c r="U5" s="58"/>
      <c r="V5" s="58"/>
      <c r="W5" s="58"/>
      <c r="X5" s="58"/>
      <c r="Y5" s="58"/>
      <c r="Z5" s="58"/>
      <c r="AA5" s="58"/>
      <c r="AB5" s="56">
        <f t="shared" ref="AB5:AB28" si="1">AC5/AR5</f>
        <v>0.54545454545454541</v>
      </c>
      <c r="AC5" s="57">
        <f>AR5-SUM(IF(ISBLANK(AS5),$AQL$4,AS5), IF(ISBLANK(AT5),$AT$4,AT5), IF(ISBLANK(AU5),$AU$4,AU5), IF(ISBLANK(AV5),$AV$4,AV5), IF(ISBLANK(AW5),$AW$4,AW5), IF(ISBLANK(AX5),$AX$4,AX5))</f>
        <v>18</v>
      </c>
      <c r="AD5" s="59"/>
      <c r="AE5" s="58"/>
      <c r="AF5" s="58"/>
      <c r="AG5" s="58"/>
      <c r="AH5" s="58"/>
      <c r="AI5" s="60"/>
      <c r="AJ5" s="61"/>
      <c r="AK5" s="62">
        <f t="shared" ref="AK5:AK19" si="2">$AK$2*G5</f>
        <v>44</v>
      </c>
      <c r="AL5" s="63">
        <v>3</v>
      </c>
      <c r="AM5" s="64">
        <v>0.5</v>
      </c>
      <c r="AN5" s="65">
        <v>4</v>
      </c>
      <c r="AO5" s="63"/>
      <c r="AP5" s="65"/>
      <c r="AQ5" s="66"/>
      <c r="AR5" s="62">
        <f t="shared" ref="AR5:AR19" si="3">$AR$2*G5</f>
        <v>33</v>
      </c>
      <c r="AS5" s="67"/>
      <c r="AT5" s="65"/>
      <c r="AU5" s="65"/>
      <c r="AV5" s="63"/>
      <c r="AW5" s="65"/>
      <c r="AX5" s="66"/>
      <c r="AY5" s="68" t="s">
        <v>34</v>
      </c>
      <c r="AZ5" s="49"/>
      <c r="BA5" s="69"/>
      <c r="BB5" s="49" t="s">
        <v>36</v>
      </c>
      <c r="BC5" s="70"/>
      <c r="BD5" s="70"/>
      <c r="BE5" s="70"/>
      <c r="BF5" s="70"/>
      <c r="BG5" s="70"/>
      <c r="BH5" s="71"/>
    </row>
    <row r="6" spans="1:60" s="72" customFormat="1" ht="21" customHeight="1" x14ac:dyDescent="0.25">
      <c r="A6" s="72">
        <v>2</v>
      </c>
      <c r="B6" s="72" t="s">
        <v>76</v>
      </c>
      <c r="C6" s="73" t="s">
        <v>37</v>
      </c>
      <c r="D6" s="188">
        <v>32.5</v>
      </c>
      <c r="E6" s="188">
        <v>16</v>
      </c>
      <c r="F6" s="188">
        <v>2</v>
      </c>
      <c r="G6" s="74">
        <v>6</v>
      </c>
      <c r="H6" s="75" t="s">
        <v>35</v>
      </c>
      <c r="I6" s="76" t="s">
        <v>35</v>
      </c>
      <c r="J6" s="76" t="s">
        <v>35</v>
      </c>
      <c r="K6" s="76"/>
      <c r="L6" s="76" t="s">
        <v>35</v>
      </c>
      <c r="M6" s="76"/>
      <c r="N6" s="76"/>
      <c r="O6" s="77"/>
      <c r="P6" s="78"/>
      <c r="Q6" s="79"/>
      <c r="R6" s="80">
        <f t="shared" si="0"/>
        <v>0.67708333333333337</v>
      </c>
      <c r="S6" s="81">
        <f t="shared" ref="S6:S28" si="4">AK6-SUM(IF(ISBLANK(AL6),$AL$4,AL6), IF(ISBLANK(AM6),$AM$4,AM6), IF(ISBLANK(AN6),$AN$4,AN6), IF(ISBLANK(AO6),$AO$4,AO6), IF(ISBLANK(AP6),$AP$4,AP6), IF(ISBLANK(AQ6),$AQ$4,AQ6))</f>
        <v>32.5</v>
      </c>
      <c r="T6" s="82"/>
      <c r="U6" s="82"/>
      <c r="V6" s="82"/>
      <c r="W6" s="82"/>
      <c r="X6" s="82"/>
      <c r="Y6" s="82"/>
      <c r="Z6" s="82"/>
      <c r="AA6" s="82"/>
      <c r="AB6" s="80">
        <f t="shared" si="1"/>
        <v>0.44444444444444442</v>
      </c>
      <c r="AC6" s="81">
        <f t="shared" ref="AC6:AC27" si="5">AR6-SUM(IF(ISBLANK(AS6),$AQL$4,AS6), IF(ISBLANK(AT6),$AT$4,AT6), IF(ISBLANK(AU6),$AU$4,AU6), IF(ISBLANK(AV6),$AV$4,AV6), IF(ISBLANK(AW6),$AW$4,AW6), IF(ISBLANK(AX6),$AX$4,AX6))</f>
        <v>16</v>
      </c>
      <c r="AD6" s="82"/>
      <c r="AE6" s="82"/>
      <c r="AF6" s="82"/>
      <c r="AG6" s="82"/>
      <c r="AH6" s="82"/>
      <c r="AI6" s="83"/>
      <c r="AJ6" s="84"/>
      <c r="AK6" s="85">
        <f t="shared" si="2"/>
        <v>48</v>
      </c>
      <c r="AL6" s="86">
        <v>3</v>
      </c>
      <c r="AM6" s="87">
        <v>0.5</v>
      </c>
      <c r="AN6" s="88">
        <v>4</v>
      </c>
      <c r="AO6" s="86">
        <v>4</v>
      </c>
      <c r="AP6" s="88"/>
      <c r="AQ6" s="89"/>
      <c r="AR6" s="85">
        <f t="shared" si="3"/>
        <v>36</v>
      </c>
      <c r="AS6" s="90"/>
      <c r="AT6" s="88"/>
      <c r="AU6" s="88">
        <v>10</v>
      </c>
      <c r="AV6" s="86"/>
      <c r="AW6" s="88"/>
      <c r="AX6" s="89"/>
      <c r="AY6" s="91" t="s">
        <v>37</v>
      </c>
      <c r="AZ6" s="49"/>
      <c r="BA6" s="69">
        <v>6</v>
      </c>
      <c r="BB6" s="49" t="s">
        <v>38</v>
      </c>
      <c r="BC6" s="70"/>
      <c r="BD6" s="70"/>
      <c r="BE6" s="70"/>
      <c r="BF6" s="70"/>
      <c r="BG6" s="70"/>
      <c r="BH6" s="71"/>
    </row>
    <row r="7" spans="1:60" s="72" customFormat="1" ht="21" customHeight="1" thickBot="1" x14ac:dyDescent="0.3">
      <c r="A7" s="72">
        <v>3</v>
      </c>
      <c r="B7" s="72" t="s">
        <v>76</v>
      </c>
      <c r="C7" s="73" t="s">
        <v>39</v>
      </c>
      <c r="D7" s="188">
        <v>36</v>
      </c>
      <c r="E7" s="188">
        <v>21</v>
      </c>
      <c r="F7" s="188">
        <v>2</v>
      </c>
      <c r="G7" s="92">
        <v>6</v>
      </c>
      <c r="H7" s="93" t="s">
        <v>35</v>
      </c>
      <c r="I7" s="94" t="s">
        <v>35</v>
      </c>
      <c r="J7" s="94" t="s">
        <v>35</v>
      </c>
      <c r="K7" s="94"/>
      <c r="L7" s="94"/>
      <c r="M7" s="94"/>
      <c r="N7" s="94"/>
      <c r="O7" s="95"/>
      <c r="P7" s="96"/>
      <c r="Q7" s="97"/>
      <c r="R7" s="80">
        <f t="shared" si="0"/>
        <v>0.75</v>
      </c>
      <c r="S7" s="98">
        <f t="shared" si="4"/>
        <v>36</v>
      </c>
      <c r="T7" s="99"/>
      <c r="U7" s="99"/>
      <c r="V7" s="99"/>
      <c r="W7" s="99"/>
      <c r="X7" s="99"/>
      <c r="Y7" s="99"/>
      <c r="Z7" s="99"/>
      <c r="AA7" s="99"/>
      <c r="AB7" s="80">
        <f t="shared" si="1"/>
        <v>0.58333333333333337</v>
      </c>
      <c r="AC7" s="98">
        <f t="shared" si="5"/>
        <v>21</v>
      </c>
      <c r="AD7" s="99"/>
      <c r="AE7" s="99"/>
      <c r="AF7" s="99"/>
      <c r="AG7" s="99"/>
      <c r="AH7" s="99"/>
      <c r="AI7" s="100"/>
      <c r="AJ7" s="101"/>
      <c r="AK7" s="102">
        <f t="shared" si="2"/>
        <v>48</v>
      </c>
      <c r="AL7" s="103">
        <v>3</v>
      </c>
      <c r="AM7" s="104">
        <v>0.5</v>
      </c>
      <c r="AN7" s="105">
        <v>4</v>
      </c>
      <c r="AO7" s="103">
        <v>0.5</v>
      </c>
      <c r="AP7" s="105"/>
      <c r="AQ7" s="106"/>
      <c r="AR7" s="102">
        <f t="shared" si="3"/>
        <v>36</v>
      </c>
      <c r="AS7" s="107"/>
      <c r="AT7" s="105"/>
      <c r="AU7" s="105"/>
      <c r="AV7" s="103"/>
      <c r="AW7" s="105"/>
      <c r="AX7" s="106"/>
      <c r="AY7" s="108" t="s">
        <v>39</v>
      </c>
      <c r="AZ7" s="49"/>
      <c r="BA7" s="109" t="s">
        <v>40</v>
      </c>
      <c r="BB7" s="49" t="s">
        <v>41</v>
      </c>
      <c r="BC7" s="70"/>
      <c r="BD7" s="70"/>
      <c r="BE7" s="70"/>
      <c r="BF7" s="70"/>
      <c r="BG7" s="70"/>
      <c r="BH7" s="71"/>
    </row>
    <row r="8" spans="1:60" s="72" customFormat="1" ht="21" customHeight="1" x14ac:dyDescent="0.25">
      <c r="A8" s="72">
        <v>4</v>
      </c>
      <c r="B8" s="72" t="s">
        <v>76</v>
      </c>
      <c r="C8" s="110" t="s">
        <v>42</v>
      </c>
      <c r="D8" s="189">
        <v>29</v>
      </c>
      <c r="E8" s="189">
        <v>14</v>
      </c>
      <c r="F8" s="189">
        <v>2</v>
      </c>
      <c r="G8" s="111">
        <v>5.5</v>
      </c>
      <c r="H8" s="112"/>
      <c r="I8" s="113" t="s">
        <v>35</v>
      </c>
      <c r="J8" s="113"/>
      <c r="K8" s="113" t="s">
        <v>35</v>
      </c>
      <c r="L8" s="113" t="s">
        <v>35</v>
      </c>
      <c r="M8" s="113" t="s">
        <v>35</v>
      </c>
      <c r="N8" s="113"/>
      <c r="O8" s="114"/>
      <c r="P8" s="115"/>
      <c r="Q8" s="116" t="s">
        <v>35</v>
      </c>
      <c r="R8" s="80">
        <f t="shared" si="0"/>
        <v>0.65909090909090906</v>
      </c>
      <c r="S8" s="81">
        <f t="shared" si="4"/>
        <v>29</v>
      </c>
      <c r="T8" s="82"/>
      <c r="U8" s="82"/>
      <c r="V8" s="82"/>
      <c r="W8" s="82"/>
      <c r="X8" s="82"/>
      <c r="Y8" s="82"/>
      <c r="Z8" s="82"/>
      <c r="AA8" s="82"/>
      <c r="AB8" s="80">
        <f t="shared" si="1"/>
        <v>0.42424242424242425</v>
      </c>
      <c r="AC8" s="81">
        <f t="shared" si="5"/>
        <v>14</v>
      </c>
      <c r="AD8" s="82"/>
      <c r="AE8" s="82"/>
      <c r="AF8" s="82"/>
      <c r="AG8" s="82"/>
      <c r="AH8" s="82"/>
      <c r="AI8" s="83"/>
      <c r="AJ8" s="84"/>
      <c r="AK8" s="85">
        <f t="shared" si="2"/>
        <v>44</v>
      </c>
      <c r="AL8" s="86">
        <v>3</v>
      </c>
      <c r="AM8" s="87">
        <v>2</v>
      </c>
      <c r="AN8" s="88">
        <v>4</v>
      </c>
      <c r="AO8" s="86"/>
      <c r="AP8" s="88"/>
      <c r="AQ8" s="89"/>
      <c r="AR8" s="85">
        <f t="shared" si="3"/>
        <v>33</v>
      </c>
      <c r="AS8" s="90"/>
      <c r="AT8" s="88"/>
      <c r="AU8" s="88"/>
      <c r="AV8" s="86"/>
      <c r="AW8" s="88"/>
      <c r="AX8" s="89">
        <v>10</v>
      </c>
      <c r="AY8" s="117" t="s">
        <v>42</v>
      </c>
      <c r="AZ8" s="49"/>
      <c r="BA8" s="70"/>
      <c r="BB8" s="70"/>
      <c r="BC8" s="70"/>
      <c r="BD8" s="70"/>
      <c r="BE8" s="70"/>
      <c r="BF8" s="70"/>
      <c r="BG8" s="70"/>
      <c r="BH8" s="71"/>
    </row>
    <row r="9" spans="1:60" s="72" customFormat="1" ht="21" customHeight="1" x14ac:dyDescent="0.25">
      <c r="A9" s="72">
        <v>5</v>
      </c>
      <c r="B9" s="72" t="s">
        <v>76</v>
      </c>
      <c r="C9" s="110" t="s">
        <v>43</v>
      </c>
      <c r="D9" s="189">
        <v>35.5</v>
      </c>
      <c r="E9" s="189">
        <v>22</v>
      </c>
      <c r="F9" s="189">
        <v>2</v>
      </c>
      <c r="G9" s="92">
        <v>5.5</v>
      </c>
      <c r="H9" s="93"/>
      <c r="I9" s="94" t="s">
        <v>35</v>
      </c>
      <c r="J9" s="94" t="s">
        <v>35</v>
      </c>
      <c r="K9" s="94" t="s">
        <v>35</v>
      </c>
      <c r="L9" s="94"/>
      <c r="M9" s="94"/>
      <c r="N9" s="94"/>
      <c r="O9" s="95"/>
      <c r="P9" s="96"/>
      <c r="Q9" s="97"/>
      <c r="R9" s="80">
        <f t="shared" si="0"/>
        <v>0.80681818181818177</v>
      </c>
      <c r="S9" s="98">
        <f t="shared" si="4"/>
        <v>35.5</v>
      </c>
      <c r="T9" s="99"/>
      <c r="U9" s="99"/>
      <c r="V9" s="99"/>
      <c r="W9" s="99"/>
      <c r="X9" s="99"/>
      <c r="Y9" s="99"/>
      <c r="Z9" s="99"/>
      <c r="AA9" s="99"/>
      <c r="AB9" s="80">
        <f t="shared" si="1"/>
        <v>0.66666666666666663</v>
      </c>
      <c r="AC9" s="98">
        <f t="shared" si="5"/>
        <v>22</v>
      </c>
      <c r="AD9" s="99"/>
      <c r="AE9" s="99"/>
      <c r="AF9" s="99"/>
      <c r="AG9" s="99"/>
      <c r="AH9" s="99"/>
      <c r="AI9" s="100"/>
      <c r="AJ9" s="101"/>
      <c r="AK9" s="102">
        <f t="shared" si="2"/>
        <v>44</v>
      </c>
      <c r="AL9" s="103">
        <v>3</v>
      </c>
      <c r="AM9" s="104" t="s">
        <v>40</v>
      </c>
      <c r="AN9" s="105">
        <v>1</v>
      </c>
      <c r="AO9" s="103">
        <v>0.5</v>
      </c>
      <c r="AP9" s="105"/>
      <c r="AQ9" s="106"/>
      <c r="AR9" s="102">
        <f t="shared" si="3"/>
        <v>33</v>
      </c>
      <c r="AS9" s="107"/>
      <c r="AT9" s="105">
        <v>1</v>
      </c>
      <c r="AU9" s="105">
        <v>3</v>
      </c>
      <c r="AV9" s="103"/>
      <c r="AW9" s="105"/>
      <c r="AX9" s="106"/>
      <c r="AY9" s="118" t="s">
        <v>43</v>
      </c>
      <c r="AZ9" s="49"/>
      <c r="BA9" s="70"/>
      <c r="BB9" s="70"/>
      <c r="BC9" s="70"/>
      <c r="BD9" s="70"/>
      <c r="BE9" s="70"/>
      <c r="BF9" s="70"/>
      <c r="BG9" s="70"/>
      <c r="BH9" s="71"/>
    </row>
    <row r="10" spans="1:60" s="72" customFormat="1" ht="21" customHeight="1" x14ac:dyDescent="0.25">
      <c r="A10" s="72">
        <v>6</v>
      </c>
      <c r="B10" s="72" t="s">
        <v>76</v>
      </c>
      <c r="C10" s="119" t="s">
        <v>44</v>
      </c>
      <c r="D10" s="190">
        <v>37</v>
      </c>
      <c r="E10" s="190">
        <v>24</v>
      </c>
      <c r="F10" s="190">
        <v>2</v>
      </c>
      <c r="G10" s="74">
        <v>6</v>
      </c>
      <c r="H10" s="93"/>
      <c r="I10" s="94" t="s">
        <v>35</v>
      </c>
      <c r="J10" s="94" t="s">
        <v>35</v>
      </c>
      <c r="K10" s="94"/>
      <c r="L10" s="94"/>
      <c r="M10" s="94"/>
      <c r="N10" s="94"/>
      <c r="O10" s="95"/>
      <c r="P10" s="96"/>
      <c r="Q10" s="97"/>
      <c r="R10" s="80">
        <f t="shared" si="0"/>
        <v>0.77083333333333337</v>
      </c>
      <c r="S10" s="81">
        <f t="shared" si="4"/>
        <v>37</v>
      </c>
      <c r="T10" s="82"/>
      <c r="U10" s="82"/>
      <c r="V10" s="82"/>
      <c r="W10" s="82"/>
      <c r="X10" s="82"/>
      <c r="Y10" s="82"/>
      <c r="Z10" s="82"/>
      <c r="AA10" s="82"/>
      <c r="AB10" s="80">
        <f t="shared" si="1"/>
        <v>0.66666666666666663</v>
      </c>
      <c r="AC10" s="81">
        <f t="shared" si="5"/>
        <v>24</v>
      </c>
      <c r="AD10" s="82"/>
      <c r="AE10" s="82"/>
      <c r="AF10" s="82"/>
      <c r="AG10" s="82"/>
      <c r="AH10" s="82"/>
      <c r="AI10" s="83"/>
      <c r="AJ10" s="84"/>
      <c r="AK10" s="85">
        <f t="shared" si="2"/>
        <v>48</v>
      </c>
      <c r="AL10" s="86">
        <v>3</v>
      </c>
      <c r="AM10" s="87">
        <v>1</v>
      </c>
      <c r="AN10" s="88"/>
      <c r="AO10" s="86">
        <v>1</v>
      </c>
      <c r="AP10" s="88"/>
      <c r="AQ10" s="89"/>
      <c r="AR10" s="85">
        <f t="shared" si="3"/>
        <v>36</v>
      </c>
      <c r="AS10" s="90"/>
      <c r="AT10" s="88">
        <v>2</v>
      </c>
      <c r="AU10" s="88">
        <v>3</v>
      </c>
      <c r="AV10" s="86"/>
      <c r="AW10" s="88"/>
      <c r="AX10" s="89"/>
      <c r="AY10" s="120" t="s">
        <v>44</v>
      </c>
      <c r="AZ10" s="49"/>
      <c r="BA10" s="70"/>
      <c r="BB10" s="70"/>
      <c r="BC10" s="70"/>
      <c r="BD10" s="70"/>
      <c r="BE10" s="70"/>
      <c r="BF10" s="70"/>
      <c r="BG10" s="70"/>
      <c r="BH10" s="71"/>
    </row>
    <row r="11" spans="1:60" s="72" customFormat="1" ht="21" customHeight="1" x14ac:dyDescent="0.25">
      <c r="A11" s="72">
        <v>7</v>
      </c>
      <c r="B11" s="72" t="s">
        <v>76</v>
      </c>
      <c r="C11" s="119" t="s">
        <v>45</v>
      </c>
      <c r="D11" s="190">
        <v>37</v>
      </c>
      <c r="E11" s="190">
        <v>21</v>
      </c>
      <c r="F11" s="190">
        <v>0</v>
      </c>
      <c r="G11" s="92">
        <v>6</v>
      </c>
      <c r="H11" s="93"/>
      <c r="I11" s="94" t="s">
        <v>35</v>
      </c>
      <c r="J11" s="94" t="s">
        <v>35</v>
      </c>
      <c r="K11" s="94"/>
      <c r="L11" s="94"/>
      <c r="M11" s="94"/>
      <c r="N11" s="94"/>
      <c r="O11" s="95"/>
      <c r="P11" s="96"/>
      <c r="Q11" s="97"/>
      <c r="R11" s="80">
        <f t="shared" si="0"/>
        <v>0.77083333333333337</v>
      </c>
      <c r="S11" s="98">
        <f t="shared" si="4"/>
        <v>37</v>
      </c>
      <c r="T11" s="99"/>
      <c r="U11" s="99"/>
      <c r="V11" s="99"/>
      <c r="W11" s="99"/>
      <c r="X11" s="99"/>
      <c r="Y11" s="99"/>
      <c r="Z11" s="99"/>
      <c r="AA11" s="99"/>
      <c r="AB11" s="80">
        <f t="shared" si="1"/>
        <v>0.58333333333333337</v>
      </c>
      <c r="AC11" s="98">
        <f t="shared" si="5"/>
        <v>21</v>
      </c>
      <c r="AD11" s="99"/>
      <c r="AE11" s="99"/>
      <c r="AF11" s="99"/>
      <c r="AG11" s="99"/>
      <c r="AH11" s="99"/>
      <c r="AI11" s="100"/>
      <c r="AJ11" s="101"/>
      <c r="AK11" s="102">
        <f t="shared" si="2"/>
        <v>48</v>
      </c>
      <c r="AL11" s="103">
        <v>3</v>
      </c>
      <c r="AM11" s="104">
        <v>1</v>
      </c>
      <c r="AN11" s="105"/>
      <c r="AO11" s="103">
        <v>1</v>
      </c>
      <c r="AP11" s="105"/>
      <c r="AQ11" s="106"/>
      <c r="AR11" s="102">
        <f t="shared" si="3"/>
        <v>36</v>
      </c>
      <c r="AS11" s="107"/>
      <c r="AT11" s="105"/>
      <c r="AU11" s="105"/>
      <c r="AV11" s="103"/>
      <c r="AW11" s="105"/>
      <c r="AX11" s="106"/>
      <c r="AY11" s="121" t="s">
        <v>45</v>
      </c>
      <c r="AZ11" s="49"/>
      <c r="BA11" s="70"/>
      <c r="BB11" s="70"/>
      <c r="BC11" s="70"/>
      <c r="BD11" s="70"/>
      <c r="BE11" s="70"/>
      <c r="BF11" s="70"/>
      <c r="BG11" s="70"/>
      <c r="BH11" s="71"/>
    </row>
    <row r="12" spans="1:60" s="72" customFormat="1" ht="21" customHeight="1" x14ac:dyDescent="0.25">
      <c r="A12" s="72">
        <v>8</v>
      </c>
      <c r="B12" s="72" t="s">
        <v>76</v>
      </c>
      <c r="C12" s="119" t="s">
        <v>46</v>
      </c>
      <c r="D12" s="190">
        <v>27</v>
      </c>
      <c r="E12" s="190">
        <v>21</v>
      </c>
      <c r="F12" s="190">
        <v>2</v>
      </c>
      <c r="G12" s="111">
        <v>6</v>
      </c>
      <c r="H12" s="112"/>
      <c r="I12" s="113"/>
      <c r="J12" s="113" t="s">
        <v>35</v>
      </c>
      <c r="K12" s="113"/>
      <c r="L12" s="113"/>
      <c r="M12" s="113"/>
      <c r="N12" s="113"/>
      <c r="O12" s="114"/>
      <c r="P12" s="115"/>
      <c r="Q12" s="116"/>
      <c r="R12" s="80">
        <f t="shared" si="0"/>
        <v>0.5625</v>
      </c>
      <c r="S12" s="81">
        <f t="shared" si="4"/>
        <v>27</v>
      </c>
      <c r="T12" s="82" t="s">
        <v>47</v>
      </c>
      <c r="U12" s="82"/>
      <c r="V12" s="82"/>
      <c r="W12" s="82"/>
      <c r="X12" s="82"/>
      <c r="Y12" s="122"/>
      <c r="Z12" s="122"/>
      <c r="AA12" s="82"/>
      <c r="AB12" s="80">
        <f t="shared" si="1"/>
        <v>0.58333333333333337</v>
      </c>
      <c r="AC12" s="81">
        <f t="shared" si="5"/>
        <v>21</v>
      </c>
      <c r="AD12" s="82"/>
      <c r="AE12" s="82"/>
      <c r="AF12" s="82"/>
      <c r="AG12" s="82"/>
      <c r="AH12" s="82"/>
      <c r="AI12" s="83"/>
      <c r="AJ12" s="84"/>
      <c r="AK12" s="85">
        <f t="shared" si="2"/>
        <v>48</v>
      </c>
      <c r="AL12" s="86">
        <v>14</v>
      </c>
      <c r="AM12" s="87" t="s">
        <v>40</v>
      </c>
      <c r="AN12" s="88"/>
      <c r="AO12" s="86">
        <v>1</v>
      </c>
      <c r="AP12" s="88"/>
      <c r="AQ12" s="89"/>
      <c r="AR12" s="85">
        <f t="shared" si="3"/>
        <v>36</v>
      </c>
      <c r="AS12" s="90"/>
      <c r="AT12" s="88"/>
      <c r="AU12" s="88"/>
      <c r="AV12" s="86"/>
      <c r="AW12" s="88"/>
      <c r="AX12" s="89"/>
      <c r="AY12" s="120" t="s">
        <v>46</v>
      </c>
      <c r="AZ12" s="49"/>
      <c r="BA12" s="70"/>
      <c r="BB12" s="70"/>
      <c r="BC12" s="70"/>
      <c r="BD12" s="70"/>
      <c r="BE12" s="70"/>
      <c r="BF12" s="70"/>
      <c r="BG12" s="70"/>
      <c r="BH12" s="71"/>
    </row>
    <row r="13" spans="1:60" s="72" customFormat="1" ht="21" customHeight="1" x14ac:dyDescent="0.25">
      <c r="A13" s="72">
        <v>9</v>
      </c>
      <c r="B13" s="72" t="s">
        <v>76</v>
      </c>
      <c r="C13" s="123" t="s">
        <v>48</v>
      </c>
      <c r="D13" s="191">
        <v>37.5</v>
      </c>
      <c r="E13" s="191">
        <v>21</v>
      </c>
      <c r="F13" s="191">
        <v>2</v>
      </c>
      <c r="G13" s="92">
        <v>6</v>
      </c>
      <c r="H13" s="93"/>
      <c r="I13" s="94"/>
      <c r="J13" s="94" t="s">
        <v>35</v>
      </c>
      <c r="K13" s="94"/>
      <c r="L13" s="94"/>
      <c r="M13" s="94"/>
      <c r="N13" s="94"/>
      <c r="O13" s="95"/>
      <c r="P13" s="96"/>
      <c r="Q13" s="97"/>
      <c r="R13" s="80">
        <f t="shared" si="0"/>
        <v>0.78125</v>
      </c>
      <c r="S13" s="98">
        <f t="shared" si="4"/>
        <v>37.5</v>
      </c>
      <c r="T13" s="124"/>
      <c r="U13" s="99"/>
      <c r="V13" s="99"/>
      <c r="W13" s="99"/>
      <c r="X13" s="99"/>
      <c r="Y13" s="99"/>
      <c r="Z13" s="99"/>
      <c r="AA13" s="99"/>
      <c r="AB13" s="80">
        <f t="shared" si="1"/>
        <v>0.58333333333333337</v>
      </c>
      <c r="AC13" s="98">
        <f t="shared" si="5"/>
        <v>21</v>
      </c>
      <c r="AD13" s="99"/>
      <c r="AE13" s="99"/>
      <c r="AF13" s="99"/>
      <c r="AG13" s="99"/>
      <c r="AH13" s="99"/>
      <c r="AI13" s="100"/>
      <c r="AJ13" s="101"/>
      <c r="AK13" s="102">
        <f t="shared" si="2"/>
        <v>48</v>
      </c>
      <c r="AL13" s="103">
        <v>3</v>
      </c>
      <c r="AM13" s="104">
        <v>0.5</v>
      </c>
      <c r="AN13" s="105"/>
      <c r="AO13" s="103">
        <v>1</v>
      </c>
      <c r="AP13" s="105"/>
      <c r="AQ13" s="106"/>
      <c r="AR13" s="102">
        <f t="shared" si="3"/>
        <v>36</v>
      </c>
      <c r="AS13" s="107"/>
      <c r="AT13" s="105"/>
      <c r="AU13" s="105"/>
      <c r="AV13" s="103"/>
      <c r="AW13" s="105"/>
      <c r="AX13" s="106"/>
      <c r="AY13" s="121" t="s">
        <v>48</v>
      </c>
      <c r="AZ13" s="49"/>
      <c r="BA13" s="70"/>
      <c r="BB13" s="70"/>
      <c r="BC13" s="70"/>
      <c r="BD13" s="70"/>
      <c r="BE13" s="70"/>
      <c r="BF13" s="70"/>
      <c r="BG13" s="70"/>
      <c r="BH13" s="71"/>
    </row>
    <row r="14" spans="1:60" ht="21" customHeight="1" x14ac:dyDescent="0.25">
      <c r="A14" s="72">
        <v>10</v>
      </c>
      <c r="B14" s="72" t="s">
        <v>76</v>
      </c>
      <c r="C14" s="123" t="s">
        <v>49</v>
      </c>
      <c r="D14" s="191">
        <v>35</v>
      </c>
      <c r="E14" s="191">
        <v>22</v>
      </c>
      <c r="F14" s="191">
        <v>2</v>
      </c>
      <c r="G14" s="74">
        <v>6</v>
      </c>
      <c r="H14" s="75"/>
      <c r="I14" s="76"/>
      <c r="J14" s="76"/>
      <c r="K14" s="76"/>
      <c r="L14" s="76"/>
      <c r="M14" s="76" t="s">
        <v>35</v>
      </c>
      <c r="N14" s="76"/>
      <c r="O14" s="76"/>
      <c r="P14" s="76"/>
      <c r="Q14" s="79"/>
      <c r="R14" s="80">
        <f t="shared" si="0"/>
        <v>0.72916666666666663</v>
      </c>
      <c r="S14" s="81">
        <f t="shared" si="4"/>
        <v>35</v>
      </c>
      <c r="T14" s="125"/>
      <c r="U14" s="82"/>
      <c r="V14" s="82"/>
      <c r="W14" s="82"/>
      <c r="X14" s="82"/>
      <c r="Y14" s="82"/>
      <c r="Z14" s="82"/>
      <c r="AA14" s="82"/>
      <c r="AB14" s="126">
        <f t="shared" si="1"/>
        <v>0.61111111111111116</v>
      </c>
      <c r="AC14" s="81">
        <f t="shared" si="5"/>
        <v>22</v>
      </c>
      <c r="AD14" s="82"/>
      <c r="AE14" s="82"/>
      <c r="AF14" s="82"/>
      <c r="AG14" s="82"/>
      <c r="AH14" s="82"/>
      <c r="AI14" s="83"/>
      <c r="AJ14" s="127"/>
      <c r="AK14" s="85">
        <f t="shared" si="2"/>
        <v>48</v>
      </c>
      <c r="AL14" s="86">
        <v>3</v>
      </c>
      <c r="AM14" s="87" t="s">
        <v>40</v>
      </c>
      <c r="AN14" s="88">
        <v>4</v>
      </c>
      <c r="AO14" s="86"/>
      <c r="AP14" s="88"/>
      <c r="AQ14" s="89"/>
      <c r="AR14" s="85">
        <f t="shared" si="3"/>
        <v>36</v>
      </c>
      <c r="AS14" s="90"/>
      <c r="AT14" s="88">
        <v>2</v>
      </c>
      <c r="AU14" s="88"/>
      <c r="AV14" s="86"/>
      <c r="AW14" s="88"/>
      <c r="AX14" s="89"/>
      <c r="AY14" s="120" t="s">
        <v>49</v>
      </c>
      <c r="AZ14" s="128"/>
      <c r="BA14" s="129"/>
    </row>
    <row r="15" spans="1:60" s="72" customFormat="1" ht="21" customHeight="1" x14ac:dyDescent="0.25">
      <c r="A15" s="72">
        <v>11</v>
      </c>
      <c r="B15" s="72" t="s">
        <v>78</v>
      </c>
      <c r="C15" s="91" t="s">
        <v>50</v>
      </c>
      <c r="D15" s="192">
        <v>36</v>
      </c>
      <c r="E15" s="192">
        <v>9</v>
      </c>
      <c r="F15" s="192"/>
      <c r="G15" s="92">
        <v>6</v>
      </c>
      <c r="H15" s="93"/>
      <c r="I15" s="94"/>
      <c r="J15" s="94"/>
      <c r="K15" s="94"/>
      <c r="L15" s="94"/>
      <c r="M15" s="94"/>
      <c r="N15" s="94" t="s">
        <v>35</v>
      </c>
      <c r="O15" s="94"/>
      <c r="P15" s="97"/>
      <c r="Q15" s="97"/>
      <c r="R15" s="80">
        <f t="shared" si="0"/>
        <v>0.75</v>
      </c>
      <c r="S15" s="98">
        <f t="shared" si="4"/>
        <v>36</v>
      </c>
      <c r="T15" s="124"/>
      <c r="U15" s="99"/>
      <c r="V15" s="99"/>
      <c r="W15" s="99"/>
      <c r="X15" s="99"/>
      <c r="Y15" s="99"/>
      <c r="Z15" s="99"/>
      <c r="AA15" s="99"/>
      <c r="AB15" s="80">
        <f t="shared" si="1"/>
        <v>0.25</v>
      </c>
      <c r="AC15" s="98">
        <f t="shared" si="5"/>
        <v>9</v>
      </c>
      <c r="AD15" s="124"/>
      <c r="AE15" s="99"/>
      <c r="AF15" s="99"/>
      <c r="AG15" s="99"/>
      <c r="AH15" s="99"/>
      <c r="AI15" s="100"/>
      <c r="AJ15" s="101"/>
      <c r="AK15" s="102">
        <f t="shared" si="2"/>
        <v>48</v>
      </c>
      <c r="AL15" s="103">
        <v>3</v>
      </c>
      <c r="AM15" s="104" t="s">
        <v>40</v>
      </c>
      <c r="AN15" s="105">
        <v>4</v>
      </c>
      <c r="AO15" s="103">
        <v>1</v>
      </c>
      <c r="AP15" s="105"/>
      <c r="AQ15" s="106"/>
      <c r="AR15" s="102">
        <f t="shared" si="3"/>
        <v>36</v>
      </c>
      <c r="AS15" s="107"/>
      <c r="AT15" s="105" t="s">
        <v>40</v>
      </c>
      <c r="AU15" s="105">
        <v>20</v>
      </c>
      <c r="AV15" s="103"/>
      <c r="AW15" s="105"/>
      <c r="AX15" s="106"/>
      <c r="AY15" s="108" t="s">
        <v>50</v>
      </c>
      <c r="AZ15" s="49"/>
      <c r="BA15" s="70"/>
      <c r="BB15" s="70"/>
      <c r="BC15" s="70"/>
      <c r="BD15" s="70"/>
      <c r="BE15" s="70"/>
      <c r="BF15" s="70"/>
      <c r="BG15" s="70"/>
      <c r="BH15" s="71"/>
    </row>
    <row r="16" spans="1:60" s="72" customFormat="1" ht="21" customHeight="1" x14ac:dyDescent="0.25">
      <c r="A16" s="72">
        <v>12</v>
      </c>
      <c r="B16" s="72" t="s">
        <v>77</v>
      </c>
      <c r="C16" s="130" t="s">
        <v>51</v>
      </c>
      <c r="D16" s="193">
        <v>28</v>
      </c>
      <c r="E16" s="193">
        <v>5</v>
      </c>
      <c r="F16" s="193">
        <v>2</v>
      </c>
      <c r="G16" s="74">
        <v>6</v>
      </c>
      <c r="H16" s="75"/>
      <c r="I16" s="76"/>
      <c r="J16" s="76"/>
      <c r="K16" s="76"/>
      <c r="L16" s="76"/>
      <c r="M16" s="76"/>
      <c r="N16" s="76" t="s">
        <v>35</v>
      </c>
      <c r="O16" s="76" t="s">
        <v>35</v>
      </c>
      <c r="P16" s="79"/>
      <c r="Q16" s="79"/>
      <c r="R16" s="80">
        <f t="shared" si="0"/>
        <v>0.58333333333333337</v>
      </c>
      <c r="S16" s="81">
        <f t="shared" si="4"/>
        <v>28</v>
      </c>
      <c r="T16" s="82"/>
      <c r="U16" s="82"/>
      <c r="V16" s="82"/>
      <c r="W16" s="82"/>
      <c r="X16" s="82"/>
      <c r="Y16" s="82"/>
      <c r="Z16" s="82"/>
      <c r="AA16" s="82"/>
      <c r="AB16" s="126">
        <f t="shared" si="1"/>
        <v>0.1388888888888889</v>
      </c>
      <c r="AC16" s="81">
        <f t="shared" si="5"/>
        <v>5</v>
      </c>
      <c r="AD16" s="82"/>
      <c r="AE16" s="82"/>
      <c r="AF16" s="82"/>
      <c r="AG16" s="82"/>
      <c r="AH16" s="82"/>
      <c r="AI16" s="83"/>
      <c r="AJ16" s="131"/>
      <c r="AK16" s="85">
        <f t="shared" si="2"/>
        <v>48</v>
      </c>
      <c r="AL16" s="86">
        <v>2</v>
      </c>
      <c r="AM16" s="87" t="s">
        <v>40</v>
      </c>
      <c r="AN16" s="88">
        <v>12</v>
      </c>
      <c r="AO16" s="86"/>
      <c r="AP16" s="88"/>
      <c r="AQ16" s="89"/>
      <c r="AR16" s="85">
        <f t="shared" si="3"/>
        <v>36</v>
      </c>
      <c r="AS16" s="90"/>
      <c r="AT16" s="88" t="s">
        <v>40</v>
      </c>
      <c r="AU16" s="88">
        <v>24</v>
      </c>
      <c r="AV16" s="86"/>
      <c r="AW16" s="88"/>
      <c r="AX16" s="89"/>
      <c r="AY16" s="91" t="s">
        <v>51</v>
      </c>
      <c r="AZ16" s="99"/>
      <c r="BA16" s="70"/>
      <c r="BB16" s="70"/>
      <c r="BC16" s="70"/>
      <c r="BD16" s="70"/>
      <c r="BE16" s="70"/>
      <c r="BF16" s="70"/>
      <c r="BG16" s="70"/>
      <c r="BH16" s="71"/>
    </row>
    <row r="17" spans="1:60" s="72" customFormat="1" ht="21" customHeight="1" x14ac:dyDescent="0.25">
      <c r="A17" s="72">
        <v>13</v>
      </c>
      <c r="B17" s="72" t="s">
        <v>77</v>
      </c>
      <c r="C17" s="130" t="s">
        <v>52</v>
      </c>
      <c r="D17" s="193">
        <v>27</v>
      </c>
      <c r="E17" s="193">
        <v>5</v>
      </c>
      <c r="F17" s="193">
        <v>0</v>
      </c>
      <c r="G17" s="111">
        <v>6</v>
      </c>
      <c r="H17" s="112"/>
      <c r="I17" s="113"/>
      <c r="J17" s="113"/>
      <c r="K17" s="113"/>
      <c r="L17" s="113"/>
      <c r="M17" s="113"/>
      <c r="N17" s="113"/>
      <c r="O17" s="113" t="s">
        <v>35</v>
      </c>
      <c r="P17" s="116" t="s">
        <v>35</v>
      </c>
      <c r="Q17" s="116" t="s">
        <v>35</v>
      </c>
      <c r="R17" s="80">
        <f t="shared" si="0"/>
        <v>0.5625</v>
      </c>
      <c r="S17" s="98">
        <f t="shared" si="4"/>
        <v>27</v>
      </c>
      <c r="T17" s="124"/>
      <c r="U17" s="99"/>
      <c r="V17" s="99"/>
      <c r="W17" s="99"/>
      <c r="X17" s="99"/>
      <c r="Y17" s="99"/>
      <c r="Z17" s="99"/>
      <c r="AA17" s="99"/>
      <c r="AB17" s="80">
        <f t="shared" si="1"/>
        <v>0.1388888888888889</v>
      </c>
      <c r="AC17" s="98">
        <f t="shared" si="5"/>
        <v>5</v>
      </c>
      <c r="AD17" s="99"/>
      <c r="AE17" s="99"/>
      <c r="AF17" s="99"/>
      <c r="AG17" s="99"/>
      <c r="AH17" s="99"/>
      <c r="AI17" s="100"/>
      <c r="AJ17" s="132"/>
      <c r="AK17" s="102">
        <f t="shared" si="2"/>
        <v>48</v>
      </c>
      <c r="AL17" s="103">
        <v>3</v>
      </c>
      <c r="AM17" s="104" t="s">
        <v>40</v>
      </c>
      <c r="AN17" s="105">
        <v>12</v>
      </c>
      <c r="AO17" s="103"/>
      <c r="AP17" s="105"/>
      <c r="AQ17" s="106"/>
      <c r="AR17" s="102">
        <f t="shared" si="3"/>
        <v>36</v>
      </c>
      <c r="AS17" s="107"/>
      <c r="AT17" s="105" t="s">
        <v>40</v>
      </c>
      <c r="AU17" s="105">
        <v>24</v>
      </c>
      <c r="AV17" s="103"/>
      <c r="AW17" s="105"/>
      <c r="AX17" s="106"/>
      <c r="AY17" s="108" t="s">
        <v>52</v>
      </c>
      <c r="AZ17" s="49"/>
      <c r="BA17" s="70"/>
      <c r="BB17" s="70"/>
      <c r="BC17" s="70"/>
      <c r="BD17" s="70"/>
      <c r="BE17" s="70"/>
      <c r="BF17" s="70"/>
      <c r="BG17" s="70"/>
      <c r="BH17" s="71"/>
    </row>
    <row r="18" spans="1:60" s="72" customFormat="1" ht="21" customHeight="1" x14ac:dyDescent="0.25">
      <c r="A18" s="72">
        <v>14</v>
      </c>
      <c r="B18" s="72" t="s">
        <v>77</v>
      </c>
      <c r="C18" s="130" t="s">
        <v>53</v>
      </c>
      <c r="D18" s="193">
        <v>44</v>
      </c>
      <c r="E18" s="193">
        <v>29</v>
      </c>
      <c r="F18" s="193">
        <v>2</v>
      </c>
      <c r="G18" s="92">
        <v>6</v>
      </c>
      <c r="H18" s="93"/>
      <c r="I18" s="94"/>
      <c r="J18" s="94"/>
      <c r="K18" s="94"/>
      <c r="L18" s="94"/>
      <c r="M18" s="94"/>
      <c r="N18" s="94"/>
      <c r="O18" s="113" t="s">
        <v>35</v>
      </c>
      <c r="P18" s="97"/>
      <c r="Q18" s="97"/>
      <c r="R18" s="80">
        <f t="shared" si="0"/>
        <v>0.91666666666666663</v>
      </c>
      <c r="S18" s="81">
        <f t="shared" si="4"/>
        <v>44</v>
      </c>
      <c r="T18" s="82"/>
      <c r="U18" s="82"/>
      <c r="V18" s="82"/>
      <c r="W18" s="82"/>
      <c r="X18" s="82"/>
      <c r="Y18" s="82"/>
      <c r="Z18" s="82"/>
      <c r="AA18" s="82"/>
      <c r="AB18" s="126">
        <f t="shared" si="1"/>
        <v>0.80555555555555558</v>
      </c>
      <c r="AC18" s="81">
        <f t="shared" si="5"/>
        <v>29</v>
      </c>
      <c r="AD18" s="82"/>
      <c r="AE18" s="82"/>
      <c r="AF18" s="82"/>
      <c r="AG18" s="82"/>
      <c r="AH18" s="82"/>
      <c r="AI18" s="83"/>
      <c r="AJ18" s="131"/>
      <c r="AK18" s="85">
        <f t="shared" si="2"/>
        <v>48</v>
      </c>
      <c r="AL18" s="86"/>
      <c r="AM18" s="87" t="s">
        <v>40</v>
      </c>
      <c r="AN18" s="88" t="s">
        <v>40</v>
      </c>
      <c r="AO18" s="86" t="s">
        <v>40</v>
      </c>
      <c r="AP18" s="88"/>
      <c r="AQ18" s="89"/>
      <c r="AR18" s="85">
        <f t="shared" si="3"/>
        <v>36</v>
      </c>
      <c r="AS18" s="90"/>
      <c r="AT18" s="88" t="s">
        <v>40</v>
      </c>
      <c r="AU18" s="88" t="s">
        <v>40</v>
      </c>
      <c r="AV18" s="86"/>
      <c r="AW18" s="88"/>
      <c r="AX18" s="89"/>
      <c r="AY18" s="91" t="s">
        <v>53</v>
      </c>
      <c r="AZ18" s="99"/>
      <c r="BA18" s="70"/>
      <c r="BB18" s="70"/>
      <c r="BC18" s="70"/>
      <c r="BD18" s="70"/>
      <c r="BE18" s="70"/>
      <c r="BF18" s="70"/>
      <c r="BG18" s="70"/>
      <c r="BH18" s="71"/>
    </row>
    <row r="19" spans="1:60" s="72" customFormat="1" ht="21" customHeight="1" x14ac:dyDescent="0.25">
      <c r="A19" s="72">
        <v>15</v>
      </c>
      <c r="B19" s="72" t="s">
        <v>77</v>
      </c>
      <c r="C19" s="133" t="s">
        <v>54</v>
      </c>
      <c r="D19" s="194">
        <v>27</v>
      </c>
      <c r="E19" s="194">
        <v>5</v>
      </c>
      <c r="F19" s="194">
        <v>2</v>
      </c>
      <c r="G19" s="134">
        <v>6</v>
      </c>
      <c r="H19" s="93"/>
      <c r="I19" s="94"/>
      <c r="J19" s="94"/>
      <c r="K19" s="94"/>
      <c r="L19" s="94"/>
      <c r="M19" s="94"/>
      <c r="N19" s="94"/>
      <c r="O19" s="113" t="s">
        <v>35</v>
      </c>
      <c r="P19" s="113" t="s">
        <v>35</v>
      </c>
      <c r="Q19" s="97"/>
      <c r="R19" s="80">
        <f t="shared" si="0"/>
        <v>0.5625</v>
      </c>
      <c r="S19" s="98">
        <f t="shared" si="4"/>
        <v>27</v>
      </c>
      <c r="T19" s="124"/>
      <c r="U19" s="99"/>
      <c r="V19" s="99"/>
      <c r="W19" s="99"/>
      <c r="X19" s="99"/>
      <c r="Y19" s="99"/>
      <c r="Z19" s="99"/>
      <c r="AA19" s="99"/>
      <c r="AB19" s="80">
        <f t="shared" si="1"/>
        <v>0.1388888888888889</v>
      </c>
      <c r="AC19" s="98">
        <f t="shared" si="5"/>
        <v>5</v>
      </c>
      <c r="AD19" s="99"/>
      <c r="AE19" s="99"/>
      <c r="AF19" s="99"/>
      <c r="AG19" s="99"/>
      <c r="AH19" s="99"/>
      <c r="AI19" s="100"/>
      <c r="AJ19" s="132"/>
      <c r="AK19" s="102">
        <f t="shared" si="2"/>
        <v>48</v>
      </c>
      <c r="AL19" s="103">
        <v>3</v>
      </c>
      <c r="AM19" s="104" t="s">
        <v>40</v>
      </c>
      <c r="AN19" s="105">
        <v>12</v>
      </c>
      <c r="AO19" s="103"/>
      <c r="AP19" s="105"/>
      <c r="AQ19" s="106"/>
      <c r="AR19" s="102">
        <f t="shared" si="3"/>
        <v>36</v>
      </c>
      <c r="AS19" s="107"/>
      <c r="AT19" s="105" t="s">
        <v>40</v>
      </c>
      <c r="AU19" s="105">
        <v>24</v>
      </c>
      <c r="AV19" s="103"/>
      <c r="AW19" s="105"/>
      <c r="AX19" s="106"/>
      <c r="AY19" s="135" t="s">
        <v>54</v>
      </c>
      <c r="AZ19" s="99"/>
      <c r="BA19" s="70"/>
      <c r="BB19" s="70"/>
      <c r="BC19" s="70"/>
      <c r="BD19" s="70"/>
      <c r="BE19" s="70"/>
      <c r="BF19" s="70"/>
      <c r="BG19" s="70"/>
      <c r="BH19" s="71"/>
    </row>
    <row r="20" spans="1:60" s="72" customFormat="1" ht="21" customHeight="1" x14ac:dyDescent="0.25">
      <c r="A20" s="72">
        <v>16</v>
      </c>
      <c r="B20" s="72" t="s">
        <v>77</v>
      </c>
      <c r="C20" s="133" t="s">
        <v>55</v>
      </c>
      <c r="D20" s="194">
        <v>19</v>
      </c>
      <c r="E20" s="194">
        <v>6</v>
      </c>
      <c r="F20" s="194">
        <v>0</v>
      </c>
      <c r="G20" s="134">
        <v>6</v>
      </c>
      <c r="H20" s="93"/>
      <c r="I20" s="94"/>
      <c r="J20" s="94"/>
      <c r="K20" s="94"/>
      <c r="L20" s="94"/>
      <c r="M20" s="94"/>
      <c r="N20" s="94"/>
      <c r="O20" s="113" t="s">
        <v>35</v>
      </c>
      <c r="P20" s="113" t="s">
        <v>35</v>
      </c>
      <c r="Q20" s="97"/>
      <c r="R20" s="80">
        <f t="shared" si="0"/>
        <v>0.59375</v>
      </c>
      <c r="S20" s="81">
        <f t="shared" si="4"/>
        <v>19</v>
      </c>
      <c r="T20" s="82"/>
      <c r="U20" s="82"/>
      <c r="V20" s="82"/>
      <c r="W20" s="82"/>
      <c r="X20" s="82"/>
      <c r="Y20" s="82"/>
      <c r="Z20" s="82"/>
      <c r="AA20" s="82"/>
      <c r="AB20" s="126">
        <f t="shared" si="1"/>
        <v>0.25</v>
      </c>
      <c r="AC20" s="81">
        <f t="shared" si="5"/>
        <v>6</v>
      </c>
      <c r="AD20" s="82"/>
      <c r="AE20" s="82"/>
      <c r="AF20" s="82"/>
      <c r="AG20" s="82"/>
      <c r="AH20" s="82"/>
      <c r="AI20" s="83"/>
      <c r="AJ20" s="131"/>
      <c r="AK20" s="85">
        <f>$AK$2*G20/1.5</f>
        <v>32</v>
      </c>
      <c r="AL20" s="86">
        <v>3</v>
      </c>
      <c r="AM20" s="87" t="s">
        <v>40</v>
      </c>
      <c r="AN20" s="88">
        <v>6</v>
      </c>
      <c r="AO20" s="86" t="s">
        <v>40</v>
      </c>
      <c r="AP20" s="88"/>
      <c r="AQ20" s="89"/>
      <c r="AR20" s="85">
        <f>$AR$2*G20/1.5</f>
        <v>24</v>
      </c>
      <c r="AS20" s="90"/>
      <c r="AT20" s="88" t="s">
        <v>40</v>
      </c>
      <c r="AU20" s="88">
        <v>14</v>
      </c>
      <c r="AV20" s="86"/>
      <c r="AW20" s="88"/>
      <c r="AX20" s="89">
        <v>3</v>
      </c>
      <c r="AY20" s="91" t="s">
        <v>55</v>
      </c>
      <c r="AZ20" s="99"/>
      <c r="BA20" s="70"/>
      <c r="BB20" s="70"/>
      <c r="BC20" s="70"/>
      <c r="BD20" s="70"/>
      <c r="BE20" s="70"/>
      <c r="BF20" s="70"/>
      <c r="BG20" s="70"/>
      <c r="BH20" s="71"/>
    </row>
    <row r="21" spans="1:60" s="72" customFormat="1" ht="21" customHeight="1" x14ac:dyDescent="0.25">
      <c r="A21" s="72">
        <v>17</v>
      </c>
      <c r="B21" s="72" t="s">
        <v>76</v>
      </c>
      <c r="C21" s="119" t="s">
        <v>56</v>
      </c>
      <c r="D21" s="190">
        <v>23</v>
      </c>
      <c r="E21" s="190">
        <v>24</v>
      </c>
      <c r="F21" s="190">
        <v>2</v>
      </c>
      <c r="G21" s="134">
        <v>6</v>
      </c>
      <c r="H21" s="93"/>
      <c r="I21" s="94"/>
      <c r="J21" s="94" t="s">
        <v>35</v>
      </c>
      <c r="K21" s="94"/>
      <c r="L21" s="94"/>
      <c r="M21" s="94"/>
      <c r="N21" s="94"/>
      <c r="O21" s="94"/>
      <c r="P21" s="94"/>
      <c r="Q21" s="97"/>
      <c r="R21" s="80">
        <f t="shared" si="0"/>
        <v>0.47916666666666669</v>
      </c>
      <c r="S21" s="98">
        <f t="shared" si="4"/>
        <v>23</v>
      </c>
      <c r="T21" s="136" t="s">
        <v>57</v>
      </c>
      <c r="U21" s="122"/>
      <c r="V21" s="122"/>
      <c r="W21" s="99"/>
      <c r="X21" s="99"/>
      <c r="Y21" s="99"/>
      <c r="Z21" s="99"/>
      <c r="AA21" s="99"/>
      <c r="AB21" s="80">
        <f t="shared" si="1"/>
        <v>0.66666666666666663</v>
      </c>
      <c r="AC21" s="98">
        <f t="shared" si="5"/>
        <v>24</v>
      </c>
      <c r="AD21" s="99"/>
      <c r="AE21" s="99"/>
      <c r="AF21" s="99"/>
      <c r="AG21" s="99"/>
      <c r="AH21" s="99"/>
      <c r="AI21" s="100"/>
      <c r="AJ21" s="132"/>
      <c r="AK21" s="102">
        <f t="shared" ref="AK21:AK28" si="6">$AK$2*G21</f>
        <v>48</v>
      </c>
      <c r="AL21" s="103">
        <v>21</v>
      </c>
      <c r="AM21" s="104" t="s">
        <v>40</v>
      </c>
      <c r="AN21" s="105" t="s">
        <v>40</v>
      </c>
      <c r="AO21" s="103" t="s">
        <v>40</v>
      </c>
      <c r="AP21" s="105"/>
      <c r="AQ21" s="106"/>
      <c r="AR21" s="102">
        <f t="shared" ref="AR21:AR28" si="7">$AR$2*G21</f>
        <v>36</v>
      </c>
      <c r="AS21" s="107"/>
      <c r="AT21" s="105">
        <v>1</v>
      </c>
      <c r="AU21" s="105">
        <v>4</v>
      </c>
      <c r="AV21" s="103"/>
      <c r="AW21" s="105"/>
      <c r="AX21" s="106"/>
      <c r="AY21" s="135" t="s">
        <v>56</v>
      </c>
      <c r="AZ21" s="99"/>
      <c r="BA21" s="70"/>
      <c r="BB21" s="70"/>
      <c r="BC21" s="70"/>
      <c r="BD21" s="70"/>
      <c r="BE21" s="70"/>
      <c r="BF21" s="70"/>
      <c r="BG21" s="70"/>
      <c r="BH21" s="71"/>
    </row>
    <row r="22" spans="1:60" s="72" customFormat="1" ht="21" customHeight="1" x14ac:dyDescent="0.25">
      <c r="A22" s="72">
        <v>18</v>
      </c>
      <c r="B22" s="72" t="s">
        <v>76</v>
      </c>
      <c r="C22" s="119" t="s">
        <v>58</v>
      </c>
      <c r="D22" s="190">
        <v>33.5</v>
      </c>
      <c r="E22" s="190">
        <v>20</v>
      </c>
      <c r="F22" s="190">
        <v>2</v>
      </c>
      <c r="G22" s="134">
        <v>6</v>
      </c>
      <c r="H22" s="137"/>
      <c r="I22" s="138"/>
      <c r="J22" s="94" t="s">
        <v>35</v>
      </c>
      <c r="K22" s="138"/>
      <c r="L22" s="138"/>
      <c r="M22" s="138"/>
      <c r="N22" s="138"/>
      <c r="O22" s="138"/>
      <c r="P22" s="139"/>
      <c r="Q22" s="139"/>
      <c r="R22" s="80">
        <f t="shared" si="0"/>
        <v>0.69791666666666663</v>
      </c>
      <c r="S22" s="81">
        <f t="shared" si="4"/>
        <v>33.5</v>
      </c>
      <c r="T22" s="82"/>
      <c r="U22" s="82"/>
      <c r="V22" s="82"/>
      <c r="W22" s="82"/>
      <c r="X22" s="82"/>
      <c r="Y22" s="82"/>
      <c r="Z22" s="82"/>
      <c r="AA22" s="82"/>
      <c r="AB22" s="126">
        <f t="shared" si="1"/>
        <v>0.55555555555555558</v>
      </c>
      <c r="AC22" s="81">
        <f t="shared" si="5"/>
        <v>20</v>
      </c>
      <c r="AD22" s="82"/>
      <c r="AE22" s="82"/>
      <c r="AF22" s="82"/>
      <c r="AG22" s="82"/>
      <c r="AH22" s="82"/>
      <c r="AI22" s="83"/>
      <c r="AJ22" s="131"/>
      <c r="AK22" s="85">
        <f t="shared" si="6"/>
        <v>48</v>
      </c>
      <c r="AL22" s="86">
        <v>3</v>
      </c>
      <c r="AM22" s="87">
        <v>1.5</v>
      </c>
      <c r="AN22" s="88">
        <v>4</v>
      </c>
      <c r="AO22" s="86"/>
      <c r="AP22" s="88"/>
      <c r="AQ22" s="89"/>
      <c r="AR22" s="85">
        <f t="shared" si="7"/>
        <v>36</v>
      </c>
      <c r="AS22" s="90"/>
      <c r="AT22" s="88">
        <v>4</v>
      </c>
      <c r="AU22" s="88"/>
      <c r="AV22" s="86"/>
      <c r="AW22" s="88"/>
      <c r="AX22" s="89"/>
      <c r="AY22" s="91" t="s">
        <v>58</v>
      </c>
      <c r="AZ22" s="132"/>
      <c r="BA22" s="70"/>
      <c r="BB22" s="70"/>
      <c r="BC22" s="70"/>
      <c r="BD22" s="70"/>
      <c r="BE22" s="70"/>
      <c r="BF22" s="70"/>
      <c r="BG22" s="70"/>
      <c r="BH22" s="71"/>
    </row>
    <row r="23" spans="1:60" s="72" customFormat="1" ht="21" customHeight="1" x14ac:dyDescent="0.25">
      <c r="A23" s="72">
        <v>19</v>
      </c>
      <c r="B23" s="72" t="s">
        <v>76</v>
      </c>
      <c r="C23" s="140" t="s">
        <v>59</v>
      </c>
      <c r="D23" s="195">
        <v>40</v>
      </c>
      <c r="E23" s="195">
        <v>29</v>
      </c>
      <c r="F23" s="195">
        <v>2</v>
      </c>
      <c r="G23" s="74">
        <v>6</v>
      </c>
      <c r="H23" s="141"/>
      <c r="I23" s="142"/>
      <c r="J23" s="142" t="s">
        <v>35</v>
      </c>
      <c r="K23" s="143"/>
      <c r="L23" s="143"/>
      <c r="M23" s="142"/>
      <c r="N23" s="143"/>
      <c r="O23" s="142"/>
      <c r="P23" s="144"/>
      <c r="Q23" s="145"/>
      <c r="R23" s="80">
        <f t="shared" si="0"/>
        <v>0.83333333333333337</v>
      </c>
      <c r="S23" s="98">
        <f t="shared" si="4"/>
        <v>40</v>
      </c>
      <c r="T23" s="124"/>
      <c r="U23" s="99"/>
      <c r="V23" s="99"/>
      <c r="W23" s="99"/>
      <c r="X23" s="99"/>
      <c r="Y23" s="99"/>
      <c r="Z23" s="99"/>
      <c r="AA23" s="99"/>
      <c r="AB23" s="80">
        <f t="shared" si="1"/>
        <v>0.80555555555555558</v>
      </c>
      <c r="AC23" s="98">
        <f t="shared" si="5"/>
        <v>29</v>
      </c>
      <c r="AD23" s="99"/>
      <c r="AE23" s="99"/>
      <c r="AF23" s="99"/>
      <c r="AG23" s="99"/>
      <c r="AH23" s="99"/>
      <c r="AI23" s="100"/>
      <c r="AJ23" s="132"/>
      <c r="AK23" s="102">
        <f t="shared" si="6"/>
        <v>48</v>
      </c>
      <c r="AL23" s="103">
        <v>3</v>
      </c>
      <c r="AM23" s="104" t="s">
        <v>40</v>
      </c>
      <c r="AN23" s="105">
        <v>1</v>
      </c>
      <c r="AO23" s="103" t="s">
        <v>40</v>
      </c>
      <c r="AP23" s="105"/>
      <c r="AQ23" s="106"/>
      <c r="AR23" s="102">
        <f t="shared" si="7"/>
        <v>36</v>
      </c>
      <c r="AS23" s="107"/>
      <c r="AT23" s="105" t="s">
        <v>40</v>
      </c>
      <c r="AU23" s="105" t="s">
        <v>40</v>
      </c>
      <c r="AV23" s="103"/>
      <c r="AW23" s="105"/>
      <c r="AX23" s="106"/>
      <c r="AY23" s="135" t="s">
        <v>59</v>
      </c>
      <c r="AZ23" s="99"/>
      <c r="BA23" s="70"/>
      <c r="BB23" s="70"/>
      <c r="BC23" s="70"/>
      <c r="BD23" s="70"/>
      <c r="BE23" s="70"/>
      <c r="BF23" s="70"/>
      <c r="BG23" s="70"/>
      <c r="BH23" s="71"/>
    </row>
    <row r="24" spans="1:60" s="72" customFormat="1" ht="21" customHeight="1" x14ac:dyDescent="0.25">
      <c r="A24" s="72">
        <v>20</v>
      </c>
      <c r="B24" s="72" t="s">
        <v>76</v>
      </c>
      <c r="C24" s="119" t="s">
        <v>60</v>
      </c>
      <c r="D24" s="190">
        <v>41</v>
      </c>
      <c r="E24" s="190">
        <v>29</v>
      </c>
      <c r="F24" s="190">
        <v>2</v>
      </c>
      <c r="G24" s="111">
        <v>6</v>
      </c>
      <c r="H24" s="112"/>
      <c r="I24" s="113"/>
      <c r="J24" s="113" t="s">
        <v>35</v>
      </c>
      <c r="K24" s="113"/>
      <c r="L24" s="113"/>
      <c r="M24" s="113"/>
      <c r="N24" s="113"/>
      <c r="O24" s="113"/>
      <c r="P24" s="113"/>
      <c r="Q24" s="116"/>
      <c r="R24" s="80">
        <f t="shared" si="0"/>
        <v>0.85416666666666663</v>
      </c>
      <c r="S24" s="81">
        <f t="shared" si="4"/>
        <v>41</v>
      </c>
      <c r="T24" s="82"/>
      <c r="U24" s="82"/>
      <c r="V24" s="82"/>
      <c r="W24" s="82"/>
      <c r="X24" s="82"/>
      <c r="Y24" s="82"/>
      <c r="Z24" s="82"/>
      <c r="AA24" s="82"/>
      <c r="AB24" s="126">
        <f t="shared" si="1"/>
        <v>0.80555555555555558</v>
      </c>
      <c r="AC24" s="81">
        <f t="shared" si="5"/>
        <v>29</v>
      </c>
      <c r="AD24" s="82"/>
      <c r="AE24" s="82"/>
      <c r="AF24" s="82"/>
      <c r="AG24" s="82"/>
      <c r="AH24" s="82"/>
      <c r="AI24" s="83"/>
      <c r="AJ24" s="131"/>
      <c r="AK24" s="85">
        <f t="shared" si="6"/>
        <v>48</v>
      </c>
      <c r="AL24" s="86">
        <v>3</v>
      </c>
      <c r="AM24" s="87" t="s">
        <v>40</v>
      </c>
      <c r="AN24" s="88" t="s">
        <v>40</v>
      </c>
      <c r="AO24" s="86" t="s">
        <v>40</v>
      </c>
      <c r="AP24" s="88"/>
      <c r="AQ24" s="89"/>
      <c r="AR24" s="85">
        <f t="shared" si="7"/>
        <v>36</v>
      </c>
      <c r="AS24" s="90"/>
      <c r="AT24" s="88" t="s">
        <v>40</v>
      </c>
      <c r="AU24" s="88" t="s">
        <v>40</v>
      </c>
      <c r="AV24" s="86"/>
      <c r="AW24" s="88"/>
      <c r="AX24" s="89"/>
      <c r="AY24" s="91" t="s">
        <v>60</v>
      </c>
      <c r="AZ24" s="49"/>
      <c r="BA24" s="70"/>
      <c r="BB24" s="70"/>
      <c r="BC24" s="70"/>
      <c r="BD24" s="70"/>
      <c r="BE24" s="70"/>
      <c r="BF24" s="70"/>
      <c r="BG24" s="70"/>
      <c r="BH24" s="71"/>
    </row>
    <row r="25" spans="1:60" s="72" customFormat="1" ht="21" customHeight="1" x14ac:dyDescent="0.25">
      <c r="A25" s="72">
        <v>21</v>
      </c>
      <c r="B25" s="72" t="s">
        <v>76</v>
      </c>
      <c r="C25" s="110" t="s">
        <v>61</v>
      </c>
      <c r="D25" s="189">
        <v>37</v>
      </c>
      <c r="E25" s="189">
        <v>26</v>
      </c>
      <c r="F25" s="189">
        <v>2</v>
      </c>
      <c r="G25" s="134">
        <v>5.5</v>
      </c>
      <c r="H25" s="93"/>
      <c r="I25" s="94" t="s">
        <v>35</v>
      </c>
      <c r="J25" s="94"/>
      <c r="K25" s="94"/>
      <c r="L25" s="94"/>
      <c r="M25" s="94"/>
      <c r="N25" s="94"/>
      <c r="O25" s="94"/>
      <c r="P25" s="94"/>
      <c r="Q25" s="97"/>
      <c r="R25" s="80">
        <f t="shared" si="0"/>
        <v>0.84090909090909094</v>
      </c>
      <c r="S25" s="98">
        <f t="shared" si="4"/>
        <v>37</v>
      </c>
      <c r="T25" s="124"/>
      <c r="U25" s="99"/>
      <c r="V25" s="99"/>
      <c r="W25" s="99"/>
      <c r="X25" s="99"/>
      <c r="Y25" s="99"/>
      <c r="Z25" s="99"/>
      <c r="AA25" s="99"/>
      <c r="AB25" s="80">
        <f t="shared" si="1"/>
        <v>0.78787878787878785</v>
      </c>
      <c r="AC25" s="98">
        <f t="shared" si="5"/>
        <v>26</v>
      </c>
      <c r="AD25" s="99"/>
      <c r="AE25" s="99"/>
      <c r="AF25" s="99"/>
      <c r="AG25" s="99"/>
      <c r="AH25" s="99"/>
      <c r="AI25" s="100"/>
      <c r="AJ25" s="132"/>
      <c r="AK25" s="102">
        <f t="shared" si="6"/>
        <v>44</v>
      </c>
      <c r="AL25" s="103">
        <v>3</v>
      </c>
      <c r="AM25" s="104" t="s">
        <v>40</v>
      </c>
      <c r="AN25" s="105" t="s">
        <v>40</v>
      </c>
      <c r="AO25" s="103" t="s">
        <v>40</v>
      </c>
      <c r="AP25" s="105"/>
      <c r="AQ25" s="106"/>
      <c r="AR25" s="102">
        <f t="shared" si="7"/>
        <v>33</v>
      </c>
      <c r="AS25" s="107"/>
      <c r="AT25" s="105" t="s">
        <v>40</v>
      </c>
      <c r="AU25" s="105" t="s">
        <v>40</v>
      </c>
      <c r="AV25" s="103"/>
      <c r="AW25" s="105"/>
      <c r="AX25" s="106"/>
      <c r="AY25" s="108" t="s">
        <v>61</v>
      </c>
      <c r="AZ25" s="49"/>
      <c r="BA25" s="70"/>
      <c r="BB25" s="70"/>
      <c r="BC25" s="70"/>
      <c r="BD25" s="70"/>
      <c r="BE25" s="70"/>
      <c r="BF25" s="70"/>
      <c r="BG25" s="70"/>
      <c r="BH25" s="71"/>
    </row>
    <row r="26" spans="1:60" s="72" customFormat="1" ht="21" customHeight="1" x14ac:dyDescent="0.25">
      <c r="A26" s="72">
        <v>22</v>
      </c>
      <c r="B26" s="72" t="s">
        <v>76</v>
      </c>
      <c r="C26" s="108" t="s">
        <v>62</v>
      </c>
      <c r="D26" s="196">
        <v>39.5</v>
      </c>
      <c r="E26" s="196">
        <v>28</v>
      </c>
      <c r="F26" s="196">
        <v>2</v>
      </c>
      <c r="G26" s="74">
        <v>6</v>
      </c>
      <c r="H26" s="75"/>
      <c r="I26" s="76"/>
      <c r="J26" s="76" t="s">
        <v>35</v>
      </c>
      <c r="K26" s="76"/>
      <c r="L26" s="76"/>
      <c r="M26" s="76"/>
      <c r="N26" s="76"/>
      <c r="O26" s="77"/>
      <c r="P26" s="78"/>
      <c r="Q26" s="79"/>
      <c r="R26" s="80">
        <f t="shared" si="0"/>
        <v>0.82291666666666663</v>
      </c>
      <c r="S26" s="81">
        <f t="shared" si="4"/>
        <v>39.5</v>
      </c>
      <c r="T26" s="82"/>
      <c r="U26" s="82"/>
      <c r="V26" s="82"/>
      <c r="W26" s="82"/>
      <c r="X26" s="82"/>
      <c r="Y26" s="82"/>
      <c r="Z26" s="82"/>
      <c r="AA26" s="82"/>
      <c r="AB26" s="126">
        <f t="shared" si="1"/>
        <v>0.77777777777777779</v>
      </c>
      <c r="AC26" s="81">
        <f t="shared" si="5"/>
        <v>28</v>
      </c>
      <c r="AD26" s="82"/>
      <c r="AE26" s="82"/>
      <c r="AF26" s="82"/>
      <c r="AG26" s="82"/>
      <c r="AH26" s="82"/>
      <c r="AI26" s="83"/>
      <c r="AJ26" s="131"/>
      <c r="AK26" s="85">
        <f t="shared" si="6"/>
        <v>48</v>
      </c>
      <c r="AL26" s="86">
        <v>3</v>
      </c>
      <c r="AM26" s="87">
        <v>0.5</v>
      </c>
      <c r="AN26" s="88"/>
      <c r="AO26" s="86">
        <v>1</v>
      </c>
      <c r="AP26" s="88" t="s">
        <v>40</v>
      </c>
      <c r="AQ26" s="89"/>
      <c r="AR26" s="85">
        <f t="shared" si="7"/>
        <v>36</v>
      </c>
      <c r="AS26" s="90"/>
      <c r="AT26" s="88">
        <v>1</v>
      </c>
      <c r="AU26" s="88" t="s">
        <v>40</v>
      </c>
      <c r="AV26" s="86"/>
      <c r="AW26" s="88"/>
      <c r="AX26" s="89"/>
      <c r="AY26" s="91" t="s">
        <v>62</v>
      </c>
      <c r="AZ26" s="49"/>
      <c r="BA26" s="70"/>
      <c r="BB26" s="70"/>
      <c r="BC26" s="70"/>
      <c r="BD26" s="70"/>
      <c r="BE26" s="70"/>
      <c r="BF26" s="70"/>
      <c r="BG26" s="70"/>
      <c r="BH26" s="71"/>
    </row>
    <row r="27" spans="1:60" ht="21" customHeight="1" x14ac:dyDescent="0.25">
      <c r="A27" s="72">
        <v>23</v>
      </c>
      <c r="B27" s="72" t="s">
        <v>76</v>
      </c>
      <c r="C27" s="108" t="s">
        <v>63</v>
      </c>
      <c r="D27" s="196">
        <v>45</v>
      </c>
      <c r="E27" s="196">
        <v>36</v>
      </c>
      <c r="F27" s="196">
        <v>2</v>
      </c>
      <c r="G27" s="92">
        <v>6</v>
      </c>
      <c r="H27" s="93"/>
      <c r="I27" s="94"/>
      <c r="J27" s="94" t="s">
        <v>35</v>
      </c>
      <c r="K27" s="94"/>
      <c r="L27" s="94"/>
      <c r="M27" s="94"/>
      <c r="N27" s="94"/>
      <c r="O27" s="95"/>
      <c r="P27" s="96"/>
      <c r="Q27" s="97"/>
      <c r="R27" s="80">
        <f t="shared" si="0"/>
        <v>0.9375</v>
      </c>
      <c r="S27" s="98">
        <f t="shared" si="4"/>
        <v>45</v>
      </c>
      <c r="T27" s="124"/>
      <c r="U27" s="99"/>
      <c r="V27" s="99"/>
      <c r="W27" s="99"/>
      <c r="X27" s="99"/>
      <c r="Y27" s="99"/>
      <c r="Z27" s="99"/>
      <c r="AA27" s="99"/>
      <c r="AB27" s="80">
        <f t="shared" si="1"/>
        <v>1</v>
      </c>
      <c r="AC27" s="98">
        <f t="shared" si="5"/>
        <v>36</v>
      </c>
      <c r="AD27" s="99"/>
      <c r="AE27" s="99"/>
      <c r="AF27" s="99"/>
      <c r="AG27" s="99"/>
      <c r="AH27" s="99"/>
      <c r="AI27" s="100"/>
      <c r="AJ27" s="132"/>
      <c r="AK27" s="102">
        <f t="shared" si="6"/>
        <v>48</v>
      </c>
      <c r="AL27" s="103">
        <v>3</v>
      </c>
      <c r="AM27" s="104" t="s">
        <v>40</v>
      </c>
      <c r="AN27" s="105" t="s">
        <v>40</v>
      </c>
      <c r="AO27" s="103" t="s">
        <v>40</v>
      </c>
      <c r="AP27" s="105" t="s">
        <v>40</v>
      </c>
      <c r="AQ27" s="106" t="s">
        <v>40</v>
      </c>
      <c r="AR27" s="102">
        <f t="shared" si="7"/>
        <v>36</v>
      </c>
      <c r="AS27" s="107"/>
      <c r="AT27" s="105" t="s">
        <v>40</v>
      </c>
      <c r="AU27" s="105" t="s">
        <v>40</v>
      </c>
      <c r="AV27" s="103"/>
      <c r="AW27" s="105" t="s">
        <v>40</v>
      </c>
      <c r="AX27" s="106" t="s">
        <v>40</v>
      </c>
      <c r="AY27" s="135" t="s">
        <v>63</v>
      </c>
      <c r="AZ27" s="49"/>
      <c r="BA27" s="70"/>
      <c r="BB27" s="70"/>
      <c r="BC27" s="70"/>
      <c r="BD27" s="70"/>
      <c r="BE27" s="70"/>
      <c r="BF27" s="70"/>
      <c r="BG27" s="70"/>
    </row>
    <row r="28" spans="1:60" s="72" customFormat="1" ht="21" customHeight="1" thickBot="1" x14ac:dyDescent="0.3">
      <c r="A28" s="72">
        <v>24</v>
      </c>
      <c r="B28" s="72" t="s">
        <v>76</v>
      </c>
      <c r="C28" s="146" t="s">
        <v>64</v>
      </c>
      <c r="D28" s="197">
        <v>41</v>
      </c>
      <c r="E28" s="197">
        <v>24</v>
      </c>
      <c r="F28" s="197">
        <v>2</v>
      </c>
      <c r="G28" s="147">
        <v>6</v>
      </c>
      <c r="H28" s="148"/>
      <c r="I28" s="149"/>
      <c r="J28" s="149"/>
      <c r="K28" s="149"/>
      <c r="L28" s="149"/>
      <c r="M28" s="149"/>
      <c r="N28" s="149"/>
      <c r="O28" s="149" t="s">
        <v>35</v>
      </c>
      <c r="P28" s="150" t="s">
        <v>35</v>
      </c>
      <c r="Q28" s="150" t="s">
        <v>35</v>
      </c>
      <c r="R28" s="151">
        <f t="shared" si="0"/>
        <v>0.85416666666666663</v>
      </c>
      <c r="S28" s="152">
        <f t="shared" si="4"/>
        <v>41</v>
      </c>
      <c r="T28" s="153"/>
      <c r="U28" s="153"/>
      <c r="V28" s="153"/>
      <c r="W28" s="153"/>
      <c r="X28" s="153"/>
      <c r="Y28" s="153"/>
      <c r="Z28" s="153"/>
      <c r="AA28" s="153"/>
      <c r="AB28" s="154">
        <f t="shared" si="1"/>
        <v>0.66666666666666663</v>
      </c>
      <c r="AC28" s="152">
        <f>AR28-SUM(IF(ISBLANK(AS28),$AQL$4,AS28), IF(ISBLANK(AT28),$AT$4,AT28), IF(ISBLANK(AU28),$AU$4,AU28), IF(ISBLANK(AV28),$AV$4,AV28), IF(ISBLANK(AW28),$AW$4,AW28), IF(ISBLANK(AX28),$AX$4,AX28))</f>
        <v>24</v>
      </c>
      <c r="AD28" s="153"/>
      <c r="AE28" s="153"/>
      <c r="AF28" s="153"/>
      <c r="AG28" s="153"/>
      <c r="AH28" s="153"/>
      <c r="AI28" s="155"/>
      <c r="AJ28" s="156"/>
      <c r="AK28" s="157">
        <f t="shared" si="6"/>
        <v>48</v>
      </c>
      <c r="AL28" s="158">
        <v>3</v>
      </c>
      <c r="AM28" s="159" t="s">
        <v>40</v>
      </c>
      <c r="AN28" s="160" t="s">
        <v>40</v>
      </c>
      <c r="AO28" s="158" t="s">
        <v>40</v>
      </c>
      <c r="AP28" s="160"/>
      <c r="AQ28" s="161"/>
      <c r="AR28" s="157">
        <f t="shared" si="7"/>
        <v>36</v>
      </c>
      <c r="AS28" s="162"/>
      <c r="AT28" s="160" t="s">
        <v>40</v>
      </c>
      <c r="AU28" s="160"/>
      <c r="AV28" s="158"/>
      <c r="AW28" s="160"/>
      <c r="AX28" s="161"/>
      <c r="AY28" s="163" t="s">
        <v>64</v>
      </c>
      <c r="AZ28" s="49"/>
      <c r="BA28" s="70"/>
      <c r="BB28" s="70"/>
      <c r="BC28" s="70"/>
      <c r="BD28" s="70"/>
      <c r="BE28" s="70"/>
      <c r="BF28" s="70"/>
      <c r="BG28" s="70"/>
      <c r="BH28" s="71"/>
    </row>
    <row r="29" spans="1:60" x14ac:dyDescent="0.25">
      <c r="A29" t="s">
        <v>75</v>
      </c>
      <c r="B29" t="s">
        <v>75</v>
      </c>
      <c r="C29" s="121" t="s">
        <v>75</v>
      </c>
      <c r="D29" t="s">
        <v>75</v>
      </c>
      <c r="E29" t="s">
        <v>75</v>
      </c>
      <c r="F29" t="s">
        <v>75</v>
      </c>
      <c r="AZ29" s="49"/>
      <c r="BA29" s="70"/>
      <c r="BB29" s="70"/>
      <c r="BC29" s="70"/>
      <c r="BD29" s="70"/>
      <c r="BE29" s="70"/>
      <c r="BF29" s="70"/>
      <c r="BG29" s="70"/>
    </row>
    <row r="30" spans="1:60" x14ac:dyDescent="0.25">
      <c r="AZ30" s="128"/>
    </row>
    <row r="34" spans="38:38" x14ac:dyDescent="0.25">
      <c r="AL34" s="166" t="s">
        <v>65</v>
      </c>
    </row>
    <row r="51" spans="3:6" x14ac:dyDescent="0.25">
      <c r="C51" s="3" t="s">
        <v>66</v>
      </c>
      <c r="D51" s="3"/>
      <c r="E51" s="3"/>
      <c r="F51" s="3"/>
    </row>
    <row r="52" spans="3:6" x14ac:dyDescent="0.25">
      <c r="C52" s="167" t="s">
        <v>67</v>
      </c>
      <c r="D52" s="167"/>
      <c r="E52" s="167"/>
      <c r="F52" s="167"/>
    </row>
    <row r="53" spans="3:6" x14ac:dyDescent="0.25">
      <c r="C53" s="3" t="s">
        <v>68</v>
      </c>
      <c r="D53" s="3"/>
      <c r="E53" s="3"/>
      <c r="F53" s="3"/>
    </row>
    <row r="54" spans="3:6" x14ac:dyDescent="0.25">
      <c r="C54" s="3" t="s">
        <v>69</v>
      </c>
      <c r="D54" s="3"/>
      <c r="E54" s="3"/>
      <c r="F54" s="3"/>
    </row>
    <row r="55" spans="3:6" x14ac:dyDescent="0.25">
      <c r="C55" s="167" t="s">
        <v>70</v>
      </c>
      <c r="D55" s="167"/>
      <c r="E55" s="167"/>
      <c r="F55" s="167"/>
    </row>
    <row r="56" spans="3:6" x14ac:dyDescent="0.25">
      <c r="C56" s="3" t="s">
        <v>71</v>
      </c>
      <c r="D56" s="3"/>
      <c r="E56" s="3"/>
      <c r="F56" s="3"/>
    </row>
    <row r="57" spans="3:6" x14ac:dyDescent="0.25">
      <c r="C57" s="3" t="s">
        <v>72</v>
      </c>
      <c r="D57" s="3"/>
      <c r="E57" s="3"/>
      <c r="F57" s="3"/>
    </row>
    <row r="58" spans="3:6" x14ac:dyDescent="0.25">
      <c r="C58" s="3" t="s">
        <v>73</v>
      </c>
      <c r="D58" s="3"/>
      <c r="E58" s="3"/>
      <c r="F58" s="3"/>
    </row>
    <row r="59" spans="3:6" x14ac:dyDescent="0.25">
      <c r="C59" s="167" t="s">
        <v>74</v>
      </c>
      <c r="D59" s="167"/>
      <c r="E59" s="167"/>
      <c r="F59" s="167"/>
    </row>
  </sheetData>
  <mergeCells count="8">
    <mergeCell ref="T3:AA3"/>
    <mergeCell ref="AD3:AI3"/>
    <mergeCell ref="R1:AI1"/>
    <mergeCell ref="AK1:AX1"/>
    <mergeCell ref="R2:AA2"/>
    <mergeCell ref="AB2:AI2"/>
    <mergeCell ref="AL2:AQ2"/>
    <mergeCell ref="AS2:AX2"/>
  </mergeCells>
  <dataValidations count="1">
    <dataValidation type="list" allowBlank="1" showInputMessage="1" showErrorMessage="1" sqref="O5:Q5 H5:N13 Q6:Q13 O14:Q14 H28:Q28 M14 H14:J14 Q21:Q23 M21:M25 H26:N27 H15:N20 O24:Q25 Q26:Q27 H21:J25 O15:O23 P15:Q20">
      <formula1>"P"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Разработчики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dm.denisov</dc:creator>
  <cp:lastModifiedBy>dm.denisov</cp:lastModifiedBy>
  <dcterms:created xsi:type="dcterms:W3CDTF">2017-03-02T06:39:36Z</dcterms:created>
  <dcterms:modified xsi:type="dcterms:W3CDTF">2017-03-02T15:09:54Z</dcterms:modified>
</cp:coreProperties>
</file>