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tmk\Documents\"/>
    </mc:Choice>
  </mc:AlternateContent>
  <bookViews>
    <workbookView xWindow="0" yWindow="0" windowWidth="20430" windowHeight="4635"/>
  </bookViews>
  <sheets>
    <sheet name="Listado de Premios" sheetId="1" r:id="rId1"/>
    <sheet name="Modelo Autos 2025" sheetId="2" r:id="rId2"/>
    <sheet name="Problema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E8" i="2"/>
  <c r="E7" i="2"/>
  <c r="E6" i="2"/>
  <c r="E5" i="2"/>
  <c r="E4" i="2"/>
  <c r="E3" i="2"/>
  <c r="E2" i="2"/>
  <c r="D8" i="2"/>
  <c r="D2" i="2"/>
  <c r="C8" i="2"/>
  <c r="C7" i="2"/>
  <c r="C6" i="2"/>
  <c r="C5" i="2"/>
  <c r="C4" i="2"/>
  <c r="C3" i="2"/>
  <c r="C2" i="2"/>
  <c r="B4" i="2"/>
  <c r="B8" i="2"/>
  <c r="B7" i="2"/>
  <c r="D7" i="2" s="1"/>
  <c r="B6" i="2"/>
  <c r="D6" i="2" s="1"/>
  <c r="B5" i="2"/>
  <c r="D5" i="2" s="1"/>
  <c r="B3" i="2"/>
  <c r="D3" i="2" s="1"/>
  <c r="B2" i="2"/>
  <c r="G18" i="1"/>
  <c r="F18" i="1"/>
  <c r="E18" i="1"/>
  <c r="D18" i="1"/>
  <c r="B18" i="1"/>
  <c r="C18" i="1"/>
  <c r="C16" i="1"/>
  <c r="D16" i="1"/>
  <c r="E16" i="1"/>
  <c r="F16" i="1"/>
  <c r="G16" i="1"/>
  <c r="B16" i="1"/>
  <c r="D8" i="1"/>
  <c r="G17" i="1"/>
  <c r="F17" i="1"/>
  <c r="E17" i="1"/>
  <c r="D17" i="1"/>
  <c r="C17" i="1"/>
  <c r="B17" i="1"/>
  <c r="C11" i="1"/>
  <c r="C10" i="1"/>
  <c r="D7" i="1"/>
  <c r="D6" i="1"/>
  <c r="D5" i="1"/>
  <c r="D4" i="1"/>
  <c r="D3" i="1"/>
  <c r="D2" i="1"/>
  <c r="E9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  <c r="E2" i="1"/>
  <c r="E5" i="1"/>
  <c r="E6" i="1"/>
  <c r="E7" i="1"/>
  <c r="E8" i="1"/>
  <c r="E4" i="1"/>
  <c r="E3" i="1"/>
  <c r="D4" i="2" l="1"/>
</calcChain>
</file>

<file path=xl/sharedStrings.xml><?xml version="1.0" encoding="utf-8"?>
<sst xmlns="http://schemas.openxmlformats.org/spreadsheetml/2006/main" count="45" uniqueCount="29">
  <si>
    <t>Nombre</t>
  </si>
  <si>
    <t>Rebeca Ferrer</t>
  </si>
  <si>
    <t>Luis Atienza</t>
  </si>
  <si>
    <t>Ramón Gutiérrez</t>
  </si>
  <si>
    <t>$ POR PUNTO</t>
  </si>
  <si>
    <t>Más de 50</t>
  </si>
  <si>
    <t>50 o menos</t>
  </si>
  <si>
    <t>Concurso</t>
  </si>
  <si>
    <t>Puntos</t>
  </si>
  <si>
    <t>Dólares ganados</t>
  </si>
  <si>
    <t>Agenda</t>
  </si>
  <si>
    <t>Reloj</t>
  </si>
  <si>
    <t>Premio extra</t>
  </si>
  <si>
    <t>Juan López</t>
  </si>
  <si>
    <t>Sara García</t>
  </si>
  <si>
    <t>€ ganados</t>
  </si>
  <si>
    <t>Valor premio extra</t>
  </si>
  <si>
    <t>Modelo Vendido</t>
  </si>
  <si>
    <t>Mercedes 321</t>
  </si>
  <si>
    <t>Ford 202</t>
  </si>
  <si>
    <t>Peugeot 105</t>
  </si>
  <si>
    <t>Precio Base</t>
  </si>
  <si>
    <t>Forma pago</t>
  </si>
  <si>
    <t>Descuento</t>
  </si>
  <si>
    <t>Precio Total</t>
  </si>
  <si>
    <t>Cantidad</t>
  </si>
  <si>
    <t>Respuesta</t>
  </si>
  <si>
    <t>Solucion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</si>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</sst>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_-* #,##0\ [$€-C0A]_-;\-* #,##0\ [$€-C0A]_-;_-* &quot;-&quot;??\ [$€-C0A]_-;_-@_-"/>
    <numFmt numFmtId="165" formatCode="_-&quot;$&quot;* #,##0_-;\-&quot;$&quot;* #,##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F1F1F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selection activeCell="L9" sqref="L9"/>
    </sheetView>
  </sheetViews>
  <sheetFormatPr baseColWidth="10" defaultRowHeight="15" x14ac:dyDescent="0.25"/>
  <cols>
    <col min="1" max="1" width="20.42578125" customWidth="1"/>
    <col min="2" max="2" width="11.42578125" customWidth="1"/>
    <col min="3" max="3" width="12.85546875" customWidth="1"/>
    <col min="4" max="4" width="17.5703125" customWidth="1"/>
    <col min="5" max="5" width="15.5703125" customWidth="1"/>
    <col min="6" max="6" width="14.42578125" customWidth="1"/>
    <col min="7" max="7" width="15" customWidth="1"/>
  </cols>
  <sheetData>
    <row r="1" spans="1:7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5">
      <c r="A2" s="3" t="s">
        <v>13</v>
      </c>
      <c r="B2" s="4">
        <v>1</v>
      </c>
      <c r="C2" s="4">
        <v>60</v>
      </c>
      <c r="D2" s="7">
        <f>IF(C2&gt;50, C2*B9, "Menos de 50pts")</f>
        <v>300</v>
      </c>
      <c r="E2" s="4" t="str">
        <f t="shared" ref="E2:E9" si="0">IF(B2=1, "Si", " ")</f>
        <v>Si</v>
      </c>
      <c r="F2" s="4" t="str">
        <f t="shared" ref="F2:F8" si="1">IF(E2=" ", "Si", "No")</f>
        <v>No</v>
      </c>
      <c r="G2" s="4" t="str">
        <f t="shared" ref="G2:G8" si="2">IF(C2&gt;100, "Viaje a Paris", "Otra vez será")</f>
        <v>Otra vez será</v>
      </c>
    </row>
    <row r="3" spans="1:7" x14ac:dyDescent="0.25">
      <c r="A3" s="3" t="s">
        <v>14</v>
      </c>
      <c r="B3" s="4">
        <v>2</v>
      </c>
      <c r="C3" s="4">
        <v>150</v>
      </c>
      <c r="D3" s="7">
        <f>IF(C3&gt;50, C3*B9, "Menos de 50pts")</f>
        <v>750</v>
      </c>
      <c r="E3" s="4" t="str">
        <f t="shared" si="0"/>
        <v xml:space="preserve"> </v>
      </c>
      <c r="F3" s="4" t="str">
        <f t="shared" si="1"/>
        <v>Si</v>
      </c>
      <c r="G3" s="4" t="str">
        <f t="shared" si="2"/>
        <v>Viaje a Paris</v>
      </c>
    </row>
    <row r="4" spans="1:7" x14ac:dyDescent="0.25">
      <c r="A4" s="3" t="s">
        <v>13</v>
      </c>
      <c r="B4" s="4">
        <v>2</v>
      </c>
      <c r="C4" s="4">
        <v>120</v>
      </c>
      <c r="D4" s="7">
        <f>IF(C4&gt;50, C4*B9, "Menos de 50pts")</f>
        <v>600</v>
      </c>
      <c r="E4" s="4" t="str">
        <f t="shared" si="0"/>
        <v xml:space="preserve"> </v>
      </c>
      <c r="F4" s="4" t="str">
        <f t="shared" si="1"/>
        <v>Si</v>
      </c>
      <c r="G4" s="4" t="str">
        <f t="shared" si="2"/>
        <v>Viaje a Paris</v>
      </c>
    </row>
    <row r="5" spans="1:7" x14ac:dyDescent="0.25">
      <c r="A5" s="3" t="s">
        <v>1</v>
      </c>
      <c r="B5" s="4">
        <v>3</v>
      </c>
      <c r="C5" s="4">
        <v>30</v>
      </c>
      <c r="D5" s="7" t="str">
        <f>IF(C5&gt;50, C5*B9, "Menos de 50pts")</f>
        <v>Menos de 50pts</v>
      </c>
      <c r="E5" s="4" t="str">
        <f t="shared" si="0"/>
        <v xml:space="preserve"> </v>
      </c>
      <c r="F5" s="4" t="str">
        <f t="shared" si="1"/>
        <v>Si</v>
      </c>
      <c r="G5" s="4" t="str">
        <f t="shared" si="2"/>
        <v>Otra vez será</v>
      </c>
    </row>
    <row r="6" spans="1:7" x14ac:dyDescent="0.25">
      <c r="A6" s="3" t="s">
        <v>2</v>
      </c>
      <c r="B6" s="4">
        <v>1</v>
      </c>
      <c r="C6" s="4">
        <v>90</v>
      </c>
      <c r="D6" s="7">
        <f>IF(C6&gt;50, C6*B9, "Menos de 50pts")</f>
        <v>450</v>
      </c>
      <c r="E6" s="4" t="str">
        <f t="shared" si="0"/>
        <v>Si</v>
      </c>
      <c r="F6" s="4" t="str">
        <f t="shared" si="1"/>
        <v>No</v>
      </c>
      <c r="G6" s="4" t="str">
        <f t="shared" si="2"/>
        <v>Otra vez será</v>
      </c>
    </row>
    <row r="7" spans="1:7" x14ac:dyDescent="0.25">
      <c r="A7" s="3" t="s">
        <v>1</v>
      </c>
      <c r="B7" s="4">
        <v>2</v>
      </c>
      <c r="C7" s="4">
        <v>120</v>
      </c>
      <c r="D7" s="7">
        <f>IF(C7&gt;50, C7*B9, "Menos de 50pts")</f>
        <v>600</v>
      </c>
      <c r="E7" s="4" t="str">
        <f t="shared" si="0"/>
        <v xml:space="preserve"> </v>
      </c>
      <c r="F7" s="4" t="str">
        <f t="shared" si="1"/>
        <v>Si</v>
      </c>
      <c r="G7" s="4" t="str">
        <f t="shared" si="2"/>
        <v>Viaje a Paris</v>
      </c>
    </row>
    <row r="8" spans="1:7" x14ac:dyDescent="0.25">
      <c r="A8" s="3" t="s">
        <v>3</v>
      </c>
      <c r="B8" s="4">
        <v>3</v>
      </c>
      <c r="C8" s="4">
        <v>60</v>
      </c>
      <c r="D8" s="7">
        <f>IF(C8&gt;50, C8*B9, "Menos de 50pts")</f>
        <v>300</v>
      </c>
      <c r="E8" s="4" t="str">
        <f t="shared" si="0"/>
        <v xml:space="preserve"> </v>
      </c>
      <c r="F8" s="4" t="str">
        <f t="shared" si="1"/>
        <v>Si</v>
      </c>
      <c r="G8" s="4" t="str">
        <f t="shared" si="2"/>
        <v>Otra vez será</v>
      </c>
    </row>
    <row r="9" spans="1:7" x14ac:dyDescent="0.25">
      <c r="A9" s="2" t="s">
        <v>4</v>
      </c>
      <c r="B9" s="7">
        <v>5</v>
      </c>
      <c r="C9" s="4"/>
      <c r="D9" s="4"/>
      <c r="E9" s="4" t="str">
        <f t="shared" si="0"/>
        <v xml:space="preserve"> </v>
      </c>
      <c r="F9" s="4"/>
      <c r="G9" s="4"/>
    </row>
    <row r="10" spans="1:7" x14ac:dyDescent="0.25">
      <c r="A10" s="2" t="s">
        <v>5</v>
      </c>
      <c r="B10" s="4"/>
      <c r="C10" s="4">
        <f>COUNTIF(C2:C8, "&gt;50")</f>
        <v>6</v>
      </c>
      <c r="D10" s="4"/>
      <c r="E10" s="4"/>
      <c r="F10" s="4"/>
      <c r="G10" s="4"/>
    </row>
    <row r="11" spans="1:7" x14ac:dyDescent="0.25">
      <c r="A11" s="2" t="s">
        <v>6</v>
      </c>
      <c r="B11" s="4"/>
      <c r="C11" s="4">
        <f>COUNTIF(C2:C8, "&lt;50")</f>
        <v>1</v>
      </c>
      <c r="D11" s="4"/>
      <c r="E11" s="4"/>
      <c r="F11" s="4"/>
      <c r="G11" s="4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2" t="s">
        <v>0</v>
      </c>
      <c r="B13" s="3" t="s">
        <v>13</v>
      </c>
      <c r="C13" s="3" t="s">
        <v>14</v>
      </c>
      <c r="D13" s="3" t="s">
        <v>13</v>
      </c>
      <c r="E13" s="3" t="s">
        <v>1</v>
      </c>
      <c r="F13" s="3" t="s">
        <v>2</v>
      </c>
      <c r="G13" s="3" t="s">
        <v>1</v>
      </c>
    </row>
    <row r="14" spans="1:7" x14ac:dyDescent="0.25">
      <c r="A14" s="2" t="s">
        <v>7</v>
      </c>
      <c r="B14" s="4">
        <v>1</v>
      </c>
      <c r="C14" s="4">
        <v>2</v>
      </c>
      <c r="D14" s="4">
        <v>1</v>
      </c>
      <c r="E14" s="4">
        <v>3</v>
      </c>
      <c r="F14" s="4">
        <v>1</v>
      </c>
      <c r="G14" s="4">
        <v>2</v>
      </c>
    </row>
    <row r="15" spans="1:7" x14ac:dyDescent="0.25">
      <c r="A15" s="2" t="s">
        <v>8</v>
      </c>
      <c r="B15" s="4">
        <v>60</v>
      </c>
      <c r="C15" s="4">
        <v>150</v>
      </c>
      <c r="D15" s="4">
        <v>120</v>
      </c>
      <c r="E15" s="4">
        <v>30</v>
      </c>
      <c r="F15" s="4">
        <v>90</v>
      </c>
      <c r="G15" s="4">
        <v>120</v>
      </c>
    </row>
    <row r="16" spans="1:7" ht="15.75" x14ac:dyDescent="0.25">
      <c r="A16" s="5" t="s">
        <v>15</v>
      </c>
      <c r="B16" s="6">
        <f>IF(B15&gt;80, 1500, 0)</f>
        <v>0</v>
      </c>
      <c r="C16" s="6">
        <f t="shared" ref="C16:G16" si="3">IF(C15&gt;80, 1500, 0)</f>
        <v>1500</v>
      </c>
      <c r="D16" s="6">
        <f t="shared" si="3"/>
        <v>1500</v>
      </c>
      <c r="E16" s="6">
        <f t="shared" si="3"/>
        <v>0</v>
      </c>
      <c r="F16" s="6">
        <f t="shared" si="3"/>
        <v>1500</v>
      </c>
      <c r="G16" s="6">
        <f t="shared" si="3"/>
        <v>1500</v>
      </c>
    </row>
    <row r="17" spans="1:7" x14ac:dyDescent="0.25">
      <c r="A17" s="2" t="s">
        <v>12</v>
      </c>
      <c r="B17" s="4" t="str">
        <f t="shared" ref="B17:G17" si="4">IF(B15&gt;=120, "Agenda", "Reloj")</f>
        <v>Reloj</v>
      </c>
      <c r="C17" s="4" t="str">
        <f t="shared" si="4"/>
        <v>Agenda</v>
      </c>
      <c r="D17" s="4" t="str">
        <f t="shared" si="4"/>
        <v>Agenda</v>
      </c>
      <c r="E17" s="4" t="str">
        <f t="shared" si="4"/>
        <v>Reloj</v>
      </c>
      <c r="F17" s="4" t="str">
        <f t="shared" si="4"/>
        <v>Reloj</v>
      </c>
      <c r="G17" s="4" t="str">
        <f t="shared" si="4"/>
        <v>Agenda</v>
      </c>
    </row>
    <row r="18" spans="1:7" x14ac:dyDescent="0.25">
      <c r="A18" s="2" t="s">
        <v>16</v>
      </c>
      <c r="B18" s="8">
        <f t="shared" ref="B18:G18" si="5">IF(B17="Agenda", 180, 60)</f>
        <v>60</v>
      </c>
      <c r="C18" s="8">
        <f t="shared" si="5"/>
        <v>180</v>
      </c>
      <c r="D18" s="8">
        <f t="shared" si="5"/>
        <v>180</v>
      </c>
      <c r="E18" s="8">
        <f t="shared" si="5"/>
        <v>60</v>
      </c>
      <c r="F18" s="8">
        <f t="shared" si="5"/>
        <v>60</v>
      </c>
      <c r="G18" s="8">
        <f t="shared" si="5"/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workbookViewId="0">
      <selection activeCell="E2" sqref="E2"/>
    </sheetView>
  </sheetViews>
  <sheetFormatPr baseColWidth="10" defaultRowHeight="15" x14ac:dyDescent="0.25"/>
  <cols>
    <col min="1" max="1" width="16.5703125" customWidth="1"/>
    <col min="2" max="2" width="11.5703125" bestFit="1" customWidth="1"/>
  </cols>
  <sheetData>
    <row r="1" spans="1:5" x14ac:dyDescent="0.25">
      <c r="A1" s="2" t="s">
        <v>17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 t="s">
        <v>18</v>
      </c>
      <c r="B2" s="7">
        <f t="shared" ref="B2:B8" si="0">IF(A2="Mercedes 321", 15060,7230)</f>
        <v>15060</v>
      </c>
      <c r="C2" s="4" t="str">
        <f t="shared" ref="C2:C8" si="1">IF(B2=15060, "Aplazado", "Al Contado")</f>
        <v>Aplazado</v>
      </c>
      <c r="D2" s="7" t="str">
        <f t="shared" ref="D2:D8" si="2">IF(C2="Al Contado", B2*5%, "")</f>
        <v/>
      </c>
      <c r="E2" s="7">
        <f t="shared" ref="E2:E8" si="3">IF(D2="", B2, B2-D2)</f>
        <v>15060</v>
      </c>
    </row>
    <row r="3" spans="1:5" x14ac:dyDescent="0.25">
      <c r="A3" s="3" t="s">
        <v>19</v>
      </c>
      <c r="B3" s="7">
        <f t="shared" si="0"/>
        <v>7230</v>
      </c>
      <c r="C3" s="4" t="str">
        <f t="shared" si="1"/>
        <v>Al Contado</v>
      </c>
      <c r="D3" s="9">
        <f t="shared" si="2"/>
        <v>361.5</v>
      </c>
      <c r="E3" s="7">
        <f t="shared" si="3"/>
        <v>6868.5</v>
      </c>
    </row>
    <row r="4" spans="1:5" x14ac:dyDescent="0.25">
      <c r="A4" s="3" t="s">
        <v>20</v>
      </c>
      <c r="B4" s="7">
        <f t="shared" si="0"/>
        <v>7230</v>
      </c>
      <c r="C4" s="4" t="str">
        <f t="shared" si="1"/>
        <v>Al Contado</v>
      </c>
      <c r="D4" s="7">
        <f t="shared" si="2"/>
        <v>361.5</v>
      </c>
      <c r="E4" s="7">
        <f t="shared" si="3"/>
        <v>6868.5</v>
      </c>
    </row>
    <row r="5" spans="1:5" x14ac:dyDescent="0.25">
      <c r="A5" s="3" t="s">
        <v>19</v>
      </c>
      <c r="B5" s="7">
        <f t="shared" si="0"/>
        <v>7230</v>
      </c>
      <c r="C5" s="4" t="str">
        <f t="shared" si="1"/>
        <v>Al Contado</v>
      </c>
      <c r="D5" s="7">
        <f t="shared" si="2"/>
        <v>361.5</v>
      </c>
      <c r="E5" s="7">
        <f t="shared" si="3"/>
        <v>6868.5</v>
      </c>
    </row>
    <row r="6" spans="1:5" x14ac:dyDescent="0.25">
      <c r="A6" s="3" t="s">
        <v>18</v>
      </c>
      <c r="B6" s="7">
        <f t="shared" si="0"/>
        <v>15060</v>
      </c>
      <c r="C6" s="4" t="str">
        <f t="shared" si="1"/>
        <v>Aplazado</v>
      </c>
      <c r="D6" s="7" t="str">
        <f t="shared" si="2"/>
        <v/>
      </c>
      <c r="E6" s="7">
        <f t="shared" si="3"/>
        <v>15060</v>
      </c>
    </row>
    <row r="7" spans="1:5" x14ac:dyDescent="0.25">
      <c r="A7" s="3" t="s">
        <v>20</v>
      </c>
      <c r="B7" s="7">
        <f t="shared" si="0"/>
        <v>7230</v>
      </c>
      <c r="C7" s="4" t="str">
        <f t="shared" si="1"/>
        <v>Al Contado</v>
      </c>
      <c r="D7" s="7">
        <f t="shared" si="2"/>
        <v>361.5</v>
      </c>
      <c r="E7" s="7">
        <f t="shared" si="3"/>
        <v>6868.5</v>
      </c>
    </row>
    <row r="8" spans="1:5" x14ac:dyDescent="0.25">
      <c r="A8" s="3" t="s">
        <v>18</v>
      </c>
      <c r="B8" s="7">
        <f t="shared" si="0"/>
        <v>15060</v>
      </c>
      <c r="C8" s="4" t="str">
        <f t="shared" si="1"/>
        <v>Aplazado</v>
      </c>
      <c r="D8" s="7" t="str">
        <f t="shared" si="2"/>
        <v/>
      </c>
      <c r="E8" s="7">
        <f t="shared" si="3"/>
        <v>15060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60" zoomScaleNormal="160" workbookViewId="0">
      <selection activeCell="D2" sqref="D2"/>
    </sheetView>
  </sheetViews>
  <sheetFormatPr baseColWidth="10" defaultRowHeight="15" x14ac:dyDescent="0.25"/>
  <cols>
    <col min="4" max="4" width="21" customWidth="1"/>
  </cols>
  <sheetData>
    <row r="1" spans="1:4" x14ac:dyDescent="0.25">
      <c r="A1" s="10" t="s">
        <v>25</v>
      </c>
      <c r="B1" s="10" t="s">
        <v>28</v>
      </c>
      <c r="C1" s="10" t="s">
        <v>26</v>
      </c>
      <c r="D1" s="10" t="s">
        <v>27</v>
      </c>
    </row>
    <row r="2" spans="1:4" x14ac:dyDescent="0.25">
      <c r="A2" s="11">
        <v>600000</v>
      </c>
      <c r="B2" s="12">
        <v>0.25</v>
      </c>
      <c r="C2" s="11">
        <v>150000</v>
      </c>
      <c r="D2" s="11" t="str">
        <f>IF(A2*B2=C2, "Muy Bien", "Dediquese a otra cosa")</f>
        <v>Muy Bien</v>
      </c>
    </row>
    <row r="3" spans="1:4" x14ac:dyDescent="0.25">
      <c r="A3" s="11">
        <v>5600</v>
      </c>
      <c r="B3" s="12">
        <v>0.6</v>
      </c>
      <c r="C3" s="11">
        <v>3400</v>
      </c>
      <c r="D3" s="11" t="str">
        <f>IF(A3*B3=C3, "Muy Bien", "Dediquese a otra cosa")</f>
        <v>Dediquese a otra cosa</v>
      </c>
    </row>
    <row r="4" spans="1:4" x14ac:dyDescent="0.25">
      <c r="A4" s="11">
        <v>740</v>
      </c>
      <c r="B4" s="12">
        <v>0.95</v>
      </c>
      <c r="C4" s="11">
        <v>650</v>
      </c>
      <c r="D4" s="11" t="str">
        <f>IF(A4*B4=C4, "Muy Bien", "Dediquese a otra cosa")</f>
        <v>Dediquese a otra cosa</v>
      </c>
    </row>
    <row r="5" spans="1:4" x14ac:dyDescent="0.25">
      <c r="A5" s="11">
        <v>50000</v>
      </c>
      <c r="B5" s="12">
        <v>0.05</v>
      </c>
      <c r="C5" s="11">
        <v>2500</v>
      </c>
      <c r="D5" s="11" t="str">
        <f>IF(A5*B5=C5, "Muy Bien", "Dediquese a otra cosa")</f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 Autos 2025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Gertmk</dc:creator>
  <cp:lastModifiedBy>Gertmk</cp:lastModifiedBy>
  <dcterms:created xsi:type="dcterms:W3CDTF">2025-04-13T01:25:13Z</dcterms:created>
  <dcterms:modified xsi:type="dcterms:W3CDTF">2025-04-21T13:58:45Z</dcterms:modified>
</cp:coreProperties>
</file>