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4"/>
  </bookViews>
  <sheets>
    <sheet name="SUARA LEGISLATIF 2019" sheetId="8" r:id="rId1"/>
    <sheet name="REKAP SUARA 2020" sheetId="7" r:id="rId2"/>
    <sheet name="DPS&amp;DPT 2020" sheetId="5" r:id="rId3"/>
    <sheet name="DPS&amp;DPT 2019" sheetId="4" r:id="rId4"/>
    <sheet name="REAKAP PILKADA" sheetId="1" r:id="rId5"/>
  </sheets>
  <calcPr calcId="124519"/>
</workbook>
</file>

<file path=xl/calcChain.xml><?xml version="1.0" encoding="utf-8"?>
<calcChain xmlns="http://schemas.openxmlformats.org/spreadsheetml/2006/main">
  <c r="V24" i="8"/>
  <c r="U24"/>
  <c r="R24"/>
  <c r="Q24"/>
  <c r="P24"/>
  <c r="O24"/>
  <c r="N24"/>
  <c r="M24"/>
  <c r="L24"/>
  <c r="K24"/>
  <c r="J24"/>
  <c r="I24"/>
  <c r="H24"/>
  <c r="G24"/>
  <c r="F24"/>
  <c r="E24"/>
  <c r="D24"/>
  <c r="C24"/>
  <c r="T23"/>
  <c r="S23"/>
  <c r="S22"/>
  <c r="T22" s="1"/>
  <c r="V21"/>
  <c r="U21"/>
  <c r="R21"/>
  <c r="Q21"/>
  <c r="P21"/>
  <c r="O21"/>
  <c r="N21"/>
  <c r="M21"/>
  <c r="L21"/>
  <c r="K21"/>
  <c r="J21"/>
  <c r="I21"/>
  <c r="H21"/>
  <c r="G21"/>
  <c r="F21"/>
  <c r="E21"/>
  <c r="D21"/>
  <c r="C21"/>
  <c r="S20"/>
  <c r="T20" s="1"/>
  <c r="S19"/>
  <c r="T19" s="1"/>
  <c r="V18"/>
  <c r="U18"/>
  <c r="R18"/>
  <c r="Q18"/>
  <c r="P18"/>
  <c r="O18"/>
  <c r="N18"/>
  <c r="M18"/>
  <c r="L18"/>
  <c r="K18"/>
  <c r="J18"/>
  <c r="I18"/>
  <c r="H18"/>
  <c r="G18"/>
  <c r="F18"/>
  <c r="E18"/>
  <c r="D18"/>
  <c r="C18"/>
  <c r="T17"/>
  <c r="S17"/>
  <c r="S16"/>
  <c r="T16" s="1"/>
  <c r="S15"/>
  <c r="T15" s="1"/>
  <c r="V14"/>
  <c r="U14"/>
  <c r="R14"/>
  <c r="Q14"/>
  <c r="P14"/>
  <c r="O14"/>
  <c r="N14"/>
  <c r="M14"/>
  <c r="L14"/>
  <c r="K14"/>
  <c r="J14"/>
  <c r="I14"/>
  <c r="I25" s="1"/>
  <c r="H14"/>
  <c r="G14"/>
  <c r="F14"/>
  <c r="E14"/>
  <c r="E25" s="1"/>
  <c r="D14"/>
  <c r="C14"/>
  <c r="S13"/>
  <c r="T13" s="1"/>
  <c r="T12"/>
  <c r="S12"/>
  <c r="S11"/>
  <c r="T11" s="1"/>
  <c r="V10"/>
  <c r="U10"/>
  <c r="U25" s="1"/>
  <c r="R10"/>
  <c r="Q10"/>
  <c r="O10"/>
  <c r="N10"/>
  <c r="N25" s="1"/>
  <c r="M10"/>
  <c r="K10"/>
  <c r="H10"/>
  <c r="D10"/>
  <c r="D25" s="1"/>
  <c r="C10"/>
  <c r="T9"/>
  <c r="S9"/>
  <c r="T8"/>
  <c r="S8"/>
  <c r="T7"/>
  <c r="S7"/>
  <c r="J25" l="1"/>
  <c r="F25"/>
  <c r="M25"/>
  <c r="R25"/>
  <c r="L25"/>
  <c r="P25"/>
  <c r="Q25"/>
  <c r="S14"/>
  <c r="T14" s="1"/>
  <c r="H25"/>
  <c r="V25"/>
  <c r="C25"/>
  <c r="G25"/>
  <c r="K25"/>
  <c r="O25"/>
  <c r="S10"/>
  <c r="T10" s="1"/>
  <c r="S18"/>
  <c r="T18" s="1"/>
  <c r="S21"/>
  <c r="T21" s="1"/>
  <c r="S24"/>
  <c r="T24" s="1"/>
  <c r="S25" l="1"/>
  <c r="T25" s="1"/>
  <c r="D22" i="7"/>
  <c r="C22"/>
  <c r="D19"/>
  <c r="C19"/>
  <c r="D16"/>
  <c r="C16"/>
  <c r="D12"/>
  <c r="D23" s="1"/>
  <c r="C12"/>
  <c r="D8"/>
  <c r="C8"/>
  <c r="C23" s="1"/>
  <c r="K26" i="5"/>
  <c r="K25"/>
  <c r="K24"/>
  <c r="K23"/>
  <c r="K22"/>
  <c r="K21"/>
  <c r="K20"/>
  <c r="K19"/>
  <c r="D19"/>
  <c r="C19"/>
  <c r="E18"/>
  <c r="F18" s="1"/>
  <c r="F17"/>
  <c r="E17"/>
  <c r="E16"/>
  <c r="F16" s="1"/>
  <c r="F15"/>
  <c r="E15"/>
  <c r="E14"/>
  <c r="F14" s="1"/>
  <c r="F13"/>
  <c r="E13"/>
  <c r="E12"/>
  <c r="F12" s="1"/>
  <c r="F11"/>
  <c r="E11"/>
  <c r="E10"/>
  <c r="F10" s="1"/>
  <c r="F9"/>
  <c r="E9"/>
  <c r="E8"/>
  <c r="F8" s="1"/>
  <c r="F7"/>
  <c r="E7"/>
  <c r="E6"/>
  <c r="F6" s="1"/>
  <c r="D19" i="4"/>
  <c r="C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E19" s="1"/>
  <c r="F19" s="1"/>
  <c r="E19" i="5" l="1"/>
  <c r="F19" s="1"/>
</calcChain>
</file>

<file path=xl/sharedStrings.xml><?xml version="1.0" encoding="utf-8"?>
<sst xmlns="http://schemas.openxmlformats.org/spreadsheetml/2006/main" count="166" uniqueCount="87">
  <si>
    <t xml:space="preserve">HASIL PEROLEHAN SUARA PEMILIHAN BUPATI PANGKEP </t>
  </si>
  <si>
    <t>PERIODE  2021 - 2026</t>
  </si>
  <si>
    <t>NO</t>
  </si>
  <si>
    <t>KECAMATAN</t>
  </si>
  <si>
    <t>JUMLAH</t>
  </si>
  <si>
    <t>HASIL PEROLEHAN SUARA</t>
  </si>
  <si>
    <t>SUARA SAH</t>
  </si>
  <si>
    <t>SUARA TIDAK SAH</t>
  </si>
  <si>
    <t>PARTISIPASI PEMILIH</t>
  </si>
  <si>
    <t>GOLPUT</t>
  </si>
  <si>
    <t>TPS</t>
  </si>
  <si>
    <t>DPT</t>
  </si>
  <si>
    <t>MYL-SS</t>
  </si>
  <si>
    <t>%</t>
  </si>
  <si>
    <t>RAMAH</t>
  </si>
  <si>
    <t>AIZ-RISMA</t>
  </si>
  <si>
    <t>ANIR LUTFI</t>
  </si>
  <si>
    <t>JML</t>
  </si>
  <si>
    <t>MINASATE'NE</t>
  </si>
  <si>
    <t>PANGKAJENE</t>
  </si>
  <si>
    <t>BALOCCI</t>
  </si>
  <si>
    <t>BUNGORO</t>
  </si>
  <si>
    <t>TONDONG TALLASA</t>
  </si>
  <si>
    <t>LABAKKANG</t>
  </si>
  <si>
    <t>MA'RANG</t>
  </si>
  <si>
    <t>SEGERI</t>
  </si>
  <si>
    <t>MANDALLE</t>
  </si>
  <si>
    <t>LK. TUPABBIRING</t>
  </si>
  <si>
    <t>LK TUPAB. UTARA</t>
  </si>
  <si>
    <t>LK. TANGAYA</t>
  </si>
  <si>
    <t>LK. KALMAS</t>
  </si>
  <si>
    <t>JUMLAH PEROLEHAN SUARA</t>
  </si>
  <si>
    <t>LAPORAN  DATA DPS DAN DPT</t>
  </si>
  <si>
    <t>KABUPATEN PANGKAJENE DAN KEPULAUAN TAHUN 2019</t>
  </si>
  <si>
    <t>DPS</t>
  </si>
  <si>
    <t>BERTAMBAH / BERKURANG</t>
  </si>
  <si>
    <t xml:space="preserve"> </t>
  </si>
  <si>
    <t>MINASATENE</t>
  </si>
  <si>
    <t>MA’RANG</t>
  </si>
  <si>
    <t>LIUKANG TUPABBIRING</t>
  </si>
  <si>
    <t>LIUKANG TUPABBIRING UTARA</t>
  </si>
  <si>
    <t>LIUKANG TANGAYA</t>
  </si>
  <si>
    <t>LIUKANG KALMAS</t>
  </si>
  <si>
    <t>PEMILIHAN KEPALA DAERAH (PILKADA)</t>
  </si>
  <si>
    <t>KABUPATEN PANGKAJENE DAN KEPULAUAN TAHUN 2020</t>
  </si>
  <si>
    <t>(01). Ir.H.JOKO WIDODO / Prof.Dr.(H.C) KH.MA'RUF AMIN</t>
  </si>
  <si>
    <t>(02). H.PRABOWO SUBIANTO / H. SANDIAGA SALAHUDIN UNO</t>
  </si>
  <si>
    <t>DAPIL I</t>
  </si>
  <si>
    <t>DAPIL II</t>
  </si>
  <si>
    <t>HASIL PEROLEHAN SUARA PARTAI POLITIK PEMILU LEGISLATIF TAHUN 2019</t>
  </si>
  <si>
    <t>PARTAI POLITIK PESERTA PEMILU 2019</t>
  </si>
  <si>
    <t>TOTAL PEROLEHAN SUARA SAH</t>
  </si>
  <si>
    <t xml:space="preserve"> (%)</t>
  </si>
  <si>
    <t>JUMLAH DPT</t>
  </si>
  <si>
    <t>JML  TPS</t>
  </si>
  <si>
    <t>PKB</t>
  </si>
  <si>
    <t>GERINDRA</t>
  </si>
  <si>
    <t>PDIP</t>
  </si>
  <si>
    <t>GOLKAR</t>
  </si>
  <si>
    <t>NESDEM</t>
  </si>
  <si>
    <t>GARUDA</t>
  </si>
  <si>
    <t>BERKARYA</t>
  </si>
  <si>
    <t>PKS</t>
  </si>
  <si>
    <t>PERINDO</t>
  </si>
  <si>
    <t>PPP</t>
  </si>
  <si>
    <t>PSI</t>
  </si>
  <si>
    <t>PAN</t>
  </si>
  <si>
    <t>HANURA</t>
  </si>
  <si>
    <t>DMKRT</t>
  </si>
  <si>
    <t>PBB</t>
  </si>
  <si>
    <t>PKPI</t>
  </si>
  <si>
    <t>JUMLAH DAPIL I</t>
  </si>
  <si>
    <t>JUMLAH DAPIL II</t>
  </si>
  <si>
    <t>MARANG</t>
  </si>
  <si>
    <t>JUMLAH DAPIL III</t>
  </si>
  <si>
    <t>JUMLAH DAPIL IV</t>
  </si>
  <si>
    <t>LK. TUPABBIRING UTARA</t>
  </si>
  <si>
    <t>JUMLAH DAPIL V</t>
  </si>
  <si>
    <t>JUMLAH I,II,III,IV,V</t>
  </si>
  <si>
    <t>PEMILIHAN UMUM</t>
  </si>
  <si>
    <t xml:space="preserve">  TAHUN 2019</t>
  </si>
  <si>
    <r>
      <t xml:space="preserve">KOMPOSISI PEROLEHAN SUARA  PEMILIHAN UMUM                                                                            </t>
    </r>
    <r>
      <rPr>
        <u/>
        <sz val="14"/>
        <color theme="1"/>
        <rFont val="Calibri"/>
        <family val="2"/>
        <scheme val="minor"/>
      </rPr>
      <t xml:space="preserve"> </t>
    </r>
  </si>
  <si>
    <t>AMRIL, S,P,i.,MT.,MA</t>
  </si>
  <si>
    <t>Pembina Tingkat I</t>
  </si>
  <si>
    <t>KEPALA BADAN KESBANGPOL</t>
  </si>
  <si>
    <t>Pangkajene, 27  Juni 2022</t>
  </si>
  <si>
    <t>Nip.197204071997031007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</si>
</sst>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charset val="1"/>
      <scheme val="minor"/>
    </font>
    <font>
      <u/>
      <sz val="14"/>
      <color theme="1"/>
      <name val="Calibri"/>
      <family val="2"/>
      <scheme val="minor"/>
    </font>
    <font>
      <u/>
      <sz val="14"/>
      <color theme="1"/>
      <name val="Calibri"/>
      <family val="2"/>
      <charset val="1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3A1A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rgb="FF003A1A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u/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63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10" fontId="4" fillId="2" borderId="3" xfId="0" applyNumberFormat="1" applyFont="1" applyFill="1" applyBorder="1" applyAlignment="1">
      <alignment vertical="center"/>
    </xf>
    <xf numFmtId="10" fontId="4" fillId="2" borderId="1" xfId="0" applyNumberFormat="1" applyFont="1" applyFill="1" applyBorder="1" applyAlignment="1">
      <alignment vertical="center"/>
    </xf>
    <xf numFmtId="0" fontId="1" fillId="0" borderId="0" xfId="2"/>
    <xf numFmtId="0" fontId="9" fillId="0" borderId="0" xfId="2" applyFont="1" applyAlignment="1">
      <alignment horizontal="center"/>
    </xf>
    <xf numFmtId="0" fontId="10" fillId="0" borderId="5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top" wrapText="1"/>
    </xf>
    <xf numFmtId="0" fontId="10" fillId="0" borderId="6" xfId="2" applyFont="1" applyBorder="1" applyAlignment="1">
      <alignment horizontal="left" vertical="top" wrapText="1"/>
    </xf>
    <xf numFmtId="41" fontId="10" fillId="0" borderId="6" xfId="3" applyFont="1" applyBorder="1" applyAlignment="1">
      <alignment horizontal="center" vertical="top" wrapText="1"/>
    </xf>
    <xf numFmtId="2" fontId="10" fillId="0" borderId="6" xfId="2" applyNumberFormat="1" applyFont="1" applyBorder="1" applyAlignment="1">
      <alignment horizontal="center" vertical="top" wrapText="1"/>
    </xf>
    <xf numFmtId="0" fontId="10" fillId="0" borderId="7" xfId="2" applyFont="1" applyBorder="1" applyAlignment="1">
      <alignment horizontal="center" vertical="top" wrapText="1"/>
    </xf>
    <xf numFmtId="0" fontId="10" fillId="0" borderId="7" xfId="2" applyFont="1" applyBorder="1" applyAlignment="1">
      <alignment horizontal="left" vertical="top" wrapText="1"/>
    </xf>
    <xf numFmtId="41" fontId="10" fillId="0" borderId="7" xfId="3" applyFont="1" applyBorder="1" applyAlignment="1">
      <alignment horizontal="center" vertical="top" wrapText="1"/>
    </xf>
    <xf numFmtId="0" fontId="10" fillId="0" borderId="8" xfId="2" applyFont="1" applyBorder="1" applyAlignment="1">
      <alignment horizontal="center" vertical="top" wrapText="1"/>
    </xf>
    <xf numFmtId="0" fontId="10" fillId="0" borderId="8" xfId="2" applyFont="1" applyBorder="1" applyAlignment="1">
      <alignment horizontal="left" vertical="top" wrapText="1"/>
    </xf>
    <xf numFmtId="41" fontId="10" fillId="0" borderId="8" xfId="3" applyFont="1" applyBorder="1" applyAlignment="1">
      <alignment horizontal="center" vertical="top" wrapText="1"/>
    </xf>
    <xf numFmtId="2" fontId="10" fillId="0" borderId="9" xfId="2" applyNumberFormat="1" applyFont="1" applyBorder="1" applyAlignment="1">
      <alignment horizontal="center" vertical="top" wrapText="1"/>
    </xf>
    <xf numFmtId="0" fontId="10" fillId="0" borderId="5" xfId="2" applyFont="1" applyBorder="1" applyAlignment="1">
      <alignment horizontal="center" vertical="top" wrapText="1"/>
    </xf>
    <xf numFmtId="41" fontId="10" fillId="0" borderId="5" xfId="3" applyFont="1" applyBorder="1" applyAlignment="1">
      <alignment horizontal="center" vertical="top" wrapText="1"/>
    </xf>
    <xf numFmtId="2" fontId="10" fillId="0" borderId="5" xfId="2" applyNumberFormat="1" applyFont="1" applyBorder="1" applyAlignment="1">
      <alignment horizontal="center" vertical="top" wrapText="1"/>
    </xf>
    <xf numFmtId="41" fontId="0" fillId="0" borderId="0" xfId="3" applyFont="1"/>
    <xf numFmtId="0" fontId="11" fillId="0" borderId="0" xfId="2" applyFont="1" applyAlignment="1"/>
    <xf numFmtId="0" fontId="10" fillId="3" borderId="5" xfId="2" applyFont="1" applyFill="1" applyBorder="1" applyAlignment="1">
      <alignment horizontal="center" vertical="top" wrapText="1"/>
    </xf>
    <xf numFmtId="0" fontId="14" fillId="3" borderId="5" xfId="2" applyFont="1" applyFill="1" applyBorder="1" applyAlignment="1">
      <alignment horizontal="center" vertical="top" wrapText="1"/>
    </xf>
    <xf numFmtId="41" fontId="14" fillId="3" borderId="5" xfId="3" applyFont="1" applyFill="1" applyBorder="1" applyAlignment="1">
      <alignment horizontal="center" vertical="top" wrapText="1"/>
    </xf>
    <xf numFmtId="41" fontId="10" fillId="0" borderId="0" xfId="3" applyFont="1" applyBorder="1" applyAlignment="1">
      <alignment horizontal="center" vertical="top" wrapText="1"/>
    </xf>
    <xf numFmtId="0" fontId="1" fillId="0" borderId="0" xfId="2" applyBorder="1"/>
    <xf numFmtId="0" fontId="10" fillId="4" borderId="10" xfId="2" applyFont="1" applyFill="1" applyBorder="1" applyAlignment="1">
      <alignment horizontal="center" vertical="top" wrapText="1"/>
    </xf>
    <xf numFmtId="0" fontId="15" fillId="4" borderId="10" xfId="2" applyFont="1" applyFill="1" applyBorder="1" applyAlignment="1">
      <alignment horizontal="center" vertical="top" wrapText="1"/>
    </xf>
    <xf numFmtId="41" fontId="15" fillId="4" borderId="10" xfId="3" applyFont="1" applyFill="1" applyBorder="1" applyAlignment="1">
      <alignment horizontal="center" vertical="top" wrapText="1"/>
    </xf>
    <xf numFmtId="0" fontId="10" fillId="0" borderId="0" xfId="2" applyFont="1" applyBorder="1" applyAlignment="1">
      <alignment horizontal="left" vertical="top" wrapText="1"/>
    </xf>
    <xf numFmtId="0" fontId="17" fillId="0" borderId="0" xfId="0" applyFont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17" fillId="15" borderId="1" xfId="0" applyFon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0" fontId="22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3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25" fillId="16" borderId="1" xfId="0" applyFont="1" applyFill="1" applyBorder="1" applyAlignment="1">
      <alignment horizontal="center"/>
    </xf>
    <xf numFmtId="0" fontId="26" fillId="17" borderId="1" xfId="0" applyFont="1" applyFill="1" applyBorder="1" applyAlignment="1">
      <alignment horizontal="center"/>
    </xf>
    <xf numFmtId="0" fontId="25" fillId="1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27" fillId="0" borderId="1" xfId="0" applyNumberFormat="1" applyFont="1" applyBorder="1"/>
    <xf numFmtId="10" fontId="27" fillId="0" borderId="1" xfId="0" applyNumberFormat="1" applyFont="1" applyBorder="1"/>
    <xf numFmtId="0" fontId="27" fillId="0" borderId="1" xfId="0" applyFont="1" applyBorder="1"/>
    <xf numFmtId="3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0" fontId="27" fillId="5" borderId="1" xfId="0" applyFont="1" applyFill="1" applyBorder="1" applyAlignment="1">
      <alignment vertical="center"/>
    </xf>
    <xf numFmtId="3" fontId="0" fillId="0" borderId="0" xfId="0" applyNumberFormat="1"/>
    <xf numFmtId="3" fontId="27" fillId="0" borderId="1" xfId="0" applyNumberFormat="1" applyFont="1" applyBorder="1" applyAlignment="1">
      <alignment horizontal="right"/>
    </xf>
    <xf numFmtId="0" fontId="27" fillId="0" borderId="1" xfId="0" applyFont="1" applyBorder="1" applyAlignment="1">
      <alignment horizontal="right"/>
    </xf>
    <xf numFmtId="164" fontId="27" fillId="0" borderId="1" xfId="1" applyNumberFormat="1" applyFont="1" applyBorder="1" applyAlignment="1">
      <alignment horizontal="center"/>
    </xf>
    <xf numFmtId="164" fontId="27" fillId="0" borderId="1" xfId="1" applyNumberFormat="1" applyFont="1" applyBorder="1" applyAlignment="1">
      <alignment horizontal="right"/>
    </xf>
    <xf numFmtId="3" fontId="27" fillId="5" borderId="13" xfId="0" applyNumberFormat="1" applyFont="1" applyFill="1" applyBorder="1" applyAlignment="1">
      <alignment horizontal="right" vertical="center"/>
    </xf>
    <xf numFmtId="3" fontId="27" fillId="2" borderId="13" xfId="0" applyNumberFormat="1" applyFont="1" applyFill="1" applyBorder="1" applyAlignment="1">
      <alignment horizontal="right" vertical="center"/>
    </xf>
    <xf numFmtId="3" fontId="27" fillId="2" borderId="1" xfId="0" applyNumberFormat="1" applyFont="1" applyFill="1" applyBorder="1" applyAlignment="1">
      <alignment horizontal="right" vertical="center"/>
    </xf>
    <xf numFmtId="10" fontId="27" fillId="5" borderId="1" xfId="0" applyNumberFormat="1" applyFont="1" applyFill="1" applyBorder="1"/>
    <xf numFmtId="3" fontId="3" fillId="19" borderId="1" xfId="0" applyNumberFormat="1" applyFont="1" applyFill="1" applyBorder="1" applyAlignment="1">
      <alignment vertical="center"/>
    </xf>
    <xf numFmtId="10" fontId="3" fillId="19" borderId="1" xfId="0" applyNumberFormat="1" applyFont="1" applyFill="1" applyBorder="1" applyAlignment="1">
      <alignment vertical="center"/>
    </xf>
    <xf numFmtId="0" fontId="28" fillId="0" borderId="0" xfId="0" applyFont="1" applyAlignment="1"/>
    <xf numFmtId="3" fontId="29" fillId="0" borderId="0" xfId="0" applyNumberFormat="1" applyFont="1" applyAlignment="1"/>
    <xf numFmtId="3" fontId="30" fillId="0" borderId="0" xfId="0" applyNumberFormat="1" applyFont="1" applyAlignment="1"/>
    <xf numFmtId="164" fontId="0" fillId="0" borderId="0" xfId="1" applyNumberFormat="1" applyFont="1"/>
    <xf numFmtId="3" fontId="28" fillId="0" borderId="0" xfId="0" applyNumberFormat="1" applyFont="1" applyAlignment="1"/>
    <xf numFmtId="3" fontId="31" fillId="0" borderId="0" xfId="0" applyNumberFormat="1" applyFont="1" applyAlignment="1"/>
    <xf numFmtId="0" fontId="28" fillId="0" borderId="0" xfId="0" applyFont="1"/>
    <xf numFmtId="0" fontId="3" fillId="11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4" fontId="4" fillId="11" borderId="1" xfId="1" applyNumberFormat="1" applyFont="1" applyFill="1" applyBorder="1" applyAlignment="1">
      <alignment vertical="center"/>
    </xf>
    <xf numFmtId="164" fontId="4" fillId="4" borderId="1" xfId="1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4" fillId="8" borderId="1" xfId="1" applyNumberFormat="1" applyFont="1" applyFill="1" applyBorder="1" applyAlignment="1">
      <alignment horizontal="center" vertical="center"/>
    </xf>
    <xf numFmtId="10" fontId="4" fillId="8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164" fontId="4" fillId="11" borderId="1" xfId="1" applyNumberFormat="1" applyFont="1" applyFill="1" applyBorder="1" applyAlignment="1">
      <alignment horizontal="center" vertical="center"/>
    </xf>
    <xf numFmtId="164" fontId="4" fillId="20" borderId="1" xfId="1" applyNumberFormat="1" applyFont="1" applyFill="1" applyBorder="1" applyAlignment="1">
      <alignment horizontal="center" vertical="center"/>
    </xf>
    <xf numFmtId="10" fontId="4" fillId="20" borderId="1" xfId="0" applyNumberFormat="1" applyFont="1" applyFill="1" applyBorder="1" applyAlignment="1">
      <alignment horizontal="center" vertical="center"/>
    </xf>
    <xf numFmtId="10" fontId="4" fillId="11" borderId="1" xfId="1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vertical="center"/>
    </xf>
    <xf numFmtId="10" fontId="4" fillId="11" borderId="3" xfId="0" applyNumberFormat="1" applyFont="1" applyFill="1" applyBorder="1" applyAlignment="1">
      <alignment vertical="center"/>
    </xf>
    <xf numFmtId="164" fontId="4" fillId="5" borderId="1" xfId="0" applyNumberFormat="1" applyFont="1" applyFill="1" applyBorder="1" applyAlignment="1">
      <alignment vertical="center"/>
    </xf>
    <xf numFmtId="10" fontId="4" fillId="5" borderId="1" xfId="0" applyNumberFormat="1" applyFont="1" applyFill="1" applyBorder="1" applyAlignment="1">
      <alignment vertical="center"/>
    </xf>
    <xf numFmtId="0" fontId="28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omma" xfId="1" builtinId="3"/>
    <cellStyle name="Comma [0] 2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33"/>
  <sheetViews>
    <sheetView workbookViewId="0">
      <selection activeCell="A2" sqref="A1:V34"/>
    </sheetView>
  </sheetViews>
  <sheetFormatPr defaultRowHeight="15"/>
  <cols>
    <col min="1" max="1" width="3.85546875" customWidth="1"/>
    <col min="2" max="2" width="19.42578125" customWidth="1"/>
    <col min="3" max="3" width="6.28515625" customWidth="1"/>
    <col min="4" max="4" width="7.5703125" customWidth="1"/>
    <col min="5" max="5" width="6.28515625" customWidth="1"/>
    <col min="6" max="6" width="7.42578125" customWidth="1"/>
    <col min="7" max="7" width="7.140625" customWidth="1"/>
    <col min="8" max="8" width="7.28515625" customWidth="1"/>
    <col min="9" max="9" width="7.5703125" customWidth="1"/>
    <col min="10" max="10" width="6" customWidth="1"/>
    <col min="11" max="11" width="6.85546875" customWidth="1"/>
    <col min="12" max="12" width="6.140625" customWidth="1"/>
    <col min="13" max="13" width="5.5703125" customWidth="1"/>
    <col min="14" max="14" width="6.28515625" customWidth="1"/>
    <col min="15" max="15" width="6.5703125" customWidth="1"/>
    <col min="16" max="16" width="6.42578125" customWidth="1"/>
    <col min="17" max="17" width="4.7109375" customWidth="1"/>
    <col min="18" max="18" width="4.28515625" customWidth="1"/>
    <col min="19" max="19" width="9.140625" customWidth="1"/>
    <col min="20" max="20" width="7.7109375" customWidth="1"/>
    <col min="21" max="21" width="8.5703125" customWidth="1"/>
    <col min="22" max="22" width="6" customWidth="1"/>
    <col min="24" max="24" width="11.5703125" bestFit="1" customWidth="1"/>
  </cols>
  <sheetData>
    <row r="1" spans="1:23" ht="15.75">
      <c r="A1" s="138" t="s">
        <v>49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</row>
    <row r="2" spans="1:23" ht="6.75" customHeight="1">
      <c r="A2" s="138" t="s">
        <v>36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</row>
    <row r="3" spans="1:2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3">
      <c r="A4" s="139" t="s">
        <v>2</v>
      </c>
      <c r="B4" s="139" t="s">
        <v>3</v>
      </c>
      <c r="C4" s="140" t="s">
        <v>50</v>
      </c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1" t="s">
        <v>51</v>
      </c>
      <c r="T4" s="144" t="s">
        <v>52</v>
      </c>
      <c r="U4" s="144" t="s">
        <v>53</v>
      </c>
      <c r="V4" s="147" t="s">
        <v>54</v>
      </c>
    </row>
    <row r="5" spans="1:23">
      <c r="A5" s="139"/>
      <c r="B5" s="139"/>
      <c r="C5" s="41">
        <v>1</v>
      </c>
      <c r="D5" s="42">
        <v>2</v>
      </c>
      <c r="E5" s="43">
        <v>3</v>
      </c>
      <c r="F5" s="44">
        <v>4</v>
      </c>
      <c r="G5" s="45">
        <v>5</v>
      </c>
      <c r="H5" s="46">
        <v>6</v>
      </c>
      <c r="I5" s="47">
        <v>7</v>
      </c>
      <c r="J5" s="48">
        <v>8</v>
      </c>
      <c r="K5" s="49">
        <v>9</v>
      </c>
      <c r="L5" s="50">
        <v>10</v>
      </c>
      <c r="M5" s="51">
        <v>11</v>
      </c>
      <c r="N5" s="52">
        <v>12</v>
      </c>
      <c r="O5" s="53">
        <v>13</v>
      </c>
      <c r="P5" s="54">
        <v>14</v>
      </c>
      <c r="Q5" s="55">
        <v>19</v>
      </c>
      <c r="R5" s="56">
        <v>20</v>
      </c>
      <c r="S5" s="142"/>
      <c r="T5" s="145"/>
      <c r="U5" s="145"/>
      <c r="V5" s="147"/>
    </row>
    <row r="6" spans="1:23">
      <c r="A6" s="139"/>
      <c r="B6" s="139"/>
      <c r="C6" s="57" t="s">
        <v>55</v>
      </c>
      <c r="D6" s="58" t="s">
        <v>56</v>
      </c>
      <c r="E6" s="59" t="s">
        <v>57</v>
      </c>
      <c r="F6" s="60" t="s">
        <v>58</v>
      </c>
      <c r="G6" s="61" t="s">
        <v>59</v>
      </c>
      <c r="H6" s="62" t="s">
        <v>60</v>
      </c>
      <c r="I6" s="63" t="s">
        <v>61</v>
      </c>
      <c r="J6" s="64" t="s">
        <v>62</v>
      </c>
      <c r="K6" s="65" t="s">
        <v>63</v>
      </c>
      <c r="L6" s="66" t="s">
        <v>64</v>
      </c>
      <c r="M6" s="67" t="s">
        <v>65</v>
      </c>
      <c r="N6" s="68" t="s">
        <v>66</v>
      </c>
      <c r="O6" s="69" t="s">
        <v>67</v>
      </c>
      <c r="P6" s="70" t="s">
        <v>68</v>
      </c>
      <c r="Q6" s="71" t="s">
        <v>69</v>
      </c>
      <c r="R6" s="72" t="s">
        <v>70</v>
      </c>
      <c r="S6" s="143"/>
      <c r="T6" s="146"/>
      <c r="U6" s="146"/>
      <c r="V6" s="147"/>
    </row>
    <row r="7" spans="1:23" ht="15" customHeight="1">
      <c r="A7" s="73">
        <v>1</v>
      </c>
      <c r="B7" s="74" t="s">
        <v>19</v>
      </c>
      <c r="C7" s="75">
        <v>1206</v>
      </c>
      <c r="D7" s="75">
        <v>3152</v>
      </c>
      <c r="E7" s="75">
        <v>2353</v>
      </c>
      <c r="F7" s="75">
        <v>5070</v>
      </c>
      <c r="G7" s="75">
        <v>4462</v>
      </c>
      <c r="H7" s="75">
        <v>169</v>
      </c>
      <c r="I7" s="75">
        <v>1272</v>
      </c>
      <c r="J7" s="75">
        <v>958</v>
      </c>
      <c r="K7" s="75">
        <v>532</v>
      </c>
      <c r="L7" s="75">
        <v>2513</v>
      </c>
      <c r="M7" s="75">
        <v>99</v>
      </c>
      <c r="N7" s="75">
        <v>2401</v>
      </c>
      <c r="O7" s="75">
        <v>1436</v>
      </c>
      <c r="P7" s="75">
        <v>1531</v>
      </c>
      <c r="Q7" s="75">
        <v>7</v>
      </c>
      <c r="R7" s="75">
        <v>0</v>
      </c>
      <c r="S7" s="75">
        <f>SUM(C7:R7)</f>
        <v>27161</v>
      </c>
      <c r="T7" s="76">
        <f>S7/U7</f>
        <v>0.82189003540412142</v>
      </c>
      <c r="U7" s="75">
        <v>33047</v>
      </c>
      <c r="V7" s="77">
        <v>123</v>
      </c>
    </row>
    <row r="8" spans="1:23" ht="15" customHeight="1">
      <c r="A8" s="73">
        <v>2</v>
      </c>
      <c r="B8" s="74" t="s">
        <v>20</v>
      </c>
      <c r="C8" s="75">
        <v>173</v>
      </c>
      <c r="D8" s="75">
        <v>2650</v>
      </c>
      <c r="E8" s="75">
        <v>445</v>
      </c>
      <c r="F8" s="75">
        <v>1275</v>
      </c>
      <c r="G8" s="75">
        <v>1736</v>
      </c>
      <c r="H8" s="75">
        <v>194</v>
      </c>
      <c r="I8" s="75">
        <v>286</v>
      </c>
      <c r="J8" s="75">
        <v>1253</v>
      </c>
      <c r="K8" s="75">
        <v>159</v>
      </c>
      <c r="L8" s="75">
        <v>1071</v>
      </c>
      <c r="M8" s="75">
        <v>38</v>
      </c>
      <c r="N8" s="75">
        <v>646</v>
      </c>
      <c r="O8" s="75">
        <v>367</v>
      </c>
      <c r="P8" s="75">
        <v>1155</v>
      </c>
      <c r="Q8" s="75">
        <v>4</v>
      </c>
      <c r="R8" s="75">
        <v>5</v>
      </c>
      <c r="S8" s="75">
        <f>SUM(C8:R8)</f>
        <v>11457</v>
      </c>
      <c r="T8" s="76">
        <f>S8/U8</f>
        <v>0.94428418363141842</v>
      </c>
      <c r="U8" s="75">
        <v>12133</v>
      </c>
      <c r="V8" s="77">
        <v>50</v>
      </c>
    </row>
    <row r="9" spans="1:23" ht="15" customHeight="1">
      <c r="A9" s="73">
        <v>3</v>
      </c>
      <c r="B9" s="74" t="s">
        <v>37</v>
      </c>
      <c r="C9" s="75">
        <v>1111</v>
      </c>
      <c r="D9" s="75">
        <v>4079</v>
      </c>
      <c r="E9" s="75">
        <v>1294</v>
      </c>
      <c r="F9" s="75">
        <v>2849</v>
      </c>
      <c r="G9" s="75">
        <v>5146</v>
      </c>
      <c r="H9" s="75">
        <v>136</v>
      </c>
      <c r="I9" s="75">
        <v>526</v>
      </c>
      <c r="J9" s="75">
        <v>975</v>
      </c>
      <c r="K9" s="75">
        <v>430</v>
      </c>
      <c r="L9" s="75">
        <v>708</v>
      </c>
      <c r="M9" s="75">
        <v>25</v>
      </c>
      <c r="N9" s="75">
        <v>1549</v>
      </c>
      <c r="O9" s="75">
        <v>821</v>
      </c>
      <c r="P9" s="75">
        <v>885</v>
      </c>
      <c r="Q9" s="75">
        <v>7</v>
      </c>
      <c r="R9" s="75">
        <v>10</v>
      </c>
      <c r="S9" s="75">
        <f t="shared" ref="S9" si="0">SUM(C9:R9)</f>
        <v>20551</v>
      </c>
      <c r="T9" s="76">
        <f t="shared" ref="T9:T23" si="1">S9/U9</f>
        <v>0.7695274470156519</v>
      </c>
      <c r="U9" s="75">
        <v>26706</v>
      </c>
      <c r="V9" s="77">
        <v>103</v>
      </c>
    </row>
    <row r="10" spans="1:23" ht="18" customHeight="1">
      <c r="A10" s="134" t="s">
        <v>71</v>
      </c>
      <c r="B10" s="135"/>
      <c r="C10" s="78">
        <f>SUM(C7:C9)</f>
        <v>2490</v>
      </c>
      <c r="D10" s="78">
        <f>SUM(D7:D9)</f>
        <v>9881</v>
      </c>
      <c r="E10" s="78">
        <v>4092</v>
      </c>
      <c r="F10" s="78">
        <v>9194</v>
      </c>
      <c r="G10" s="78">
        <v>11344</v>
      </c>
      <c r="H10" s="78">
        <f t="shared" ref="H10:M10" si="2">SUM(H7:H9)</f>
        <v>499</v>
      </c>
      <c r="I10" s="78">
        <v>2084</v>
      </c>
      <c r="J10" s="78">
        <v>2465</v>
      </c>
      <c r="K10" s="78">
        <f t="shared" si="2"/>
        <v>1121</v>
      </c>
      <c r="L10" s="78">
        <v>3869</v>
      </c>
      <c r="M10" s="78">
        <f t="shared" si="2"/>
        <v>162</v>
      </c>
      <c r="N10" s="78">
        <f>SUM(N7:N9)</f>
        <v>4596</v>
      </c>
      <c r="O10" s="78">
        <f>SUM(O7:O9)</f>
        <v>2624</v>
      </c>
      <c r="P10" s="78">
        <v>3757</v>
      </c>
      <c r="Q10" s="78">
        <f>SUM(Q7:Q9)</f>
        <v>18</v>
      </c>
      <c r="R10" s="78">
        <f>SUM(R7:R9)</f>
        <v>15</v>
      </c>
      <c r="S10" s="78">
        <f>SUM(C10:R10)</f>
        <v>58211</v>
      </c>
      <c r="T10" s="79">
        <f t="shared" si="1"/>
        <v>0.80976824416437132</v>
      </c>
      <c r="U10" s="78">
        <f>SUM(U7:U9)</f>
        <v>71886</v>
      </c>
      <c r="V10" s="80">
        <f>SUM(V7:V9)</f>
        <v>276</v>
      </c>
      <c r="W10" s="81"/>
    </row>
    <row r="11" spans="1:23" ht="15" customHeight="1">
      <c r="A11" s="73">
        <v>4</v>
      </c>
      <c r="B11" s="74" t="s">
        <v>21</v>
      </c>
      <c r="C11" s="75">
        <v>1190</v>
      </c>
      <c r="D11" s="75">
        <v>2432</v>
      </c>
      <c r="E11" s="75">
        <v>198</v>
      </c>
      <c r="F11" s="75">
        <v>6680</v>
      </c>
      <c r="G11" s="75">
        <v>6362</v>
      </c>
      <c r="H11" s="75">
        <v>110</v>
      </c>
      <c r="I11" s="75">
        <v>651</v>
      </c>
      <c r="J11" s="75">
        <v>318</v>
      </c>
      <c r="K11" s="75">
        <v>767</v>
      </c>
      <c r="L11" s="75">
        <v>1295</v>
      </c>
      <c r="M11" s="75">
        <v>135</v>
      </c>
      <c r="N11" s="75">
        <v>1569</v>
      </c>
      <c r="O11" s="75">
        <v>1690</v>
      </c>
      <c r="P11" s="75">
        <v>1823</v>
      </c>
      <c r="Q11" s="75">
        <v>8</v>
      </c>
      <c r="R11" s="75">
        <v>6</v>
      </c>
      <c r="S11" s="75">
        <f>SUM(C11:R11)</f>
        <v>25234</v>
      </c>
      <c r="T11" s="76">
        <f t="shared" si="1"/>
        <v>0.80948256504025917</v>
      </c>
      <c r="U11" s="75">
        <v>31173</v>
      </c>
      <c r="V11" s="77">
        <v>118</v>
      </c>
    </row>
    <row r="12" spans="1:23" ht="15" customHeight="1">
      <c r="A12" s="73">
        <v>5</v>
      </c>
      <c r="B12" s="74" t="s">
        <v>23</v>
      </c>
      <c r="C12" s="75">
        <v>1447</v>
      </c>
      <c r="D12" s="75">
        <v>3130</v>
      </c>
      <c r="E12" s="75">
        <v>174</v>
      </c>
      <c r="F12" s="75">
        <v>8431</v>
      </c>
      <c r="G12" s="75">
        <v>8258</v>
      </c>
      <c r="H12" s="75">
        <v>536</v>
      </c>
      <c r="I12" s="75">
        <v>1752</v>
      </c>
      <c r="J12" s="75">
        <v>300</v>
      </c>
      <c r="K12" s="75">
        <v>357</v>
      </c>
      <c r="L12" s="75">
        <v>776</v>
      </c>
      <c r="M12" s="75">
        <v>75</v>
      </c>
      <c r="N12" s="75">
        <v>1565</v>
      </c>
      <c r="O12" s="75">
        <v>501</v>
      </c>
      <c r="P12" s="75">
        <v>403</v>
      </c>
      <c r="Q12" s="75">
        <v>15</v>
      </c>
      <c r="R12" s="75">
        <v>10</v>
      </c>
      <c r="S12" s="75">
        <f>SUM(C12:R12)</f>
        <v>27730</v>
      </c>
      <c r="T12" s="76">
        <f t="shared" si="1"/>
        <v>0.74889272982607757</v>
      </c>
      <c r="U12" s="75">
        <v>37028</v>
      </c>
      <c r="V12" s="77">
        <v>141</v>
      </c>
    </row>
    <row r="13" spans="1:23" ht="15" customHeight="1">
      <c r="A13" s="73">
        <v>6</v>
      </c>
      <c r="B13" s="74" t="s">
        <v>22</v>
      </c>
      <c r="C13" s="75">
        <v>114</v>
      </c>
      <c r="D13" s="75">
        <v>368</v>
      </c>
      <c r="E13" s="75">
        <v>103</v>
      </c>
      <c r="F13" s="75">
        <v>1921</v>
      </c>
      <c r="G13" s="75">
        <v>1463</v>
      </c>
      <c r="H13" s="75">
        <v>77</v>
      </c>
      <c r="I13" s="75">
        <v>199</v>
      </c>
      <c r="J13" s="75">
        <v>869</v>
      </c>
      <c r="K13" s="75">
        <v>256</v>
      </c>
      <c r="L13" s="75">
        <v>48</v>
      </c>
      <c r="M13" s="75">
        <v>42</v>
      </c>
      <c r="N13" s="75">
        <v>405</v>
      </c>
      <c r="O13" s="75">
        <v>255</v>
      </c>
      <c r="P13" s="75">
        <v>87</v>
      </c>
      <c r="Q13" s="75">
        <v>4</v>
      </c>
      <c r="R13" s="75">
        <v>5</v>
      </c>
      <c r="S13" s="75">
        <f>SUM(F13:R13)</f>
        <v>5631</v>
      </c>
      <c r="T13" s="76">
        <f t="shared" si="1"/>
        <v>0.73868555686737503</v>
      </c>
      <c r="U13" s="75">
        <v>7623</v>
      </c>
      <c r="V13" s="77">
        <v>32</v>
      </c>
    </row>
    <row r="14" spans="1:23" ht="18" customHeight="1">
      <c r="A14" s="134" t="s">
        <v>72</v>
      </c>
      <c r="B14" s="135"/>
      <c r="C14" s="78">
        <f t="shared" ref="C14:P14" si="3">SUM(C11:C13)</f>
        <v>2751</v>
      </c>
      <c r="D14" s="78">
        <f t="shared" si="3"/>
        <v>5930</v>
      </c>
      <c r="E14" s="78">
        <f t="shared" si="3"/>
        <v>475</v>
      </c>
      <c r="F14" s="78">
        <f t="shared" si="3"/>
        <v>17032</v>
      </c>
      <c r="G14" s="78">
        <f t="shared" si="3"/>
        <v>16083</v>
      </c>
      <c r="H14" s="78">
        <f t="shared" si="3"/>
        <v>723</v>
      </c>
      <c r="I14" s="78">
        <f t="shared" si="3"/>
        <v>2602</v>
      </c>
      <c r="J14" s="78">
        <f t="shared" si="3"/>
        <v>1487</v>
      </c>
      <c r="K14" s="78">
        <f t="shared" si="3"/>
        <v>1380</v>
      </c>
      <c r="L14" s="78">
        <f t="shared" si="3"/>
        <v>2119</v>
      </c>
      <c r="M14" s="78">
        <f t="shared" si="3"/>
        <v>252</v>
      </c>
      <c r="N14" s="78">
        <f t="shared" si="3"/>
        <v>3539</v>
      </c>
      <c r="O14" s="78">
        <f t="shared" si="3"/>
        <v>2446</v>
      </c>
      <c r="P14" s="78">
        <f t="shared" si="3"/>
        <v>2313</v>
      </c>
      <c r="Q14" s="78">
        <f>SUM(Q11:Q13)</f>
        <v>27</v>
      </c>
      <c r="R14" s="78">
        <f>SUM(R11:R13)</f>
        <v>21</v>
      </c>
      <c r="S14" s="78">
        <f t="shared" ref="S14:S20" si="4">SUM(C14:R14)</f>
        <v>59180</v>
      </c>
      <c r="T14" s="79">
        <f t="shared" si="1"/>
        <v>0.78049166490820854</v>
      </c>
      <c r="U14" s="78">
        <f>SUM(U11:U13)</f>
        <v>75824</v>
      </c>
      <c r="V14" s="80">
        <f>SUM(V11:V13)</f>
        <v>291</v>
      </c>
    </row>
    <row r="15" spans="1:23" ht="15" customHeight="1">
      <c r="A15" s="73">
        <v>7</v>
      </c>
      <c r="B15" s="74" t="s">
        <v>73</v>
      </c>
      <c r="C15" s="82">
        <v>1645</v>
      </c>
      <c r="D15" s="75">
        <v>2996</v>
      </c>
      <c r="E15" s="75">
        <v>2413</v>
      </c>
      <c r="F15" s="75">
        <v>3083</v>
      </c>
      <c r="G15" s="75">
        <v>4114</v>
      </c>
      <c r="H15" s="75">
        <v>159</v>
      </c>
      <c r="I15" s="75">
        <v>995</v>
      </c>
      <c r="J15" s="75">
        <v>551</v>
      </c>
      <c r="K15" s="75">
        <v>817</v>
      </c>
      <c r="L15" s="75">
        <v>388</v>
      </c>
      <c r="M15" s="75">
        <v>194</v>
      </c>
      <c r="N15" s="75">
        <v>539</v>
      </c>
      <c r="O15" s="75">
        <v>327</v>
      </c>
      <c r="P15" s="75">
        <v>533</v>
      </c>
      <c r="Q15" s="75">
        <v>9</v>
      </c>
      <c r="R15" s="75">
        <v>10</v>
      </c>
      <c r="S15" s="75">
        <f t="shared" si="4"/>
        <v>18773</v>
      </c>
      <c r="T15" s="76">
        <f t="shared" si="1"/>
        <v>0.73538859291758074</v>
      </c>
      <c r="U15" s="75">
        <v>25528</v>
      </c>
      <c r="V15" s="77">
        <v>106</v>
      </c>
    </row>
    <row r="16" spans="1:23" ht="15" customHeight="1">
      <c r="A16" s="73">
        <v>8</v>
      </c>
      <c r="B16" s="74" t="s">
        <v>25</v>
      </c>
      <c r="C16" s="75">
        <v>393</v>
      </c>
      <c r="D16" s="75">
        <v>195</v>
      </c>
      <c r="E16" s="75">
        <v>746</v>
      </c>
      <c r="F16" s="75">
        <v>3127</v>
      </c>
      <c r="G16" s="75">
        <v>1160</v>
      </c>
      <c r="H16" s="75">
        <v>57</v>
      </c>
      <c r="I16" s="75">
        <v>1292</v>
      </c>
      <c r="J16" s="75">
        <v>790</v>
      </c>
      <c r="K16" s="75">
        <v>183</v>
      </c>
      <c r="L16" s="75">
        <v>825</v>
      </c>
      <c r="M16" s="75">
        <v>40</v>
      </c>
      <c r="N16" s="75">
        <v>715</v>
      </c>
      <c r="O16" s="75">
        <v>1207</v>
      </c>
      <c r="P16" s="75">
        <v>843</v>
      </c>
      <c r="Q16" s="75">
        <v>10</v>
      </c>
      <c r="R16" s="75">
        <v>15</v>
      </c>
      <c r="S16" s="75">
        <f t="shared" si="4"/>
        <v>11598</v>
      </c>
      <c r="T16" s="76">
        <f t="shared" si="1"/>
        <v>0.79953122845719016</v>
      </c>
      <c r="U16" s="75">
        <v>14506</v>
      </c>
      <c r="V16" s="77">
        <v>58</v>
      </c>
    </row>
    <row r="17" spans="1:24" ht="15" customHeight="1">
      <c r="A17" s="73">
        <v>9</v>
      </c>
      <c r="B17" s="74" t="s">
        <v>26</v>
      </c>
      <c r="C17" s="83">
        <v>142</v>
      </c>
      <c r="D17" s="83">
        <v>133</v>
      </c>
      <c r="E17" s="83">
        <v>184</v>
      </c>
      <c r="F17" s="83">
        <v>2399</v>
      </c>
      <c r="G17" s="84">
        <v>377</v>
      </c>
      <c r="H17" s="83">
        <v>84</v>
      </c>
      <c r="I17" s="83">
        <v>1006</v>
      </c>
      <c r="J17" s="83">
        <v>1000</v>
      </c>
      <c r="K17" s="85">
        <v>106</v>
      </c>
      <c r="L17" s="83">
        <v>485</v>
      </c>
      <c r="M17" s="83">
        <v>25</v>
      </c>
      <c r="N17" s="83">
        <v>103</v>
      </c>
      <c r="O17" s="83">
        <v>1109</v>
      </c>
      <c r="P17" s="83">
        <v>171</v>
      </c>
      <c r="Q17" s="83">
        <v>5</v>
      </c>
      <c r="R17" s="83">
        <v>3</v>
      </c>
      <c r="S17" s="75">
        <f t="shared" si="4"/>
        <v>7332</v>
      </c>
      <c r="T17" s="76">
        <f t="shared" si="1"/>
        <v>0.67895175479211034</v>
      </c>
      <c r="U17" s="75">
        <v>10799</v>
      </c>
      <c r="V17" s="77">
        <v>44</v>
      </c>
    </row>
    <row r="18" spans="1:24" ht="18" customHeight="1">
      <c r="A18" s="134" t="s">
        <v>74</v>
      </c>
      <c r="B18" s="135"/>
      <c r="C18" s="86">
        <f t="shared" ref="C18:P18" si="5">SUM(C15:C17)</f>
        <v>2180</v>
      </c>
      <c r="D18" s="86">
        <f t="shared" si="5"/>
        <v>3324</v>
      </c>
      <c r="E18" s="86">
        <f t="shared" si="5"/>
        <v>3343</v>
      </c>
      <c r="F18" s="86">
        <f t="shared" si="5"/>
        <v>8609</v>
      </c>
      <c r="G18" s="86">
        <f t="shared" si="5"/>
        <v>5651</v>
      </c>
      <c r="H18" s="86">
        <f t="shared" si="5"/>
        <v>300</v>
      </c>
      <c r="I18" s="86">
        <f t="shared" si="5"/>
        <v>3293</v>
      </c>
      <c r="J18" s="86">
        <f t="shared" si="5"/>
        <v>2341</v>
      </c>
      <c r="K18" s="86">
        <f t="shared" si="5"/>
        <v>1106</v>
      </c>
      <c r="L18" s="86">
        <f t="shared" si="5"/>
        <v>1698</v>
      </c>
      <c r="M18" s="86">
        <f t="shared" si="5"/>
        <v>259</v>
      </c>
      <c r="N18" s="86">
        <f t="shared" si="5"/>
        <v>1357</v>
      </c>
      <c r="O18" s="86">
        <f t="shared" si="5"/>
        <v>2643</v>
      </c>
      <c r="P18" s="86">
        <f t="shared" si="5"/>
        <v>1547</v>
      </c>
      <c r="Q18" s="86">
        <f>SUM(Q15:Q17)</f>
        <v>24</v>
      </c>
      <c r="R18" s="86">
        <f>SUM(R15:R17)</f>
        <v>28</v>
      </c>
      <c r="S18" s="78">
        <f t="shared" si="4"/>
        <v>37703</v>
      </c>
      <c r="T18" s="79">
        <f t="shared" si="1"/>
        <v>0.74170322428343793</v>
      </c>
      <c r="U18" s="78">
        <f>SUM(U15:U17)</f>
        <v>50833</v>
      </c>
      <c r="V18" s="80">
        <f>SUM(V15:V17)</f>
        <v>208</v>
      </c>
    </row>
    <row r="19" spans="1:24" ht="15" customHeight="1">
      <c r="A19" s="73">
        <v>10</v>
      </c>
      <c r="B19" s="74" t="s">
        <v>29</v>
      </c>
      <c r="C19" s="75">
        <v>653</v>
      </c>
      <c r="D19" s="75">
        <v>2097</v>
      </c>
      <c r="E19" s="75">
        <v>328</v>
      </c>
      <c r="F19" s="75">
        <v>3367</v>
      </c>
      <c r="G19" s="75">
        <v>1469</v>
      </c>
      <c r="H19" s="75">
        <v>395</v>
      </c>
      <c r="I19" s="75">
        <v>402</v>
      </c>
      <c r="J19" s="75">
        <v>25</v>
      </c>
      <c r="K19" s="75">
        <v>83</v>
      </c>
      <c r="L19" s="75">
        <v>140</v>
      </c>
      <c r="M19" s="75">
        <v>8</v>
      </c>
      <c r="N19" s="75">
        <v>565</v>
      </c>
      <c r="O19" s="75">
        <v>10</v>
      </c>
      <c r="P19" s="75">
        <v>176</v>
      </c>
      <c r="Q19" s="75">
        <v>16</v>
      </c>
      <c r="R19" s="75">
        <v>9</v>
      </c>
      <c r="S19" s="87">
        <f t="shared" si="4"/>
        <v>9743</v>
      </c>
      <c r="T19" s="76">
        <f t="shared" si="1"/>
        <v>0.7336596385542169</v>
      </c>
      <c r="U19" s="75">
        <v>13280</v>
      </c>
      <c r="V19" s="77">
        <v>57</v>
      </c>
    </row>
    <row r="20" spans="1:24" ht="15" customHeight="1">
      <c r="A20" s="73">
        <v>11</v>
      </c>
      <c r="B20" s="74" t="s">
        <v>30</v>
      </c>
      <c r="C20" s="75">
        <v>126</v>
      </c>
      <c r="D20" s="75">
        <v>1077</v>
      </c>
      <c r="E20" s="75">
        <v>140</v>
      </c>
      <c r="F20" s="75">
        <v>808</v>
      </c>
      <c r="G20" s="75">
        <v>2553</v>
      </c>
      <c r="H20" s="75">
        <v>149</v>
      </c>
      <c r="I20" s="75">
        <v>124</v>
      </c>
      <c r="J20" s="75">
        <v>19</v>
      </c>
      <c r="K20" s="75">
        <v>697</v>
      </c>
      <c r="L20" s="75">
        <v>48</v>
      </c>
      <c r="M20" s="75">
        <v>81</v>
      </c>
      <c r="N20" s="75">
        <v>647</v>
      </c>
      <c r="O20" s="75">
        <v>303</v>
      </c>
      <c r="P20" s="75">
        <v>285</v>
      </c>
      <c r="Q20" s="75">
        <v>4</v>
      </c>
      <c r="R20" s="75">
        <v>10</v>
      </c>
      <c r="S20" s="88">
        <f t="shared" si="4"/>
        <v>7071</v>
      </c>
      <c r="T20" s="76">
        <f t="shared" si="1"/>
        <v>0.77771667399912014</v>
      </c>
      <c r="U20" s="75">
        <v>9092</v>
      </c>
      <c r="V20" s="77">
        <v>38</v>
      </c>
    </row>
    <row r="21" spans="1:24" ht="18" customHeight="1">
      <c r="A21" s="134" t="s">
        <v>75</v>
      </c>
      <c r="B21" s="135"/>
      <c r="C21" s="78">
        <f t="shared" ref="C21:S21" si="6">SUM(C19:C20)</f>
        <v>779</v>
      </c>
      <c r="D21" s="78">
        <f t="shared" si="6"/>
        <v>3174</v>
      </c>
      <c r="E21" s="78">
        <f t="shared" si="6"/>
        <v>468</v>
      </c>
      <c r="F21" s="78">
        <f t="shared" si="6"/>
        <v>4175</v>
      </c>
      <c r="G21" s="78">
        <f t="shared" si="6"/>
        <v>4022</v>
      </c>
      <c r="H21" s="78">
        <f t="shared" si="6"/>
        <v>544</v>
      </c>
      <c r="I21" s="78">
        <f t="shared" si="6"/>
        <v>526</v>
      </c>
      <c r="J21" s="78">
        <f t="shared" si="6"/>
        <v>44</v>
      </c>
      <c r="K21" s="78">
        <f t="shared" si="6"/>
        <v>780</v>
      </c>
      <c r="L21" s="78">
        <f t="shared" si="6"/>
        <v>188</v>
      </c>
      <c r="M21" s="78">
        <f t="shared" si="6"/>
        <v>89</v>
      </c>
      <c r="N21" s="78">
        <f t="shared" si="6"/>
        <v>1212</v>
      </c>
      <c r="O21" s="78">
        <f t="shared" si="6"/>
        <v>313</v>
      </c>
      <c r="P21" s="78">
        <f t="shared" si="6"/>
        <v>461</v>
      </c>
      <c r="Q21" s="78">
        <f>SUM(Q19:Q20)</f>
        <v>20</v>
      </c>
      <c r="R21" s="78">
        <f>SUM(R19:R20)</f>
        <v>19</v>
      </c>
      <c r="S21" s="78">
        <f t="shared" si="6"/>
        <v>16814</v>
      </c>
      <c r="T21" s="89">
        <f t="shared" si="1"/>
        <v>0.75156445556946183</v>
      </c>
      <c r="U21" s="78">
        <f>SUM(U19:U20)</f>
        <v>22372</v>
      </c>
      <c r="V21" s="80">
        <f>SUM(V19:V20)</f>
        <v>95</v>
      </c>
    </row>
    <row r="22" spans="1:24" ht="15" customHeight="1">
      <c r="A22" s="73">
        <v>12</v>
      </c>
      <c r="B22" s="74" t="s">
        <v>27</v>
      </c>
      <c r="C22" s="75">
        <v>1890</v>
      </c>
      <c r="D22" s="75">
        <v>176</v>
      </c>
      <c r="E22" s="75">
        <v>1312</v>
      </c>
      <c r="F22" s="75">
        <v>388</v>
      </c>
      <c r="G22" s="75">
        <v>1964</v>
      </c>
      <c r="H22" s="75">
        <v>52</v>
      </c>
      <c r="I22" s="75">
        <v>32</v>
      </c>
      <c r="J22" s="75">
        <v>24</v>
      </c>
      <c r="K22" s="75">
        <v>469</v>
      </c>
      <c r="L22" s="75">
        <v>1600</v>
      </c>
      <c r="M22" s="75">
        <v>135</v>
      </c>
      <c r="N22" s="75">
        <v>177</v>
      </c>
      <c r="O22" s="75">
        <v>4</v>
      </c>
      <c r="P22" s="75">
        <v>1689</v>
      </c>
      <c r="Q22" s="75">
        <v>5</v>
      </c>
      <c r="R22" s="75">
        <v>2</v>
      </c>
      <c r="S22" s="88">
        <f>SUM(C22:R22)</f>
        <v>9919</v>
      </c>
      <c r="T22" s="76">
        <f t="shared" si="1"/>
        <v>0.79523771346107597</v>
      </c>
      <c r="U22" s="75">
        <v>12473</v>
      </c>
      <c r="V22" s="77">
        <v>55</v>
      </c>
    </row>
    <row r="23" spans="1:24" ht="15" customHeight="1">
      <c r="A23" s="73">
        <v>13</v>
      </c>
      <c r="B23" s="74" t="s">
        <v>76</v>
      </c>
      <c r="C23" s="75">
        <v>765</v>
      </c>
      <c r="D23" s="75">
        <v>382</v>
      </c>
      <c r="E23" s="75">
        <v>1604</v>
      </c>
      <c r="F23" s="75">
        <v>337</v>
      </c>
      <c r="G23" s="75">
        <v>1623</v>
      </c>
      <c r="H23" s="75">
        <v>35</v>
      </c>
      <c r="I23" s="75">
        <v>23</v>
      </c>
      <c r="J23" s="75">
        <v>14</v>
      </c>
      <c r="K23" s="75">
        <v>167</v>
      </c>
      <c r="L23" s="75">
        <v>1447</v>
      </c>
      <c r="M23" s="75">
        <v>73</v>
      </c>
      <c r="N23" s="75">
        <v>44</v>
      </c>
      <c r="O23" s="75">
        <v>1</v>
      </c>
      <c r="P23" s="75">
        <v>871</v>
      </c>
      <c r="Q23" s="75">
        <v>5</v>
      </c>
      <c r="R23" s="75">
        <v>1</v>
      </c>
      <c r="S23" s="88">
        <f>SUM(C23:R23)</f>
        <v>7392</v>
      </c>
      <c r="T23" s="76">
        <f t="shared" si="1"/>
        <v>0.76143386897404197</v>
      </c>
      <c r="U23" s="75">
        <v>9708</v>
      </c>
      <c r="V23" s="77">
        <v>41</v>
      </c>
    </row>
    <row r="24" spans="1:24" ht="18" customHeight="1">
      <c r="A24" s="134" t="s">
        <v>77</v>
      </c>
      <c r="B24" s="135"/>
      <c r="C24" s="78">
        <f t="shared" ref="C24:I24" si="7">SUM(C22:C23)</f>
        <v>2655</v>
      </c>
      <c r="D24" s="78">
        <f t="shared" si="7"/>
        <v>558</v>
      </c>
      <c r="E24" s="78">
        <f t="shared" si="7"/>
        <v>2916</v>
      </c>
      <c r="F24" s="78">
        <f t="shared" si="7"/>
        <v>725</v>
      </c>
      <c r="G24" s="78">
        <f t="shared" si="7"/>
        <v>3587</v>
      </c>
      <c r="H24" s="78">
        <f t="shared" si="7"/>
        <v>87</v>
      </c>
      <c r="I24" s="78">
        <f t="shared" si="7"/>
        <v>55</v>
      </c>
      <c r="J24" s="78">
        <f>SUM(J22:J23)</f>
        <v>38</v>
      </c>
      <c r="K24" s="78">
        <f t="shared" ref="K24:P24" si="8">SUM(K22:K23)</f>
        <v>636</v>
      </c>
      <c r="L24" s="78">
        <f>SUM(L22:L23)</f>
        <v>3047</v>
      </c>
      <c r="M24" s="78">
        <f t="shared" si="8"/>
        <v>208</v>
      </c>
      <c r="N24" s="78">
        <f t="shared" si="8"/>
        <v>221</v>
      </c>
      <c r="O24" s="78">
        <f t="shared" si="8"/>
        <v>5</v>
      </c>
      <c r="P24" s="78">
        <f t="shared" si="8"/>
        <v>2560</v>
      </c>
      <c r="Q24" s="78">
        <f>SUM(Q22:Q23)</f>
        <v>10</v>
      </c>
      <c r="R24" s="78">
        <f>SUM(R22:R23)</f>
        <v>3</v>
      </c>
      <c r="S24" s="78">
        <f>SUM(S22:S23)</f>
        <v>17311</v>
      </c>
      <c r="T24" s="79">
        <f>S24/U24</f>
        <v>0.78044272124791492</v>
      </c>
      <c r="U24" s="78">
        <f>SUM(U22:U23)</f>
        <v>22181</v>
      </c>
      <c r="V24" s="80">
        <f>SUM(V22:V23)</f>
        <v>96</v>
      </c>
    </row>
    <row r="25" spans="1:24" ht="18" customHeight="1">
      <c r="A25" s="136" t="s">
        <v>78</v>
      </c>
      <c r="B25" s="136"/>
      <c r="C25" s="90">
        <f t="shared" ref="C25:P25" si="9">SUM(C10+C14+C18+C21+C24)</f>
        <v>10855</v>
      </c>
      <c r="D25" s="90">
        <f t="shared" si="9"/>
        <v>22867</v>
      </c>
      <c r="E25" s="90">
        <f t="shared" si="9"/>
        <v>11294</v>
      </c>
      <c r="F25" s="90">
        <f t="shared" si="9"/>
        <v>39735</v>
      </c>
      <c r="G25" s="90">
        <f t="shared" si="9"/>
        <v>40687</v>
      </c>
      <c r="H25" s="90">
        <f t="shared" si="9"/>
        <v>2153</v>
      </c>
      <c r="I25" s="90">
        <f t="shared" si="9"/>
        <v>8560</v>
      </c>
      <c r="J25" s="90">
        <f t="shared" si="9"/>
        <v>6375</v>
      </c>
      <c r="K25" s="90">
        <f t="shared" si="9"/>
        <v>5023</v>
      </c>
      <c r="L25" s="90">
        <f t="shared" si="9"/>
        <v>10921</v>
      </c>
      <c r="M25" s="90">
        <f t="shared" si="9"/>
        <v>970</v>
      </c>
      <c r="N25" s="90">
        <f t="shared" si="9"/>
        <v>10925</v>
      </c>
      <c r="O25" s="90">
        <f t="shared" si="9"/>
        <v>8031</v>
      </c>
      <c r="P25" s="90">
        <f t="shared" si="9"/>
        <v>10638</v>
      </c>
      <c r="Q25" s="90">
        <f>SUM(Q10+Q14+Q18+Q21+Q24)</f>
        <v>99</v>
      </c>
      <c r="R25" s="90">
        <f>SUM(R10+R14+R18+R21+R24)</f>
        <v>86</v>
      </c>
      <c r="S25" s="90">
        <f>SUM(C25:R25)</f>
        <v>189219</v>
      </c>
      <c r="T25" s="91">
        <f t="shared" ref="T25" si="10">S25/U25</f>
        <v>0.77837150755257178</v>
      </c>
      <c r="U25" s="90">
        <f>SUM(U10+U14+U18+U21+U24)</f>
        <v>243096</v>
      </c>
      <c r="V25" s="90">
        <f>SUM(V10+V14+V18+V21+V24)</f>
        <v>966</v>
      </c>
    </row>
    <row r="26" spans="1:24" ht="8.25" customHeight="1">
      <c r="A26" s="137"/>
      <c r="B26" s="137"/>
    </row>
    <row r="27" spans="1:24" ht="15.75">
      <c r="A27" s="129"/>
      <c r="B27" s="129"/>
      <c r="K27" s="92"/>
      <c r="L27" s="92"/>
      <c r="M27" s="92"/>
      <c r="N27" s="92"/>
      <c r="O27" s="128" t="s">
        <v>85</v>
      </c>
      <c r="P27" s="128"/>
      <c r="Q27" s="128"/>
      <c r="R27" s="128"/>
      <c r="S27" s="128"/>
      <c r="T27" s="128"/>
      <c r="U27" s="128"/>
      <c r="X27" s="81"/>
    </row>
    <row r="28" spans="1:24" ht="15.75">
      <c r="A28" s="129"/>
      <c r="B28" s="129"/>
      <c r="C28" s="81"/>
      <c r="D28" s="81"/>
      <c r="E28" s="81"/>
      <c r="F28" s="81"/>
      <c r="G28" s="81"/>
      <c r="H28" s="81"/>
      <c r="I28" s="81"/>
      <c r="J28" s="81"/>
      <c r="K28" s="93"/>
      <c r="L28" s="94"/>
      <c r="M28" s="92"/>
      <c r="N28" s="94"/>
      <c r="O28" s="130" t="s">
        <v>84</v>
      </c>
      <c r="P28" s="130"/>
      <c r="Q28" s="130"/>
      <c r="R28" s="130"/>
      <c r="S28" s="130"/>
      <c r="T28" s="130"/>
      <c r="U28" s="130"/>
      <c r="X28" s="95"/>
    </row>
    <row r="29" spans="1:24" ht="15.75">
      <c r="A29" s="129"/>
      <c r="B29" s="129"/>
      <c r="K29" s="92"/>
      <c r="L29" s="92"/>
      <c r="M29" s="92"/>
      <c r="N29" s="92"/>
      <c r="O29" s="96"/>
      <c r="P29" s="96"/>
      <c r="Q29" s="96"/>
      <c r="R29" s="96"/>
      <c r="S29" s="96"/>
      <c r="T29" s="92"/>
      <c r="U29" s="92"/>
      <c r="X29" s="81"/>
    </row>
    <row r="30" spans="1:24" ht="15.75">
      <c r="A30" s="131"/>
      <c r="B30" s="131"/>
      <c r="K30" s="92"/>
      <c r="L30" s="92"/>
      <c r="M30" s="92"/>
      <c r="N30" s="92"/>
      <c r="O30" s="97"/>
      <c r="P30" s="97"/>
      <c r="Q30" s="97"/>
      <c r="R30" s="92"/>
      <c r="S30" s="96"/>
      <c r="T30" s="92"/>
      <c r="U30" s="96"/>
    </row>
    <row r="31" spans="1:24" ht="15.75">
      <c r="A31" s="131"/>
      <c r="B31" s="131"/>
      <c r="K31" s="98"/>
      <c r="L31" s="98"/>
      <c r="M31" s="98"/>
      <c r="N31" s="98"/>
      <c r="O31" s="132" t="s">
        <v>82</v>
      </c>
      <c r="P31" s="132"/>
      <c r="Q31" s="132"/>
      <c r="R31" s="130"/>
      <c r="S31" s="130"/>
      <c r="T31" s="130"/>
      <c r="U31" s="130"/>
    </row>
    <row r="32" spans="1:24" ht="15.75">
      <c r="A32" s="133"/>
      <c r="B32" s="133"/>
      <c r="K32" s="98"/>
      <c r="L32" s="98"/>
      <c r="M32" s="98"/>
      <c r="N32" s="98"/>
      <c r="O32" s="130" t="s">
        <v>83</v>
      </c>
      <c r="P32" s="130"/>
      <c r="Q32" s="130"/>
      <c r="R32" s="130"/>
      <c r="S32" s="130"/>
      <c r="T32" s="130"/>
      <c r="U32" s="130"/>
    </row>
    <row r="33" spans="15:21">
      <c r="O33" s="165" t="s">
        <v>86</v>
      </c>
      <c r="P33" s="165"/>
      <c r="Q33" s="165"/>
      <c r="R33" s="165"/>
      <c r="S33" s="165"/>
      <c r="T33" s="165"/>
      <c r="U33" s="165"/>
    </row>
  </sheetData>
  <mergeCells count="27">
    <mergeCell ref="O33:U33"/>
    <mergeCell ref="A25:B25"/>
    <mergeCell ref="A26:B26"/>
    <mergeCell ref="A27:B27"/>
    <mergeCell ref="A1:V1"/>
    <mergeCell ref="A2:V2"/>
    <mergeCell ref="A4:A6"/>
    <mergeCell ref="B4:B6"/>
    <mergeCell ref="C4:R4"/>
    <mergeCell ref="S4:S6"/>
    <mergeCell ref="T4:T6"/>
    <mergeCell ref="U4:U6"/>
    <mergeCell ref="V4:V6"/>
    <mergeCell ref="A10:B10"/>
    <mergeCell ref="A14:B14"/>
    <mergeCell ref="A18:B18"/>
    <mergeCell ref="A21:B21"/>
    <mergeCell ref="A24:B24"/>
    <mergeCell ref="O27:U27"/>
    <mergeCell ref="A28:B28"/>
    <mergeCell ref="O28:U28"/>
    <mergeCell ref="A30:B30"/>
    <mergeCell ref="A31:B31"/>
    <mergeCell ref="O31:U31"/>
    <mergeCell ref="A32:B32"/>
    <mergeCell ref="O32:U32"/>
    <mergeCell ref="A29:B29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D27"/>
    </sheetView>
  </sheetViews>
  <sheetFormatPr defaultRowHeight="15"/>
  <cols>
    <col min="1" max="1" width="9.140625" style="11"/>
    <col min="2" max="2" width="65.140625" style="11" customWidth="1"/>
    <col min="3" max="3" width="36.5703125" style="11" customWidth="1"/>
    <col min="4" max="4" width="33.28515625" style="11" customWidth="1"/>
    <col min="5" max="16384" width="9.140625" style="11"/>
  </cols>
  <sheetData>
    <row r="1" spans="1:12" ht="18.75">
      <c r="A1" s="148" t="s">
        <v>81</v>
      </c>
      <c r="B1" s="148"/>
      <c r="C1" s="148"/>
      <c r="D1" s="148"/>
      <c r="E1" s="30"/>
      <c r="F1" s="30"/>
      <c r="G1" s="30"/>
      <c r="H1" s="30"/>
      <c r="I1" s="30"/>
      <c r="J1" s="30"/>
      <c r="K1" s="30"/>
      <c r="L1" s="30"/>
    </row>
    <row r="2" spans="1:12" ht="18.75">
      <c r="A2" s="149" t="s">
        <v>80</v>
      </c>
      <c r="B2" s="149"/>
      <c r="C2" s="149"/>
      <c r="D2" s="149"/>
      <c r="E2" s="30"/>
      <c r="F2" s="30"/>
      <c r="G2" s="30"/>
      <c r="H2" s="30"/>
      <c r="I2" s="30"/>
      <c r="J2" s="30"/>
      <c r="K2" s="30"/>
      <c r="L2" s="30"/>
    </row>
    <row r="3" spans="1:12" ht="15.75" thickBot="1"/>
    <row r="4" spans="1:12" ht="48" thickBot="1">
      <c r="A4" s="13" t="s">
        <v>2</v>
      </c>
      <c r="B4" s="14" t="s">
        <v>3</v>
      </c>
      <c r="C4" s="14" t="s">
        <v>45</v>
      </c>
      <c r="D4" s="14" t="s">
        <v>46</v>
      </c>
    </row>
    <row r="5" spans="1:12" ht="15.75">
      <c r="A5" s="15">
        <v>1</v>
      </c>
      <c r="B5" s="16" t="s">
        <v>20</v>
      </c>
      <c r="C5" s="17">
        <v>3536</v>
      </c>
      <c r="D5" s="17">
        <v>6151</v>
      </c>
    </row>
    <row r="6" spans="1:12" ht="15.75">
      <c r="A6" s="19">
        <v>2</v>
      </c>
      <c r="B6" s="20" t="s">
        <v>19</v>
      </c>
      <c r="C6" s="21">
        <v>8732</v>
      </c>
      <c r="D6" s="21">
        <v>18801</v>
      </c>
    </row>
    <row r="7" spans="1:12" ht="16.5" thickBot="1">
      <c r="A7" s="22">
        <v>3</v>
      </c>
      <c r="B7" s="23" t="s">
        <v>37</v>
      </c>
      <c r="C7" s="24">
        <v>6793</v>
      </c>
      <c r="D7" s="24">
        <v>14837</v>
      </c>
    </row>
    <row r="8" spans="1:12" ht="16.5" thickBot="1">
      <c r="A8" s="31"/>
      <c r="B8" s="32" t="s">
        <v>47</v>
      </c>
      <c r="C8" s="33">
        <f>SUM(C5:C7)</f>
        <v>19061</v>
      </c>
      <c r="D8" s="33">
        <f>SUM(D5:D7)</f>
        <v>39789</v>
      </c>
    </row>
    <row r="9" spans="1:12" ht="15.75">
      <c r="A9" s="15">
        <v>4</v>
      </c>
      <c r="B9" s="16" t="s">
        <v>21</v>
      </c>
      <c r="C9" s="17">
        <v>7845</v>
      </c>
      <c r="D9" s="17">
        <v>17669</v>
      </c>
    </row>
    <row r="10" spans="1:12" ht="15.75">
      <c r="A10" s="19">
        <v>5</v>
      </c>
      <c r="B10" s="20" t="s">
        <v>22</v>
      </c>
      <c r="C10" s="21">
        <v>3079</v>
      </c>
      <c r="D10" s="21">
        <v>3191</v>
      </c>
    </row>
    <row r="11" spans="1:12" ht="16.5" thickBot="1">
      <c r="A11" s="22">
        <v>6</v>
      </c>
      <c r="B11" s="23" t="s">
        <v>23</v>
      </c>
      <c r="C11" s="24">
        <v>11179</v>
      </c>
      <c r="D11" s="24">
        <v>16774</v>
      </c>
    </row>
    <row r="12" spans="1:12" ht="16.5" thickBot="1">
      <c r="A12" s="31"/>
      <c r="B12" s="32" t="s">
        <v>48</v>
      </c>
      <c r="C12" s="33">
        <f>SUM(C9:C11)</f>
        <v>22103</v>
      </c>
      <c r="D12" s="33">
        <f>SUM(D9:D11)</f>
        <v>37634</v>
      </c>
    </row>
    <row r="13" spans="1:12" ht="15.75">
      <c r="A13" s="15">
        <v>7</v>
      </c>
      <c r="B13" s="16" t="s">
        <v>38</v>
      </c>
      <c r="C13" s="17">
        <v>6638</v>
      </c>
      <c r="D13" s="17">
        <v>12115</v>
      </c>
    </row>
    <row r="14" spans="1:12" ht="15.75">
      <c r="A14" s="19">
        <v>8</v>
      </c>
      <c r="B14" s="20" t="s">
        <v>25</v>
      </c>
      <c r="C14" s="21">
        <v>5681</v>
      </c>
      <c r="D14" s="21">
        <v>5988</v>
      </c>
    </row>
    <row r="15" spans="1:12" ht="16.5" thickBot="1">
      <c r="A15" s="22">
        <v>8</v>
      </c>
      <c r="B15" s="23" t="s">
        <v>26</v>
      </c>
      <c r="C15" s="24">
        <v>3306</v>
      </c>
      <c r="D15" s="24">
        <v>4076</v>
      </c>
    </row>
    <row r="16" spans="1:12" ht="16.5" thickBot="1">
      <c r="A16" s="31"/>
      <c r="B16" s="32" t="s">
        <v>48</v>
      </c>
      <c r="C16" s="33">
        <f>SUM(C13:C15)</f>
        <v>15625</v>
      </c>
      <c r="D16" s="33">
        <f>SUM(D13:D15)</f>
        <v>22179</v>
      </c>
    </row>
    <row r="17" spans="1:9" ht="15.75">
      <c r="A17" s="15">
        <v>9</v>
      </c>
      <c r="B17" s="16" t="s">
        <v>41</v>
      </c>
      <c r="C17" s="17">
        <v>5432</v>
      </c>
      <c r="D17" s="17">
        <v>4384</v>
      </c>
      <c r="G17" s="34"/>
      <c r="H17" s="34"/>
      <c r="I17" s="35"/>
    </row>
    <row r="18" spans="1:9" ht="16.5" thickBot="1">
      <c r="A18" s="22">
        <v>10</v>
      </c>
      <c r="B18" s="23" t="s">
        <v>42</v>
      </c>
      <c r="C18" s="24">
        <v>4941</v>
      </c>
      <c r="D18" s="24">
        <v>2253</v>
      </c>
      <c r="G18" s="34"/>
      <c r="H18" s="34"/>
      <c r="I18" s="35"/>
    </row>
    <row r="19" spans="1:9" ht="16.5" thickBot="1">
      <c r="A19" s="31"/>
      <c r="B19" s="32" t="s">
        <v>48</v>
      </c>
      <c r="C19" s="33">
        <f>SUM(C17:C18)</f>
        <v>10373</v>
      </c>
      <c r="D19" s="33">
        <f>SUM(D17:D18)</f>
        <v>6637</v>
      </c>
      <c r="G19" s="35"/>
      <c r="H19" s="35"/>
      <c r="I19" s="35"/>
    </row>
    <row r="20" spans="1:9" ht="15.75">
      <c r="A20" s="15">
        <v>11</v>
      </c>
      <c r="B20" s="16" t="s">
        <v>39</v>
      </c>
      <c r="C20" s="17">
        <v>5218</v>
      </c>
      <c r="D20" s="17">
        <v>4706</v>
      </c>
      <c r="G20" s="34"/>
      <c r="H20" s="34"/>
      <c r="I20" s="35"/>
    </row>
    <row r="21" spans="1:9" ht="16.5" thickBot="1">
      <c r="A21" s="22">
        <v>12</v>
      </c>
      <c r="B21" s="23" t="s">
        <v>40</v>
      </c>
      <c r="C21" s="24">
        <v>3883</v>
      </c>
      <c r="D21" s="24">
        <v>2534</v>
      </c>
      <c r="G21" s="34"/>
      <c r="H21" s="34"/>
      <c r="I21" s="35"/>
    </row>
    <row r="22" spans="1:9" ht="16.5" thickBot="1">
      <c r="A22" s="31"/>
      <c r="B22" s="32" t="s">
        <v>48</v>
      </c>
      <c r="C22" s="33">
        <f>SUM(C20:C21)</f>
        <v>9101</v>
      </c>
      <c r="D22" s="33">
        <f>SUM(D20:D21)</f>
        <v>7240</v>
      </c>
      <c r="G22" s="35"/>
      <c r="H22" s="35"/>
      <c r="I22" s="35"/>
    </row>
    <row r="23" spans="1:9" ht="16.5" thickBot="1">
      <c r="A23" s="36"/>
      <c r="B23" s="37" t="s">
        <v>4</v>
      </c>
      <c r="C23" s="38">
        <f>SUM(C5:C21)</f>
        <v>143425</v>
      </c>
      <c r="D23" s="38">
        <f>SUM(D5:D21)</f>
        <v>219718</v>
      </c>
      <c r="G23" s="35"/>
      <c r="H23" s="35"/>
      <c r="I23" s="35"/>
    </row>
    <row r="24" spans="1:9">
      <c r="G24" s="35"/>
      <c r="H24" s="35"/>
      <c r="I24" s="35"/>
    </row>
    <row r="26" spans="1:9" ht="15.75">
      <c r="B26" s="39" t="s">
        <v>36</v>
      </c>
    </row>
    <row r="27" spans="1:9" ht="15.75">
      <c r="B27" s="39" t="s">
        <v>36</v>
      </c>
    </row>
  </sheetData>
  <mergeCells count="2">
    <mergeCell ref="A1:D1"/>
    <mergeCell ref="A2:D2"/>
  </mergeCells>
  <pageMargins left="0.7" right="0.7" top="0.75" bottom="0.7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sqref="A1:F22"/>
    </sheetView>
  </sheetViews>
  <sheetFormatPr defaultRowHeight="15"/>
  <cols>
    <col min="1" max="1" width="7.28515625" style="11" customWidth="1"/>
    <col min="2" max="2" width="49.140625" style="11" customWidth="1"/>
    <col min="3" max="3" width="25.140625" style="11" customWidth="1"/>
    <col min="4" max="4" width="20.140625" style="11" customWidth="1"/>
    <col min="5" max="5" width="26.7109375" style="11" customWidth="1"/>
    <col min="6" max="6" width="19.42578125" style="11" customWidth="1"/>
    <col min="7" max="16384" width="9.140625" style="11"/>
  </cols>
  <sheetData>
    <row r="1" spans="1:11" ht="18.75">
      <c r="A1" s="150" t="s">
        <v>32</v>
      </c>
      <c r="B1" s="150"/>
      <c r="C1" s="150"/>
      <c r="D1" s="150"/>
      <c r="E1" s="150"/>
      <c r="F1" s="150"/>
    </row>
    <row r="2" spans="1:11" ht="24" customHeight="1">
      <c r="A2" s="150" t="s">
        <v>43</v>
      </c>
      <c r="B2" s="150"/>
      <c r="C2" s="150"/>
      <c r="D2" s="150"/>
      <c r="E2" s="150"/>
      <c r="F2" s="150"/>
    </row>
    <row r="3" spans="1:11" ht="24" customHeight="1">
      <c r="A3" s="151" t="s">
        <v>44</v>
      </c>
      <c r="B3" s="151"/>
      <c r="C3" s="151"/>
      <c r="D3" s="151"/>
      <c r="E3" s="151"/>
      <c r="F3" s="151"/>
    </row>
    <row r="4" spans="1:11" ht="24" customHeight="1" thickBot="1">
      <c r="A4" s="12"/>
      <c r="B4" s="12"/>
      <c r="C4" s="12"/>
      <c r="D4" s="12"/>
      <c r="E4" s="12"/>
      <c r="F4" s="12"/>
    </row>
    <row r="5" spans="1:11" ht="42" customHeight="1" thickBot="1">
      <c r="A5" s="13" t="s">
        <v>2</v>
      </c>
      <c r="B5" s="14" t="s">
        <v>3</v>
      </c>
      <c r="C5" s="14" t="s">
        <v>34</v>
      </c>
      <c r="D5" s="14" t="s">
        <v>11</v>
      </c>
      <c r="E5" s="14" t="s">
        <v>35</v>
      </c>
      <c r="F5" s="14" t="s">
        <v>13</v>
      </c>
    </row>
    <row r="6" spans="1:11" ht="15.75">
      <c r="A6" s="15">
        <v>1</v>
      </c>
      <c r="B6" s="16" t="s">
        <v>20</v>
      </c>
      <c r="C6" s="17">
        <v>12050</v>
      </c>
      <c r="D6" s="17">
        <v>11989</v>
      </c>
      <c r="E6" s="17">
        <f>C6-D6</f>
        <v>61</v>
      </c>
      <c r="F6" s="18">
        <f>E6/C6%</f>
        <v>0.50622406639004147</v>
      </c>
      <c r="H6" s="11" t="s">
        <v>36</v>
      </c>
      <c r="I6" s="29"/>
      <c r="J6" s="29"/>
      <c r="K6" s="29"/>
    </row>
    <row r="7" spans="1:11" ht="15.75">
      <c r="A7" s="19">
        <v>2</v>
      </c>
      <c r="B7" s="20" t="s">
        <v>19</v>
      </c>
      <c r="C7" s="21">
        <v>33135</v>
      </c>
      <c r="D7" s="21">
        <v>33126</v>
      </c>
      <c r="E7" s="17">
        <f>C7-D7</f>
        <v>9</v>
      </c>
      <c r="F7" s="18">
        <f t="shared" ref="F7:F19" si="0">E7/C7%</f>
        <v>2.7161611588954276E-2</v>
      </c>
      <c r="I7" s="29"/>
      <c r="J7" s="29"/>
      <c r="K7" s="29"/>
    </row>
    <row r="8" spans="1:11" ht="15.75">
      <c r="A8" s="19">
        <v>3</v>
      </c>
      <c r="B8" s="20" t="s">
        <v>37</v>
      </c>
      <c r="C8" s="21">
        <v>26508</v>
      </c>
      <c r="D8" s="21">
        <v>26463</v>
      </c>
      <c r="E8" s="17">
        <f>C8-D8</f>
        <v>45</v>
      </c>
      <c r="F8" s="18">
        <f t="shared" si="0"/>
        <v>0.16976007243096425</v>
      </c>
      <c r="I8" s="29"/>
      <c r="J8" s="29"/>
      <c r="K8" s="29"/>
    </row>
    <row r="9" spans="1:11" ht="15.75">
      <c r="A9" s="19">
        <v>4</v>
      </c>
      <c r="B9" s="20" t="s">
        <v>21</v>
      </c>
      <c r="C9" s="21">
        <v>30018</v>
      </c>
      <c r="D9" s="21">
        <v>30082</v>
      </c>
      <c r="E9" s="17">
        <f t="shared" ref="E9:E17" si="1">D9-C9</f>
        <v>64</v>
      </c>
      <c r="F9" s="18">
        <f t="shared" si="0"/>
        <v>0.21320541008728097</v>
      </c>
      <c r="I9" s="29"/>
      <c r="J9" s="29"/>
      <c r="K9" s="29"/>
    </row>
    <row r="10" spans="1:11" ht="15.75">
      <c r="A10" s="19">
        <v>5</v>
      </c>
      <c r="B10" s="20" t="s">
        <v>22</v>
      </c>
      <c r="C10" s="21">
        <v>7608</v>
      </c>
      <c r="D10" s="21">
        <v>7590</v>
      </c>
      <c r="E10" s="17">
        <f>C10-D10</f>
        <v>18</v>
      </c>
      <c r="F10" s="18">
        <f t="shared" si="0"/>
        <v>0.23659305993690852</v>
      </c>
      <c r="I10" s="29"/>
      <c r="J10" s="29"/>
      <c r="K10" s="29"/>
    </row>
    <row r="11" spans="1:11" ht="15.75">
      <c r="A11" s="19">
        <v>6</v>
      </c>
      <c r="B11" s="20" t="s">
        <v>23</v>
      </c>
      <c r="C11" s="21">
        <v>35982</v>
      </c>
      <c r="D11" s="21">
        <v>35970</v>
      </c>
      <c r="E11" s="17">
        <f t="shared" ref="E11:E14" si="2">C11-D11</f>
        <v>12</v>
      </c>
      <c r="F11" s="18">
        <f t="shared" si="0"/>
        <v>3.3350008337502082E-2</v>
      </c>
      <c r="I11" s="29"/>
      <c r="J11" s="29"/>
      <c r="K11" s="29"/>
    </row>
    <row r="12" spans="1:11" ht="15.75">
      <c r="A12" s="19">
        <v>7</v>
      </c>
      <c r="B12" s="20" t="s">
        <v>38</v>
      </c>
      <c r="C12" s="21">
        <v>23923</v>
      </c>
      <c r="D12" s="21">
        <v>23891</v>
      </c>
      <c r="E12" s="17">
        <f t="shared" si="2"/>
        <v>32</v>
      </c>
      <c r="F12" s="18">
        <f t="shared" si="0"/>
        <v>0.13376248798227647</v>
      </c>
      <c r="I12" s="29"/>
      <c r="J12" s="29"/>
      <c r="K12" s="29"/>
    </row>
    <row r="13" spans="1:11" ht="15.75">
      <c r="A13" s="19">
        <v>8</v>
      </c>
      <c r="B13" s="20" t="s">
        <v>25</v>
      </c>
      <c r="C13" s="21">
        <v>14764</v>
      </c>
      <c r="D13" s="21">
        <v>14726</v>
      </c>
      <c r="E13" s="17">
        <f t="shared" si="2"/>
        <v>38</v>
      </c>
      <c r="F13" s="18">
        <f t="shared" si="0"/>
        <v>0.25738282308317534</v>
      </c>
      <c r="I13" s="29"/>
      <c r="J13" s="29"/>
      <c r="K13" s="29"/>
    </row>
    <row r="14" spans="1:11" ht="15.75">
      <c r="A14" s="19">
        <v>8</v>
      </c>
      <c r="B14" s="20" t="s">
        <v>26</v>
      </c>
      <c r="C14" s="21">
        <v>9699</v>
      </c>
      <c r="D14" s="21">
        <v>9696</v>
      </c>
      <c r="E14" s="17">
        <f t="shared" si="2"/>
        <v>3</v>
      </c>
      <c r="F14" s="18">
        <f t="shared" si="0"/>
        <v>3.093102381688834E-2</v>
      </c>
      <c r="I14" s="29"/>
      <c r="J14" s="29"/>
      <c r="K14" s="29"/>
    </row>
    <row r="15" spans="1:11" ht="15.75">
      <c r="A15" s="19">
        <v>9</v>
      </c>
      <c r="B15" s="20" t="s">
        <v>39</v>
      </c>
      <c r="C15" s="21">
        <v>12116</v>
      </c>
      <c r="D15" s="21">
        <v>12126</v>
      </c>
      <c r="E15" s="17">
        <f t="shared" si="1"/>
        <v>10</v>
      </c>
      <c r="F15" s="18">
        <f t="shared" si="0"/>
        <v>8.2535490260812153E-2</v>
      </c>
      <c r="I15" s="29"/>
      <c r="J15" s="29"/>
      <c r="K15" s="29"/>
    </row>
    <row r="16" spans="1:11" ht="18.75" customHeight="1">
      <c r="A16" s="19">
        <v>10</v>
      </c>
      <c r="B16" s="20" t="s">
        <v>40</v>
      </c>
      <c r="C16" s="21">
        <v>9386</v>
      </c>
      <c r="D16" s="21">
        <v>9378</v>
      </c>
      <c r="E16" s="17">
        <f>C16-D16</f>
        <v>8</v>
      </c>
      <c r="F16" s="18">
        <f t="shared" si="0"/>
        <v>8.5233326230556142E-2</v>
      </c>
      <c r="I16" s="29"/>
      <c r="J16" s="29"/>
      <c r="K16" s="29"/>
    </row>
    <row r="17" spans="1:11" ht="15.75">
      <c r="A17" s="19">
        <v>11</v>
      </c>
      <c r="B17" s="20" t="s">
        <v>41</v>
      </c>
      <c r="C17" s="21">
        <v>9321</v>
      </c>
      <c r="D17" s="21">
        <v>12596</v>
      </c>
      <c r="E17" s="17">
        <f t="shared" si="1"/>
        <v>3275</v>
      </c>
      <c r="F17" s="18">
        <f t="shared" si="0"/>
        <v>35.135715052033049</v>
      </c>
      <c r="I17" s="29"/>
      <c r="J17" s="29"/>
      <c r="K17" s="29"/>
    </row>
    <row r="18" spans="1:11" ht="16.5" thickBot="1">
      <c r="A18" s="22">
        <v>12</v>
      </c>
      <c r="B18" s="23" t="s">
        <v>42</v>
      </c>
      <c r="C18" s="24">
        <v>12606</v>
      </c>
      <c r="D18" s="24">
        <v>9312</v>
      </c>
      <c r="E18" s="17">
        <f>C18-D18</f>
        <v>3294</v>
      </c>
      <c r="F18" s="25">
        <f t="shared" si="0"/>
        <v>26.130414088529271</v>
      </c>
      <c r="I18" s="29"/>
      <c r="J18" s="29"/>
      <c r="K18" s="29"/>
    </row>
    <row r="19" spans="1:11" ht="16.5" thickBot="1">
      <c r="A19" s="26"/>
      <c r="B19" s="26" t="s">
        <v>4</v>
      </c>
      <c r="C19" s="27">
        <f>SUM(C6:C18)</f>
        <v>237116</v>
      </c>
      <c r="D19" s="27">
        <f>SUM(D6:D18)</f>
        <v>236945</v>
      </c>
      <c r="E19" s="27">
        <f>SUM(E6:E18)</f>
        <v>6869</v>
      </c>
      <c r="F19" s="28">
        <f t="shared" si="0"/>
        <v>2.8968943470706323</v>
      </c>
      <c r="I19" s="29"/>
      <c r="J19" s="29"/>
      <c r="K19" s="29">
        <f t="shared" ref="K19:K26" si="3">SUM(I19:J19)</f>
        <v>0</v>
      </c>
    </row>
    <row r="20" spans="1:11">
      <c r="I20" s="29"/>
      <c r="J20" s="29"/>
      <c r="K20" s="29">
        <f t="shared" si="3"/>
        <v>0</v>
      </c>
    </row>
    <row r="21" spans="1:11">
      <c r="I21" s="29"/>
      <c r="J21" s="29"/>
      <c r="K21" s="29">
        <f t="shared" si="3"/>
        <v>0</v>
      </c>
    </row>
    <row r="22" spans="1:11">
      <c r="I22" s="29"/>
      <c r="J22" s="29"/>
      <c r="K22" s="29">
        <f t="shared" si="3"/>
        <v>0</v>
      </c>
    </row>
    <row r="23" spans="1:11">
      <c r="I23" s="29"/>
      <c r="J23" s="29"/>
      <c r="K23" s="29">
        <f t="shared" si="3"/>
        <v>0</v>
      </c>
    </row>
    <row r="24" spans="1:11">
      <c r="I24" s="29"/>
      <c r="J24" s="29"/>
      <c r="K24" s="29">
        <f t="shared" si="3"/>
        <v>0</v>
      </c>
    </row>
    <row r="25" spans="1:11">
      <c r="K25" s="29">
        <f t="shared" si="3"/>
        <v>0</v>
      </c>
    </row>
    <row r="26" spans="1:11">
      <c r="K26" s="29">
        <f t="shared" si="3"/>
        <v>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F23"/>
    </sheetView>
  </sheetViews>
  <sheetFormatPr defaultRowHeight="15"/>
  <cols>
    <col min="1" max="1" width="7.28515625" style="11" customWidth="1"/>
    <col min="2" max="2" width="49.140625" style="11" customWidth="1"/>
    <col min="3" max="3" width="25.140625" style="11" customWidth="1"/>
    <col min="4" max="4" width="20.140625" style="11" customWidth="1"/>
    <col min="5" max="5" width="26.7109375" style="11" customWidth="1"/>
    <col min="6" max="6" width="19.42578125" style="11" customWidth="1"/>
    <col min="7" max="16384" width="9.140625" style="11"/>
  </cols>
  <sheetData>
    <row r="1" spans="1:8" ht="18.75">
      <c r="A1" s="150" t="s">
        <v>32</v>
      </c>
      <c r="B1" s="150"/>
      <c r="C1" s="150"/>
      <c r="D1" s="150"/>
      <c r="E1" s="150"/>
      <c r="F1" s="150"/>
    </row>
    <row r="2" spans="1:8" ht="24" customHeight="1">
      <c r="A2" s="150" t="s">
        <v>79</v>
      </c>
      <c r="B2" s="150"/>
      <c r="C2" s="150"/>
      <c r="D2" s="150"/>
      <c r="E2" s="150"/>
      <c r="F2" s="150"/>
    </row>
    <row r="3" spans="1:8" ht="24" customHeight="1">
      <c r="A3" s="151" t="s">
        <v>33</v>
      </c>
      <c r="B3" s="151"/>
      <c r="C3" s="151"/>
      <c r="D3" s="151"/>
      <c r="E3" s="151"/>
      <c r="F3" s="151"/>
    </row>
    <row r="4" spans="1:8" ht="24" customHeight="1" thickBot="1">
      <c r="A4" s="12"/>
      <c r="B4" s="12"/>
      <c r="C4" s="12"/>
      <c r="D4" s="12"/>
      <c r="E4" s="12"/>
      <c r="F4" s="12"/>
    </row>
    <row r="5" spans="1:8" ht="42" customHeight="1" thickBot="1">
      <c r="A5" s="13" t="s">
        <v>2</v>
      </c>
      <c r="B5" s="14" t="s">
        <v>3</v>
      </c>
      <c r="C5" s="14" t="s">
        <v>34</v>
      </c>
      <c r="D5" s="14" t="s">
        <v>11</v>
      </c>
      <c r="E5" s="14" t="s">
        <v>35</v>
      </c>
      <c r="F5" s="14" t="s">
        <v>13</v>
      </c>
    </row>
    <row r="6" spans="1:8" ht="15.75">
      <c r="A6" s="15">
        <v>1</v>
      </c>
      <c r="B6" s="16" t="s">
        <v>20</v>
      </c>
      <c r="C6" s="17">
        <v>11951</v>
      </c>
      <c r="D6" s="17">
        <v>11863</v>
      </c>
      <c r="E6" s="17">
        <f>C6-D6</f>
        <v>88</v>
      </c>
      <c r="F6" s="18">
        <f>E6/C6%</f>
        <v>0.73634005522550416</v>
      </c>
      <c r="H6" s="11" t="s">
        <v>36</v>
      </c>
    </row>
    <row r="7" spans="1:8" ht="15.75">
      <c r="A7" s="19">
        <v>2</v>
      </c>
      <c r="B7" s="20" t="s">
        <v>19</v>
      </c>
      <c r="C7" s="21">
        <v>32236</v>
      </c>
      <c r="D7" s="21">
        <v>31924</v>
      </c>
      <c r="E7" s="17">
        <f t="shared" ref="E7:E18" si="0">C7-D7</f>
        <v>312</v>
      </c>
      <c r="F7" s="18">
        <f t="shared" ref="F7:F19" si="1">E7/C7%</f>
        <v>0.96786201762005208</v>
      </c>
    </row>
    <row r="8" spans="1:8" ht="15.75">
      <c r="A8" s="19">
        <v>3</v>
      </c>
      <c r="B8" s="20" t="s">
        <v>37</v>
      </c>
      <c r="C8" s="21">
        <v>25949</v>
      </c>
      <c r="D8" s="21">
        <v>25768</v>
      </c>
      <c r="E8" s="17">
        <f t="shared" si="0"/>
        <v>181</v>
      </c>
      <c r="F8" s="18">
        <f t="shared" si="1"/>
        <v>0.6975220625072257</v>
      </c>
    </row>
    <row r="9" spans="1:8" ht="15.75">
      <c r="A9" s="19">
        <v>4</v>
      </c>
      <c r="B9" s="20" t="s">
        <v>21</v>
      </c>
      <c r="C9" s="21">
        <v>30943</v>
      </c>
      <c r="D9" s="21">
        <v>30841</v>
      </c>
      <c r="E9" s="17">
        <f t="shared" si="0"/>
        <v>102</v>
      </c>
      <c r="F9" s="18">
        <f t="shared" si="1"/>
        <v>0.32963836732055712</v>
      </c>
    </row>
    <row r="10" spans="1:8" ht="15.75">
      <c r="A10" s="19">
        <v>5</v>
      </c>
      <c r="B10" s="20" t="s">
        <v>22</v>
      </c>
      <c r="C10" s="21">
        <v>7537</v>
      </c>
      <c r="D10" s="21">
        <v>7429</v>
      </c>
      <c r="E10" s="17">
        <f t="shared" si="0"/>
        <v>108</v>
      </c>
      <c r="F10" s="18">
        <f t="shared" si="1"/>
        <v>1.4329308743531908</v>
      </c>
    </row>
    <row r="11" spans="1:8" ht="15.75">
      <c r="A11" s="19">
        <v>6</v>
      </c>
      <c r="B11" s="20" t="s">
        <v>23</v>
      </c>
      <c r="C11" s="21">
        <v>36078</v>
      </c>
      <c r="D11" s="21">
        <v>35744</v>
      </c>
      <c r="E11" s="17">
        <f t="shared" si="0"/>
        <v>334</v>
      </c>
      <c r="F11" s="18">
        <f t="shared" si="1"/>
        <v>0.92577193857752649</v>
      </c>
    </row>
    <row r="12" spans="1:8" ht="15.75">
      <c r="A12" s="19">
        <v>7</v>
      </c>
      <c r="B12" s="20" t="s">
        <v>38</v>
      </c>
      <c r="C12" s="21">
        <v>25300</v>
      </c>
      <c r="D12" s="21">
        <v>25053</v>
      </c>
      <c r="E12" s="17">
        <f t="shared" si="0"/>
        <v>247</v>
      </c>
      <c r="F12" s="18">
        <f t="shared" si="1"/>
        <v>0.97628458498023718</v>
      </c>
    </row>
    <row r="13" spans="1:8" ht="15.75">
      <c r="A13" s="19">
        <v>8</v>
      </c>
      <c r="B13" s="20" t="s">
        <v>25</v>
      </c>
      <c r="C13" s="21">
        <v>14249</v>
      </c>
      <c r="D13" s="21">
        <v>14127</v>
      </c>
      <c r="E13" s="17">
        <f t="shared" si="0"/>
        <v>122</v>
      </c>
      <c r="F13" s="18">
        <f t="shared" si="1"/>
        <v>0.85620043511825383</v>
      </c>
    </row>
    <row r="14" spans="1:8" ht="15.75">
      <c r="A14" s="19">
        <v>8</v>
      </c>
      <c r="B14" s="20" t="s">
        <v>26</v>
      </c>
      <c r="C14" s="21">
        <v>10651</v>
      </c>
      <c r="D14" s="21">
        <v>10577</v>
      </c>
      <c r="E14" s="17">
        <f t="shared" si="0"/>
        <v>74</v>
      </c>
      <c r="F14" s="18">
        <f t="shared" si="1"/>
        <v>0.69477044408975674</v>
      </c>
    </row>
    <row r="15" spans="1:8" ht="15.75">
      <c r="A15" s="19">
        <v>9</v>
      </c>
      <c r="B15" s="20" t="s">
        <v>39</v>
      </c>
      <c r="C15" s="21">
        <v>12070</v>
      </c>
      <c r="D15" s="21">
        <v>11973</v>
      </c>
      <c r="E15" s="17">
        <f t="shared" si="0"/>
        <v>97</v>
      </c>
      <c r="F15" s="18">
        <f t="shared" si="1"/>
        <v>0.80364540182270094</v>
      </c>
    </row>
    <row r="16" spans="1:8" ht="18.75" customHeight="1">
      <c r="A16" s="19">
        <v>10</v>
      </c>
      <c r="B16" s="20" t="s">
        <v>40</v>
      </c>
      <c r="C16" s="21">
        <v>9482</v>
      </c>
      <c r="D16" s="21">
        <v>9320</v>
      </c>
      <c r="E16" s="17">
        <f t="shared" si="0"/>
        <v>162</v>
      </c>
      <c r="F16" s="18">
        <f t="shared" si="1"/>
        <v>1.7085003163889476</v>
      </c>
    </row>
    <row r="17" spans="1:6" ht="15.75">
      <c r="A17" s="19">
        <v>11</v>
      </c>
      <c r="B17" s="20" t="s">
        <v>41</v>
      </c>
      <c r="C17" s="21">
        <v>12789</v>
      </c>
      <c r="D17" s="21">
        <v>12654</v>
      </c>
      <c r="E17" s="17">
        <f t="shared" si="0"/>
        <v>135</v>
      </c>
      <c r="F17" s="18">
        <f t="shared" si="1"/>
        <v>1.0555946516537649</v>
      </c>
    </row>
    <row r="18" spans="1:6" ht="16.5" thickBot="1">
      <c r="A18" s="22">
        <v>12</v>
      </c>
      <c r="B18" s="23" t="s">
        <v>42</v>
      </c>
      <c r="C18" s="24">
        <v>8783</v>
      </c>
      <c r="D18" s="24">
        <v>8732</v>
      </c>
      <c r="E18" s="17">
        <f t="shared" si="0"/>
        <v>51</v>
      </c>
      <c r="F18" s="25">
        <f t="shared" si="1"/>
        <v>0.58066719799612887</v>
      </c>
    </row>
    <row r="19" spans="1:6" ht="16.5" thickBot="1">
      <c r="A19" s="26"/>
      <c r="B19" s="26" t="s">
        <v>4</v>
      </c>
      <c r="C19" s="27">
        <f>SUM(C6:C18)</f>
        <v>238018</v>
      </c>
      <c r="D19" s="27">
        <f>SUM(D6:D18)</f>
        <v>236005</v>
      </c>
      <c r="E19" s="27">
        <f>SUM(E6:E18)</f>
        <v>2013</v>
      </c>
      <c r="F19" s="28">
        <f t="shared" si="1"/>
        <v>0.84573435622515947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5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sqref="A1:T20"/>
    </sheetView>
  </sheetViews>
  <sheetFormatPr defaultRowHeight="15"/>
  <cols>
    <col min="1" max="1" width="6.28515625" customWidth="1"/>
    <col min="2" max="2" width="15.28515625" customWidth="1"/>
    <col min="3" max="3" width="6.140625" customWidth="1"/>
    <col min="4" max="4" width="8.140625" customWidth="1"/>
    <col min="5" max="6" width="8.28515625" customWidth="1"/>
    <col min="7" max="7" width="7.7109375" customWidth="1"/>
    <col min="9" max="9" width="7.7109375" customWidth="1"/>
    <col min="10" max="10" width="8.42578125" customWidth="1"/>
    <col min="11" max="11" width="8.7109375" customWidth="1"/>
    <col min="12" max="13" width="7.5703125" customWidth="1"/>
    <col min="14" max="14" width="7.85546875" customWidth="1"/>
    <col min="15" max="15" width="5.85546875" customWidth="1"/>
    <col min="16" max="16" width="6.7109375" customWidth="1"/>
    <col min="17" max="17" width="7.42578125" customWidth="1"/>
    <col min="18" max="18" width="8.28515625" customWidth="1"/>
    <col min="19" max="19" width="7.7109375" customWidth="1"/>
    <col min="20" max="20" width="7.28515625" customWidth="1"/>
  </cols>
  <sheetData>
    <row r="1" spans="1:20" ht="18.75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</row>
    <row r="2" spans="1:20" ht="18.75">
      <c r="A2" s="154" t="s">
        <v>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55" t="s">
        <v>2</v>
      </c>
      <c r="B4" s="155" t="s">
        <v>3</v>
      </c>
      <c r="C4" s="156" t="s">
        <v>4</v>
      </c>
      <c r="D4" s="157"/>
      <c r="E4" s="158" t="s">
        <v>5</v>
      </c>
      <c r="F4" s="158"/>
      <c r="G4" s="158"/>
      <c r="H4" s="158"/>
      <c r="I4" s="158"/>
      <c r="J4" s="158"/>
      <c r="K4" s="158"/>
      <c r="L4" s="158"/>
      <c r="M4" s="152" t="s">
        <v>6</v>
      </c>
      <c r="N4" s="153"/>
      <c r="O4" s="159" t="s">
        <v>7</v>
      </c>
      <c r="P4" s="160"/>
      <c r="Q4" s="161" t="s">
        <v>8</v>
      </c>
      <c r="R4" s="162"/>
      <c r="S4" s="163" t="s">
        <v>9</v>
      </c>
      <c r="T4" s="164"/>
    </row>
    <row r="5" spans="1:20">
      <c r="A5" s="155"/>
      <c r="B5" s="155"/>
      <c r="C5" s="99" t="s">
        <v>10</v>
      </c>
      <c r="D5" s="99" t="s">
        <v>11</v>
      </c>
      <c r="E5" s="114" t="s">
        <v>12</v>
      </c>
      <c r="F5" s="115" t="s">
        <v>13</v>
      </c>
      <c r="G5" s="59" t="s">
        <v>14</v>
      </c>
      <c r="H5" s="100" t="s">
        <v>13</v>
      </c>
      <c r="I5" s="101" t="s">
        <v>15</v>
      </c>
      <c r="J5" s="102" t="s">
        <v>13</v>
      </c>
      <c r="K5" s="103" t="s">
        <v>16</v>
      </c>
      <c r="L5" s="104" t="s">
        <v>13</v>
      </c>
      <c r="M5" s="105" t="s">
        <v>17</v>
      </c>
      <c r="N5" s="99" t="s">
        <v>13</v>
      </c>
      <c r="O5" s="106" t="s">
        <v>17</v>
      </c>
      <c r="P5" s="107" t="s">
        <v>13</v>
      </c>
      <c r="Q5" s="106" t="s">
        <v>17</v>
      </c>
      <c r="R5" s="108" t="s">
        <v>13</v>
      </c>
      <c r="S5" s="109" t="s">
        <v>17</v>
      </c>
      <c r="T5" s="110" t="s">
        <v>13</v>
      </c>
    </row>
    <row r="6" spans="1:20">
      <c r="A6" s="2">
        <v>1</v>
      </c>
      <c r="B6" s="3" t="s">
        <v>18</v>
      </c>
      <c r="C6" s="2">
        <v>71</v>
      </c>
      <c r="D6" s="4">
        <v>26463</v>
      </c>
      <c r="E6" s="5">
        <v>7439</v>
      </c>
      <c r="F6" s="6">
        <v>0.33657587548638135</v>
      </c>
      <c r="G6" s="4">
        <v>6311</v>
      </c>
      <c r="H6" s="6">
        <v>0.28553977015654691</v>
      </c>
      <c r="I6" s="4">
        <v>3494</v>
      </c>
      <c r="J6" s="6">
        <v>0.28553977015654691</v>
      </c>
      <c r="K6" s="5">
        <v>4858</v>
      </c>
      <c r="L6" s="6">
        <v>0.21979911320242512</v>
      </c>
      <c r="M6" s="5">
        <v>22102</v>
      </c>
      <c r="N6" s="7">
        <v>0.8352038695537165</v>
      </c>
      <c r="O6" s="5">
        <v>136</v>
      </c>
      <c r="P6" s="7">
        <v>5.1392510297396362E-3</v>
      </c>
      <c r="Q6" s="8">
        <v>22238</v>
      </c>
      <c r="R6" s="9">
        <v>0.84034312058345617</v>
      </c>
      <c r="S6" s="8">
        <v>4225</v>
      </c>
      <c r="T6" s="10">
        <v>0.15965687941654386</v>
      </c>
    </row>
    <row r="7" spans="1:20">
      <c r="A7" s="2">
        <v>2</v>
      </c>
      <c r="B7" s="3" t="s">
        <v>19</v>
      </c>
      <c r="C7" s="2">
        <v>98</v>
      </c>
      <c r="D7" s="4">
        <v>33126</v>
      </c>
      <c r="E7" s="5">
        <v>9202</v>
      </c>
      <c r="F7" s="6">
        <v>0.32245856256789429</v>
      </c>
      <c r="G7" s="5">
        <v>10209</v>
      </c>
      <c r="H7" s="6">
        <v>0.35774608403125768</v>
      </c>
      <c r="I7" s="5">
        <v>4345</v>
      </c>
      <c r="J7" s="6">
        <v>0.35774608403125768</v>
      </c>
      <c r="K7" s="5">
        <v>4781</v>
      </c>
      <c r="L7" s="6">
        <v>0.16753688194274099</v>
      </c>
      <c r="M7" s="5">
        <v>28537</v>
      </c>
      <c r="N7" s="7">
        <v>0.86146833303145565</v>
      </c>
      <c r="O7" s="4">
        <v>141</v>
      </c>
      <c r="P7" s="7">
        <v>4.2564752762180762E-3</v>
      </c>
      <c r="Q7" s="8">
        <v>28678</v>
      </c>
      <c r="R7" s="9">
        <v>0.86572480830767373</v>
      </c>
      <c r="S7" s="8">
        <v>4448</v>
      </c>
      <c r="T7" s="10">
        <v>0.13427519169232627</v>
      </c>
    </row>
    <row r="8" spans="1:20">
      <c r="A8" s="2">
        <v>3</v>
      </c>
      <c r="B8" s="3" t="s">
        <v>20</v>
      </c>
      <c r="C8" s="2">
        <v>33</v>
      </c>
      <c r="D8" s="4">
        <v>11989</v>
      </c>
      <c r="E8" s="5">
        <v>3226</v>
      </c>
      <c r="F8" s="6">
        <v>0.33220059726083823</v>
      </c>
      <c r="G8" s="5">
        <v>2471</v>
      </c>
      <c r="H8" s="6">
        <v>0.2544537122850376</v>
      </c>
      <c r="I8" s="5">
        <v>1864</v>
      </c>
      <c r="J8" s="6">
        <v>0.2544537122850376</v>
      </c>
      <c r="K8" s="5">
        <v>2150</v>
      </c>
      <c r="L8" s="6">
        <v>0.22139841416949851</v>
      </c>
      <c r="M8" s="5">
        <v>9711</v>
      </c>
      <c r="N8" s="7">
        <v>0.80999249311869215</v>
      </c>
      <c r="O8" s="4">
        <v>60</v>
      </c>
      <c r="P8" s="7">
        <v>5.0045875385770289E-3</v>
      </c>
      <c r="Q8" s="8">
        <v>9771</v>
      </c>
      <c r="R8" s="9">
        <v>0.81499708065726917</v>
      </c>
      <c r="S8" s="8">
        <v>2218</v>
      </c>
      <c r="T8" s="10">
        <v>0.18500291934273083</v>
      </c>
    </row>
    <row r="9" spans="1:20">
      <c r="A9" s="2">
        <v>4</v>
      </c>
      <c r="B9" s="3" t="s">
        <v>21</v>
      </c>
      <c r="C9" s="2">
        <v>94</v>
      </c>
      <c r="D9" s="4">
        <v>30082</v>
      </c>
      <c r="E9" s="5">
        <v>8461</v>
      </c>
      <c r="F9" s="6">
        <v>0.32339563505714175</v>
      </c>
      <c r="G9" s="5">
        <v>6377</v>
      </c>
      <c r="H9" s="6">
        <v>0.24374116118182165</v>
      </c>
      <c r="I9" s="5">
        <v>7952</v>
      </c>
      <c r="J9" s="6">
        <v>0.24374116118182165</v>
      </c>
      <c r="K9" s="5">
        <v>3373</v>
      </c>
      <c r="L9" s="6">
        <v>0.12892252417536215</v>
      </c>
      <c r="M9" s="5">
        <v>26163</v>
      </c>
      <c r="N9" s="7">
        <v>0.86972275779535935</v>
      </c>
      <c r="O9" s="4">
        <v>152</v>
      </c>
      <c r="P9" s="7">
        <v>5.0528555282228571E-3</v>
      </c>
      <c r="Q9" s="8">
        <v>26315</v>
      </c>
      <c r="R9" s="9">
        <v>0.87477561332358222</v>
      </c>
      <c r="S9" s="8">
        <v>3767</v>
      </c>
      <c r="T9" s="10">
        <v>0.1252243866764178</v>
      </c>
    </row>
    <row r="10" spans="1:20">
      <c r="A10" s="2">
        <v>5</v>
      </c>
      <c r="B10" s="3" t="s">
        <v>22</v>
      </c>
      <c r="C10" s="2">
        <v>22</v>
      </c>
      <c r="D10" s="4">
        <v>7590</v>
      </c>
      <c r="E10" s="5">
        <v>2689</v>
      </c>
      <c r="F10" s="6">
        <v>0.41561051004636784</v>
      </c>
      <c r="G10" s="5">
        <v>1876</v>
      </c>
      <c r="H10" s="6">
        <v>0.28995363214837711</v>
      </c>
      <c r="I10" s="5">
        <v>1617</v>
      </c>
      <c r="J10" s="6">
        <v>0.28995363214837711</v>
      </c>
      <c r="K10" s="5">
        <v>288</v>
      </c>
      <c r="L10" s="6">
        <v>4.4513137557959812E-2</v>
      </c>
      <c r="M10" s="5">
        <v>6470</v>
      </c>
      <c r="N10" s="7">
        <v>0.85243741765480896</v>
      </c>
      <c r="O10" s="4">
        <v>31</v>
      </c>
      <c r="P10" s="7">
        <v>4.0843214756258236E-3</v>
      </c>
      <c r="Q10" s="8">
        <v>6501</v>
      </c>
      <c r="R10" s="9">
        <v>0.85652173913043483</v>
      </c>
      <c r="S10" s="8">
        <v>1089</v>
      </c>
      <c r="T10" s="10">
        <v>0.14347826086956522</v>
      </c>
    </row>
    <row r="11" spans="1:20">
      <c r="A11" s="2">
        <v>6</v>
      </c>
      <c r="B11" s="3" t="s">
        <v>23</v>
      </c>
      <c r="C11" s="2">
        <v>105</v>
      </c>
      <c r="D11" s="4">
        <v>35970</v>
      </c>
      <c r="E11" s="5">
        <v>12828</v>
      </c>
      <c r="F11" s="6">
        <v>0.43307113196718544</v>
      </c>
      <c r="G11" s="5">
        <v>6079</v>
      </c>
      <c r="H11" s="6">
        <v>0.20522602207893048</v>
      </c>
      <c r="I11" s="5">
        <v>8023</v>
      </c>
      <c r="J11" s="6">
        <v>0.20522602207893048</v>
      </c>
      <c r="K11" s="5">
        <v>2691</v>
      </c>
      <c r="L11" s="6">
        <v>9.0847709395361395E-2</v>
      </c>
      <c r="M11" s="5">
        <v>29621</v>
      </c>
      <c r="N11" s="7">
        <v>0.82349179872115652</v>
      </c>
      <c r="O11" s="4">
        <v>152</v>
      </c>
      <c r="P11" s="7">
        <v>4.2257436752849596E-3</v>
      </c>
      <c r="Q11" s="8">
        <v>29773</v>
      </c>
      <c r="R11" s="9">
        <v>0.82771754239644146</v>
      </c>
      <c r="S11" s="8">
        <v>6197</v>
      </c>
      <c r="T11" s="10">
        <v>0.17228245760355851</v>
      </c>
    </row>
    <row r="12" spans="1:20">
      <c r="A12" s="2">
        <v>7</v>
      </c>
      <c r="B12" s="3" t="s">
        <v>24</v>
      </c>
      <c r="C12" s="2">
        <v>70</v>
      </c>
      <c r="D12" s="4">
        <v>23891</v>
      </c>
      <c r="E12" s="5">
        <v>6139</v>
      </c>
      <c r="F12" s="6">
        <v>0.31808290155440416</v>
      </c>
      <c r="G12" s="5">
        <v>4833</v>
      </c>
      <c r="H12" s="6">
        <v>0.25041450777202073</v>
      </c>
      <c r="I12" s="5">
        <v>2820</v>
      </c>
      <c r="J12" s="6">
        <v>0.25041450777202073</v>
      </c>
      <c r="K12" s="5">
        <v>5508</v>
      </c>
      <c r="L12" s="6">
        <v>0.28538860103626945</v>
      </c>
      <c r="M12" s="5">
        <v>19300</v>
      </c>
      <c r="N12" s="7">
        <v>0.80783558662257759</v>
      </c>
      <c r="O12" s="4">
        <v>85</v>
      </c>
      <c r="P12" s="7">
        <v>3.5578251224310411E-3</v>
      </c>
      <c r="Q12" s="8">
        <v>19385</v>
      </c>
      <c r="R12" s="9">
        <v>0.81139341174500856</v>
      </c>
      <c r="S12" s="8">
        <v>4506</v>
      </c>
      <c r="T12" s="10">
        <v>0.18860658825499141</v>
      </c>
    </row>
    <row r="13" spans="1:20">
      <c r="A13" s="2">
        <v>8</v>
      </c>
      <c r="B13" s="3" t="s">
        <v>25</v>
      </c>
      <c r="C13" s="2">
        <v>48</v>
      </c>
      <c r="D13" s="4">
        <v>14726</v>
      </c>
      <c r="E13" s="5">
        <v>4344</v>
      </c>
      <c r="F13" s="6">
        <v>0.36599545033279973</v>
      </c>
      <c r="G13" s="5">
        <v>5021</v>
      </c>
      <c r="H13" s="6">
        <v>0.42303479652877241</v>
      </c>
      <c r="I13" s="5">
        <v>1555</v>
      </c>
      <c r="J13" s="6">
        <v>0.42303479652877241</v>
      </c>
      <c r="K13" s="5">
        <v>949</v>
      </c>
      <c r="L13" s="6">
        <v>7.9956188389923327E-2</v>
      </c>
      <c r="M13" s="5">
        <v>11869</v>
      </c>
      <c r="N13" s="7">
        <v>0.80598940649191908</v>
      </c>
      <c r="O13" s="4">
        <v>63</v>
      </c>
      <c r="P13" s="7">
        <v>4.278147494227896E-3</v>
      </c>
      <c r="Q13" s="8">
        <v>11932</v>
      </c>
      <c r="R13" s="9">
        <v>0.81026755398614692</v>
      </c>
      <c r="S13" s="8">
        <v>2794</v>
      </c>
      <c r="T13" s="10">
        <v>0.18973244601385306</v>
      </c>
    </row>
    <row r="14" spans="1:20">
      <c r="A14" s="2">
        <v>9</v>
      </c>
      <c r="B14" s="3" t="s">
        <v>26</v>
      </c>
      <c r="C14" s="2">
        <v>30</v>
      </c>
      <c r="D14" s="4">
        <v>9696</v>
      </c>
      <c r="E14" s="5">
        <v>2934</v>
      </c>
      <c r="F14" s="6">
        <v>0.38423258250392878</v>
      </c>
      <c r="G14" s="5">
        <v>2154</v>
      </c>
      <c r="H14" s="6">
        <v>0.28208486118386589</v>
      </c>
      <c r="I14" s="5">
        <v>1613</v>
      </c>
      <c r="J14" s="6">
        <v>0.28208486118386589</v>
      </c>
      <c r="K14" s="5">
        <v>935</v>
      </c>
      <c r="L14" s="6">
        <v>0.12244630696699843</v>
      </c>
      <c r="M14" s="5">
        <v>7636</v>
      </c>
      <c r="N14" s="7">
        <v>0.78754125412541254</v>
      </c>
      <c r="O14" s="4">
        <v>45</v>
      </c>
      <c r="P14" s="7">
        <v>4.6410891089108909E-3</v>
      </c>
      <c r="Q14" s="8">
        <v>7681</v>
      </c>
      <c r="R14" s="9">
        <v>0.79218234323432346</v>
      </c>
      <c r="S14" s="8">
        <v>2015</v>
      </c>
      <c r="T14" s="10">
        <v>0.20781765676567657</v>
      </c>
    </row>
    <row r="15" spans="1:20">
      <c r="A15" s="2">
        <v>10</v>
      </c>
      <c r="B15" s="3" t="s">
        <v>27</v>
      </c>
      <c r="C15" s="2">
        <v>35</v>
      </c>
      <c r="D15" s="4">
        <v>12126</v>
      </c>
      <c r="E15" s="5">
        <v>4406</v>
      </c>
      <c r="F15" s="6">
        <v>0.43336284056260449</v>
      </c>
      <c r="G15" s="5">
        <v>2018</v>
      </c>
      <c r="H15" s="6">
        <v>0.19848529556407987</v>
      </c>
      <c r="I15" s="5">
        <v>2985</v>
      </c>
      <c r="J15" s="6">
        <v>0.19848529556407987</v>
      </c>
      <c r="K15" s="5">
        <v>758</v>
      </c>
      <c r="L15" s="6">
        <v>7.4554932625159831E-2</v>
      </c>
      <c r="M15" s="5">
        <v>10167</v>
      </c>
      <c r="N15" s="7">
        <v>0.83844631370608613</v>
      </c>
      <c r="O15" s="4">
        <v>79</v>
      </c>
      <c r="P15" s="7">
        <v>6.5149266039914236E-3</v>
      </c>
      <c r="Q15" s="8">
        <v>10246</v>
      </c>
      <c r="R15" s="9">
        <v>0.84496124031007747</v>
      </c>
      <c r="S15" s="8">
        <v>1880</v>
      </c>
      <c r="T15" s="10">
        <v>0.15503875968992248</v>
      </c>
    </row>
    <row r="16" spans="1:20">
      <c r="A16" s="2">
        <v>11</v>
      </c>
      <c r="B16" s="3" t="s">
        <v>28</v>
      </c>
      <c r="C16" s="2">
        <v>32</v>
      </c>
      <c r="D16" s="4">
        <v>9378</v>
      </c>
      <c r="E16" s="5">
        <v>3203</v>
      </c>
      <c r="F16" s="6">
        <v>0.40314663310258025</v>
      </c>
      <c r="G16" s="5">
        <v>2138</v>
      </c>
      <c r="H16" s="6">
        <v>0.26910006293266203</v>
      </c>
      <c r="I16" s="5">
        <v>1459</v>
      </c>
      <c r="J16" s="6">
        <v>0.26910006293266203</v>
      </c>
      <c r="K16" s="5">
        <v>1145</v>
      </c>
      <c r="L16" s="6">
        <v>0.14411579609817496</v>
      </c>
      <c r="M16" s="5">
        <v>7945</v>
      </c>
      <c r="N16" s="7">
        <v>0.84719556408615915</v>
      </c>
      <c r="O16" s="4">
        <v>59</v>
      </c>
      <c r="P16" s="7">
        <v>6.291320110897846E-3</v>
      </c>
      <c r="Q16" s="8">
        <v>8004</v>
      </c>
      <c r="R16" s="9">
        <v>0.85348688419705698</v>
      </c>
      <c r="S16" s="8">
        <v>1374</v>
      </c>
      <c r="T16" s="10">
        <v>0.14651311580294304</v>
      </c>
    </row>
    <row r="17" spans="1:20">
      <c r="A17" s="2">
        <v>12</v>
      </c>
      <c r="B17" s="3" t="s">
        <v>29</v>
      </c>
      <c r="C17" s="2">
        <v>42</v>
      </c>
      <c r="D17" s="4">
        <v>12596</v>
      </c>
      <c r="E17" s="5">
        <v>4158</v>
      </c>
      <c r="F17" s="6">
        <v>0.38379176666051318</v>
      </c>
      <c r="G17" s="5">
        <v>2085</v>
      </c>
      <c r="H17" s="6">
        <v>0.19244969540335979</v>
      </c>
      <c r="I17" s="5">
        <v>2624</v>
      </c>
      <c r="J17" s="6">
        <v>0.19244969540335979</v>
      </c>
      <c r="K17" s="5">
        <v>1967</v>
      </c>
      <c r="L17" s="6">
        <v>0.18155805796566366</v>
      </c>
      <c r="M17" s="5">
        <v>10834</v>
      </c>
      <c r="N17" s="7">
        <v>0.86011432200698634</v>
      </c>
      <c r="O17" s="4">
        <v>74</v>
      </c>
      <c r="P17" s="7">
        <v>5.8748809145760562E-3</v>
      </c>
      <c r="Q17" s="8">
        <v>10908</v>
      </c>
      <c r="R17" s="9">
        <v>0.86598920292156245</v>
      </c>
      <c r="S17" s="8">
        <v>1688</v>
      </c>
      <c r="T17" s="10">
        <v>0.1340107970784376</v>
      </c>
    </row>
    <row r="18" spans="1:20">
      <c r="A18" s="2">
        <v>13</v>
      </c>
      <c r="B18" s="3" t="s">
        <v>30</v>
      </c>
      <c r="C18" s="2">
        <v>29</v>
      </c>
      <c r="D18" s="4">
        <v>9312</v>
      </c>
      <c r="E18" s="5">
        <v>3944</v>
      </c>
      <c r="F18" s="6">
        <v>0.49318494435413279</v>
      </c>
      <c r="G18" s="5">
        <v>1776</v>
      </c>
      <c r="H18" s="6">
        <v>0.22208328123046142</v>
      </c>
      <c r="I18" s="5">
        <v>1213</v>
      </c>
      <c r="J18" s="6">
        <v>0.22208328123046142</v>
      </c>
      <c r="K18" s="5">
        <v>1064</v>
      </c>
      <c r="L18" s="6">
        <v>0.13304989371014131</v>
      </c>
      <c r="M18" s="5">
        <v>7997</v>
      </c>
      <c r="N18" s="7">
        <v>0.85878436426116833</v>
      </c>
      <c r="O18" s="4">
        <v>27</v>
      </c>
      <c r="P18" s="7">
        <v>2.8994845360824743E-3</v>
      </c>
      <c r="Q18" s="8">
        <v>8024</v>
      </c>
      <c r="R18" s="9">
        <v>0.86168384879725091</v>
      </c>
      <c r="S18" s="8">
        <v>1288</v>
      </c>
      <c r="T18" s="10">
        <v>0.13831615120274915</v>
      </c>
    </row>
    <row r="19" spans="1:20">
      <c r="A19" s="152" t="s">
        <v>31</v>
      </c>
      <c r="B19" s="153"/>
      <c r="C19" s="106">
        <v>709</v>
      </c>
      <c r="D19" s="111">
        <v>236945</v>
      </c>
      <c r="E19" s="112">
        <v>72973</v>
      </c>
      <c r="F19" s="113">
        <v>0.36789646688715011</v>
      </c>
      <c r="G19" s="116">
        <v>53348</v>
      </c>
      <c r="H19" s="117">
        <v>0.26895619908042268</v>
      </c>
      <c r="I19" s="118">
        <v>41564</v>
      </c>
      <c r="J19" s="119">
        <v>1.0699999999999999E-2</v>
      </c>
      <c r="K19" s="121">
        <v>30467</v>
      </c>
      <c r="L19" s="122">
        <v>0.15360066951681858</v>
      </c>
      <c r="M19" s="120">
        <v>198352</v>
      </c>
      <c r="N19" s="123">
        <v>0.83712253898584055</v>
      </c>
      <c r="O19" s="111">
        <v>1104</v>
      </c>
      <c r="P19" s="123">
        <v>4.6593091223701699E-3</v>
      </c>
      <c r="Q19" s="124">
        <v>199456</v>
      </c>
      <c r="R19" s="125">
        <v>0.84178184810821077</v>
      </c>
      <c r="S19" s="126">
        <v>37489</v>
      </c>
      <c r="T19" s="127">
        <v>0.15821815189178923</v>
      </c>
    </row>
  </sheetData>
  <mergeCells count="11">
    <mergeCell ref="A19:B19"/>
    <mergeCell ref="A1:T1"/>
    <mergeCell ref="A2:T2"/>
    <mergeCell ref="A4:A5"/>
    <mergeCell ref="B4:B5"/>
    <mergeCell ref="C4:D4"/>
    <mergeCell ref="E4:L4"/>
    <mergeCell ref="M4:N4"/>
    <mergeCell ref="O4:P4"/>
    <mergeCell ref="Q4:R4"/>
    <mergeCell ref="S4:T4"/>
  </mergeCells>
  <pageMargins left="0.51181102362204722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SUARA LEGISLATIF 2019</vt:lpstr>
      <vt:lpstr>REKAP SUARA 2020</vt:lpstr>
      <vt:lpstr>DPS&amp;DPT 2020</vt:lpstr>
      <vt:lpstr>DPS&amp;DPT 2019</vt:lpstr>
      <vt:lpstr>REAKAP PILKADA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2022-06-27T03:35:27Z</cp:lastPrinted>
  <dcterms:created xsi:type="dcterms:W3CDTF">2021-03-29T07:43:16Z</dcterms:created>
  <dcterms:modified xsi:type="dcterms:W3CDTF">2022-06-27T03:35:51Z</dcterms:modified>
</cp:coreProperties>
</file>