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NFOKOM\"/>
    </mc:Choice>
  </mc:AlternateContent>
  <xr:revisionPtr revIDLastSave="0" documentId="13_ncr:1_{E82E07BA-778A-4920-A4B7-11A51B8F7E4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ersan Pertahap 2021" sheetId="5" r:id="rId1"/>
    <sheet name="Besaran Pertahap ADD Perubahan" sheetId="7" r:id="rId2"/>
    <sheet name="Besaran Pertahap DD Perubahan" sheetId="8" r:id="rId3"/>
  </sheets>
  <definedNames>
    <definedName name="_xlnm.Print_Area" localSheetId="2">'Besaran Pertahap DD Perubahan'!$A$12:$G$81</definedName>
    <definedName name="_xlnm.Print_Titles" localSheetId="0">'Bersan Pertahap 2021'!$15:$16</definedName>
    <definedName name="_xlnm.Print_Titles" localSheetId="1">'Besaran Pertahap ADD Perubahan'!$15:$16</definedName>
    <definedName name="_xlnm.Print_Titles" localSheetId="2">'Besaran Pertahap DD Perubahan'!$15:$15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9" i="8" l="1"/>
  <c r="D108" i="8"/>
  <c r="D82" i="8"/>
  <c r="O81" i="8"/>
  <c r="P81" i="8" s="1"/>
  <c r="M81" i="8"/>
  <c r="K81" i="8"/>
  <c r="I81" i="8"/>
  <c r="L81" i="8" s="1"/>
  <c r="G81" i="8"/>
  <c r="E81" i="8"/>
  <c r="N80" i="8"/>
  <c r="O80" i="8" s="1"/>
  <c r="P80" i="8" s="1"/>
  <c r="M80" i="8"/>
  <c r="J80" i="8"/>
  <c r="K80" i="8" s="1"/>
  <c r="L80" i="8" s="1"/>
  <c r="I80" i="8"/>
  <c r="G80" i="8"/>
  <c r="E80" i="8"/>
  <c r="O79" i="8"/>
  <c r="N79" i="8"/>
  <c r="M79" i="8"/>
  <c r="J79" i="8"/>
  <c r="K79" i="8" s="1"/>
  <c r="I79" i="8"/>
  <c r="G79" i="8"/>
  <c r="E79" i="8"/>
  <c r="P78" i="8"/>
  <c r="N78" i="8"/>
  <c r="O78" i="8" s="1"/>
  <c r="M78" i="8"/>
  <c r="J78" i="8"/>
  <c r="K78" i="8" s="1"/>
  <c r="I78" i="8"/>
  <c r="G78" i="8"/>
  <c r="E78" i="8"/>
  <c r="N77" i="8"/>
  <c r="O77" i="8" s="1"/>
  <c r="M77" i="8"/>
  <c r="J77" i="8"/>
  <c r="K77" i="8" s="1"/>
  <c r="I77" i="8"/>
  <c r="G77" i="8"/>
  <c r="E77" i="8"/>
  <c r="H77" i="8" s="1"/>
  <c r="N76" i="8"/>
  <c r="O76" i="8" s="1"/>
  <c r="M76" i="8"/>
  <c r="J76" i="8"/>
  <c r="K76" i="8" s="1"/>
  <c r="I76" i="8"/>
  <c r="L76" i="8" s="1"/>
  <c r="H76" i="8"/>
  <c r="G76" i="8"/>
  <c r="E76" i="8"/>
  <c r="N75" i="8"/>
  <c r="O75" i="8" s="1"/>
  <c r="M75" i="8"/>
  <c r="K75" i="8"/>
  <c r="J75" i="8"/>
  <c r="I75" i="8"/>
  <c r="L75" i="8" s="1"/>
  <c r="G75" i="8"/>
  <c r="E75" i="8"/>
  <c r="N74" i="8"/>
  <c r="O74" i="8" s="1"/>
  <c r="M74" i="8"/>
  <c r="J74" i="8"/>
  <c r="K74" i="8" s="1"/>
  <c r="I74" i="8"/>
  <c r="G74" i="8"/>
  <c r="E74" i="8"/>
  <c r="H74" i="8" s="1"/>
  <c r="N73" i="8"/>
  <c r="O73" i="8" s="1"/>
  <c r="M73" i="8"/>
  <c r="J73" i="8"/>
  <c r="K73" i="8" s="1"/>
  <c r="I73" i="8"/>
  <c r="G73" i="8"/>
  <c r="E73" i="8"/>
  <c r="N72" i="8"/>
  <c r="O72" i="8" s="1"/>
  <c r="P72" i="8" s="1"/>
  <c r="M72" i="8"/>
  <c r="J72" i="8"/>
  <c r="K72" i="8" s="1"/>
  <c r="L72" i="8" s="1"/>
  <c r="I72" i="8"/>
  <c r="G72" i="8"/>
  <c r="E72" i="8"/>
  <c r="O71" i="8"/>
  <c r="N71" i="8"/>
  <c r="M71" i="8"/>
  <c r="J71" i="8"/>
  <c r="K71" i="8" s="1"/>
  <c r="I71" i="8"/>
  <c r="G71" i="8"/>
  <c r="E71" i="8"/>
  <c r="H71" i="8" s="1"/>
  <c r="P70" i="8"/>
  <c r="N70" i="8"/>
  <c r="O70" i="8" s="1"/>
  <c r="M70" i="8"/>
  <c r="J70" i="8"/>
  <c r="K70" i="8" s="1"/>
  <c r="I70" i="8"/>
  <c r="G70" i="8"/>
  <c r="E70" i="8"/>
  <c r="H70" i="8" s="1"/>
  <c r="N69" i="8"/>
  <c r="O69" i="8" s="1"/>
  <c r="M69" i="8"/>
  <c r="J69" i="8"/>
  <c r="K69" i="8" s="1"/>
  <c r="I69" i="8"/>
  <c r="G69" i="8"/>
  <c r="E69" i="8"/>
  <c r="H69" i="8" s="1"/>
  <c r="N68" i="8"/>
  <c r="O68" i="8" s="1"/>
  <c r="M68" i="8"/>
  <c r="J68" i="8"/>
  <c r="K68" i="8" s="1"/>
  <c r="I68" i="8"/>
  <c r="L68" i="8" s="1"/>
  <c r="H68" i="8"/>
  <c r="G68" i="8"/>
  <c r="E68" i="8"/>
  <c r="N67" i="8"/>
  <c r="O67" i="8" s="1"/>
  <c r="M67" i="8"/>
  <c r="K67" i="8"/>
  <c r="J67" i="8"/>
  <c r="I67" i="8"/>
  <c r="L67" i="8" s="1"/>
  <c r="G67" i="8"/>
  <c r="E67" i="8"/>
  <c r="N66" i="8"/>
  <c r="O66" i="8" s="1"/>
  <c r="M66" i="8"/>
  <c r="J66" i="8"/>
  <c r="K66" i="8" s="1"/>
  <c r="I66" i="8"/>
  <c r="G66" i="8"/>
  <c r="E66" i="8"/>
  <c r="H66" i="8" s="1"/>
  <c r="N65" i="8"/>
  <c r="O65" i="8" s="1"/>
  <c r="M65" i="8"/>
  <c r="J65" i="8"/>
  <c r="K65" i="8" s="1"/>
  <c r="I65" i="8"/>
  <c r="G65" i="8"/>
  <c r="E65" i="8"/>
  <c r="N64" i="8"/>
  <c r="O64" i="8" s="1"/>
  <c r="M64" i="8"/>
  <c r="J64" i="8"/>
  <c r="K64" i="8" s="1"/>
  <c r="L64" i="8" s="1"/>
  <c r="I64" i="8"/>
  <c r="G64" i="8"/>
  <c r="E64" i="8"/>
  <c r="O63" i="8"/>
  <c r="N63" i="8"/>
  <c r="M63" i="8"/>
  <c r="J63" i="8"/>
  <c r="K63" i="8" s="1"/>
  <c r="I63" i="8"/>
  <c r="G63" i="8"/>
  <c r="E63" i="8"/>
  <c r="P62" i="8"/>
  <c r="N62" i="8"/>
  <c r="O62" i="8" s="1"/>
  <c r="M62" i="8"/>
  <c r="J62" i="8"/>
  <c r="K62" i="8" s="1"/>
  <c r="I62" i="8"/>
  <c r="G62" i="8"/>
  <c r="E62" i="8"/>
  <c r="H62" i="8" s="1"/>
  <c r="N61" i="8"/>
  <c r="O61" i="8" s="1"/>
  <c r="M61" i="8"/>
  <c r="J61" i="8"/>
  <c r="K61" i="8" s="1"/>
  <c r="I61" i="8"/>
  <c r="G61" i="8"/>
  <c r="E61" i="8"/>
  <c r="H61" i="8" s="1"/>
  <c r="N60" i="8"/>
  <c r="O60" i="8" s="1"/>
  <c r="M60" i="8"/>
  <c r="J60" i="8"/>
  <c r="K60" i="8" s="1"/>
  <c r="I60" i="8"/>
  <c r="L60" i="8" s="1"/>
  <c r="H60" i="8"/>
  <c r="G60" i="8"/>
  <c r="E60" i="8"/>
  <c r="N59" i="8"/>
  <c r="O59" i="8" s="1"/>
  <c r="M59" i="8"/>
  <c r="K59" i="8"/>
  <c r="J59" i="8"/>
  <c r="I59" i="8"/>
  <c r="L59" i="8" s="1"/>
  <c r="G59" i="8"/>
  <c r="E59" i="8"/>
  <c r="N58" i="8"/>
  <c r="O58" i="8" s="1"/>
  <c r="M58" i="8"/>
  <c r="J58" i="8"/>
  <c r="K58" i="8" s="1"/>
  <c r="I58" i="8"/>
  <c r="G58" i="8"/>
  <c r="E58" i="8"/>
  <c r="H58" i="8" s="1"/>
  <c r="N57" i="8"/>
  <c r="O57" i="8" s="1"/>
  <c r="M57" i="8"/>
  <c r="J57" i="8"/>
  <c r="K57" i="8" s="1"/>
  <c r="I57" i="8"/>
  <c r="G57" i="8"/>
  <c r="E57" i="8"/>
  <c r="N56" i="8"/>
  <c r="O56" i="8" s="1"/>
  <c r="P56" i="8" s="1"/>
  <c r="M56" i="8"/>
  <c r="J56" i="8"/>
  <c r="K56" i="8" s="1"/>
  <c r="L56" i="8" s="1"/>
  <c r="I56" i="8"/>
  <c r="G56" i="8"/>
  <c r="E56" i="8"/>
  <c r="O55" i="8"/>
  <c r="N55" i="8"/>
  <c r="M55" i="8"/>
  <c r="J55" i="8"/>
  <c r="K55" i="8" s="1"/>
  <c r="I55" i="8"/>
  <c r="G55" i="8"/>
  <c r="H55" i="8" s="1"/>
  <c r="E55" i="8"/>
  <c r="P54" i="8"/>
  <c r="N54" i="8"/>
  <c r="O54" i="8" s="1"/>
  <c r="M54" i="8"/>
  <c r="J54" i="8"/>
  <c r="K54" i="8" s="1"/>
  <c r="I54" i="8"/>
  <c r="G54" i="8"/>
  <c r="E54" i="8"/>
  <c r="H54" i="8" s="1"/>
  <c r="N53" i="8"/>
  <c r="O53" i="8" s="1"/>
  <c r="M53" i="8"/>
  <c r="K53" i="8"/>
  <c r="J53" i="8"/>
  <c r="I53" i="8"/>
  <c r="G53" i="8"/>
  <c r="E53" i="8"/>
  <c r="H53" i="8" s="1"/>
  <c r="N52" i="8"/>
  <c r="O52" i="8" s="1"/>
  <c r="M52" i="8"/>
  <c r="J52" i="8"/>
  <c r="K52" i="8" s="1"/>
  <c r="I52" i="8"/>
  <c r="L52" i="8" s="1"/>
  <c r="H52" i="8"/>
  <c r="G52" i="8"/>
  <c r="E52" i="8"/>
  <c r="N51" i="8"/>
  <c r="O51" i="8" s="1"/>
  <c r="M51" i="8"/>
  <c r="K51" i="8"/>
  <c r="J51" i="8"/>
  <c r="I51" i="8"/>
  <c r="L51" i="8" s="1"/>
  <c r="G51" i="8"/>
  <c r="E51" i="8"/>
  <c r="N50" i="8"/>
  <c r="O50" i="8" s="1"/>
  <c r="M50" i="8"/>
  <c r="J50" i="8"/>
  <c r="K50" i="8" s="1"/>
  <c r="I50" i="8"/>
  <c r="G50" i="8"/>
  <c r="E50" i="8"/>
  <c r="H50" i="8" s="1"/>
  <c r="O49" i="8"/>
  <c r="N49" i="8"/>
  <c r="M49" i="8"/>
  <c r="J49" i="8"/>
  <c r="K49" i="8" s="1"/>
  <c r="I49" i="8"/>
  <c r="G49" i="8"/>
  <c r="E49" i="8"/>
  <c r="N48" i="8"/>
  <c r="O48" i="8" s="1"/>
  <c r="P48" i="8" s="1"/>
  <c r="M48" i="8"/>
  <c r="J48" i="8"/>
  <c r="K48" i="8" s="1"/>
  <c r="L48" i="8" s="1"/>
  <c r="I48" i="8"/>
  <c r="G48" i="8"/>
  <c r="E48" i="8"/>
  <c r="O47" i="8"/>
  <c r="N47" i="8"/>
  <c r="M47" i="8"/>
  <c r="J47" i="8"/>
  <c r="K47" i="8" s="1"/>
  <c r="I47" i="8"/>
  <c r="G47" i="8"/>
  <c r="H47" i="8" s="1"/>
  <c r="E47" i="8"/>
  <c r="P46" i="8"/>
  <c r="N46" i="8"/>
  <c r="O46" i="8" s="1"/>
  <c r="M46" i="8"/>
  <c r="J46" i="8"/>
  <c r="K46" i="8" s="1"/>
  <c r="I46" i="8"/>
  <c r="G46" i="8"/>
  <c r="E46" i="8"/>
  <c r="H46" i="8" s="1"/>
  <c r="N45" i="8"/>
  <c r="O45" i="8" s="1"/>
  <c r="M45" i="8"/>
  <c r="K45" i="8"/>
  <c r="J45" i="8"/>
  <c r="I45" i="8"/>
  <c r="G45" i="8"/>
  <c r="E45" i="8"/>
  <c r="H45" i="8" s="1"/>
  <c r="N44" i="8"/>
  <c r="O44" i="8" s="1"/>
  <c r="M44" i="8"/>
  <c r="J44" i="8"/>
  <c r="K44" i="8" s="1"/>
  <c r="I44" i="8"/>
  <c r="L44" i="8" s="1"/>
  <c r="H44" i="8"/>
  <c r="G44" i="8"/>
  <c r="E44" i="8"/>
  <c r="N43" i="8"/>
  <c r="O43" i="8" s="1"/>
  <c r="M43" i="8"/>
  <c r="K43" i="8"/>
  <c r="J43" i="8"/>
  <c r="I43" i="8"/>
  <c r="L43" i="8" s="1"/>
  <c r="G43" i="8"/>
  <c r="E43" i="8"/>
  <c r="N42" i="8"/>
  <c r="O42" i="8" s="1"/>
  <c r="M42" i="8"/>
  <c r="J42" i="8"/>
  <c r="K42" i="8" s="1"/>
  <c r="I42" i="8"/>
  <c r="G42" i="8"/>
  <c r="E42" i="8"/>
  <c r="H42" i="8" s="1"/>
  <c r="N41" i="8"/>
  <c r="O41" i="8" s="1"/>
  <c r="M41" i="8"/>
  <c r="J41" i="8"/>
  <c r="K41" i="8" s="1"/>
  <c r="I41" i="8"/>
  <c r="G41" i="8"/>
  <c r="E41" i="8"/>
  <c r="N40" i="8"/>
  <c r="O40" i="8" s="1"/>
  <c r="P40" i="8" s="1"/>
  <c r="M40" i="8"/>
  <c r="J40" i="8"/>
  <c r="K40" i="8" s="1"/>
  <c r="L40" i="8" s="1"/>
  <c r="I40" i="8"/>
  <c r="G40" i="8"/>
  <c r="E40" i="8"/>
  <c r="O39" i="8"/>
  <c r="N39" i="8"/>
  <c r="M39" i="8"/>
  <c r="J39" i="8"/>
  <c r="K39" i="8" s="1"/>
  <c r="I39" i="8"/>
  <c r="G39" i="8"/>
  <c r="H39" i="8" s="1"/>
  <c r="E39" i="8"/>
  <c r="P38" i="8"/>
  <c r="N38" i="8"/>
  <c r="O38" i="8" s="1"/>
  <c r="M38" i="8"/>
  <c r="J38" i="8"/>
  <c r="K38" i="8" s="1"/>
  <c r="I38" i="8"/>
  <c r="G38" i="8"/>
  <c r="E38" i="8"/>
  <c r="H38" i="8" s="1"/>
  <c r="N37" i="8"/>
  <c r="O37" i="8" s="1"/>
  <c r="M37" i="8"/>
  <c r="K37" i="8"/>
  <c r="J37" i="8"/>
  <c r="I37" i="8"/>
  <c r="G37" i="8"/>
  <c r="E37" i="8"/>
  <c r="H37" i="8" s="1"/>
  <c r="N36" i="8"/>
  <c r="O36" i="8" s="1"/>
  <c r="M36" i="8"/>
  <c r="J36" i="8"/>
  <c r="K36" i="8" s="1"/>
  <c r="I36" i="8"/>
  <c r="L36" i="8" s="1"/>
  <c r="H36" i="8"/>
  <c r="G36" i="8"/>
  <c r="E36" i="8"/>
  <c r="N35" i="8"/>
  <c r="O35" i="8" s="1"/>
  <c r="M35" i="8"/>
  <c r="K35" i="8"/>
  <c r="J35" i="8"/>
  <c r="I35" i="8"/>
  <c r="L35" i="8" s="1"/>
  <c r="G35" i="8"/>
  <c r="E35" i="8"/>
  <c r="N34" i="8"/>
  <c r="O34" i="8" s="1"/>
  <c r="M34" i="8"/>
  <c r="J34" i="8"/>
  <c r="K34" i="8" s="1"/>
  <c r="I34" i="8"/>
  <c r="G34" i="8"/>
  <c r="E34" i="8"/>
  <c r="H34" i="8" s="1"/>
  <c r="O33" i="8"/>
  <c r="N33" i="8"/>
  <c r="M33" i="8"/>
  <c r="J33" i="8"/>
  <c r="K33" i="8" s="1"/>
  <c r="I33" i="8"/>
  <c r="G33" i="8"/>
  <c r="E33" i="8"/>
  <c r="N32" i="8"/>
  <c r="O32" i="8" s="1"/>
  <c r="P32" i="8" s="1"/>
  <c r="M32" i="8"/>
  <c r="J32" i="8"/>
  <c r="K32" i="8" s="1"/>
  <c r="I32" i="8"/>
  <c r="G32" i="8"/>
  <c r="E32" i="8"/>
  <c r="N31" i="8"/>
  <c r="O31" i="8" s="1"/>
  <c r="P31" i="8" s="1"/>
  <c r="M31" i="8"/>
  <c r="J31" i="8"/>
  <c r="K31" i="8" s="1"/>
  <c r="L31" i="8" s="1"/>
  <c r="I31" i="8"/>
  <c r="H31" i="8"/>
  <c r="G31" i="8"/>
  <c r="E31" i="8"/>
  <c r="N30" i="8"/>
  <c r="O30" i="8" s="1"/>
  <c r="P30" i="8" s="1"/>
  <c r="M30" i="8"/>
  <c r="J30" i="8"/>
  <c r="K30" i="8" s="1"/>
  <c r="L30" i="8" s="1"/>
  <c r="I30" i="8"/>
  <c r="G30" i="8"/>
  <c r="H30" i="8" s="1"/>
  <c r="E30" i="8"/>
  <c r="N29" i="8"/>
  <c r="O29" i="8" s="1"/>
  <c r="M29" i="8"/>
  <c r="J29" i="8"/>
  <c r="K29" i="8" s="1"/>
  <c r="I29" i="8"/>
  <c r="G29" i="8"/>
  <c r="E29" i="8"/>
  <c r="N28" i="8"/>
  <c r="O28" i="8" s="1"/>
  <c r="M28" i="8"/>
  <c r="J28" i="8"/>
  <c r="K28" i="8" s="1"/>
  <c r="I28" i="8"/>
  <c r="L28" i="8" s="1"/>
  <c r="G28" i="8"/>
  <c r="E28" i="8"/>
  <c r="H28" i="8" s="1"/>
  <c r="O27" i="8"/>
  <c r="P27" i="8" s="1"/>
  <c r="N27" i="8"/>
  <c r="M27" i="8"/>
  <c r="J27" i="8"/>
  <c r="K27" i="8" s="1"/>
  <c r="L27" i="8" s="1"/>
  <c r="I27" i="8"/>
  <c r="G27" i="8"/>
  <c r="H27" i="8" s="1"/>
  <c r="E27" i="8"/>
  <c r="N26" i="8"/>
  <c r="O26" i="8" s="1"/>
  <c r="P26" i="8" s="1"/>
  <c r="M26" i="8"/>
  <c r="J26" i="8"/>
  <c r="K26" i="8" s="1"/>
  <c r="L26" i="8" s="1"/>
  <c r="I26" i="8"/>
  <c r="G26" i="8"/>
  <c r="E26" i="8"/>
  <c r="N25" i="8"/>
  <c r="O25" i="8" s="1"/>
  <c r="M25" i="8"/>
  <c r="K25" i="8"/>
  <c r="J25" i="8"/>
  <c r="I25" i="8"/>
  <c r="G25" i="8"/>
  <c r="E25" i="8"/>
  <c r="H25" i="8" s="1"/>
  <c r="N24" i="8"/>
  <c r="O24" i="8" s="1"/>
  <c r="M24" i="8"/>
  <c r="P24" i="8" s="1"/>
  <c r="J24" i="8"/>
  <c r="K24" i="8" s="1"/>
  <c r="I24" i="8"/>
  <c r="L24" i="8" s="1"/>
  <c r="G24" i="8"/>
  <c r="E24" i="8"/>
  <c r="H24" i="8" s="1"/>
  <c r="N23" i="8"/>
  <c r="O23" i="8" s="1"/>
  <c r="P23" i="8" s="1"/>
  <c r="M23" i="8"/>
  <c r="K23" i="8"/>
  <c r="L23" i="8" s="1"/>
  <c r="J23" i="8"/>
  <c r="I23" i="8"/>
  <c r="G23" i="8"/>
  <c r="E23" i="8"/>
  <c r="N22" i="8"/>
  <c r="O22" i="8" s="1"/>
  <c r="M22" i="8"/>
  <c r="J22" i="8"/>
  <c r="K22" i="8" s="1"/>
  <c r="I22" i="8"/>
  <c r="G22" i="8"/>
  <c r="E22" i="8"/>
  <c r="H22" i="8" s="1"/>
  <c r="N21" i="8"/>
  <c r="O21" i="8" s="1"/>
  <c r="M21" i="8"/>
  <c r="J21" i="8"/>
  <c r="K21" i="8" s="1"/>
  <c r="I21" i="8"/>
  <c r="G21" i="8"/>
  <c r="E21" i="8"/>
  <c r="N20" i="8"/>
  <c r="O20" i="8" s="1"/>
  <c r="M20" i="8"/>
  <c r="P20" i="8" s="1"/>
  <c r="J20" i="8"/>
  <c r="K20" i="8" s="1"/>
  <c r="I20" i="8"/>
  <c r="G20" i="8"/>
  <c r="E20" i="8"/>
  <c r="H20" i="8" s="1"/>
  <c r="N19" i="8"/>
  <c r="O19" i="8" s="1"/>
  <c r="M19" i="8"/>
  <c r="K19" i="8"/>
  <c r="J19" i="8"/>
  <c r="I19" i="8"/>
  <c r="G19" i="8"/>
  <c r="E19" i="8"/>
  <c r="N18" i="8"/>
  <c r="O18" i="8" s="1"/>
  <c r="P18" i="8" s="1"/>
  <c r="M18" i="8"/>
  <c r="J18" i="8"/>
  <c r="K18" i="8" s="1"/>
  <c r="I18" i="8"/>
  <c r="G18" i="8"/>
  <c r="E18" i="8"/>
  <c r="H18" i="8" s="1"/>
  <c r="N17" i="8"/>
  <c r="O17" i="8" s="1"/>
  <c r="M17" i="8"/>
  <c r="J17" i="8"/>
  <c r="K17" i="8" s="1"/>
  <c r="I17" i="8"/>
  <c r="G17" i="8"/>
  <c r="E17" i="8"/>
  <c r="N16" i="8"/>
  <c r="O16" i="8" s="1"/>
  <c r="P16" i="8" s="1"/>
  <c r="M16" i="8"/>
  <c r="J16" i="8"/>
  <c r="K16" i="8" s="1"/>
  <c r="I16" i="8"/>
  <c r="G16" i="8"/>
  <c r="E16" i="8"/>
  <c r="I82" i="7"/>
  <c r="H82" i="7"/>
  <c r="G82" i="7"/>
  <c r="F82" i="7"/>
  <c r="E82" i="7"/>
  <c r="D82" i="7"/>
  <c r="O82" i="5"/>
  <c r="N82" i="5"/>
  <c r="M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82" i="5" s="1"/>
  <c r="K82" i="5"/>
  <c r="J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H82" i="5"/>
  <c r="G82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17" i="5"/>
  <c r="F82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17" i="5"/>
  <c r="D82" i="5"/>
  <c r="E82" i="8" l="1"/>
  <c r="L18" i="8"/>
  <c r="H19" i="8"/>
  <c r="P19" i="8"/>
  <c r="L22" i="8"/>
  <c r="H23" i="8"/>
  <c r="H32" i="8"/>
  <c r="L33" i="8"/>
  <c r="P34" i="8"/>
  <c r="P36" i="8"/>
  <c r="L38" i="8"/>
  <c r="H40" i="8"/>
  <c r="L41" i="8"/>
  <c r="P42" i="8"/>
  <c r="P44" i="8"/>
  <c r="L46" i="8"/>
  <c r="H48" i="8"/>
  <c r="L49" i="8"/>
  <c r="P50" i="8"/>
  <c r="P52" i="8"/>
  <c r="L54" i="8"/>
  <c r="H56" i="8"/>
  <c r="L57" i="8"/>
  <c r="P58" i="8"/>
  <c r="P60" i="8"/>
  <c r="L62" i="8"/>
  <c r="H63" i="8"/>
  <c r="H64" i="8"/>
  <c r="L65" i="8"/>
  <c r="P66" i="8"/>
  <c r="P68" i="8"/>
  <c r="L70" i="8"/>
  <c r="H72" i="8"/>
  <c r="L73" i="8"/>
  <c r="P74" i="8"/>
  <c r="P76" i="8"/>
  <c r="L78" i="8"/>
  <c r="H80" i="8"/>
  <c r="G82" i="8"/>
  <c r="L19" i="8"/>
  <c r="P28" i="8"/>
  <c r="P64" i="8"/>
  <c r="H78" i="8"/>
  <c r="H79" i="8"/>
  <c r="K82" i="8"/>
  <c r="I82" i="8"/>
  <c r="H17" i="8"/>
  <c r="L20" i="8"/>
  <c r="H21" i="8"/>
  <c r="P22" i="8"/>
  <c r="H26" i="8"/>
  <c r="L32" i="8"/>
  <c r="H33" i="8"/>
  <c r="L34" i="8"/>
  <c r="H35" i="8"/>
  <c r="P35" i="8"/>
  <c r="P37" i="8"/>
  <c r="H41" i="8"/>
  <c r="L42" i="8"/>
  <c r="P43" i="8"/>
  <c r="P45" i="8"/>
  <c r="H49" i="8"/>
  <c r="L50" i="8"/>
  <c r="H51" i="8"/>
  <c r="P51" i="8"/>
  <c r="P53" i="8"/>
  <c r="H57" i="8"/>
  <c r="L58" i="8"/>
  <c r="H59" i="8"/>
  <c r="P59" i="8"/>
  <c r="P61" i="8"/>
  <c r="H65" i="8"/>
  <c r="L66" i="8"/>
  <c r="P67" i="8"/>
  <c r="P69" i="8"/>
  <c r="H73" i="8"/>
  <c r="L74" i="8"/>
  <c r="P75" i="8"/>
  <c r="P77" i="8"/>
  <c r="H81" i="8"/>
  <c r="L17" i="8"/>
  <c r="P29" i="8"/>
  <c r="O82" i="8"/>
  <c r="H16" i="8"/>
  <c r="L16" i="8"/>
  <c r="P21" i="8"/>
  <c r="L25" i="8"/>
  <c r="L37" i="8"/>
  <c r="P39" i="8"/>
  <c r="L45" i="8"/>
  <c r="P47" i="8"/>
  <c r="L53" i="8"/>
  <c r="P55" i="8"/>
  <c r="L61" i="8"/>
  <c r="P63" i="8"/>
  <c r="L69" i="8"/>
  <c r="P71" i="8"/>
  <c r="L77" i="8"/>
  <c r="P79" i="8"/>
  <c r="P25" i="8"/>
  <c r="L29" i="8"/>
  <c r="M82" i="8"/>
  <c r="P17" i="8"/>
  <c r="L21" i="8"/>
  <c r="H29" i="8"/>
  <c r="P33" i="8"/>
  <c r="L39" i="8"/>
  <c r="P41" i="8"/>
  <c r="H43" i="8"/>
  <c r="L47" i="8"/>
  <c r="P49" i="8"/>
  <c r="L55" i="8"/>
  <c r="P57" i="8"/>
  <c r="L63" i="8"/>
  <c r="P65" i="8"/>
  <c r="H67" i="8"/>
  <c r="L71" i="8"/>
  <c r="P73" i="8"/>
  <c r="H75" i="8"/>
  <c r="L79" i="8"/>
  <c r="P82" i="8" l="1"/>
  <c r="L82" i="8"/>
  <c r="H82" i="8"/>
  <c r="E82" i="5" l="1"/>
</calcChain>
</file>

<file path=xl/sharedStrings.xml><?xml version="1.0" encoding="utf-8"?>
<sst xmlns="http://schemas.openxmlformats.org/spreadsheetml/2006/main" count="367" uniqueCount="130">
  <si>
    <t>DAFTAR BESARAN PEMBAGIAN DAN  PENETAPAN RINCIAN ALOKASI DANA DESA</t>
  </si>
  <si>
    <t>SETIAP DESA KABUPATEN PANGKAJENE DAN KEPULAUAN TAHUN 2018</t>
  </si>
  <si>
    <t>No.</t>
  </si>
  <si>
    <t>Kecamatan</t>
  </si>
  <si>
    <t>Nama Desa</t>
  </si>
  <si>
    <t>SABARU</t>
  </si>
  <si>
    <t>BALO BALOANG</t>
  </si>
  <si>
    <t>SABALANA</t>
  </si>
  <si>
    <t>TAMPAANG</t>
  </si>
  <si>
    <t>SAILUS</t>
  </si>
  <si>
    <t>SATANGER</t>
  </si>
  <si>
    <t>KAPOPOSAN BALI</t>
  </si>
  <si>
    <t>POLEONRO</t>
  </si>
  <si>
    <t>PAMMAS</t>
  </si>
  <si>
    <t>KANYURANG</t>
  </si>
  <si>
    <t>MARA SENDE</t>
  </si>
  <si>
    <t>DEWAKANG</t>
  </si>
  <si>
    <t>MATTIRO DECENG</t>
  </si>
  <si>
    <t>MATTIRO LANGI</t>
  </si>
  <si>
    <t>MATTIRO MATAE</t>
  </si>
  <si>
    <t>MATTIRO UJUNG</t>
  </si>
  <si>
    <t>MATTIRO DOLANGENG</t>
  </si>
  <si>
    <t>MATTIRO BONE</t>
  </si>
  <si>
    <t>MATTARO ADAE</t>
  </si>
  <si>
    <t>BALOCCI</t>
  </si>
  <si>
    <t>TOMPOBULU</t>
  </si>
  <si>
    <t>BUNGORO</t>
  </si>
  <si>
    <t>BOWONG CINDEA</t>
  </si>
  <si>
    <t>TABO TABO</t>
  </si>
  <si>
    <t>MANGILU</t>
  </si>
  <si>
    <t>BULU CINDEA</t>
  </si>
  <si>
    <t>BIRING ERE</t>
  </si>
  <si>
    <t>LABAKKANG</t>
  </si>
  <si>
    <t>PATTALASSANG</t>
  </si>
  <si>
    <t>MANAKKU</t>
  </si>
  <si>
    <t>GENTUNG</t>
  </si>
  <si>
    <t>BATARA</t>
  </si>
  <si>
    <t>TARAWEANG</t>
  </si>
  <si>
    <t>KANAUNGAN</t>
  </si>
  <si>
    <t>BONTO MANAI</t>
  </si>
  <si>
    <t>KASSI LOE</t>
  </si>
  <si>
    <t>BARA BATU</t>
  </si>
  <si>
    <t>MARANG</t>
  </si>
  <si>
    <t>PADANG LAMPE</t>
  </si>
  <si>
    <t>TAMANGAPA</t>
  </si>
  <si>
    <t>PITUSUNGGU</t>
  </si>
  <si>
    <t>PITUE</t>
  </si>
  <si>
    <t>PUNRANGA</t>
  </si>
  <si>
    <t>ALESIPITTO</t>
  </si>
  <si>
    <t>SEGERI</t>
  </si>
  <si>
    <t>BARING</t>
  </si>
  <si>
    <t>PARENRENG</t>
  </si>
  <si>
    <t>MINASA TENE</t>
  </si>
  <si>
    <t>KABBA</t>
  </si>
  <si>
    <t>PANAIKANG</t>
  </si>
  <si>
    <t>MANDALLE</t>
  </si>
  <si>
    <t>BENTENG</t>
  </si>
  <si>
    <t>MANGGALUNG</t>
  </si>
  <si>
    <t>TAMARUPA</t>
  </si>
  <si>
    <t>BODDIE</t>
  </si>
  <si>
    <t>COPPO TOMPONG</t>
  </si>
  <si>
    <t>TONDONG TALLASA</t>
  </si>
  <si>
    <t>BANTI MURUNG</t>
  </si>
  <si>
    <t>TONDONG KURA</t>
  </si>
  <si>
    <t>LANNE</t>
  </si>
  <si>
    <t>BULUTELLUE</t>
  </si>
  <si>
    <t>MALAKA</t>
  </si>
  <si>
    <t>BONTO BIRAO</t>
  </si>
  <si>
    <t>MATTIRO KANJA</t>
  </si>
  <si>
    <t>MATTIRO BAJI</t>
  </si>
  <si>
    <t>MATTIRO BULU</t>
  </si>
  <si>
    <t>MATTIRO BOMBANG</t>
  </si>
  <si>
    <t>MATTIRO LABANGENG</t>
  </si>
  <si>
    <t>MATTIRO ULENG</t>
  </si>
  <si>
    <t>MATTIRO WALIE</t>
  </si>
  <si>
    <t>Total</t>
  </si>
  <si>
    <t>Kontrol Penghitungan</t>
  </si>
  <si>
    <t>Pagu Dana Desa Kab/Kota ............</t>
  </si>
  <si>
    <t>Hasil Perhitungan Pagu Dana Desa Kab/Kota ............</t>
  </si>
  <si>
    <t>Pagu Alokasi Dasar Kab/Kota ............</t>
  </si>
  <si>
    <t>Hasil Hitung Alokasi Dasar Kab/Kota ............</t>
  </si>
  <si>
    <t>Pagu Alokasi Afirmasi Kab/Kota ............</t>
  </si>
  <si>
    <t>Hasil Hitung Alokasi Afirmasi Kab/Kota ............</t>
  </si>
  <si>
    <t>Pagu Alokasi Formula Kab/Kota ............</t>
  </si>
  <si>
    <t>Hasil Hitung Alokasi Formula Kab/Kota ............</t>
  </si>
  <si>
    <t>Jumlah Desa</t>
  </si>
  <si>
    <t>ADD</t>
  </si>
  <si>
    <t>DD</t>
  </si>
  <si>
    <t>JUMLAH DANA</t>
  </si>
  <si>
    <t>JUMLAH</t>
  </si>
  <si>
    <t>THP. II (40%)</t>
  </si>
  <si>
    <t>LK. TUPABBIRING</t>
  </si>
  <si>
    <t xml:space="preserve">LK. TUPABBIRING </t>
  </si>
  <si>
    <t>UTARA</t>
  </si>
  <si>
    <t>LK. TANGAYA</t>
  </si>
  <si>
    <t>LK. KALMAS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</si>
  <si>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</si>
  <si>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</si>
  <si>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</si>
  <si>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</si>
  <si>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</si>
  <si>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</si>
  <si>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</si>
  <si>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</si>
  <si>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</si>
  <si>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</si>
  <si>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</si>
  <si>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</si>
  <si>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DOANG DOANGAN L.</t>
  </si>
  <si>
    <t>KABUPATEN PANGKAJENE DAN KEPULAUAN</t>
  </si>
  <si>
    <t>THP. I (40%)</t>
  </si>
  <si>
    <t>THP. III (20%)</t>
  </si>
  <si>
    <t>PENYALURAN ADD</t>
  </si>
  <si>
    <t>PENYALURAN DD</t>
  </si>
  <si>
    <t>PAGU ADD AWAL</t>
  </si>
  <si>
    <t>PAGU ADD PERUBAHAN</t>
  </si>
  <si>
    <t>PAGU ADD REFOCUSING PERUBAHAN</t>
  </si>
  <si>
    <t>BESARAN PERUBAHAN ALOKASI DANA DESA TAHAP I,II &amp; III TAHUN 2021</t>
  </si>
  <si>
    <t>BESARAN ALOKASI DANA DESA &amp; DANA DESA TAHAP I, II DAN III TAHUN 2021</t>
  </si>
  <si>
    <t>BESARAN DANA DESA TAHAP I,II &amp; III TAHUN 2021</t>
  </si>
  <si>
    <t>PAGU DD</t>
  </si>
  <si>
    <t>KPM</t>
  </si>
  <si>
    <t>BLT DESA BLN (1 S.D 5) @ Rp 300.000,-KPM</t>
  </si>
  <si>
    <t>PENCAIRAN TAHAP I (40%)</t>
  </si>
  <si>
    <t>BLT DESA BLN (6 S.D 10) @ Rp 300.000,-KPM</t>
  </si>
  <si>
    <t>PENCAIRAN TAHAP II (40%)</t>
  </si>
  <si>
    <t>BLT DESA BLN (11 S.D 12) @ Rp 300.000,-KPM</t>
  </si>
  <si>
    <t>PENCAIRAN TAHAP III (20%)</t>
  </si>
  <si>
    <t>No</t>
  </si>
  <si>
    <t>Desa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</si>
</sst>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Bookman Old Style"/>
      <family val="1"/>
    </font>
    <font>
      <sz val="10"/>
      <color theme="1"/>
      <name val="Bookman Old Style"/>
      <family val="1"/>
    </font>
    <font>
      <sz val="11"/>
      <color theme="1"/>
      <name val="Bookman Old Style"/>
      <family val="1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Bookman Old Style"/>
      <family val="1"/>
    </font>
    <font>
      <i/>
      <sz val="18"/>
      <color rgb="FF0070C0"/>
      <name val="Calibri"/>
      <family val="2"/>
      <scheme val="minor"/>
    </font>
    <font>
      <sz val="18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164" fontId="1" fillId="0" borderId="0" applyFon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164" fontId="0" fillId="0" borderId="0" xfId="1" applyFont="1"/>
    <xf numFmtId="0" fontId="5" fillId="0" borderId="0" xfId="0" applyFont="1" applyAlignment="1">
      <alignment horizontal="center"/>
    </xf>
    <xf numFmtId="0" fontId="10" fillId="0" borderId="0" xfId="0" applyFont="1" applyAlignment="1"/>
    <xf numFmtId="0" fontId="11" fillId="0" borderId="0" xfId="0" applyFont="1"/>
    <xf numFmtId="164" fontId="11" fillId="0" borderId="0" xfId="1" applyFont="1"/>
    <xf numFmtId="0" fontId="12" fillId="0" borderId="0" xfId="0" applyFont="1"/>
    <xf numFmtId="0" fontId="14" fillId="0" borderId="0" xfId="0" applyFont="1"/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16" fillId="0" borderId="0" xfId="0" applyFont="1" applyBorder="1" applyAlignment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8" fillId="0" borderId="0" xfId="0" applyFont="1"/>
    <xf numFmtId="9" fontId="12" fillId="0" borderId="0" xfId="2" quotePrefix="1" applyFont="1" applyBorder="1"/>
    <xf numFmtId="0" fontId="18" fillId="0" borderId="0" xfId="0" applyFont="1" applyBorder="1" applyAlignment="1">
      <alignment vertical="center"/>
    </xf>
    <xf numFmtId="9" fontId="12" fillId="0" borderId="0" xfId="2" applyFont="1" applyBorder="1"/>
    <xf numFmtId="0" fontId="0" fillId="0" borderId="0" xfId="0" applyBorder="1"/>
    <xf numFmtId="9" fontId="0" fillId="0" borderId="0" xfId="2" quotePrefix="1" applyFont="1" applyBorder="1"/>
    <xf numFmtId="164" fontId="19" fillId="0" borderId="0" xfId="0" applyNumberFormat="1" applyFont="1"/>
    <xf numFmtId="164" fontId="11" fillId="0" borderId="0" xfId="0" applyNumberFormat="1" applyFont="1"/>
    <xf numFmtId="164" fontId="20" fillId="0" borderId="0" xfId="0" applyNumberFormat="1" applyFont="1" applyFill="1"/>
    <xf numFmtId="164" fontId="20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Border="1" applyAlignment="1">
      <alignment vertical="center"/>
    </xf>
    <xf numFmtId="0" fontId="19" fillId="0" borderId="0" xfId="0" applyFont="1"/>
    <xf numFmtId="0" fontId="20" fillId="0" borderId="0" xfId="0" applyFont="1"/>
    <xf numFmtId="0" fontId="20" fillId="0" borderId="0" xfId="0" applyFont="1" applyFill="1"/>
    <xf numFmtId="0" fontId="11" fillId="0" borderId="0" xfId="0" applyFont="1" applyFill="1"/>
    <xf numFmtId="164" fontId="5" fillId="0" borderId="0" xfId="1" applyFont="1" applyFill="1" applyBorder="1" applyAlignment="1">
      <alignment horizontal="center"/>
    </xf>
    <xf numFmtId="164" fontId="20" fillId="0" borderId="0" xfId="1" applyFont="1"/>
    <xf numFmtId="0" fontId="21" fillId="0" borderId="6" xfId="0" quotePrefix="1" applyFont="1" applyFill="1" applyBorder="1" applyAlignment="1">
      <alignment horizontal="center"/>
    </xf>
    <xf numFmtId="0" fontId="23" fillId="0" borderId="1" xfId="3" applyFont="1" applyBorder="1"/>
    <xf numFmtId="0" fontId="21" fillId="0" borderId="1" xfId="0" quotePrefix="1" applyFont="1" applyFill="1" applyBorder="1" applyAlignment="1">
      <alignment horizontal="center"/>
    </xf>
    <xf numFmtId="164" fontId="21" fillId="0" borderId="1" xfId="1" applyFont="1" applyFill="1" applyBorder="1" applyAlignment="1">
      <alignment horizontal="center"/>
    </xf>
    <xf numFmtId="164" fontId="13" fillId="0" borderId="1" xfId="0" applyNumberFormat="1" applyFont="1" applyBorder="1"/>
    <xf numFmtId="164" fontId="21" fillId="0" borderId="9" xfId="0" applyNumberFormat="1" applyFont="1" applyFill="1" applyBorder="1"/>
    <xf numFmtId="0" fontId="21" fillId="2" borderId="6" xfId="0" quotePrefix="1" applyFont="1" applyFill="1" applyBorder="1" applyAlignment="1">
      <alignment horizontal="center"/>
    </xf>
    <xf numFmtId="0" fontId="23" fillId="2" borderId="1" xfId="3" applyFont="1" applyFill="1" applyBorder="1"/>
    <xf numFmtId="164" fontId="21" fillId="0" borderId="9" xfId="1" applyFont="1" applyFill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164" fontId="14" fillId="0" borderId="0" xfId="0" applyNumberFormat="1" applyFont="1"/>
    <xf numFmtId="164" fontId="0" fillId="0" borderId="0" xfId="0" applyNumberFormat="1"/>
    <xf numFmtId="0" fontId="21" fillId="2" borderId="4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10" xfId="0" quotePrefix="1" applyFont="1" applyFill="1" applyBorder="1" applyAlignment="1">
      <alignment horizontal="center"/>
    </xf>
    <xf numFmtId="0" fontId="23" fillId="2" borderId="11" xfId="3" applyFont="1" applyFill="1" applyBorder="1"/>
    <xf numFmtId="0" fontId="23" fillId="0" borderId="11" xfId="3" applyFont="1" applyBorder="1"/>
    <xf numFmtId="164" fontId="21" fillId="0" borderId="11" xfId="1" applyFont="1" applyFill="1" applyBorder="1" applyAlignment="1">
      <alignment horizontal="center"/>
    </xf>
    <xf numFmtId="164" fontId="13" fillId="0" borderId="11" xfId="0" applyNumberFormat="1" applyFont="1" applyBorder="1"/>
    <xf numFmtId="164" fontId="13" fillId="0" borderId="12" xfId="0" applyNumberFormat="1" applyFont="1" applyBorder="1"/>
    <xf numFmtId="164" fontId="13" fillId="0" borderId="13" xfId="0" applyNumberFormat="1" applyFont="1" applyBorder="1"/>
    <xf numFmtId="164" fontId="21" fillId="3" borderId="1" xfId="4" applyFont="1" applyFill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164" fontId="0" fillId="0" borderId="0" xfId="0" applyNumberFormat="1" applyFill="1"/>
    <xf numFmtId="0" fontId="18" fillId="0" borderId="0" xfId="0" applyFont="1" applyBorder="1" applyAlignment="1">
      <alignment horizontal="center" vertical="center"/>
    </xf>
    <xf numFmtId="0" fontId="11" fillId="3" borderId="0" xfId="0" applyFont="1" applyFill="1"/>
    <xf numFmtId="0" fontId="18" fillId="0" borderId="0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1" xfId="0" quotePrefix="1" applyFont="1" applyFill="1" applyBorder="1" applyAlignment="1">
      <alignment horizontal="center"/>
    </xf>
    <xf numFmtId="164" fontId="13" fillId="0" borderId="2" xfId="0" applyNumberFormat="1" applyFont="1" applyBorder="1"/>
    <xf numFmtId="0" fontId="18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1" fillId="2" borderId="4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22" fillId="2" borderId="3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64" fontId="22" fillId="2" borderId="4" xfId="1" applyFont="1" applyFill="1" applyBorder="1" applyAlignment="1">
      <alignment horizontal="center" vertical="center" wrapText="1"/>
    </xf>
    <xf numFmtId="164" fontId="22" fillId="2" borderId="1" xfId="1" applyFont="1" applyFill="1" applyBorder="1" applyAlignment="1">
      <alignment horizontal="center" vertical="center" wrapText="1"/>
    </xf>
    <xf numFmtId="164" fontId="22" fillId="2" borderId="4" xfId="0" applyNumberFormat="1" applyFont="1" applyFill="1" applyBorder="1" applyAlignment="1">
      <alignment horizontal="center" vertical="center"/>
    </xf>
    <xf numFmtId="164" fontId="22" fillId="2" borderId="1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/>
    </xf>
    <xf numFmtId="0" fontId="22" fillId="0" borderId="8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3" fillId="4" borderId="0" xfId="0" applyFont="1" applyFill="1"/>
    <xf numFmtId="0" fontId="0" fillId="4" borderId="0" xfId="0" applyFill="1"/>
    <xf numFmtId="0" fontId="10" fillId="0" borderId="0" xfId="0" applyFont="1"/>
    <xf numFmtId="0" fontId="1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5" borderId="1" xfId="0" applyFont="1" applyFill="1" applyBorder="1" applyAlignment="1">
      <alignment horizontal="center" vertical="center" wrapText="1"/>
    </xf>
    <xf numFmtId="164" fontId="22" fillId="5" borderId="1" xfId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horizontal="center" vertical="center" wrapText="1"/>
    </xf>
    <xf numFmtId="0" fontId="21" fillId="5" borderId="1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 wrapText="1"/>
    </xf>
    <xf numFmtId="164" fontId="13" fillId="3" borderId="1" xfId="0" applyNumberFormat="1" applyFont="1" applyFill="1" applyBorder="1"/>
    <xf numFmtId="164" fontId="13" fillId="2" borderId="1" xfId="0" applyNumberFormat="1" applyFont="1" applyFill="1" applyBorder="1"/>
    <xf numFmtId="0" fontId="21" fillId="0" borderId="1" xfId="0" quotePrefix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64" fontId="21" fillId="0" borderId="1" xfId="0" applyNumberFormat="1" applyFont="1" applyBorder="1"/>
    <xf numFmtId="164" fontId="21" fillId="3" borderId="1" xfId="0" applyNumberFormat="1" applyFont="1" applyFill="1" applyBorder="1"/>
    <xf numFmtId="164" fontId="21" fillId="2" borderId="1" xfId="0" applyNumberFormat="1" applyFont="1" applyFill="1" applyBorder="1"/>
    <xf numFmtId="0" fontId="20" fillId="4" borderId="0" xfId="0" applyFont="1" applyFill="1"/>
    <xf numFmtId="0" fontId="16" fillId="0" borderId="0" xfId="0" applyFont="1"/>
    <xf numFmtId="0" fontId="17" fillId="0" borderId="0" xfId="0" applyFont="1" applyAlignment="1">
      <alignment horizontal="left"/>
    </xf>
    <xf numFmtId="0" fontId="18" fillId="4" borderId="0" xfId="0" applyFont="1" applyFill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4" borderId="0" xfId="0" applyFont="1" applyFill="1" applyAlignment="1">
      <alignment vertical="center"/>
    </xf>
    <xf numFmtId="0" fontId="11" fillId="4" borderId="0" xfId="0" applyFont="1" applyFill="1"/>
    <xf numFmtId="164" fontId="11" fillId="3" borderId="0" xfId="0" applyNumberFormat="1" applyFont="1" applyFill="1"/>
    <xf numFmtId="0" fontId="0" fillId="3" borderId="0" xfId="0" applyFill="1"/>
  </cellXfs>
  <cellStyles count="5">
    <cellStyle name="Comma [0]" xfId="1" builtinId="6"/>
    <cellStyle name="Comma [0] 2" xfId="4" xr:uid="{00000000-0005-0000-0000-000002000000}"/>
    <cellStyle name="Normal" xfId="0" builtinId="0"/>
    <cellStyle name="Normal 2" xfId="3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74"/>
  <sheetViews>
    <sheetView topLeftCell="A12" zoomScale="75" zoomScaleNormal="75" workbookViewId="0">
      <pane ySplit="5" topLeftCell="A17" activePane="bottomLeft" state="frozen"/>
      <selection activeCell="A12" sqref="A12"/>
      <selection pane="bottomLeft" activeCell="N82" sqref="N82:O82"/>
    </sheetView>
  </sheetViews>
  <sheetFormatPr defaultColWidth="8.85546875" defaultRowHeight="23.25" x14ac:dyDescent="0.35"/>
  <cols>
    <col min="1" max="1" width="4.28515625" customWidth="1"/>
    <col min="2" max="2" width="19.28515625" customWidth="1"/>
    <col min="3" max="3" width="24" bestFit="1" customWidth="1"/>
    <col min="4" max="4" width="17" style="3" customWidth="1"/>
    <col min="5" max="5" width="16.85546875" style="22" bestFit="1" customWidth="1"/>
    <col min="6" max="6" width="18.42578125" style="6" bestFit="1" customWidth="1"/>
    <col min="7" max="7" width="19.42578125" bestFit="1" customWidth="1"/>
    <col min="8" max="8" width="17.5703125" customWidth="1"/>
    <col min="9" max="9" width="17.28515625" bestFit="1" customWidth="1"/>
    <col min="10" max="10" width="19.42578125" bestFit="1" customWidth="1"/>
    <col min="11" max="11" width="18" bestFit="1" customWidth="1"/>
    <col min="12" max="12" width="17.42578125" customWidth="1"/>
    <col min="13" max="13" width="19.42578125" bestFit="1" customWidth="1"/>
    <col min="14" max="14" width="18" bestFit="1" customWidth="1"/>
    <col min="15" max="15" width="16.85546875" customWidth="1"/>
    <col min="16" max="16" width="31.5703125" customWidth="1"/>
    <col min="17" max="17" width="23.140625" customWidth="1"/>
  </cols>
  <sheetData>
    <row r="1" spans="1:15" s="1" customFormat="1" hidden="1" x14ac:dyDescent="0.35">
      <c r="A1" s="70"/>
      <c r="B1" s="70"/>
      <c r="C1" s="70"/>
      <c r="D1" s="70"/>
      <c r="E1" s="21"/>
      <c r="F1" s="27"/>
    </row>
    <row r="2" spans="1:15" hidden="1" x14ac:dyDescent="0.35">
      <c r="A2" s="2"/>
      <c r="B2" s="2"/>
      <c r="C2" s="2"/>
    </row>
    <row r="3" spans="1:15" hidden="1" x14ac:dyDescent="0.35">
      <c r="A3" s="4"/>
      <c r="B3" s="4"/>
      <c r="C3" s="4"/>
      <c r="D3" s="66"/>
    </row>
    <row r="4" spans="1:15" ht="23.25" hidden="1" customHeight="1" x14ac:dyDescent="0.35">
      <c r="A4" s="4"/>
      <c r="B4" s="4"/>
      <c r="C4" s="4"/>
      <c r="D4" s="67"/>
    </row>
    <row r="5" spans="1:15" hidden="1" x14ac:dyDescent="0.35">
      <c r="A5" s="4"/>
      <c r="B5" s="4"/>
      <c r="C5" s="4"/>
      <c r="D5" s="68"/>
    </row>
    <row r="6" spans="1:15" hidden="1" x14ac:dyDescent="0.35">
      <c r="A6" s="4"/>
      <c r="B6" s="4"/>
      <c r="C6" s="4"/>
      <c r="D6" s="68"/>
    </row>
    <row r="7" spans="1:15" hidden="1" x14ac:dyDescent="0.35">
      <c r="A7" s="4"/>
      <c r="B7" s="4"/>
      <c r="C7" s="4"/>
      <c r="D7" s="65"/>
    </row>
    <row r="8" spans="1:15" hidden="1" x14ac:dyDescent="0.35">
      <c r="A8" s="4"/>
      <c r="B8" s="4"/>
      <c r="C8" s="4"/>
      <c r="D8" s="4"/>
    </row>
    <row r="9" spans="1:15" ht="28.5" hidden="1" x14ac:dyDescent="0.35">
      <c r="A9" s="78" t="s">
        <v>0</v>
      </c>
      <c r="B9" s="78"/>
      <c r="C9" s="78"/>
      <c r="D9" s="78"/>
    </row>
    <row r="10" spans="1:15" ht="28.5" hidden="1" x14ac:dyDescent="0.45">
      <c r="A10" s="5"/>
      <c r="B10" s="5"/>
      <c r="C10" s="5"/>
      <c r="D10" s="4"/>
    </row>
    <row r="11" spans="1:15" ht="28.5" hidden="1" x14ac:dyDescent="0.45">
      <c r="A11" s="79" t="s">
        <v>1</v>
      </c>
      <c r="B11" s="79"/>
      <c r="C11" s="79"/>
      <c r="D11" s="79"/>
    </row>
    <row r="12" spans="1:15" ht="28.5" x14ac:dyDescent="0.45">
      <c r="A12" s="79" t="s">
        <v>118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1:15" ht="28.5" x14ac:dyDescent="0.45">
      <c r="A13" s="79" t="s">
        <v>109</v>
      </c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1:15" ht="24" thickBot="1" x14ac:dyDescent="0.4">
      <c r="A14" s="4"/>
      <c r="B14" s="4"/>
      <c r="C14" s="4"/>
      <c r="D14" s="4"/>
    </row>
    <row r="15" spans="1:15" ht="20.25" customHeight="1" x14ac:dyDescent="0.25">
      <c r="A15" s="80" t="s">
        <v>2</v>
      </c>
      <c r="B15" s="82" t="s">
        <v>3</v>
      </c>
      <c r="C15" s="82" t="s">
        <v>4</v>
      </c>
      <c r="D15" s="84" t="s">
        <v>86</v>
      </c>
      <c r="E15" s="86" t="s">
        <v>87</v>
      </c>
      <c r="F15" s="88" t="s">
        <v>88</v>
      </c>
      <c r="G15" s="45" t="s">
        <v>112</v>
      </c>
      <c r="H15" s="45" t="s">
        <v>113</v>
      </c>
      <c r="I15" s="74" t="s">
        <v>89</v>
      </c>
      <c r="J15" s="45" t="s">
        <v>112</v>
      </c>
      <c r="K15" s="45" t="s">
        <v>113</v>
      </c>
      <c r="L15" s="74" t="s">
        <v>89</v>
      </c>
      <c r="M15" s="45" t="s">
        <v>112</v>
      </c>
      <c r="N15" s="45" t="s">
        <v>113</v>
      </c>
      <c r="O15" s="76" t="s">
        <v>89</v>
      </c>
    </row>
    <row r="16" spans="1:15" ht="20.25" customHeight="1" x14ac:dyDescent="0.25">
      <c r="A16" s="81"/>
      <c r="B16" s="83"/>
      <c r="C16" s="83"/>
      <c r="D16" s="85"/>
      <c r="E16" s="87"/>
      <c r="F16" s="89"/>
      <c r="G16" s="46" t="s">
        <v>110</v>
      </c>
      <c r="H16" s="46" t="s">
        <v>110</v>
      </c>
      <c r="I16" s="75"/>
      <c r="J16" s="46" t="s">
        <v>90</v>
      </c>
      <c r="K16" s="46" t="s">
        <v>90</v>
      </c>
      <c r="L16" s="75"/>
      <c r="M16" s="46" t="s">
        <v>111</v>
      </c>
      <c r="N16" s="46" t="s">
        <v>111</v>
      </c>
      <c r="O16" s="77"/>
    </row>
    <row r="17" spans="1:17" s="9" customFormat="1" ht="21.75" customHeight="1" x14ac:dyDescent="0.25">
      <c r="A17" s="47" t="s">
        <v>96</v>
      </c>
      <c r="B17" s="48" t="s">
        <v>94</v>
      </c>
      <c r="C17" s="49" t="s">
        <v>5</v>
      </c>
      <c r="D17" s="50">
        <v>1090089000</v>
      </c>
      <c r="E17" s="51">
        <v>1235161000</v>
      </c>
      <c r="F17" s="51">
        <f>D17+E17</f>
        <v>2325250000</v>
      </c>
      <c r="G17" s="51">
        <f>D17*40%</f>
        <v>436035600</v>
      </c>
      <c r="H17" s="51">
        <f>E17*40%</f>
        <v>494064400</v>
      </c>
      <c r="I17" s="51">
        <f>G17+H17</f>
        <v>930100000</v>
      </c>
      <c r="J17" s="51">
        <f>D17*40%</f>
        <v>436035600</v>
      </c>
      <c r="K17" s="51">
        <f>E17*40%</f>
        <v>494064400</v>
      </c>
      <c r="L17" s="51">
        <f>J17+K17</f>
        <v>930100000</v>
      </c>
      <c r="M17" s="52">
        <f>D17*20%</f>
        <v>218017800</v>
      </c>
      <c r="N17" s="52">
        <f>E17*20%</f>
        <v>247032200</v>
      </c>
      <c r="O17" s="53">
        <f>M17+N17</f>
        <v>465050000</v>
      </c>
      <c r="Q17" s="43"/>
    </row>
    <row r="18" spans="1:17" s="9" customFormat="1" ht="21.75" customHeight="1" x14ac:dyDescent="0.25">
      <c r="A18" s="33"/>
      <c r="B18" s="34"/>
      <c r="C18" s="34" t="s">
        <v>6</v>
      </c>
      <c r="D18" s="36">
        <v>1174849000</v>
      </c>
      <c r="E18" s="37">
        <v>1268626000</v>
      </c>
      <c r="F18" s="51">
        <f t="shared" ref="F18:F81" si="0">D18+E18</f>
        <v>2443475000</v>
      </c>
      <c r="G18" s="51">
        <f t="shared" ref="G18:G81" si="1">D18*40%</f>
        <v>469939600</v>
      </c>
      <c r="H18" s="51">
        <f t="shared" ref="H18:H81" si="2">E18*40%</f>
        <v>507450400</v>
      </c>
      <c r="I18" s="51">
        <f t="shared" ref="I18:I81" si="3">G18+H18</f>
        <v>977390000</v>
      </c>
      <c r="J18" s="51">
        <f t="shared" ref="J18:J81" si="4">D18*40%</f>
        <v>469939600</v>
      </c>
      <c r="K18" s="51">
        <f t="shared" ref="K18:K81" si="5">E18*40%</f>
        <v>507450400</v>
      </c>
      <c r="L18" s="51">
        <f t="shared" ref="L18:L81" si="6">J18+K18</f>
        <v>977390000</v>
      </c>
      <c r="M18" s="52">
        <f t="shared" ref="M18:M81" si="7">D18*20%</f>
        <v>234969800</v>
      </c>
      <c r="N18" s="52">
        <f t="shared" ref="N18:N81" si="8">E18*20%</f>
        <v>253725200</v>
      </c>
      <c r="O18" s="53">
        <f t="shared" ref="O18:O81" si="9">M18+N18</f>
        <v>488695000</v>
      </c>
      <c r="Q18" s="43"/>
    </row>
    <row r="19" spans="1:17" s="9" customFormat="1" ht="21.75" customHeight="1" x14ac:dyDescent="0.25">
      <c r="A19" s="33"/>
      <c r="B19" s="34"/>
      <c r="C19" s="34" t="s">
        <v>7</v>
      </c>
      <c r="D19" s="36">
        <v>1210146000</v>
      </c>
      <c r="E19" s="37">
        <v>1402558000</v>
      </c>
      <c r="F19" s="51">
        <f t="shared" si="0"/>
        <v>2612704000</v>
      </c>
      <c r="G19" s="51">
        <f t="shared" si="1"/>
        <v>484058400</v>
      </c>
      <c r="H19" s="51">
        <f t="shared" si="2"/>
        <v>561023200</v>
      </c>
      <c r="I19" s="51">
        <f t="shared" si="3"/>
        <v>1045081600</v>
      </c>
      <c r="J19" s="51">
        <f t="shared" si="4"/>
        <v>484058400</v>
      </c>
      <c r="K19" s="51">
        <f t="shared" si="5"/>
        <v>561023200</v>
      </c>
      <c r="L19" s="51">
        <f t="shared" si="6"/>
        <v>1045081600</v>
      </c>
      <c r="M19" s="52">
        <f t="shared" si="7"/>
        <v>242029200</v>
      </c>
      <c r="N19" s="52">
        <f t="shared" si="8"/>
        <v>280511600</v>
      </c>
      <c r="O19" s="53">
        <f t="shared" si="9"/>
        <v>522540800</v>
      </c>
      <c r="Q19" s="43"/>
    </row>
    <row r="20" spans="1:17" s="9" customFormat="1" ht="21.75" customHeight="1" x14ac:dyDescent="0.25">
      <c r="A20" s="33"/>
      <c r="B20" s="34"/>
      <c r="C20" s="34" t="s">
        <v>8</v>
      </c>
      <c r="D20" s="36">
        <v>1101884000</v>
      </c>
      <c r="E20" s="37">
        <v>1279916000</v>
      </c>
      <c r="F20" s="51">
        <f t="shared" si="0"/>
        <v>2381800000</v>
      </c>
      <c r="G20" s="51">
        <f t="shared" si="1"/>
        <v>440753600</v>
      </c>
      <c r="H20" s="51">
        <f t="shared" si="2"/>
        <v>511966400</v>
      </c>
      <c r="I20" s="51">
        <f t="shared" si="3"/>
        <v>952720000</v>
      </c>
      <c r="J20" s="51">
        <f t="shared" si="4"/>
        <v>440753600</v>
      </c>
      <c r="K20" s="51">
        <f t="shared" si="5"/>
        <v>511966400</v>
      </c>
      <c r="L20" s="51">
        <f t="shared" si="6"/>
        <v>952720000</v>
      </c>
      <c r="M20" s="52">
        <f t="shared" si="7"/>
        <v>220376800</v>
      </c>
      <c r="N20" s="52">
        <f t="shared" si="8"/>
        <v>255983200</v>
      </c>
      <c r="O20" s="53">
        <f t="shared" si="9"/>
        <v>476360000</v>
      </c>
      <c r="Q20" s="43"/>
    </row>
    <row r="21" spans="1:17" s="9" customFormat="1" ht="21.75" customHeight="1" x14ac:dyDescent="0.25">
      <c r="A21" s="33"/>
      <c r="B21" s="34"/>
      <c r="C21" s="34" t="s">
        <v>9</v>
      </c>
      <c r="D21" s="36">
        <v>1162147000</v>
      </c>
      <c r="E21" s="37">
        <v>1508584000</v>
      </c>
      <c r="F21" s="51">
        <f t="shared" si="0"/>
        <v>2670731000</v>
      </c>
      <c r="G21" s="51">
        <f t="shared" si="1"/>
        <v>464858800</v>
      </c>
      <c r="H21" s="51">
        <f t="shared" si="2"/>
        <v>603433600</v>
      </c>
      <c r="I21" s="51">
        <f t="shared" si="3"/>
        <v>1068292400</v>
      </c>
      <c r="J21" s="51">
        <f t="shared" si="4"/>
        <v>464858800</v>
      </c>
      <c r="K21" s="51">
        <f t="shared" si="5"/>
        <v>603433600</v>
      </c>
      <c r="L21" s="51">
        <f t="shared" si="6"/>
        <v>1068292400</v>
      </c>
      <c r="M21" s="52">
        <f t="shared" si="7"/>
        <v>232429400</v>
      </c>
      <c r="N21" s="52">
        <f t="shared" si="8"/>
        <v>301716800</v>
      </c>
      <c r="O21" s="53">
        <f t="shared" si="9"/>
        <v>534146200</v>
      </c>
      <c r="Q21" s="43"/>
    </row>
    <row r="22" spans="1:17" s="9" customFormat="1" ht="21.75" customHeight="1" x14ac:dyDescent="0.25">
      <c r="A22" s="33"/>
      <c r="B22" s="34"/>
      <c r="C22" s="34" t="s">
        <v>10</v>
      </c>
      <c r="D22" s="36">
        <v>1104817000</v>
      </c>
      <c r="E22" s="37">
        <v>1002893000</v>
      </c>
      <c r="F22" s="51">
        <f t="shared" si="0"/>
        <v>2107710000</v>
      </c>
      <c r="G22" s="51">
        <f t="shared" si="1"/>
        <v>441926800</v>
      </c>
      <c r="H22" s="51">
        <f t="shared" si="2"/>
        <v>401157200</v>
      </c>
      <c r="I22" s="51">
        <f t="shared" si="3"/>
        <v>843084000</v>
      </c>
      <c r="J22" s="51">
        <f t="shared" si="4"/>
        <v>441926800</v>
      </c>
      <c r="K22" s="51">
        <f t="shared" si="5"/>
        <v>401157200</v>
      </c>
      <c r="L22" s="51">
        <f t="shared" si="6"/>
        <v>843084000</v>
      </c>
      <c r="M22" s="52">
        <f t="shared" si="7"/>
        <v>220963400</v>
      </c>
      <c r="N22" s="52">
        <f t="shared" si="8"/>
        <v>200578600</v>
      </c>
      <c r="O22" s="53">
        <f t="shared" si="9"/>
        <v>421542000</v>
      </c>
      <c r="Q22" s="43"/>
    </row>
    <row r="23" spans="1:17" s="9" customFormat="1" ht="21.75" customHeight="1" x14ac:dyDescent="0.25">
      <c r="A23" s="33"/>
      <c r="B23" s="34"/>
      <c r="C23" s="34" t="s">
        <v>11</v>
      </c>
      <c r="D23" s="36">
        <v>1096721000</v>
      </c>
      <c r="E23" s="37">
        <v>892172000</v>
      </c>
      <c r="F23" s="51">
        <f t="shared" si="0"/>
        <v>1988893000</v>
      </c>
      <c r="G23" s="51">
        <f t="shared" si="1"/>
        <v>438688400</v>
      </c>
      <c r="H23" s="51">
        <f t="shared" si="2"/>
        <v>356868800</v>
      </c>
      <c r="I23" s="51">
        <f t="shared" si="3"/>
        <v>795557200</v>
      </c>
      <c r="J23" s="51">
        <f t="shared" si="4"/>
        <v>438688400</v>
      </c>
      <c r="K23" s="51">
        <f t="shared" si="5"/>
        <v>356868800</v>
      </c>
      <c r="L23" s="51">
        <f t="shared" si="6"/>
        <v>795557200</v>
      </c>
      <c r="M23" s="52">
        <f t="shared" si="7"/>
        <v>219344200</v>
      </c>
      <c r="N23" s="52">
        <f t="shared" si="8"/>
        <v>178434400</v>
      </c>
      <c r="O23" s="53">
        <f t="shared" si="9"/>
        <v>397778600</v>
      </c>
      <c r="Q23" s="43"/>
    </row>
    <row r="24" spans="1:17" s="9" customFormat="1" ht="21.75" customHeight="1" x14ac:dyDescent="0.25">
      <c r="A24" s="33"/>
      <c r="B24" s="34"/>
      <c r="C24" s="34" t="s">
        <v>12</v>
      </c>
      <c r="D24" s="36">
        <v>1116236000</v>
      </c>
      <c r="E24" s="37">
        <v>966222000</v>
      </c>
      <c r="F24" s="51">
        <f t="shared" si="0"/>
        <v>2082458000</v>
      </c>
      <c r="G24" s="51">
        <f t="shared" si="1"/>
        <v>446494400</v>
      </c>
      <c r="H24" s="51">
        <f t="shared" si="2"/>
        <v>386488800</v>
      </c>
      <c r="I24" s="51">
        <f t="shared" si="3"/>
        <v>832983200</v>
      </c>
      <c r="J24" s="51">
        <f t="shared" si="4"/>
        <v>446494400</v>
      </c>
      <c r="K24" s="51">
        <f t="shared" si="5"/>
        <v>386488800</v>
      </c>
      <c r="L24" s="51">
        <f t="shared" si="6"/>
        <v>832983200</v>
      </c>
      <c r="M24" s="52">
        <f t="shared" si="7"/>
        <v>223247200</v>
      </c>
      <c r="N24" s="52">
        <f t="shared" si="8"/>
        <v>193244400</v>
      </c>
      <c r="O24" s="53">
        <f t="shared" si="9"/>
        <v>416491600</v>
      </c>
      <c r="Q24" s="43"/>
    </row>
    <row r="25" spans="1:17" s="9" customFormat="1" ht="21.75" customHeight="1" x14ac:dyDescent="0.25">
      <c r="A25" s="39" t="s">
        <v>97</v>
      </c>
      <c r="B25" s="40" t="s">
        <v>95</v>
      </c>
      <c r="C25" s="34" t="s">
        <v>13</v>
      </c>
      <c r="D25" s="36">
        <v>1179572000</v>
      </c>
      <c r="E25" s="37">
        <v>1286548000</v>
      </c>
      <c r="F25" s="51">
        <f t="shared" si="0"/>
        <v>2466120000</v>
      </c>
      <c r="G25" s="51">
        <f t="shared" si="1"/>
        <v>471828800</v>
      </c>
      <c r="H25" s="51">
        <f t="shared" si="2"/>
        <v>514619200</v>
      </c>
      <c r="I25" s="51">
        <f t="shared" si="3"/>
        <v>986448000</v>
      </c>
      <c r="J25" s="51">
        <f t="shared" si="4"/>
        <v>471828800</v>
      </c>
      <c r="K25" s="51">
        <f t="shared" si="5"/>
        <v>514619200</v>
      </c>
      <c r="L25" s="51">
        <f t="shared" si="6"/>
        <v>986448000</v>
      </c>
      <c r="M25" s="52">
        <f t="shared" si="7"/>
        <v>235914400</v>
      </c>
      <c r="N25" s="52">
        <f t="shared" si="8"/>
        <v>257309600</v>
      </c>
      <c r="O25" s="53">
        <f t="shared" si="9"/>
        <v>493224000</v>
      </c>
      <c r="Q25" s="43"/>
    </row>
    <row r="26" spans="1:17" s="9" customFormat="1" ht="21.75" customHeight="1" x14ac:dyDescent="0.25">
      <c r="A26" s="33"/>
      <c r="B26" s="34"/>
      <c r="C26" s="34" t="s">
        <v>5</v>
      </c>
      <c r="D26" s="36">
        <v>1103693000</v>
      </c>
      <c r="E26" s="37">
        <v>998626000</v>
      </c>
      <c r="F26" s="51">
        <f t="shared" si="0"/>
        <v>2102319000</v>
      </c>
      <c r="G26" s="51">
        <f t="shared" si="1"/>
        <v>441477200</v>
      </c>
      <c r="H26" s="51">
        <f t="shared" si="2"/>
        <v>399450400</v>
      </c>
      <c r="I26" s="51">
        <f t="shared" si="3"/>
        <v>840927600</v>
      </c>
      <c r="J26" s="51">
        <f t="shared" si="4"/>
        <v>441477200</v>
      </c>
      <c r="K26" s="51">
        <f t="shared" si="5"/>
        <v>399450400</v>
      </c>
      <c r="L26" s="51">
        <f t="shared" si="6"/>
        <v>840927600</v>
      </c>
      <c r="M26" s="52">
        <f t="shared" si="7"/>
        <v>220738600</v>
      </c>
      <c r="N26" s="52">
        <f t="shared" si="8"/>
        <v>199725200</v>
      </c>
      <c r="O26" s="53">
        <f t="shared" si="9"/>
        <v>420463800</v>
      </c>
      <c r="Q26" s="43"/>
    </row>
    <row r="27" spans="1:17" s="9" customFormat="1" ht="21.75" customHeight="1" x14ac:dyDescent="0.25">
      <c r="A27" s="33"/>
      <c r="B27" s="34"/>
      <c r="C27" s="34" t="s">
        <v>14</v>
      </c>
      <c r="D27" s="36">
        <v>1186390000</v>
      </c>
      <c r="E27" s="37">
        <v>1484009000</v>
      </c>
      <c r="F27" s="51">
        <f t="shared" si="0"/>
        <v>2670399000</v>
      </c>
      <c r="G27" s="51">
        <f t="shared" si="1"/>
        <v>474556000</v>
      </c>
      <c r="H27" s="51">
        <f t="shared" si="2"/>
        <v>593603600</v>
      </c>
      <c r="I27" s="51">
        <f t="shared" si="3"/>
        <v>1068159600</v>
      </c>
      <c r="J27" s="51">
        <f t="shared" si="4"/>
        <v>474556000</v>
      </c>
      <c r="K27" s="51">
        <f t="shared" si="5"/>
        <v>593603600</v>
      </c>
      <c r="L27" s="51">
        <f t="shared" si="6"/>
        <v>1068159600</v>
      </c>
      <c r="M27" s="52">
        <f t="shared" si="7"/>
        <v>237278000</v>
      </c>
      <c r="N27" s="52">
        <f t="shared" si="8"/>
        <v>296801800</v>
      </c>
      <c r="O27" s="53">
        <f t="shared" si="9"/>
        <v>534079800</v>
      </c>
      <c r="Q27" s="43"/>
    </row>
    <row r="28" spans="1:17" s="9" customFormat="1" ht="21.75" customHeight="1" x14ac:dyDescent="0.25">
      <c r="A28" s="33"/>
      <c r="B28" s="34"/>
      <c r="C28" s="34" t="s">
        <v>108</v>
      </c>
      <c r="D28" s="36">
        <v>1089644000</v>
      </c>
      <c r="E28" s="37">
        <v>865317000</v>
      </c>
      <c r="F28" s="51">
        <f t="shared" si="0"/>
        <v>1954961000</v>
      </c>
      <c r="G28" s="51">
        <f t="shared" si="1"/>
        <v>435857600</v>
      </c>
      <c r="H28" s="51">
        <f t="shared" si="2"/>
        <v>346126800</v>
      </c>
      <c r="I28" s="51">
        <f t="shared" si="3"/>
        <v>781984400</v>
      </c>
      <c r="J28" s="51">
        <f t="shared" si="4"/>
        <v>435857600</v>
      </c>
      <c r="K28" s="51">
        <f t="shared" si="5"/>
        <v>346126800</v>
      </c>
      <c r="L28" s="51">
        <f t="shared" si="6"/>
        <v>781984400</v>
      </c>
      <c r="M28" s="52">
        <f t="shared" si="7"/>
        <v>217928800</v>
      </c>
      <c r="N28" s="52">
        <f t="shared" si="8"/>
        <v>173063400</v>
      </c>
      <c r="O28" s="53">
        <f t="shared" si="9"/>
        <v>390992200</v>
      </c>
      <c r="Q28" s="43"/>
    </row>
    <row r="29" spans="1:17" s="9" customFormat="1" ht="21.75" customHeight="1" x14ac:dyDescent="0.25">
      <c r="A29" s="33"/>
      <c r="B29" s="34"/>
      <c r="C29" s="34" t="s">
        <v>15</v>
      </c>
      <c r="D29" s="36">
        <v>1129336000</v>
      </c>
      <c r="E29" s="37">
        <v>1267521000</v>
      </c>
      <c r="F29" s="51">
        <f t="shared" si="0"/>
        <v>2396857000</v>
      </c>
      <c r="G29" s="51">
        <f t="shared" si="1"/>
        <v>451734400</v>
      </c>
      <c r="H29" s="51">
        <f t="shared" si="2"/>
        <v>507008400</v>
      </c>
      <c r="I29" s="51">
        <f t="shared" si="3"/>
        <v>958742800</v>
      </c>
      <c r="J29" s="51">
        <f t="shared" si="4"/>
        <v>451734400</v>
      </c>
      <c r="K29" s="51">
        <f t="shared" si="5"/>
        <v>507008400</v>
      </c>
      <c r="L29" s="51">
        <f t="shared" si="6"/>
        <v>958742800</v>
      </c>
      <c r="M29" s="52">
        <f t="shared" si="7"/>
        <v>225867200</v>
      </c>
      <c r="N29" s="52">
        <f t="shared" si="8"/>
        <v>253504200</v>
      </c>
      <c r="O29" s="53">
        <f t="shared" si="9"/>
        <v>479371400</v>
      </c>
      <c r="Q29" s="43"/>
    </row>
    <row r="30" spans="1:17" s="9" customFormat="1" ht="21.75" customHeight="1" x14ac:dyDescent="0.25">
      <c r="A30" s="33"/>
      <c r="B30" s="34"/>
      <c r="C30" s="34" t="s">
        <v>16</v>
      </c>
      <c r="D30" s="36">
        <v>1119685000</v>
      </c>
      <c r="E30" s="37">
        <v>1059308000</v>
      </c>
      <c r="F30" s="51">
        <f t="shared" si="0"/>
        <v>2178993000</v>
      </c>
      <c r="G30" s="51">
        <f t="shared" si="1"/>
        <v>447874000</v>
      </c>
      <c r="H30" s="51">
        <f t="shared" si="2"/>
        <v>423723200</v>
      </c>
      <c r="I30" s="51">
        <f t="shared" si="3"/>
        <v>871597200</v>
      </c>
      <c r="J30" s="51">
        <f t="shared" si="4"/>
        <v>447874000</v>
      </c>
      <c r="K30" s="51">
        <f t="shared" si="5"/>
        <v>423723200</v>
      </c>
      <c r="L30" s="51">
        <f t="shared" si="6"/>
        <v>871597200</v>
      </c>
      <c r="M30" s="52">
        <f t="shared" si="7"/>
        <v>223937000</v>
      </c>
      <c r="N30" s="52">
        <f t="shared" si="8"/>
        <v>211861600</v>
      </c>
      <c r="O30" s="53">
        <f t="shared" si="9"/>
        <v>435798600</v>
      </c>
      <c r="Q30" s="43"/>
    </row>
    <row r="31" spans="1:17" s="9" customFormat="1" ht="21.75" customHeight="1" x14ac:dyDescent="0.25">
      <c r="A31" s="39" t="s">
        <v>98</v>
      </c>
      <c r="B31" s="40" t="s">
        <v>91</v>
      </c>
      <c r="C31" s="34" t="s">
        <v>17</v>
      </c>
      <c r="D31" s="36">
        <v>1162641000</v>
      </c>
      <c r="E31" s="37">
        <v>1222306000</v>
      </c>
      <c r="F31" s="51">
        <f t="shared" si="0"/>
        <v>2384947000</v>
      </c>
      <c r="G31" s="51">
        <f t="shared" si="1"/>
        <v>465056400</v>
      </c>
      <c r="H31" s="51">
        <f t="shared" si="2"/>
        <v>488922400</v>
      </c>
      <c r="I31" s="51">
        <f t="shared" si="3"/>
        <v>953978800</v>
      </c>
      <c r="J31" s="51">
        <f t="shared" si="4"/>
        <v>465056400</v>
      </c>
      <c r="K31" s="51">
        <f t="shared" si="5"/>
        <v>488922400</v>
      </c>
      <c r="L31" s="51">
        <f t="shared" si="6"/>
        <v>953978800</v>
      </c>
      <c r="M31" s="52">
        <f t="shared" si="7"/>
        <v>232528200</v>
      </c>
      <c r="N31" s="52">
        <f t="shared" si="8"/>
        <v>244461200</v>
      </c>
      <c r="O31" s="53">
        <f t="shared" si="9"/>
        <v>476989400</v>
      </c>
      <c r="Q31" s="43"/>
    </row>
    <row r="32" spans="1:17" s="9" customFormat="1" ht="21.75" customHeight="1" x14ac:dyDescent="0.25">
      <c r="A32" s="33"/>
      <c r="B32" s="34"/>
      <c r="C32" s="34" t="s">
        <v>18</v>
      </c>
      <c r="D32" s="36">
        <v>1199016000</v>
      </c>
      <c r="E32" s="37">
        <v>1360328000</v>
      </c>
      <c r="F32" s="51">
        <f t="shared" si="0"/>
        <v>2559344000</v>
      </c>
      <c r="G32" s="51">
        <f t="shared" si="1"/>
        <v>479606400</v>
      </c>
      <c r="H32" s="51">
        <f t="shared" si="2"/>
        <v>544131200</v>
      </c>
      <c r="I32" s="51">
        <f t="shared" si="3"/>
        <v>1023737600</v>
      </c>
      <c r="J32" s="51">
        <f t="shared" si="4"/>
        <v>479606400</v>
      </c>
      <c r="K32" s="51">
        <f t="shared" si="5"/>
        <v>544131200</v>
      </c>
      <c r="L32" s="51">
        <f t="shared" si="6"/>
        <v>1023737600</v>
      </c>
      <c r="M32" s="52">
        <f t="shared" si="7"/>
        <v>239803200</v>
      </c>
      <c r="N32" s="52">
        <f t="shared" si="8"/>
        <v>272065600</v>
      </c>
      <c r="O32" s="53">
        <f t="shared" si="9"/>
        <v>511868800</v>
      </c>
      <c r="Q32" s="43"/>
    </row>
    <row r="33" spans="1:17" s="9" customFormat="1" ht="21.75" customHeight="1" x14ac:dyDescent="0.25">
      <c r="A33" s="33"/>
      <c r="B33" s="34"/>
      <c r="C33" s="34" t="s">
        <v>19</v>
      </c>
      <c r="D33" s="36">
        <v>1176624000</v>
      </c>
      <c r="E33" s="37">
        <v>1275362000</v>
      </c>
      <c r="F33" s="51">
        <f t="shared" si="0"/>
        <v>2451986000</v>
      </c>
      <c r="G33" s="51">
        <f t="shared" si="1"/>
        <v>470649600</v>
      </c>
      <c r="H33" s="51">
        <f t="shared" si="2"/>
        <v>510144800</v>
      </c>
      <c r="I33" s="51">
        <f t="shared" si="3"/>
        <v>980794400</v>
      </c>
      <c r="J33" s="51">
        <f t="shared" si="4"/>
        <v>470649600</v>
      </c>
      <c r="K33" s="51">
        <f t="shared" si="5"/>
        <v>510144800</v>
      </c>
      <c r="L33" s="51">
        <f t="shared" si="6"/>
        <v>980794400</v>
      </c>
      <c r="M33" s="52">
        <f t="shared" si="7"/>
        <v>235324800</v>
      </c>
      <c r="N33" s="52">
        <f t="shared" si="8"/>
        <v>255072400</v>
      </c>
      <c r="O33" s="53">
        <f t="shared" si="9"/>
        <v>490397200</v>
      </c>
      <c r="Q33" s="43"/>
    </row>
    <row r="34" spans="1:17" s="9" customFormat="1" ht="21.75" customHeight="1" x14ac:dyDescent="0.25">
      <c r="A34" s="33"/>
      <c r="B34" s="34"/>
      <c r="C34" s="34" t="s">
        <v>20</v>
      </c>
      <c r="D34" s="36">
        <v>1123630000</v>
      </c>
      <c r="E34" s="37">
        <v>1245870000</v>
      </c>
      <c r="F34" s="51">
        <f t="shared" si="0"/>
        <v>2369500000</v>
      </c>
      <c r="G34" s="51">
        <f t="shared" si="1"/>
        <v>449452000</v>
      </c>
      <c r="H34" s="51">
        <f t="shared" si="2"/>
        <v>498348000</v>
      </c>
      <c r="I34" s="51">
        <f t="shared" si="3"/>
        <v>947800000</v>
      </c>
      <c r="J34" s="51">
        <f t="shared" si="4"/>
        <v>449452000</v>
      </c>
      <c r="K34" s="51">
        <f t="shared" si="5"/>
        <v>498348000</v>
      </c>
      <c r="L34" s="51">
        <f t="shared" si="6"/>
        <v>947800000</v>
      </c>
      <c r="M34" s="52">
        <f t="shared" si="7"/>
        <v>224726000</v>
      </c>
      <c r="N34" s="52">
        <f t="shared" si="8"/>
        <v>249174000</v>
      </c>
      <c r="O34" s="53">
        <f t="shared" si="9"/>
        <v>473900000</v>
      </c>
      <c r="Q34" s="43"/>
    </row>
    <row r="35" spans="1:17" s="9" customFormat="1" ht="21.75" customHeight="1" x14ac:dyDescent="0.25">
      <c r="A35" s="33"/>
      <c r="B35" s="34"/>
      <c r="C35" s="34" t="s">
        <v>21</v>
      </c>
      <c r="D35" s="36">
        <v>1103088000</v>
      </c>
      <c r="E35" s="37">
        <v>996331000</v>
      </c>
      <c r="F35" s="51">
        <f t="shared" si="0"/>
        <v>2099419000</v>
      </c>
      <c r="G35" s="51">
        <f t="shared" si="1"/>
        <v>441235200</v>
      </c>
      <c r="H35" s="51">
        <f t="shared" si="2"/>
        <v>398532400</v>
      </c>
      <c r="I35" s="51">
        <f t="shared" si="3"/>
        <v>839767600</v>
      </c>
      <c r="J35" s="51">
        <f t="shared" si="4"/>
        <v>441235200</v>
      </c>
      <c r="K35" s="51">
        <f t="shared" si="5"/>
        <v>398532400</v>
      </c>
      <c r="L35" s="51">
        <f t="shared" si="6"/>
        <v>839767600</v>
      </c>
      <c r="M35" s="52">
        <f t="shared" si="7"/>
        <v>220617600</v>
      </c>
      <c r="N35" s="52">
        <f t="shared" si="8"/>
        <v>199266200</v>
      </c>
      <c r="O35" s="53">
        <f t="shared" si="9"/>
        <v>419883800</v>
      </c>
      <c r="Q35" s="43"/>
    </row>
    <row r="36" spans="1:17" s="9" customFormat="1" ht="21.75" customHeight="1" x14ac:dyDescent="0.25">
      <c r="A36" s="33"/>
      <c r="B36" s="34"/>
      <c r="C36" s="34" t="s">
        <v>22</v>
      </c>
      <c r="D36" s="36">
        <v>1082314000</v>
      </c>
      <c r="E36" s="37">
        <v>917505000</v>
      </c>
      <c r="F36" s="51">
        <f t="shared" si="0"/>
        <v>1999819000</v>
      </c>
      <c r="G36" s="51">
        <f t="shared" si="1"/>
        <v>432925600</v>
      </c>
      <c r="H36" s="51">
        <f t="shared" si="2"/>
        <v>367002000</v>
      </c>
      <c r="I36" s="51">
        <f t="shared" si="3"/>
        <v>799927600</v>
      </c>
      <c r="J36" s="51">
        <f t="shared" si="4"/>
        <v>432925600</v>
      </c>
      <c r="K36" s="51">
        <f t="shared" si="5"/>
        <v>367002000</v>
      </c>
      <c r="L36" s="51">
        <f t="shared" si="6"/>
        <v>799927600</v>
      </c>
      <c r="M36" s="52">
        <f t="shared" si="7"/>
        <v>216462800</v>
      </c>
      <c r="N36" s="52">
        <f t="shared" si="8"/>
        <v>183501000</v>
      </c>
      <c r="O36" s="53">
        <f t="shared" si="9"/>
        <v>399963800</v>
      </c>
      <c r="Q36" s="43"/>
    </row>
    <row r="37" spans="1:17" s="9" customFormat="1" ht="21.75" customHeight="1" x14ac:dyDescent="0.25">
      <c r="A37" s="33"/>
      <c r="B37" s="34"/>
      <c r="C37" s="34" t="s">
        <v>23</v>
      </c>
      <c r="D37" s="36">
        <v>1102664000</v>
      </c>
      <c r="E37" s="37">
        <v>994723000</v>
      </c>
      <c r="F37" s="51">
        <f t="shared" si="0"/>
        <v>2097387000</v>
      </c>
      <c r="G37" s="51">
        <f t="shared" si="1"/>
        <v>441065600</v>
      </c>
      <c r="H37" s="51">
        <f t="shared" si="2"/>
        <v>397889200</v>
      </c>
      <c r="I37" s="51">
        <f t="shared" si="3"/>
        <v>838954800</v>
      </c>
      <c r="J37" s="51">
        <f t="shared" si="4"/>
        <v>441065600</v>
      </c>
      <c r="K37" s="51">
        <f t="shared" si="5"/>
        <v>397889200</v>
      </c>
      <c r="L37" s="51">
        <f t="shared" si="6"/>
        <v>838954800</v>
      </c>
      <c r="M37" s="52">
        <f t="shared" si="7"/>
        <v>220532800</v>
      </c>
      <c r="N37" s="52">
        <f t="shared" si="8"/>
        <v>198944600</v>
      </c>
      <c r="O37" s="53">
        <f t="shared" si="9"/>
        <v>419477400</v>
      </c>
      <c r="Q37" s="43"/>
    </row>
    <row r="38" spans="1:17" s="9" customFormat="1" ht="21.75" customHeight="1" x14ac:dyDescent="0.25">
      <c r="A38" s="39" t="s">
        <v>99</v>
      </c>
      <c r="B38" s="40" t="s">
        <v>24</v>
      </c>
      <c r="C38" s="34" t="s">
        <v>25</v>
      </c>
      <c r="D38" s="36">
        <v>1165593000</v>
      </c>
      <c r="E38" s="37">
        <v>1233506000</v>
      </c>
      <c r="F38" s="51">
        <f t="shared" si="0"/>
        <v>2399099000</v>
      </c>
      <c r="G38" s="51">
        <f t="shared" si="1"/>
        <v>466237200</v>
      </c>
      <c r="H38" s="51">
        <f t="shared" si="2"/>
        <v>493402400</v>
      </c>
      <c r="I38" s="51">
        <f t="shared" si="3"/>
        <v>959639600</v>
      </c>
      <c r="J38" s="51">
        <f t="shared" si="4"/>
        <v>466237200</v>
      </c>
      <c r="K38" s="51">
        <f t="shared" si="5"/>
        <v>493402400</v>
      </c>
      <c r="L38" s="51">
        <f t="shared" si="6"/>
        <v>959639600</v>
      </c>
      <c r="M38" s="52">
        <f t="shared" si="7"/>
        <v>233118600</v>
      </c>
      <c r="N38" s="52">
        <f t="shared" si="8"/>
        <v>246701200</v>
      </c>
      <c r="O38" s="53">
        <f t="shared" si="9"/>
        <v>479819800</v>
      </c>
      <c r="Q38" s="43"/>
    </row>
    <row r="39" spans="1:17" s="9" customFormat="1" ht="21.75" customHeight="1" x14ac:dyDescent="0.25">
      <c r="A39" s="39" t="s">
        <v>100</v>
      </c>
      <c r="B39" s="40" t="s">
        <v>26</v>
      </c>
      <c r="C39" s="34" t="s">
        <v>27</v>
      </c>
      <c r="D39" s="36">
        <v>1120780000</v>
      </c>
      <c r="E39" s="37">
        <v>1063465000</v>
      </c>
      <c r="F39" s="51">
        <f t="shared" si="0"/>
        <v>2184245000</v>
      </c>
      <c r="G39" s="51">
        <f t="shared" si="1"/>
        <v>448312000</v>
      </c>
      <c r="H39" s="51">
        <f t="shared" si="2"/>
        <v>425386000</v>
      </c>
      <c r="I39" s="51">
        <f t="shared" si="3"/>
        <v>873698000</v>
      </c>
      <c r="J39" s="51">
        <f t="shared" si="4"/>
        <v>448312000</v>
      </c>
      <c r="K39" s="51">
        <f t="shared" si="5"/>
        <v>425386000</v>
      </c>
      <c r="L39" s="51">
        <f t="shared" si="6"/>
        <v>873698000</v>
      </c>
      <c r="M39" s="52">
        <f t="shared" si="7"/>
        <v>224156000</v>
      </c>
      <c r="N39" s="52">
        <f t="shared" si="8"/>
        <v>212693000</v>
      </c>
      <c r="O39" s="53">
        <f t="shared" si="9"/>
        <v>436849000</v>
      </c>
      <c r="Q39" s="43"/>
    </row>
    <row r="40" spans="1:17" s="9" customFormat="1" ht="21.75" customHeight="1" x14ac:dyDescent="0.25">
      <c r="A40" s="33"/>
      <c r="B40" s="34"/>
      <c r="C40" s="34" t="s">
        <v>28</v>
      </c>
      <c r="D40" s="36">
        <v>1189037000</v>
      </c>
      <c r="E40" s="37">
        <v>1610615000</v>
      </c>
      <c r="F40" s="51">
        <f t="shared" si="0"/>
        <v>2799652000</v>
      </c>
      <c r="G40" s="51">
        <f t="shared" si="1"/>
        <v>475614800</v>
      </c>
      <c r="H40" s="51">
        <f t="shared" si="2"/>
        <v>644246000</v>
      </c>
      <c r="I40" s="51">
        <f t="shared" si="3"/>
        <v>1119860800</v>
      </c>
      <c r="J40" s="51">
        <f t="shared" si="4"/>
        <v>475614800</v>
      </c>
      <c r="K40" s="51">
        <f t="shared" si="5"/>
        <v>644246000</v>
      </c>
      <c r="L40" s="51">
        <f t="shared" si="6"/>
        <v>1119860800</v>
      </c>
      <c r="M40" s="52">
        <f t="shared" si="7"/>
        <v>237807400</v>
      </c>
      <c r="N40" s="52">
        <f t="shared" si="8"/>
        <v>322123000</v>
      </c>
      <c r="O40" s="53">
        <f t="shared" si="9"/>
        <v>559930400</v>
      </c>
      <c r="Q40" s="43"/>
    </row>
    <row r="41" spans="1:17" s="9" customFormat="1" ht="21.75" customHeight="1" x14ac:dyDescent="0.25">
      <c r="A41" s="33"/>
      <c r="B41" s="34"/>
      <c r="C41" s="34" t="s">
        <v>29</v>
      </c>
      <c r="D41" s="36">
        <v>1132011000</v>
      </c>
      <c r="E41" s="37">
        <v>1106078000</v>
      </c>
      <c r="F41" s="51">
        <f t="shared" si="0"/>
        <v>2238089000</v>
      </c>
      <c r="G41" s="51">
        <f t="shared" si="1"/>
        <v>452804400</v>
      </c>
      <c r="H41" s="51">
        <f t="shared" si="2"/>
        <v>442431200</v>
      </c>
      <c r="I41" s="51">
        <f t="shared" si="3"/>
        <v>895235600</v>
      </c>
      <c r="J41" s="51">
        <f t="shared" si="4"/>
        <v>452804400</v>
      </c>
      <c r="K41" s="51">
        <f t="shared" si="5"/>
        <v>442431200</v>
      </c>
      <c r="L41" s="51">
        <f t="shared" si="6"/>
        <v>895235600</v>
      </c>
      <c r="M41" s="52">
        <f t="shared" si="7"/>
        <v>226402200</v>
      </c>
      <c r="N41" s="52">
        <f t="shared" si="8"/>
        <v>221215600</v>
      </c>
      <c r="O41" s="53">
        <f t="shared" si="9"/>
        <v>447617800</v>
      </c>
      <c r="Q41" s="43"/>
    </row>
    <row r="42" spans="1:17" s="9" customFormat="1" ht="21.75" customHeight="1" x14ac:dyDescent="0.25">
      <c r="A42" s="33"/>
      <c r="B42" s="34"/>
      <c r="C42" s="34" t="s">
        <v>30</v>
      </c>
      <c r="D42" s="36">
        <v>1114896000</v>
      </c>
      <c r="E42" s="37">
        <v>1121138000</v>
      </c>
      <c r="F42" s="51">
        <f t="shared" si="0"/>
        <v>2236034000</v>
      </c>
      <c r="G42" s="51">
        <f t="shared" si="1"/>
        <v>445958400</v>
      </c>
      <c r="H42" s="51">
        <f t="shared" si="2"/>
        <v>448455200</v>
      </c>
      <c r="I42" s="51">
        <f t="shared" si="3"/>
        <v>894413600</v>
      </c>
      <c r="J42" s="51">
        <f t="shared" si="4"/>
        <v>445958400</v>
      </c>
      <c r="K42" s="51">
        <f t="shared" si="5"/>
        <v>448455200</v>
      </c>
      <c r="L42" s="51">
        <f t="shared" si="6"/>
        <v>894413600</v>
      </c>
      <c r="M42" s="52">
        <f t="shared" si="7"/>
        <v>222979200</v>
      </c>
      <c r="N42" s="52">
        <f t="shared" si="8"/>
        <v>224227600</v>
      </c>
      <c r="O42" s="53">
        <f t="shared" si="9"/>
        <v>447206800</v>
      </c>
      <c r="Q42" s="43"/>
    </row>
    <row r="43" spans="1:17" s="9" customFormat="1" ht="21.75" customHeight="1" x14ac:dyDescent="0.25">
      <c r="A43" s="33"/>
      <c r="B43" s="34"/>
      <c r="C43" s="34" t="s">
        <v>31</v>
      </c>
      <c r="D43" s="36">
        <v>1066882000</v>
      </c>
      <c r="E43" s="37">
        <v>858950000</v>
      </c>
      <c r="F43" s="51">
        <f t="shared" si="0"/>
        <v>1925832000</v>
      </c>
      <c r="G43" s="51">
        <f t="shared" si="1"/>
        <v>426752800</v>
      </c>
      <c r="H43" s="51">
        <f t="shared" si="2"/>
        <v>343580000</v>
      </c>
      <c r="I43" s="51">
        <f t="shared" si="3"/>
        <v>770332800</v>
      </c>
      <c r="J43" s="51">
        <f t="shared" si="4"/>
        <v>426752800</v>
      </c>
      <c r="K43" s="51">
        <f t="shared" si="5"/>
        <v>343580000</v>
      </c>
      <c r="L43" s="51">
        <f t="shared" si="6"/>
        <v>770332800</v>
      </c>
      <c r="M43" s="52">
        <f t="shared" si="7"/>
        <v>213376400</v>
      </c>
      <c r="N43" s="52">
        <f t="shared" si="8"/>
        <v>171790000</v>
      </c>
      <c r="O43" s="53">
        <f t="shared" si="9"/>
        <v>385166400</v>
      </c>
      <c r="Q43" s="43"/>
    </row>
    <row r="44" spans="1:17" s="9" customFormat="1" ht="21.75" customHeight="1" x14ac:dyDescent="0.25">
      <c r="A44" s="39" t="s">
        <v>101</v>
      </c>
      <c r="B44" s="40" t="s">
        <v>32</v>
      </c>
      <c r="C44" s="34" t="s">
        <v>33</v>
      </c>
      <c r="D44" s="36">
        <v>1096176000</v>
      </c>
      <c r="E44" s="37">
        <v>970105000</v>
      </c>
      <c r="F44" s="51">
        <f t="shared" si="0"/>
        <v>2066281000</v>
      </c>
      <c r="G44" s="51">
        <f t="shared" si="1"/>
        <v>438470400</v>
      </c>
      <c r="H44" s="51">
        <f t="shared" si="2"/>
        <v>388042000</v>
      </c>
      <c r="I44" s="51">
        <f t="shared" si="3"/>
        <v>826512400</v>
      </c>
      <c r="J44" s="51">
        <f t="shared" si="4"/>
        <v>438470400</v>
      </c>
      <c r="K44" s="51">
        <f t="shared" si="5"/>
        <v>388042000</v>
      </c>
      <c r="L44" s="51">
        <f t="shared" si="6"/>
        <v>826512400</v>
      </c>
      <c r="M44" s="52">
        <f t="shared" si="7"/>
        <v>219235200</v>
      </c>
      <c r="N44" s="52">
        <f t="shared" si="8"/>
        <v>194021000</v>
      </c>
      <c r="O44" s="53">
        <f t="shared" si="9"/>
        <v>413256200</v>
      </c>
      <c r="Q44" s="43"/>
    </row>
    <row r="45" spans="1:17" s="9" customFormat="1" ht="21.75" customHeight="1" x14ac:dyDescent="0.25">
      <c r="A45" s="33"/>
      <c r="B45" s="34"/>
      <c r="C45" s="34" t="s">
        <v>34</v>
      </c>
      <c r="D45" s="36">
        <v>1115412000</v>
      </c>
      <c r="E45" s="37">
        <v>1043094000</v>
      </c>
      <c r="F45" s="51">
        <f t="shared" si="0"/>
        <v>2158506000</v>
      </c>
      <c r="G45" s="51">
        <f t="shared" si="1"/>
        <v>446164800</v>
      </c>
      <c r="H45" s="51">
        <f t="shared" si="2"/>
        <v>417237600</v>
      </c>
      <c r="I45" s="51">
        <f t="shared" si="3"/>
        <v>863402400</v>
      </c>
      <c r="J45" s="51">
        <f t="shared" si="4"/>
        <v>446164800</v>
      </c>
      <c r="K45" s="51">
        <f t="shared" si="5"/>
        <v>417237600</v>
      </c>
      <c r="L45" s="51">
        <f t="shared" si="6"/>
        <v>863402400</v>
      </c>
      <c r="M45" s="52">
        <f t="shared" si="7"/>
        <v>223082400</v>
      </c>
      <c r="N45" s="52">
        <f t="shared" si="8"/>
        <v>208618800</v>
      </c>
      <c r="O45" s="53">
        <f t="shared" si="9"/>
        <v>431701200</v>
      </c>
      <c r="Q45" s="43"/>
    </row>
    <row r="46" spans="1:17" s="9" customFormat="1" ht="21.75" customHeight="1" x14ac:dyDescent="0.25">
      <c r="A46" s="33"/>
      <c r="B46" s="34"/>
      <c r="C46" s="34" t="s">
        <v>35</v>
      </c>
      <c r="D46" s="36">
        <v>1089193000</v>
      </c>
      <c r="E46" s="37">
        <v>943605000</v>
      </c>
      <c r="F46" s="51">
        <f t="shared" si="0"/>
        <v>2032798000</v>
      </c>
      <c r="G46" s="51">
        <f t="shared" si="1"/>
        <v>435677200</v>
      </c>
      <c r="H46" s="51">
        <f t="shared" si="2"/>
        <v>377442000</v>
      </c>
      <c r="I46" s="51">
        <f t="shared" si="3"/>
        <v>813119200</v>
      </c>
      <c r="J46" s="51">
        <f t="shared" si="4"/>
        <v>435677200</v>
      </c>
      <c r="K46" s="51">
        <f t="shared" si="5"/>
        <v>377442000</v>
      </c>
      <c r="L46" s="51">
        <f t="shared" si="6"/>
        <v>813119200</v>
      </c>
      <c r="M46" s="52">
        <f t="shared" si="7"/>
        <v>217838600</v>
      </c>
      <c r="N46" s="52">
        <f t="shared" si="8"/>
        <v>188721000</v>
      </c>
      <c r="O46" s="53">
        <f t="shared" si="9"/>
        <v>406559600</v>
      </c>
      <c r="Q46" s="43"/>
    </row>
    <row r="47" spans="1:17" s="9" customFormat="1" ht="21.75" customHeight="1" x14ac:dyDescent="0.25">
      <c r="A47" s="33"/>
      <c r="B47" s="34"/>
      <c r="C47" s="34" t="s">
        <v>36</v>
      </c>
      <c r="D47" s="36">
        <v>1130305000</v>
      </c>
      <c r="E47" s="37">
        <v>1099605000</v>
      </c>
      <c r="F47" s="51">
        <f t="shared" si="0"/>
        <v>2229910000</v>
      </c>
      <c r="G47" s="51">
        <f t="shared" si="1"/>
        <v>452122000</v>
      </c>
      <c r="H47" s="51">
        <f t="shared" si="2"/>
        <v>439842000</v>
      </c>
      <c r="I47" s="51">
        <f t="shared" si="3"/>
        <v>891964000</v>
      </c>
      <c r="J47" s="51">
        <f t="shared" si="4"/>
        <v>452122000</v>
      </c>
      <c r="K47" s="51">
        <f t="shared" si="5"/>
        <v>439842000</v>
      </c>
      <c r="L47" s="51">
        <f t="shared" si="6"/>
        <v>891964000</v>
      </c>
      <c r="M47" s="52">
        <f t="shared" si="7"/>
        <v>226061000</v>
      </c>
      <c r="N47" s="52">
        <f t="shared" si="8"/>
        <v>219921000</v>
      </c>
      <c r="O47" s="53">
        <f t="shared" si="9"/>
        <v>445982000</v>
      </c>
      <c r="Q47" s="43"/>
    </row>
    <row r="48" spans="1:17" s="9" customFormat="1" ht="21.75" customHeight="1" x14ac:dyDescent="0.25">
      <c r="A48" s="33"/>
      <c r="B48" s="34"/>
      <c r="C48" s="34" t="s">
        <v>37</v>
      </c>
      <c r="D48" s="36">
        <v>1136360000</v>
      </c>
      <c r="E48" s="37">
        <v>1202583000</v>
      </c>
      <c r="F48" s="51">
        <f t="shared" si="0"/>
        <v>2338943000</v>
      </c>
      <c r="G48" s="51">
        <f t="shared" si="1"/>
        <v>454544000</v>
      </c>
      <c r="H48" s="51">
        <f t="shared" si="2"/>
        <v>481033200</v>
      </c>
      <c r="I48" s="51">
        <f t="shared" si="3"/>
        <v>935577200</v>
      </c>
      <c r="J48" s="51">
        <f t="shared" si="4"/>
        <v>454544000</v>
      </c>
      <c r="K48" s="51">
        <f t="shared" si="5"/>
        <v>481033200</v>
      </c>
      <c r="L48" s="51">
        <f t="shared" si="6"/>
        <v>935577200</v>
      </c>
      <c r="M48" s="52">
        <f t="shared" si="7"/>
        <v>227272000</v>
      </c>
      <c r="N48" s="52">
        <f t="shared" si="8"/>
        <v>240516600</v>
      </c>
      <c r="O48" s="53">
        <f t="shared" si="9"/>
        <v>467788600</v>
      </c>
      <c r="P48" s="43"/>
      <c r="Q48" s="43"/>
    </row>
    <row r="49" spans="1:17" s="9" customFormat="1" ht="21.75" customHeight="1" x14ac:dyDescent="0.25">
      <c r="A49" s="33"/>
      <c r="B49" s="34"/>
      <c r="C49" s="34" t="s">
        <v>38</v>
      </c>
      <c r="D49" s="36">
        <v>1175098000</v>
      </c>
      <c r="E49" s="37">
        <v>1557727000</v>
      </c>
      <c r="F49" s="51">
        <f t="shared" si="0"/>
        <v>2732825000</v>
      </c>
      <c r="G49" s="51">
        <f t="shared" si="1"/>
        <v>470039200</v>
      </c>
      <c r="H49" s="51">
        <f t="shared" si="2"/>
        <v>623090800</v>
      </c>
      <c r="I49" s="51">
        <f t="shared" si="3"/>
        <v>1093130000</v>
      </c>
      <c r="J49" s="51">
        <f t="shared" si="4"/>
        <v>470039200</v>
      </c>
      <c r="K49" s="51">
        <f t="shared" si="5"/>
        <v>623090800</v>
      </c>
      <c r="L49" s="51">
        <f t="shared" si="6"/>
        <v>1093130000</v>
      </c>
      <c r="M49" s="52">
        <f t="shared" si="7"/>
        <v>235019600</v>
      </c>
      <c r="N49" s="52">
        <f t="shared" si="8"/>
        <v>311545400</v>
      </c>
      <c r="O49" s="53">
        <f t="shared" si="9"/>
        <v>546565000</v>
      </c>
      <c r="Q49" s="43"/>
    </row>
    <row r="50" spans="1:17" s="9" customFormat="1" ht="21.75" customHeight="1" x14ac:dyDescent="0.25">
      <c r="A50" s="33"/>
      <c r="B50" s="34"/>
      <c r="C50" s="34" t="s">
        <v>39</v>
      </c>
      <c r="D50" s="36">
        <v>1161504000</v>
      </c>
      <c r="E50" s="37">
        <v>1217988000</v>
      </c>
      <c r="F50" s="51">
        <f t="shared" si="0"/>
        <v>2379492000</v>
      </c>
      <c r="G50" s="51">
        <f t="shared" si="1"/>
        <v>464601600</v>
      </c>
      <c r="H50" s="51">
        <f t="shared" si="2"/>
        <v>487195200</v>
      </c>
      <c r="I50" s="51">
        <f t="shared" si="3"/>
        <v>951796800</v>
      </c>
      <c r="J50" s="51">
        <f t="shared" si="4"/>
        <v>464601600</v>
      </c>
      <c r="K50" s="51">
        <f t="shared" si="5"/>
        <v>487195200</v>
      </c>
      <c r="L50" s="51">
        <f t="shared" si="6"/>
        <v>951796800</v>
      </c>
      <c r="M50" s="52">
        <f t="shared" si="7"/>
        <v>232300800</v>
      </c>
      <c r="N50" s="52">
        <f t="shared" si="8"/>
        <v>243597600</v>
      </c>
      <c r="O50" s="53">
        <f t="shared" si="9"/>
        <v>475898400</v>
      </c>
      <c r="Q50" s="43"/>
    </row>
    <row r="51" spans="1:17" s="9" customFormat="1" ht="21.75" customHeight="1" x14ac:dyDescent="0.25">
      <c r="A51" s="33"/>
      <c r="B51" s="34"/>
      <c r="C51" s="34" t="s">
        <v>40</v>
      </c>
      <c r="D51" s="36">
        <v>1115956000</v>
      </c>
      <c r="E51" s="37">
        <v>1333310000</v>
      </c>
      <c r="F51" s="51">
        <f t="shared" si="0"/>
        <v>2449266000</v>
      </c>
      <c r="G51" s="51">
        <f t="shared" si="1"/>
        <v>446382400</v>
      </c>
      <c r="H51" s="51">
        <f t="shared" si="2"/>
        <v>533324000</v>
      </c>
      <c r="I51" s="51">
        <f t="shared" si="3"/>
        <v>979706400</v>
      </c>
      <c r="J51" s="51">
        <f t="shared" si="4"/>
        <v>446382400</v>
      </c>
      <c r="K51" s="51">
        <f t="shared" si="5"/>
        <v>533324000</v>
      </c>
      <c r="L51" s="51">
        <f t="shared" si="6"/>
        <v>979706400</v>
      </c>
      <c r="M51" s="52">
        <f t="shared" si="7"/>
        <v>223191200</v>
      </c>
      <c r="N51" s="52">
        <f t="shared" si="8"/>
        <v>266662000</v>
      </c>
      <c r="O51" s="53">
        <f t="shared" si="9"/>
        <v>489853200</v>
      </c>
      <c r="Q51" s="43"/>
    </row>
    <row r="52" spans="1:17" s="9" customFormat="1" ht="21.75" customHeight="1" x14ac:dyDescent="0.25">
      <c r="A52" s="33"/>
      <c r="B52" s="34"/>
      <c r="C52" s="34" t="s">
        <v>41</v>
      </c>
      <c r="D52" s="36">
        <v>1168170000</v>
      </c>
      <c r="E52" s="37">
        <v>1243283000</v>
      </c>
      <c r="F52" s="51">
        <f t="shared" si="0"/>
        <v>2411453000</v>
      </c>
      <c r="G52" s="51">
        <f t="shared" si="1"/>
        <v>467268000</v>
      </c>
      <c r="H52" s="51">
        <f t="shared" si="2"/>
        <v>497313200</v>
      </c>
      <c r="I52" s="51">
        <f t="shared" si="3"/>
        <v>964581200</v>
      </c>
      <c r="J52" s="51">
        <f t="shared" si="4"/>
        <v>467268000</v>
      </c>
      <c r="K52" s="51">
        <f t="shared" si="5"/>
        <v>497313200</v>
      </c>
      <c r="L52" s="51">
        <f t="shared" si="6"/>
        <v>964581200</v>
      </c>
      <c r="M52" s="52">
        <f t="shared" si="7"/>
        <v>233634000</v>
      </c>
      <c r="N52" s="52">
        <f t="shared" si="8"/>
        <v>248656600</v>
      </c>
      <c r="O52" s="53">
        <f t="shared" si="9"/>
        <v>482290600</v>
      </c>
      <c r="Q52" s="43"/>
    </row>
    <row r="53" spans="1:17" s="9" customFormat="1" ht="21.75" customHeight="1" x14ac:dyDescent="0.25">
      <c r="A53" s="39" t="s">
        <v>102</v>
      </c>
      <c r="B53" s="40" t="s">
        <v>42</v>
      </c>
      <c r="C53" s="34" t="s">
        <v>43</v>
      </c>
      <c r="D53" s="36">
        <v>1108156000</v>
      </c>
      <c r="E53" s="37">
        <v>1015563000</v>
      </c>
      <c r="F53" s="51">
        <f t="shared" si="0"/>
        <v>2123719000</v>
      </c>
      <c r="G53" s="51">
        <f t="shared" si="1"/>
        <v>443262400</v>
      </c>
      <c r="H53" s="51">
        <f t="shared" si="2"/>
        <v>406225200</v>
      </c>
      <c r="I53" s="51">
        <f t="shared" si="3"/>
        <v>849487600</v>
      </c>
      <c r="J53" s="51">
        <f t="shared" si="4"/>
        <v>443262400</v>
      </c>
      <c r="K53" s="51">
        <f t="shared" si="5"/>
        <v>406225200</v>
      </c>
      <c r="L53" s="51">
        <f t="shared" si="6"/>
        <v>849487600</v>
      </c>
      <c r="M53" s="52">
        <f t="shared" si="7"/>
        <v>221631200</v>
      </c>
      <c r="N53" s="52">
        <f t="shared" si="8"/>
        <v>203112600</v>
      </c>
      <c r="O53" s="53">
        <f t="shared" si="9"/>
        <v>424743800</v>
      </c>
      <c r="P53" s="43"/>
      <c r="Q53" s="43"/>
    </row>
    <row r="54" spans="1:17" s="9" customFormat="1" ht="21.75" customHeight="1" x14ac:dyDescent="0.25">
      <c r="A54" s="33"/>
      <c r="B54" s="34"/>
      <c r="C54" s="34" t="s">
        <v>44</v>
      </c>
      <c r="D54" s="36">
        <v>1134266000</v>
      </c>
      <c r="E54" s="37">
        <v>1114636000</v>
      </c>
      <c r="F54" s="51">
        <f t="shared" si="0"/>
        <v>2248902000</v>
      </c>
      <c r="G54" s="51">
        <f t="shared" si="1"/>
        <v>453706400</v>
      </c>
      <c r="H54" s="51">
        <f t="shared" si="2"/>
        <v>445854400</v>
      </c>
      <c r="I54" s="51">
        <f t="shared" si="3"/>
        <v>899560800</v>
      </c>
      <c r="J54" s="51">
        <f t="shared" si="4"/>
        <v>453706400</v>
      </c>
      <c r="K54" s="51">
        <f t="shared" si="5"/>
        <v>445854400</v>
      </c>
      <c r="L54" s="51">
        <f t="shared" si="6"/>
        <v>899560800</v>
      </c>
      <c r="M54" s="52">
        <f t="shared" si="7"/>
        <v>226853200</v>
      </c>
      <c r="N54" s="52">
        <f t="shared" si="8"/>
        <v>222927200</v>
      </c>
      <c r="O54" s="53">
        <f t="shared" si="9"/>
        <v>449780400</v>
      </c>
      <c r="P54" s="43"/>
      <c r="Q54" s="43"/>
    </row>
    <row r="55" spans="1:17" s="9" customFormat="1" ht="21.75" customHeight="1" x14ac:dyDescent="0.25">
      <c r="A55" s="33"/>
      <c r="B55" s="34"/>
      <c r="C55" s="34" t="s">
        <v>45</v>
      </c>
      <c r="D55" s="36">
        <v>1077786000</v>
      </c>
      <c r="E55" s="37">
        <v>900323000</v>
      </c>
      <c r="F55" s="51">
        <f t="shared" si="0"/>
        <v>1978109000</v>
      </c>
      <c r="G55" s="51">
        <f t="shared" si="1"/>
        <v>431114400</v>
      </c>
      <c r="H55" s="51">
        <f t="shared" si="2"/>
        <v>360129200</v>
      </c>
      <c r="I55" s="51">
        <f t="shared" si="3"/>
        <v>791243600</v>
      </c>
      <c r="J55" s="51">
        <f t="shared" si="4"/>
        <v>431114400</v>
      </c>
      <c r="K55" s="51">
        <f t="shared" si="5"/>
        <v>360129200</v>
      </c>
      <c r="L55" s="51">
        <f t="shared" si="6"/>
        <v>791243600</v>
      </c>
      <c r="M55" s="52">
        <f t="shared" si="7"/>
        <v>215557200</v>
      </c>
      <c r="N55" s="52">
        <f t="shared" si="8"/>
        <v>180064600</v>
      </c>
      <c r="O55" s="53">
        <f t="shared" si="9"/>
        <v>395621800</v>
      </c>
      <c r="Q55" s="43"/>
    </row>
    <row r="56" spans="1:17" s="9" customFormat="1" ht="21.75" customHeight="1" x14ac:dyDescent="0.25">
      <c r="A56" s="33"/>
      <c r="B56" s="34"/>
      <c r="C56" s="34" t="s">
        <v>46</v>
      </c>
      <c r="D56" s="36">
        <v>1092731000</v>
      </c>
      <c r="E56" s="37">
        <v>957033000</v>
      </c>
      <c r="F56" s="51">
        <f t="shared" si="0"/>
        <v>2049764000</v>
      </c>
      <c r="G56" s="51">
        <f t="shared" si="1"/>
        <v>437092400</v>
      </c>
      <c r="H56" s="51">
        <f t="shared" si="2"/>
        <v>382813200</v>
      </c>
      <c r="I56" s="51">
        <f t="shared" si="3"/>
        <v>819905600</v>
      </c>
      <c r="J56" s="51">
        <f t="shared" si="4"/>
        <v>437092400</v>
      </c>
      <c r="K56" s="51">
        <f t="shared" si="5"/>
        <v>382813200</v>
      </c>
      <c r="L56" s="51">
        <f t="shared" si="6"/>
        <v>819905600</v>
      </c>
      <c r="M56" s="52">
        <f t="shared" si="7"/>
        <v>218546200</v>
      </c>
      <c r="N56" s="52">
        <f t="shared" si="8"/>
        <v>191406600</v>
      </c>
      <c r="O56" s="53">
        <f t="shared" si="9"/>
        <v>409952800</v>
      </c>
      <c r="Q56" s="43"/>
    </row>
    <row r="57" spans="1:17" s="9" customFormat="1" ht="21.75" customHeight="1" x14ac:dyDescent="0.25">
      <c r="A57" s="33"/>
      <c r="B57" s="34"/>
      <c r="C57" s="34" t="s">
        <v>47</v>
      </c>
      <c r="D57" s="36">
        <v>1084364000</v>
      </c>
      <c r="E57" s="37">
        <v>925282000</v>
      </c>
      <c r="F57" s="51">
        <f t="shared" si="0"/>
        <v>2009646000</v>
      </c>
      <c r="G57" s="51">
        <f t="shared" si="1"/>
        <v>433745600</v>
      </c>
      <c r="H57" s="51">
        <f t="shared" si="2"/>
        <v>370112800</v>
      </c>
      <c r="I57" s="51">
        <f t="shared" si="3"/>
        <v>803858400</v>
      </c>
      <c r="J57" s="51">
        <f t="shared" si="4"/>
        <v>433745600</v>
      </c>
      <c r="K57" s="51">
        <f t="shared" si="5"/>
        <v>370112800</v>
      </c>
      <c r="L57" s="51">
        <f t="shared" si="6"/>
        <v>803858400</v>
      </c>
      <c r="M57" s="52">
        <f t="shared" si="7"/>
        <v>216872800</v>
      </c>
      <c r="N57" s="52">
        <f t="shared" si="8"/>
        <v>185056400</v>
      </c>
      <c r="O57" s="53">
        <f t="shared" si="9"/>
        <v>401929200</v>
      </c>
      <c r="Q57" s="43"/>
    </row>
    <row r="58" spans="1:17" s="9" customFormat="1" ht="21.75" customHeight="1" x14ac:dyDescent="0.25">
      <c r="A58" s="33"/>
      <c r="B58" s="34"/>
      <c r="C58" s="34" t="s">
        <v>48</v>
      </c>
      <c r="D58" s="36">
        <v>1078092000</v>
      </c>
      <c r="E58" s="37">
        <v>901486000</v>
      </c>
      <c r="F58" s="51">
        <f t="shared" si="0"/>
        <v>1979578000</v>
      </c>
      <c r="G58" s="51">
        <f t="shared" si="1"/>
        <v>431236800</v>
      </c>
      <c r="H58" s="51">
        <f t="shared" si="2"/>
        <v>360594400</v>
      </c>
      <c r="I58" s="51">
        <f t="shared" si="3"/>
        <v>791831200</v>
      </c>
      <c r="J58" s="51">
        <f t="shared" si="4"/>
        <v>431236800</v>
      </c>
      <c r="K58" s="51">
        <f t="shared" si="5"/>
        <v>360594400</v>
      </c>
      <c r="L58" s="51">
        <f t="shared" si="6"/>
        <v>791831200</v>
      </c>
      <c r="M58" s="52">
        <f t="shared" si="7"/>
        <v>215618400</v>
      </c>
      <c r="N58" s="52">
        <f t="shared" si="8"/>
        <v>180297200</v>
      </c>
      <c r="O58" s="53">
        <f t="shared" si="9"/>
        <v>395915600</v>
      </c>
      <c r="Q58" s="43"/>
    </row>
    <row r="59" spans="1:17" s="9" customFormat="1" ht="21.75" customHeight="1" x14ac:dyDescent="0.25">
      <c r="A59" s="39" t="s">
        <v>103</v>
      </c>
      <c r="B59" s="40" t="s">
        <v>49</v>
      </c>
      <c r="C59" s="34" t="s">
        <v>50</v>
      </c>
      <c r="D59" s="36">
        <v>1166866000</v>
      </c>
      <c r="E59" s="37">
        <v>1238337000</v>
      </c>
      <c r="F59" s="51">
        <f t="shared" si="0"/>
        <v>2405203000</v>
      </c>
      <c r="G59" s="51">
        <f t="shared" si="1"/>
        <v>466746400</v>
      </c>
      <c r="H59" s="51">
        <f t="shared" si="2"/>
        <v>495334800</v>
      </c>
      <c r="I59" s="51">
        <f t="shared" si="3"/>
        <v>962081200</v>
      </c>
      <c r="J59" s="51">
        <f t="shared" si="4"/>
        <v>466746400</v>
      </c>
      <c r="K59" s="51">
        <f t="shared" si="5"/>
        <v>495334800</v>
      </c>
      <c r="L59" s="51">
        <f t="shared" si="6"/>
        <v>962081200</v>
      </c>
      <c r="M59" s="52">
        <f t="shared" si="7"/>
        <v>233373200</v>
      </c>
      <c r="N59" s="52">
        <f t="shared" si="8"/>
        <v>247667400</v>
      </c>
      <c r="O59" s="53">
        <f t="shared" si="9"/>
        <v>481040600</v>
      </c>
      <c r="Q59" s="43"/>
    </row>
    <row r="60" spans="1:17" s="9" customFormat="1" ht="21.75" customHeight="1" x14ac:dyDescent="0.25">
      <c r="A60" s="33"/>
      <c r="B60" s="34"/>
      <c r="C60" s="34" t="s">
        <v>51</v>
      </c>
      <c r="D60" s="36">
        <v>1153134000</v>
      </c>
      <c r="E60" s="37">
        <v>1186231000</v>
      </c>
      <c r="F60" s="51">
        <f t="shared" si="0"/>
        <v>2339365000</v>
      </c>
      <c r="G60" s="51">
        <f t="shared" si="1"/>
        <v>461253600</v>
      </c>
      <c r="H60" s="51">
        <f t="shared" si="2"/>
        <v>474492400</v>
      </c>
      <c r="I60" s="51">
        <f t="shared" si="3"/>
        <v>935746000</v>
      </c>
      <c r="J60" s="51">
        <f t="shared" si="4"/>
        <v>461253600</v>
      </c>
      <c r="K60" s="51">
        <f t="shared" si="5"/>
        <v>474492400</v>
      </c>
      <c r="L60" s="51">
        <f t="shared" si="6"/>
        <v>935746000</v>
      </c>
      <c r="M60" s="52">
        <f t="shared" si="7"/>
        <v>230626800</v>
      </c>
      <c r="N60" s="52">
        <f t="shared" si="8"/>
        <v>237246200</v>
      </c>
      <c r="O60" s="53">
        <f t="shared" si="9"/>
        <v>467873000</v>
      </c>
      <c r="Q60" s="43"/>
    </row>
    <row r="61" spans="1:17" s="9" customFormat="1" ht="21.75" customHeight="1" x14ac:dyDescent="0.25">
      <c r="A61" s="39" t="s">
        <v>104</v>
      </c>
      <c r="B61" s="40" t="s">
        <v>52</v>
      </c>
      <c r="C61" s="34" t="s">
        <v>53</v>
      </c>
      <c r="D61" s="36">
        <v>1099302000</v>
      </c>
      <c r="E61" s="37">
        <v>981965000</v>
      </c>
      <c r="F61" s="51">
        <f t="shared" si="0"/>
        <v>2081267000</v>
      </c>
      <c r="G61" s="51">
        <f t="shared" si="1"/>
        <v>439720800</v>
      </c>
      <c r="H61" s="51">
        <f t="shared" si="2"/>
        <v>392786000</v>
      </c>
      <c r="I61" s="51">
        <f t="shared" si="3"/>
        <v>832506800</v>
      </c>
      <c r="J61" s="51">
        <f t="shared" si="4"/>
        <v>439720800</v>
      </c>
      <c r="K61" s="51">
        <f t="shared" si="5"/>
        <v>392786000</v>
      </c>
      <c r="L61" s="51">
        <f t="shared" si="6"/>
        <v>832506800</v>
      </c>
      <c r="M61" s="52">
        <f t="shared" si="7"/>
        <v>219860400</v>
      </c>
      <c r="N61" s="52">
        <f t="shared" si="8"/>
        <v>196393000</v>
      </c>
      <c r="O61" s="53">
        <f t="shared" si="9"/>
        <v>416253400</v>
      </c>
      <c r="Q61" s="43"/>
    </row>
    <row r="62" spans="1:17" s="9" customFormat="1" ht="21.75" customHeight="1" x14ac:dyDescent="0.25">
      <c r="A62" s="33"/>
      <c r="B62" s="34"/>
      <c r="C62" s="34" t="s">
        <v>54</v>
      </c>
      <c r="D62" s="36">
        <v>1093189000</v>
      </c>
      <c r="E62" s="37">
        <v>958770000</v>
      </c>
      <c r="F62" s="51">
        <f t="shared" si="0"/>
        <v>2051959000</v>
      </c>
      <c r="G62" s="51">
        <f t="shared" si="1"/>
        <v>437275600</v>
      </c>
      <c r="H62" s="51">
        <f t="shared" si="2"/>
        <v>383508000</v>
      </c>
      <c r="I62" s="51">
        <f t="shared" si="3"/>
        <v>820783600</v>
      </c>
      <c r="J62" s="51">
        <f t="shared" si="4"/>
        <v>437275600</v>
      </c>
      <c r="K62" s="51">
        <f t="shared" si="5"/>
        <v>383508000</v>
      </c>
      <c r="L62" s="51">
        <f t="shared" si="6"/>
        <v>820783600</v>
      </c>
      <c r="M62" s="52">
        <f t="shared" si="7"/>
        <v>218637800</v>
      </c>
      <c r="N62" s="52">
        <f t="shared" si="8"/>
        <v>191754000</v>
      </c>
      <c r="O62" s="53">
        <f t="shared" si="9"/>
        <v>410391800</v>
      </c>
      <c r="Q62" s="43"/>
    </row>
    <row r="63" spans="1:17" s="9" customFormat="1" ht="21.75" customHeight="1" x14ac:dyDescent="0.25">
      <c r="A63" s="39" t="s">
        <v>105</v>
      </c>
      <c r="B63" s="40" t="s">
        <v>55</v>
      </c>
      <c r="C63" s="34" t="s">
        <v>56</v>
      </c>
      <c r="D63" s="36">
        <v>1125575000</v>
      </c>
      <c r="E63" s="37">
        <v>1369813000</v>
      </c>
      <c r="F63" s="51">
        <f t="shared" si="0"/>
        <v>2495388000</v>
      </c>
      <c r="G63" s="51">
        <f t="shared" si="1"/>
        <v>450230000</v>
      </c>
      <c r="H63" s="51">
        <f t="shared" si="2"/>
        <v>547925200</v>
      </c>
      <c r="I63" s="51">
        <f t="shared" si="3"/>
        <v>998155200</v>
      </c>
      <c r="J63" s="51">
        <f t="shared" si="4"/>
        <v>450230000</v>
      </c>
      <c r="K63" s="51">
        <f t="shared" si="5"/>
        <v>547925200</v>
      </c>
      <c r="L63" s="51">
        <f t="shared" si="6"/>
        <v>998155200</v>
      </c>
      <c r="M63" s="52">
        <f t="shared" si="7"/>
        <v>225115000</v>
      </c>
      <c r="N63" s="52">
        <f t="shared" si="8"/>
        <v>273962600</v>
      </c>
      <c r="O63" s="53">
        <f t="shared" si="9"/>
        <v>499077600</v>
      </c>
      <c r="Q63" s="43"/>
    </row>
    <row r="64" spans="1:17" s="9" customFormat="1" ht="21.75" customHeight="1" x14ac:dyDescent="0.25">
      <c r="A64" s="33"/>
      <c r="B64" s="34"/>
      <c r="C64" s="34" t="s">
        <v>57</v>
      </c>
      <c r="D64" s="36">
        <v>1073187000</v>
      </c>
      <c r="E64" s="37">
        <v>882874000</v>
      </c>
      <c r="F64" s="51">
        <f t="shared" si="0"/>
        <v>1956061000</v>
      </c>
      <c r="G64" s="51">
        <f t="shared" si="1"/>
        <v>429274800</v>
      </c>
      <c r="H64" s="51">
        <f t="shared" si="2"/>
        <v>353149600</v>
      </c>
      <c r="I64" s="51">
        <f t="shared" si="3"/>
        <v>782424400</v>
      </c>
      <c r="J64" s="51">
        <f t="shared" si="4"/>
        <v>429274800</v>
      </c>
      <c r="K64" s="51">
        <f t="shared" si="5"/>
        <v>353149600</v>
      </c>
      <c r="L64" s="51">
        <f t="shared" si="6"/>
        <v>782424400</v>
      </c>
      <c r="M64" s="52">
        <f t="shared" si="7"/>
        <v>214637400</v>
      </c>
      <c r="N64" s="52">
        <f t="shared" si="8"/>
        <v>176574800</v>
      </c>
      <c r="O64" s="53">
        <f t="shared" si="9"/>
        <v>391212200</v>
      </c>
      <c r="Q64" s="43"/>
    </row>
    <row r="65" spans="1:17" s="9" customFormat="1" ht="21.75" customHeight="1" x14ac:dyDescent="0.25">
      <c r="A65" s="33"/>
      <c r="B65" s="34"/>
      <c r="C65" s="34" t="s">
        <v>58</v>
      </c>
      <c r="D65" s="36">
        <v>1092673500</v>
      </c>
      <c r="E65" s="54">
        <v>956805000</v>
      </c>
      <c r="F65" s="51">
        <f t="shared" si="0"/>
        <v>2049478500</v>
      </c>
      <c r="G65" s="51">
        <f t="shared" si="1"/>
        <v>437069400</v>
      </c>
      <c r="H65" s="51">
        <f t="shared" si="2"/>
        <v>382722000</v>
      </c>
      <c r="I65" s="51">
        <f t="shared" si="3"/>
        <v>819791400</v>
      </c>
      <c r="J65" s="51">
        <f t="shared" si="4"/>
        <v>437069400</v>
      </c>
      <c r="K65" s="51">
        <f t="shared" si="5"/>
        <v>382722000</v>
      </c>
      <c r="L65" s="51">
        <f t="shared" si="6"/>
        <v>819791400</v>
      </c>
      <c r="M65" s="52">
        <f t="shared" si="7"/>
        <v>218534700</v>
      </c>
      <c r="N65" s="52">
        <f t="shared" si="8"/>
        <v>191361000</v>
      </c>
      <c r="O65" s="53">
        <f t="shared" si="9"/>
        <v>409895700</v>
      </c>
      <c r="Q65" s="43"/>
    </row>
    <row r="66" spans="1:17" s="9" customFormat="1" ht="21.75" customHeight="1" x14ac:dyDescent="0.25">
      <c r="A66" s="33"/>
      <c r="B66" s="34"/>
      <c r="C66" s="34" t="s">
        <v>55</v>
      </c>
      <c r="D66" s="36">
        <v>1079786000</v>
      </c>
      <c r="E66" s="54">
        <v>907912000</v>
      </c>
      <c r="F66" s="51">
        <f t="shared" si="0"/>
        <v>1987698000</v>
      </c>
      <c r="G66" s="51">
        <f t="shared" si="1"/>
        <v>431914400</v>
      </c>
      <c r="H66" s="51">
        <f t="shared" si="2"/>
        <v>363164800</v>
      </c>
      <c r="I66" s="51">
        <f t="shared" si="3"/>
        <v>795079200</v>
      </c>
      <c r="J66" s="51">
        <f t="shared" si="4"/>
        <v>431914400</v>
      </c>
      <c r="K66" s="51">
        <f t="shared" si="5"/>
        <v>363164800</v>
      </c>
      <c r="L66" s="51">
        <f t="shared" si="6"/>
        <v>795079200</v>
      </c>
      <c r="M66" s="52">
        <f t="shared" si="7"/>
        <v>215957200</v>
      </c>
      <c r="N66" s="52">
        <f t="shared" si="8"/>
        <v>181582400</v>
      </c>
      <c r="O66" s="53">
        <f t="shared" si="9"/>
        <v>397539600</v>
      </c>
      <c r="Q66" s="43"/>
    </row>
    <row r="67" spans="1:17" s="9" customFormat="1" ht="21.75" customHeight="1" x14ac:dyDescent="0.25">
      <c r="A67" s="33"/>
      <c r="B67" s="34"/>
      <c r="C67" s="34" t="s">
        <v>59</v>
      </c>
      <c r="D67" s="36">
        <v>1091604000</v>
      </c>
      <c r="E67" s="37">
        <v>952757000</v>
      </c>
      <c r="F67" s="51">
        <f t="shared" si="0"/>
        <v>2044361000</v>
      </c>
      <c r="G67" s="51">
        <f t="shared" si="1"/>
        <v>436641600</v>
      </c>
      <c r="H67" s="51">
        <f t="shared" si="2"/>
        <v>381102800</v>
      </c>
      <c r="I67" s="51">
        <f t="shared" si="3"/>
        <v>817744400</v>
      </c>
      <c r="J67" s="51">
        <f t="shared" si="4"/>
        <v>436641600</v>
      </c>
      <c r="K67" s="51">
        <f t="shared" si="5"/>
        <v>381102800</v>
      </c>
      <c r="L67" s="51">
        <f t="shared" si="6"/>
        <v>817744400</v>
      </c>
      <c r="M67" s="52">
        <f t="shared" si="7"/>
        <v>218320800</v>
      </c>
      <c r="N67" s="52">
        <f t="shared" si="8"/>
        <v>190551400</v>
      </c>
      <c r="O67" s="53">
        <f t="shared" si="9"/>
        <v>408872200</v>
      </c>
      <c r="Q67" s="43"/>
    </row>
    <row r="68" spans="1:17" s="9" customFormat="1" ht="21.75" customHeight="1" x14ac:dyDescent="0.25">
      <c r="A68" s="33"/>
      <c r="B68" s="34"/>
      <c r="C68" s="34" t="s">
        <v>60</v>
      </c>
      <c r="D68" s="36">
        <v>1089639000</v>
      </c>
      <c r="E68" s="37">
        <v>945298000</v>
      </c>
      <c r="F68" s="51">
        <f t="shared" si="0"/>
        <v>2034937000</v>
      </c>
      <c r="G68" s="51">
        <f t="shared" si="1"/>
        <v>435855600</v>
      </c>
      <c r="H68" s="51">
        <f t="shared" si="2"/>
        <v>378119200</v>
      </c>
      <c r="I68" s="51">
        <f t="shared" si="3"/>
        <v>813974800</v>
      </c>
      <c r="J68" s="51">
        <f t="shared" si="4"/>
        <v>435855600</v>
      </c>
      <c r="K68" s="51">
        <f t="shared" si="5"/>
        <v>378119200</v>
      </c>
      <c r="L68" s="51">
        <f t="shared" si="6"/>
        <v>813974800</v>
      </c>
      <c r="M68" s="52">
        <f t="shared" si="7"/>
        <v>217927800</v>
      </c>
      <c r="N68" s="52">
        <f t="shared" si="8"/>
        <v>189059600</v>
      </c>
      <c r="O68" s="53">
        <f t="shared" si="9"/>
        <v>406987400</v>
      </c>
      <c r="Q68" s="43"/>
    </row>
    <row r="69" spans="1:17" s="9" customFormat="1" ht="21.75" customHeight="1" x14ac:dyDescent="0.25">
      <c r="A69" s="39" t="s">
        <v>106</v>
      </c>
      <c r="B69" s="40" t="s">
        <v>61</v>
      </c>
      <c r="C69" s="34" t="s">
        <v>62</v>
      </c>
      <c r="D69" s="36">
        <v>1121008000</v>
      </c>
      <c r="E69" s="37">
        <v>1064328000</v>
      </c>
      <c r="F69" s="51">
        <f t="shared" si="0"/>
        <v>2185336000</v>
      </c>
      <c r="G69" s="51">
        <f t="shared" si="1"/>
        <v>448403200</v>
      </c>
      <c r="H69" s="51">
        <f t="shared" si="2"/>
        <v>425731200</v>
      </c>
      <c r="I69" s="51">
        <f t="shared" si="3"/>
        <v>874134400</v>
      </c>
      <c r="J69" s="51">
        <f t="shared" si="4"/>
        <v>448403200</v>
      </c>
      <c r="K69" s="51">
        <f t="shared" si="5"/>
        <v>425731200</v>
      </c>
      <c r="L69" s="51">
        <f t="shared" si="6"/>
        <v>874134400</v>
      </c>
      <c r="M69" s="52">
        <f t="shared" si="7"/>
        <v>224201600</v>
      </c>
      <c r="N69" s="52">
        <f t="shared" si="8"/>
        <v>212865600</v>
      </c>
      <c r="O69" s="53">
        <f t="shared" si="9"/>
        <v>437067200</v>
      </c>
      <c r="Q69" s="43"/>
    </row>
    <row r="70" spans="1:17" s="9" customFormat="1" ht="21.75" customHeight="1" x14ac:dyDescent="0.25">
      <c r="A70" s="33"/>
      <c r="B70" s="34"/>
      <c r="C70" s="34" t="s">
        <v>63</v>
      </c>
      <c r="D70" s="36">
        <v>1116207000</v>
      </c>
      <c r="E70" s="37">
        <v>1046113000</v>
      </c>
      <c r="F70" s="51">
        <f t="shared" si="0"/>
        <v>2162320000</v>
      </c>
      <c r="G70" s="51">
        <f t="shared" si="1"/>
        <v>446482800</v>
      </c>
      <c r="H70" s="51">
        <f t="shared" si="2"/>
        <v>418445200</v>
      </c>
      <c r="I70" s="51">
        <f t="shared" si="3"/>
        <v>864928000</v>
      </c>
      <c r="J70" s="51">
        <f t="shared" si="4"/>
        <v>446482800</v>
      </c>
      <c r="K70" s="51">
        <f t="shared" si="5"/>
        <v>418445200</v>
      </c>
      <c r="L70" s="51">
        <f t="shared" si="6"/>
        <v>864928000</v>
      </c>
      <c r="M70" s="52">
        <f t="shared" si="7"/>
        <v>223241400</v>
      </c>
      <c r="N70" s="52">
        <f t="shared" si="8"/>
        <v>209222600</v>
      </c>
      <c r="O70" s="53">
        <f t="shared" si="9"/>
        <v>432464000</v>
      </c>
      <c r="Q70" s="43"/>
    </row>
    <row r="71" spans="1:17" s="9" customFormat="1" ht="21.75" customHeight="1" x14ac:dyDescent="0.25">
      <c r="A71" s="33"/>
      <c r="B71" s="34"/>
      <c r="C71" s="34" t="s">
        <v>64</v>
      </c>
      <c r="D71" s="36">
        <v>1098926000</v>
      </c>
      <c r="E71" s="37">
        <v>980537000</v>
      </c>
      <c r="F71" s="51">
        <f t="shared" si="0"/>
        <v>2079463000</v>
      </c>
      <c r="G71" s="51">
        <f t="shared" si="1"/>
        <v>439570400</v>
      </c>
      <c r="H71" s="51">
        <f t="shared" si="2"/>
        <v>392214800</v>
      </c>
      <c r="I71" s="51">
        <f t="shared" si="3"/>
        <v>831785200</v>
      </c>
      <c r="J71" s="51">
        <f t="shared" si="4"/>
        <v>439570400</v>
      </c>
      <c r="K71" s="51">
        <f t="shared" si="5"/>
        <v>392214800</v>
      </c>
      <c r="L71" s="51">
        <f t="shared" si="6"/>
        <v>831785200</v>
      </c>
      <c r="M71" s="52">
        <f t="shared" si="7"/>
        <v>219785200</v>
      </c>
      <c r="N71" s="52">
        <f t="shared" si="8"/>
        <v>196107400</v>
      </c>
      <c r="O71" s="53">
        <f t="shared" si="9"/>
        <v>415892600</v>
      </c>
      <c r="Q71" s="43"/>
    </row>
    <row r="72" spans="1:17" s="9" customFormat="1" ht="21.75" customHeight="1" x14ac:dyDescent="0.25">
      <c r="A72" s="33"/>
      <c r="B72" s="34"/>
      <c r="C72" s="34" t="s">
        <v>65</v>
      </c>
      <c r="D72" s="36">
        <v>1150725000</v>
      </c>
      <c r="E72" s="37">
        <v>1177089000</v>
      </c>
      <c r="F72" s="51">
        <f t="shared" si="0"/>
        <v>2327814000</v>
      </c>
      <c r="G72" s="51">
        <f t="shared" si="1"/>
        <v>460290000</v>
      </c>
      <c r="H72" s="51">
        <f t="shared" si="2"/>
        <v>470835600</v>
      </c>
      <c r="I72" s="51">
        <f t="shared" si="3"/>
        <v>931125600</v>
      </c>
      <c r="J72" s="51">
        <f t="shared" si="4"/>
        <v>460290000</v>
      </c>
      <c r="K72" s="51">
        <f t="shared" si="5"/>
        <v>470835600</v>
      </c>
      <c r="L72" s="51">
        <f t="shared" si="6"/>
        <v>931125600</v>
      </c>
      <c r="M72" s="52">
        <f t="shared" si="7"/>
        <v>230145000</v>
      </c>
      <c r="N72" s="52">
        <f t="shared" si="8"/>
        <v>235417800</v>
      </c>
      <c r="O72" s="53">
        <f t="shared" si="9"/>
        <v>465562800</v>
      </c>
      <c r="Q72" s="43"/>
    </row>
    <row r="73" spans="1:17" s="9" customFormat="1" ht="21.75" customHeight="1" x14ac:dyDescent="0.25">
      <c r="A73" s="33"/>
      <c r="B73" s="34"/>
      <c r="C73" s="34" t="s">
        <v>66</v>
      </c>
      <c r="D73" s="36">
        <v>1083268000</v>
      </c>
      <c r="E73" s="37">
        <v>841126000</v>
      </c>
      <c r="F73" s="51">
        <f t="shared" si="0"/>
        <v>1924394000</v>
      </c>
      <c r="G73" s="51">
        <f t="shared" si="1"/>
        <v>433307200</v>
      </c>
      <c r="H73" s="51">
        <f t="shared" si="2"/>
        <v>336450400</v>
      </c>
      <c r="I73" s="51">
        <f t="shared" si="3"/>
        <v>769757600</v>
      </c>
      <c r="J73" s="51">
        <f t="shared" si="4"/>
        <v>433307200</v>
      </c>
      <c r="K73" s="51">
        <f t="shared" si="5"/>
        <v>336450400</v>
      </c>
      <c r="L73" s="51">
        <f t="shared" si="6"/>
        <v>769757600</v>
      </c>
      <c r="M73" s="52">
        <f t="shared" si="7"/>
        <v>216653600</v>
      </c>
      <c r="N73" s="52">
        <f t="shared" si="8"/>
        <v>168225200</v>
      </c>
      <c r="O73" s="53">
        <f t="shared" si="9"/>
        <v>384878800</v>
      </c>
      <c r="Q73" s="43"/>
    </row>
    <row r="74" spans="1:17" s="9" customFormat="1" ht="21.75" customHeight="1" x14ac:dyDescent="0.25">
      <c r="A74" s="33"/>
      <c r="B74" s="34"/>
      <c r="C74" s="34" t="s">
        <v>67</v>
      </c>
      <c r="D74" s="36">
        <v>1105449000</v>
      </c>
      <c r="E74" s="37">
        <v>1005290000</v>
      </c>
      <c r="F74" s="51">
        <f t="shared" si="0"/>
        <v>2110739000</v>
      </c>
      <c r="G74" s="51">
        <f t="shared" si="1"/>
        <v>442179600</v>
      </c>
      <c r="H74" s="51">
        <f t="shared" si="2"/>
        <v>402116000</v>
      </c>
      <c r="I74" s="51">
        <f t="shared" si="3"/>
        <v>844295600</v>
      </c>
      <c r="J74" s="51">
        <f t="shared" si="4"/>
        <v>442179600</v>
      </c>
      <c r="K74" s="51">
        <f t="shared" si="5"/>
        <v>402116000</v>
      </c>
      <c r="L74" s="51">
        <f t="shared" si="6"/>
        <v>844295600</v>
      </c>
      <c r="M74" s="52">
        <f t="shared" si="7"/>
        <v>221089800</v>
      </c>
      <c r="N74" s="52">
        <f t="shared" si="8"/>
        <v>201058000</v>
      </c>
      <c r="O74" s="53">
        <f t="shared" si="9"/>
        <v>422147800</v>
      </c>
      <c r="Q74" s="43"/>
    </row>
    <row r="75" spans="1:17" s="9" customFormat="1" ht="21.75" customHeight="1" x14ac:dyDescent="0.25">
      <c r="A75" s="39" t="s">
        <v>107</v>
      </c>
      <c r="B75" s="40" t="s">
        <v>92</v>
      </c>
      <c r="C75" s="34" t="s">
        <v>68</v>
      </c>
      <c r="D75" s="36">
        <v>1094415000</v>
      </c>
      <c r="E75" s="37">
        <v>963423000</v>
      </c>
      <c r="F75" s="51">
        <f t="shared" si="0"/>
        <v>2057838000</v>
      </c>
      <c r="G75" s="51">
        <f t="shared" si="1"/>
        <v>437766000</v>
      </c>
      <c r="H75" s="51">
        <f t="shared" si="2"/>
        <v>385369200</v>
      </c>
      <c r="I75" s="51">
        <f t="shared" si="3"/>
        <v>823135200</v>
      </c>
      <c r="J75" s="51">
        <f t="shared" si="4"/>
        <v>437766000</v>
      </c>
      <c r="K75" s="51">
        <f t="shared" si="5"/>
        <v>385369200</v>
      </c>
      <c r="L75" s="51">
        <f t="shared" si="6"/>
        <v>823135200</v>
      </c>
      <c r="M75" s="52">
        <f t="shared" si="7"/>
        <v>218883000</v>
      </c>
      <c r="N75" s="52">
        <f t="shared" si="8"/>
        <v>192684600</v>
      </c>
      <c r="O75" s="53">
        <f t="shared" si="9"/>
        <v>411567600</v>
      </c>
      <c r="Q75" s="43"/>
    </row>
    <row r="76" spans="1:17" s="9" customFormat="1" ht="21.75" customHeight="1" x14ac:dyDescent="0.25">
      <c r="A76" s="33"/>
      <c r="B76" s="40" t="s">
        <v>93</v>
      </c>
      <c r="C76" s="34" t="s">
        <v>69</v>
      </c>
      <c r="D76" s="36">
        <v>1106581000</v>
      </c>
      <c r="E76" s="37">
        <v>1009587000</v>
      </c>
      <c r="F76" s="51">
        <f t="shared" si="0"/>
        <v>2116168000</v>
      </c>
      <c r="G76" s="51">
        <f t="shared" si="1"/>
        <v>442632400</v>
      </c>
      <c r="H76" s="51">
        <f t="shared" si="2"/>
        <v>403834800</v>
      </c>
      <c r="I76" s="51">
        <f t="shared" si="3"/>
        <v>846467200</v>
      </c>
      <c r="J76" s="51">
        <f t="shared" si="4"/>
        <v>442632400</v>
      </c>
      <c r="K76" s="51">
        <f t="shared" si="5"/>
        <v>403834800</v>
      </c>
      <c r="L76" s="51">
        <f t="shared" si="6"/>
        <v>846467200</v>
      </c>
      <c r="M76" s="52">
        <f t="shared" si="7"/>
        <v>221316200</v>
      </c>
      <c r="N76" s="52">
        <f t="shared" si="8"/>
        <v>201917400</v>
      </c>
      <c r="O76" s="53">
        <f t="shared" si="9"/>
        <v>423233600</v>
      </c>
      <c r="Q76" s="43"/>
    </row>
    <row r="77" spans="1:17" s="9" customFormat="1" ht="21.75" customHeight="1" x14ac:dyDescent="0.25">
      <c r="A77" s="33"/>
      <c r="B77" s="34"/>
      <c r="C77" s="34" t="s">
        <v>70</v>
      </c>
      <c r="D77" s="36">
        <v>1153680000</v>
      </c>
      <c r="E77" s="37">
        <v>1188302000</v>
      </c>
      <c r="F77" s="51">
        <f t="shared" si="0"/>
        <v>2341982000</v>
      </c>
      <c r="G77" s="51">
        <f t="shared" si="1"/>
        <v>461472000</v>
      </c>
      <c r="H77" s="51">
        <f t="shared" si="2"/>
        <v>475320800</v>
      </c>
      <c r="I77" s="51">
        <f t="shared" si="3"/>
        <v>936792800</v>
      </c>
      <c r="J77" s="51">
        <f t="shared" si="4"/>
        <v>461472000</v>
      </c>
      <c r="K77" s="51">
        <f t="shared" si="5"/>
        <v>475320800</v>
      </c>
      <c r="L77" s="51">
        <f t="shared" si="6"/>
        <v>936792800</v>
      </c>
      <c r="M77" s="52">
        <f t="shared" si="7"/>
        <v>230736000</v>
      </c>
      <c r="N77" s="52">
        <f t="shared" si="8"/>
        <v>237660400</v>
      </c>
      <c r="O77" s="53">
        <f t="shared" si="9"/>
        <v>468396400</v>
      </c>
      <c r="Q77" s="43"/>
    </row>
    <row r="78" spans="1:17" s="9" customFormat="1" ht="21.75" customHeight="1" x14ac:dyDescent="0.25">
      <c r="A78" s="33"/>
      <c r="B78" s="34"/>
      <c r="C78" s="34" t="s">
        <v>71</v>
      </c>
      <c r="D78" s="36">
        <v>1093468000</v>
      </c>
      <c r="E78" s="37">
        <v>959828000</v>
      </c>
      <c r="F78" s="51">
        <f t="shared" si="0"/>
        <v>2053296000</v>
      </c>
      <c r="G78" s="51">
        <f t="shared" si="1"/>
        <v>437387200</v>
      </c>
      <c r="H78" s="51">
        <f t="shared" si="2"/>
        <v>383931200</v>
      </c>
      <c r="I78" s="51">
        <f t="shared" si="3"/>
        <v>821318400</v>
      </c>
      <c r="J78" s="51">
        <f t="shared" si="4"/>
        <v>437387200</v>
      </c>
      <c r="K78" s="51">
        <f t="shared" si="5"/>
        <v>383931200</v>
      </c>
      <c r="L78" s="51">
        <f t="shared" si="6"/>
        <v>821318400</v>
      </c>
      <c r="M78" s="52">
        <f t="shared" si="7"/>
        <v>218693600</v>
      </c>
      <c r="N78" s="52">
        <f t="shared" si="8"/>
        <v>191965600</v>
      </c>
      <c r="O78" s="53">
        <f t="shared" si="9"/>
        <v>410659200</v>
      </c>
      <c r="Q78" s="43"/>
    </row>
    <row r="79" spans="1:17" s="9" customFormat="1" ht="21.75" customHeight="1" x14ac:dyDescent="0.25">
      <c r="A79" s="33"/>
      <c r="B79" s="34"/>
      <c r="C79" s="34" t="s">
        <v>72</v>
      </c>
      <c r="D79" s="36">
        <v>1102888000</v>
      </c>
      <c r="E79" s="37">
        <v>915572000</v>
      </c>
      <c r="F79" s="51">
        <f t="shared" si="0"/>
        <v>2018460000</v>
      </c>
      <c r="G79" s="51">
        <f t="shared" si="1"/>
        <v>441155200</v>
      </c>
      <c r="H79" s="51">
        <f t="shared" si="2"/>
        <v>366228800</v>
      </c>
      <c r="I79" s="51">
        <f t="shared" si="3"/>
        <v>807384000</v>
      </c>
      <c r="J79" s="51">
        <f t="shared" si="4"/>
        <v>441155200</v>
      </c>
      <c r="K79" s="51">
        <f t="shared" si="5"/>
        <v>366228800</v>
      </c>
      <c r="L79" s="51">
        <f t="shared" si="6"/>
        <v>807384000</v>
      </c>
      <c r="M79" s="52">
        <f t="shared" si="7"/>
        <v>220577600</v>
      </c>
      <c r="N79" s="52">
        <f t="shared" si="8"/>
        <v>183114400</v>
      </c>
      <c r="O79" s="53">
        <f t="shared" si="9"/>
        <v>403692000</v>
      </c>
      <c r="Q79" s="43"/>
    </row>
    <row r="80" spans="1:17" s="9" customFormat="1" ht="21.75" customHeight="1" x14ac:dyDescent="0.25">
      <c r="A80" s="33"/>
      <c r="B80" s="34"/>
      <c r="C80" s="34" t="s">
        <v>73</v>
      </c>
      <c r="D80" s="36">
        <v>1165699000</v>
      </c>
      <c r="E80" s="37">
        <v>1233907000</v>
      </c>
      <c r="F80" s="51">
        <f t="shared" si="0"/>
        <v>2399606000</v>
      </c>
      <c r="G80" s="51">
        <f t="shared" si="1"/>
        <v>466279600</v>
      </c>
      <c r="H80" s="51">
        <f t="shared" si="2"/>
        <v>493562800</v>
      </c>
      <c r="I80" s="51">
        <f t="shared" si="3"/>
        <v>959842400</v>
      </c>
      <c r="J80" s="51">
        <f t="shared" si="4"/>
        <v>466279600</v>
      </c>
      <c r="K80" s="51">
        <f t="shared" si="5"/>
        <v>493562800</v>
      </c>
      <c r="L80" s="51">
        <f t="shared" si="6"/>
        <v>959842400</v>
      </c>
      <c r="M80" s="52">
        <f t="shared" si="7"/>
        <v>233139800</v>
      </c>
      <c r="N80" s="52">
        <f t="shared" si="8"/>
        <v>246781400</v>
      </c>
      <c r="O80" s="53">
        <f t="shared" si="9"/>
        <v>479921200</v>
      </c>
      <c r="Q80" s="43"/>
    </row>
    <row r="81" spans="1:17" s="9" customFormat="1" ht="21.75" customHeight="1" x14ac:dyDescent="0.25">
      <c r="A81" s="33"/>
      <c r="B81" s="34"/>
      <c r="C81" s="34" t="s">
        <v>74</v>
      </c>
      <c r="D81" s="36">
        <v>1090022000</v>
      </c>
      <c r="E81" s="37">
        <v>946753000</v>
      </c>
      <c r="F81" s="51">
        <f t="shared" si="0"/>
        <v>2036775000</v>
      </c>
      <c r="G81" s="51">
        <f t="shared" si="1"/>
        <v>436008800</v>
      </c>
      <c r="H81" s="51">
        <f t="shared" si="2"/>
        <v>378701200</v>
      </c>
      <c r="I81" s="51">
        <f t="shared" si="3"/>
        <v>814710000</v>
      </c>
      <c r="J81" s="51">
        <f t="shared" si="4"/>
        <v>436008800</v>
      </c>
      <c r="K81" s="51">
        <f t="shared" si="5"/>
        <v>378701200</v>
      </c>
      <c r="L81" s="51">
        <f t="shared" si="6"/>
        <v>814710000</v>
      </c>
      <c r="M81" s="52">
        <f t="shared" si="7"/>
        <v>218004400</v>
      </c>
      <c r="N81" s="52">
        <f t="shared" si="8"/>
        <v>189350600</v>
      </c>
      <c r="O81" s="53">
        <f t="shared" si="9"/>
        <v>407355000</v>
      </c>
      <c r="Q81" s="43"/>
    </row>
    <row r="82" spans="1:17" s="10" customFormat="1" ht="21.75" customHeight="1" thickBot="1" x14ac:dyDescent="0.3">
      <c r="A82" s="91" t="s">
        <v>75</v>
      </c>
      <c r="B82" s="92"/>
      <c r="C82" s="92"/>
      <c r="D82" s="41">
        <f>SUM(D17:D81)</f>
        <v>72915245500</v>
      </c>
      <c r="E82" s="38">
        <f>SUM(E17:E81)</f>
        <v>71661878000</v>
      </c>
      <c r="F82" s="38">
        <f>SUM(F17:F81)</f>
        <v>144577123500</v>
      </c>
      <c r="G82" s="38">
        <f t="shared" ref="G82:I82" si="10">SUM(G17:G81)</f>
        <v>29166098200</v>
      </c>
      <c r="H82" s="38">
        <f t="shared" si="10"/>
        <v>28664751200</v>
      </c>
      <c r="I82" s="38">
        <f t="shared" si="10"/>
        <v>57830849400</v>
      </c>
      <c r="J82" s="38">
        <f>SUM(J17:J81)</f>
        <v>29166098200</v>
      </c>
      <c r="K82" s="38">
        <f t="shared" ref="K82:L82" si="11">SUM(K17:K81)</f>
        <v>28664751200</v>
      </c>
      <c r="L82" s="38">
        <f t="shared" si="11"/>
        <v>57830849400</v>
      </c>
      <c r="M82" s="38">
        <f>SUM(M17:M81)</f>
        <v>14583049100</v>
      </c>
      <c r="N82" s="38">
        <f t="shared" ref="N82:O82" si="12">SUM(N17:N81)</f>
        <v>14332375600</v>
      </c>
      <c r="O82" s="38">
        <f t="shared" si="12"/>
        <v>28915424700</v>
      </c>
    </row>
    <row r="83" spans="1:17" s="10" customFormat="1" hidden="1" x14ac:dyDescent="0.35">
      <c r="A83" s="11"/>
      <c r="B83" s="11"/>
      <c r="C83" s="11"/>
      <c r="D83" s="31"/>
      <c r="E83" s="23"/>
      <c r="F83" s="29"/>
      <c r="G83" s="29"/>
      <c r="H83" s="30"/>
      <c r="I83" s="30"/>
      <c r="J83" s="30"/>
      <c r="K83" s="30"/>
      <c r="L83" s="30"/>
      <c r="M83" s="30"/>
      <c r="N83" s="30"/>
      <c r="O83" s="30"/>
    </row>
    <row r="84" spans="1:17" s="10" customFormat="1" hidden="1" x14ac:dyDescent="0.35">
      <c r="A84" s="11"/>
      <c r="B84" s="11"/>
      <c r="C84" s="11"/>
      <c r="D84" s="31"/>
      <c r="E84" s="23"/>
      <c r="F84" s="29"/>
      <c r="G84" s="29"/>
      <c r="H84" s="30"/>
      <c r="I84" s="30"/>
      <c r="J84" s="30"/>
      <c r="K84" s="30"/>
      <c r="L84" s="30"/>
      <c r="M84" s="30"/>
      <c r="N84" s="30"/>
      <c r="O84" s="30"/>
    </row>
    <row r="85" spans="1:17" hidden="1" x14ac:dyDescent="0.35">
      <c r="A85" s="8"/>
      <c r="B85" s="8"/>
      <c r="C85" s="8"/>
      <c r="D85" s="32"/>
      <c r="E85" s="24"/>
      <c r="F85" s="28"/>
      <c r="G85" s="28"/>
      <c r="H85" s="6"/>
      <c r="I85" s="6"/>
      <c r="J85" s="6"/>
      <c r="K85" s="6"/>
      <c r="L85" s="6"/>
      <c r="M85" s="6"/>
      <c r="N85" s="6"/>
      <c r="O85" s="6"/>
    </row>
    <row r="86" spans="1:17" ht="18.75" hidden="1" customHeight="1" x14ac:dyDescent="0.35">
      <c r="A86" s="8"/>
      <c r="B86" s="12" t="s">
        <v>76</v>
      </c>
      <c r="C86" s="12"/>
      <c r="D86" s="32"/>
      <c r="E86" s="24"/>
      <c r="F86" s="28"/>
      <c r="G86" s="28"/>
      <c r="H86" s="6"/>
      <c r="I86" s="6"/>
      <c r="J86" s="6"/>
      <c r="K86" s="6"/>
      <c r="L86" s="6"/>
      <c r="M86" s="6"/>
      <c r="N86" s="6"/>
      <c r="O86" s="6"/>
    </row>
    <row r="87" spans="1:17" ht="18.75" hidden="1" customHeight="1" x14ac:dyDescent="0.35">
      <c r="A87" s="8"/>
      <c r="B87" s="90" t="s">
        <v>77</v>
      </c>
      <c r="C87" s="90"/>
      <c r="D87" s="32"/>
      <c r="E87" s="24"/>
      <c r="F87" s="28"/>
      <c r="G87" s="28"/>
      <c r="H87" s="6"/>
      <c r="I87" s="6"/>
      <c r="J87" s="6"/>
      <c r="K87" s="6"/>
      <c r="L87" s="6"/>
      <c r="M87" s="6"/>
      <c r="N87" s="6"/>
      <c r="O87" s="6"/>
    </row>
    <row r="88" spans="1:17" ht="18.75" hidden="1" customHeight="1" x14ac:dyDescent="0.35">
      <c r="A88" s="8"/>
      <c r="B88" s="90" t="s">
        <v>78</v>
      </c>
      <c r="C88" s="90"/>
      <c r="D88" s="32"/>
      <c r="E88" s="24"/>
      <c r="F88" s="28"/>
      <c r="G88" s="28"/>
      <c r="H88" s="6"/>
      <c r="I88" s="6"/>
      <c r="J88" s="6"/>
      <c r="K88" s="6"/>
      <c r="L88" s="6"/>
      <c r="M88" s="6"/>
      <c r="N88" s="6"/>
      <c r="O88" s="6"/>
    </row>
    <row r="89" spans="1:17" ht="18.75" hidden="1" customHeight="1" x14ac:dyDescent="0.35">
      <c r="A89" s="8"/>
      <c r="B89" s="90" t="s">
        <v>79</v>
      </c>
      <c r="C89" s="90"/>
      <c r="D89" s="32"/>
      <c r="E89" s="24"/>
      <c r="F89" s="28"/>
      <c r="G89" s="28"/>
      <c r="H89" s="6"/>
      <c r="I89" s="6"/>
      <c r="J89" s="6"/>
      <c r="K89" s="6"/>
      <c r="L89" s="6"/>
      <c r="M89" s="6"/>
      <c r="N89" s="6"/>
      <c r="O89" s="6"/>
    </row>
    <row r="90" spans="1:17" hidden="1" x14ac:dyDescent="0.35">
      <c r="A90" s="8"/>
      <c r="B90" s="90" t="s">
        <v>80</v>
      </c>
      <c r="C90" s="90"/>
      <c r="D90" s="32"/>
      <c r="E90" s="24"/>
      <c r="F90" s="28"/>
      <c r="G90" s="28"/>
      <c r="H90" s="6"/>
      <c r="I90" s="6"/>
      <c r="J90" s="6"/>
      <c r="K90" s="6"/>
      <c r="L90" s="6"/>
      <c r="M90" s="6"/>
      <c r="N90" s="6"/>
      <c r="O90" s="6"/>
    </row>
    <row r="91" spans="1:17" hidden="1" x14ac:dyDescent="0.35">
      <c r="A91" s="8"/>
      <c r="B91" s="90" t="s">
        <v>81</v>
      </c>
      <c r="C91" s="90"/>
      <c r="D91" s="32"/>
      <c r="E91" s="24"/>
      <c r="F91" s="28"/>
      <c r="G91" s="28"/>
      <c r="H91" s="6"/>
      <c r="I91" s="6"/>
      <c r="J91" s="6"/>
      <c r="K91" s="6"/>
      <c r="L91" s="6"/>
      <c r="M91" s="6"/>
      <c r="N91" s="6"/>
      <c r="O91" s="6"/>
    </row>
    <row r="92" spans="1:17" hidden="1" x14ac:dyDescent="0.35">
      <c r="A92" s="8"/>
      <c r="B92" s="90" t="s">
        <v>82</v>
      </c>
      <c r="C92" s="90"/>
      <c r="D92" s="32"/>
      <c r="E92" s="24"/>
      <c r="F92" s="28"/>
      <c r="G92" s="28"/>
      <c r="H92" s="6"/>
      <c r="I92" s="6"/>
      <c r="J92" s="6"/>
      <c r="K92" s="6"/>
      <c r="L92" s="6"/>
      <c r="M92" s="6"/>
      <c r="N92" s="6"/>
      <c r="O92" s="6"/>
    </row>
    <row r="93" spans="1:17" hidden="1" x14ac:dyDescent="0.35">
      <c r="A93" s="8"/>
      <c r="B93" s="90" t="s">
        <v>83</v>
      </c>
      <c r="C93" s="90"/>
      <c r="D93" s="32"/>
      <c r="E93" s="24"/>
      <c r="F93" s="28"/>
      <c r="G93" s="28"/>
      <c r="H93" s="6"/>
      <c r="I93" s="6"/>
      <c r="J93" s="6"/>
      <c r="K93" s="6"/>
      <c r="L93" s="6"/>
      <c r="M93" s="6"/>
      <c r="N93" s="6"/>
      <c r="O93" s="6"/>
    </row>
    <row r="94" spans="1:17" hidden="1" x14ac:dyDescent="0.35">
      <c r="A94" s="13"/>
      <c r="B94" s="90" t="s">
        <v>84</v>
      </c>
      <c r="C94" s="90"/>
      <c r="D94" s="7"/>
      <c r="E94" s="25"/>
      <c r="F94" s="15"/>
      <c r="G94" s="15"/>
      <c r="H94" s="6"/>
      <c r="I94" s="6"/>
      <c r="J94" s="6"/>
      <c r="K94" s="6"/>
      <c r="L94" s="6"/>
      <c r="M94" s="6"/>
      <c r="N94" s="6"/>
      <c r="O94" s="6"/>
    </row>
    <row r="95" spans="1:17" hidden="1" x14ac:dyDescent="0.35">
      <c r="A95" s="13"/>
      <c r="B95" s="90" t="s">
        <v>85</v>
      </c>
      <c r="C95" s="90"/>
      <c r="D95" s="15"/>
      <c r="E95" s="25"/>
      <c r="F95" s="15"/>
      <c r="G95" s="15"/>
      <c r="H95" s="6"/>
      <c r="I95" s="6"/>
      <c r="J95" s="6"/>
      <c r="K95" s="6"/>
      <c r="L95" s="6"/>
      <c r="M95" s="6"/>
      <c r="N95" s="6"/>
      <c r="O95" s="6"/>
    </row>
    <row r="96" spans="1:17" hidden="1" x14ac:dyDescent="0.35">
      <c r="A96" s="13"/>
      <c r="B96" s="13"/>
      <c r="C96" s="14"/>
      <c r="D96" s="63"/>
      <c r="E96" s="25"/>
      <c r="F96" s="15"/>
      <c r="G96" s="15"/>
      <c r="H96" s="6"/>
      <c r="I96" s="6"/>
      <c r="J96" s="6"/>
      <c r="K96" s="6"/>
      <c r="L96" s="6"/>
      <c r="M96" s="6"/>
      <c r="N96" s="6"/>
      <c r="O96" s="6"/>
    </row>
    <row r="97" spans="1:15" hidden="1" x14ac:dyDescent="0.35">
      <c r="A97" s="13"/>
      <c r="B97" s="13"/>
      <c r="C97" s="14"/>
      <c r="D97" s="42"/>
      <c r="E97" s="25"/>
      <c r="F97" s="15"/>
      <c r="G97" s="15"/>
      <c r="H97" s="6"/>
      <c r="I97" s="6"/>
      <c r="J97" s="6"/>
      <c r="K97" s="6"/>
      <c r="L97" s="6"/>
      <c r="M97" s="6"/>
      <c r="N97" s="6"/>
      <c r="O97" s="6"/>
    </row>
    <row r="98" spans="1:15" hidden="1" x14ac:dyDescent="0.35">
      <c r="A98" s="13"/>
      <c r="B98" s="13"/>
      <c r="C98" s="14"/>
      <c r="D98" s="42"/>
      <c r="E98" s="25"/>
      <c r="F98" s="15"/>
      <c r="G98" s="15"/>
      <c r="H98" s="6"/>
      <c r="I98" s="6"/>
      <c r="J98" s="6"/>
      <c r="K98" s="6"/>
      <c r="L98" s="6"/>
      <c r="M98" s="6"/>
      <c r="N98" s="6"/>
      <c r="O98" s="6"/>
    </row>
    <row r="99" spans="1:15" hidden="1" x14ac:dyDescent="0.35">
      <c r="A99" s="13"/>
      <c r="B99" s="13"/>
      <c r="C99" s="14"/>
      <c r="D99" s="42"/>
      <c r="E99" s="25"/>
      <c r="F99" s="15"/>
      <c r="G99" s="15"/>
      <c r="H99" s="6"/>
      <c r="I99" s="6"/>
      <c r="J99" s="6"/>
      <c r="K99" s="6"/>
      <c r="L99" s="6"/>
      <c r="M99" s="6"/>
      <c r="N99" s="6"/>
      <c r="O99" s="6"/>
    </row>
    <row r="100" spans="1:15" hidden="1" x14ac:dyDescent="0.35">
      <c r="A100" s="13"/>
      <c r="B100" s="13"/>
      <c r="C100" s="14"/>
      <c r="D100" s="42"/>
      <c r="E100" s="25"/>
      <c r="F100" s="15"/>
      <c r="G100" s="15"/>
      <c r="H100" s="6"/>
      <c r="I100" s="6"/>
      <c r="J100" s="6"/>
      <c r="K100" s="6"/>
      <c r="L100" s="6"/>
      <c r="M100" s="6"/>
      <c r="N100" s="6"/>
      <c r="O100" s="6"/>
    </row>
    <row r="101" spans="1:15" hidden="1" x14ac:dyDescent="0.35">
      <c r="A101" s="13"/>
      <c r="B101" s="13"/>
      <c r="C101" s="16"/>
      <c r="D101" s="93"/>
      <c r="E101" s="93"/>
      <c r="F101" s="93"/>
      <c r="G101" s="93"/>
      <c r="H101" s="6"/>
      <c r="I101" s="6"/>
      <c r="J101" s="6"/>
      <c r="K101" s="6"/>
      <c r="L101" s="6"/>
      <c r="M101" s="6"/>
      <c r="N101" s="6"/>
      <c r="O101" s="6"/>
    </row>
    <row r="102" spans="1:15" hidden="1" x14ac:dyDescent="0.35">
      <c r="A102" s="13"/>
      <c r="B102" s="13"/>
      <c r="C102" s="16"/>
      <c r="D102" s="63"/>
      <c r="E102" s="26"/>
      <c r="F102" s="17"/>
      <c r="G102" s="17"/>
      <c r="H102" s="6"/>
      <c r="I102" s="6"/>
      <c r="J102" s="6"/>
      <c r="K102" s="6"/>
      <c r="L102" s="6"/>
      <c r="M102" s="6"/>
      <c r="N102" s="6"/>
      <c r="O102" s="6"/>
    </row>
    <row r="103" spans="1:15" hidden="1" x14ac:dyDescent="0.35">
      <c r="A103" s="8"/>
      <c r="B103" s="13"/>
      <c r="C103" s="18"/>
      <c r="D103" s="32"/>
      <c r="E103" s="24"/>
      <c r="F103" s="28"/>
      <c r="G103" s="28"/>
      <c r="H103" s="6"/>
      <c r="I103" s="6"/>
      <c r="J103" s="6"/>
      <c r="K103" s="6"/>
      <c r="L103" s="6"/>
      <c r="M103" s="6"/>
      <c r="N103" s="6"/>
      <c r="O103" s="6"/>
    </row>
    <row r="104" spans="1:15" hidden="1" x14ac:dyDescent="0.35">
      <c r="B104" s="19"/>
      <c r="C104" s="20"/>
      <c r="D104" s="7"/>
      <c r="G104" s="6"/>
      <c r="H104" s="6"/>
      <c r="I104" s="6"/>
      <c r="J104" s="6"/>
      <c r="K104" s="6"/>
      <c r="L104" s="6"/>
      <c r="M104" s="6"/>
      <c r="N104" s="6"/>
      <c r="O104" s="6"/>
    </row>
    <row r="105" spans="1:15" hidden="1" x14ac:dyDescent="0.35">
      <c r="D105" s="7"/>
      <c r="G105" s="6"/>
      <c r="H105" s="6"/>
      <c r="I105" s="6"/>
      <c r="J105" s="6"/>
      <c r="K105" s="6"/>
      <c r="L105" s="6"/>
      <c r="M105" s="6"/>
      <c r="N105" s="6"/>
      <c r="O105" s="6"/>
    </row>
    <row r="106" spans="1:15" hidden="1" x14ac:dyDescent="0.35">
      <c r="D106" s="7"/>
      <c r="G106" s="6"/>
      <c r="H106" s="6"/>
      <c r="I106" s="6"/>
      <c r="J106" s="6"/>
      <c r="K106" s="6"/>
      <c r="L106" s="6"/>
      <c r="M106" s="6"/>
      <c r="N106" s="6"/>
      <c r="O106" s="6"/>
    </row>
    <row r="107" spans="1:15" hidden="1" x14ac:dyDescent="0.35">
      <c r="D107" s="7"/>
      <c r="G107" s="6"/>
      <c r="H107" s="6"/>
      <c r="I107" s="6"/>
      <c r="J107" s="6"/>
      <c r="K107" s="6"/>
      <c r="L107" s="6"/>
      <c r="M107" s="6"/>
      <c r="N107" s="6"/>
      <c r="O107" s="6"/>
    </row>
    <row r="108" spans="1:15" hidden="1" x14ac:dyDescent="0.35">
      <c r="D108" s="7"/>
      <c r="G108" s="6"/>
      <c r="H108" s="6"/>
      <c r="I108" s="6"/>
      <c r="J108" s="6"/>
      <c r="K108" s="6"/>
      <c r="L108" s="6"/>
      <c r="M108" s="6"/>
      <c r="N108" s="6"/>
      <c r="O108" s="6"/>
    </row>
    <row r="109" spans="1:15" hidden="1" x14ac:dyDescent="0.35">
      <c r="D109" s="7"/>
      <c r="G109" s="6"/>
      <c r="H109" s="6"/>
      <c r="I109" s="6"/>
      <c r="J109" s="6"/>
      <c r="K109" s="6"/>
      <c r="L109" s="6"/>
      <c r="M109" s="6"/>
      <c r="N109" s="6"/>
      <c r="O109" s="6"/>
    </row>
    <row r="110" spans="1:15" hidden="1" x14ac:dyDescent="0.35">
      <c r="D110" s="7"/>
      <c r="G110" s="6"/>
      <c r="H110" s="6"/>
      <c r="I110" s="6"/>
      <c r="J110" s="6"/>
      <c r="K110" s="6"/>
      <c r="L110" s="6"/>
      <c r="M110" s="6"/>
      <c r="N110" s="6"/>
      <c r="O110" s="6"/>
    </row>
    <row r="111" spans="1:15" hidden="1" x14ac:dyDescent="0.35">
      <c r="D111" s="7"/>
      <c r="G111" s="6"/>
      <c r="H111" s="6"/>
      <c r="I111" s="6"/>
      <c r="J111" s="6"/>
      <c r="K111" s="6"/>
      <c r="L111" s="6"/>
      <c r="M111" s="6"/>
      <c r="N111" s="6"/>
      <c r="O111" s="6"/>
    </row>
    <row r="112" spans="1:15" x14ac:dyDescent="0.35">
      <c r="D112" s="7"/>
      <c r="G112" s="6"/>
      <c r="H112" s="6"/>
      <c r="I112" s="6"/>
      <c r="J112" s="6"/>
      <c r="K112" s="6"/>
      <c r="L112" s="6"/>
      <c r="M112" s="6"/>
      <c r="N112" s="6"/>
      <c r="O112" s="6"/>
    </row>
    <row r="113" spans="3:15" x14ac:dyDescent="0.35">
      <c r="D113" s="7"/>
      <c r="G113" s="6"/>
      <c r="H113" s="6"/>
      <c r="I113" s="6"/>
      <c r="J113" s="6"/>
      <c r="K113" s="6"/>
      <c r="L113" s="6"/>
      <c r="M113" s="6"/>
      <c r="N113" s="6"/>
      <c r="O113" s="6"/>
    </row>
    <row r="114" spans="3:15" x14ac:dyDescent="0.35">
      <c r="D114" s="7"/>
      <c r="G114" s="22"/>
      <c r="H114" s="6"/>
      <c r="I114" s="6"/>
      <c r="J114" s="6"/>
      <c r="K114" s="6"/>
      <c r="L114" s="6"/>
      <c r="M114" s="6"/>
      <c r="N114" s="6"/>
      <c r="O114" s="6"/>
    </row>
    <row r="115" spans="3:15" x14ac:dyDescent="0.35">
      <c r="D115" s="7"/>
      <c r="G115" s="6"/>
      <c r="H115" s="6"/>
      <c r="I115" s="6"/>
      <c r="J115" s="6"/>
      <c r="K115" s="6"/>
      <c r="L115" s="6"/>
      <c r="M115" s="6"/>
      <c r="N115" s="6"/>
      <c r="O115" s="6"/>
    </row>
    <row r="116" spans="3:15" x14ac:dyDescent="0.35">
      <c r="D116" s="7"/>
      <c r="G116" s="6"/>
      <c r="H116" s="6"/>
      <c r="I116" s="6"/>
      <c r="J116" s="6"/>
      <c r="K116" s="6"/>
      <c r="L116" s="6"/>
      <c r="M116" s="6"/>
      <c r="N116" s="6"/>
      <c r="O116" s="6"/>
    </row>
    <row r="117" spans="3:15" x14ac:dyDescent="0.35">
      <c r="D117" s="7"/>
      <c r="G117" s="6"/>
      <c r="H117" s="6"/>
      <c r="I117" s="6"/>
      <c r="J117" s="6"/>
      <c r="K117" s="6"/>
      <c r="L117" s="6"/>
      <c r="M117" s="6"/>
      <c r="N117" s="6"/>
      <c r="O117" s="6"/>
    </row>
    <row r="118" spans="3:15" x14ac:dyDescent="0.35">
      <c r="D118" s="7"/>
      <c r="G118" s="6"/>
      <c r="H118" s="6"/>
      <c r="I118" s="6"/>
      <c r="J118" s="6"/>
      <c r="K118" s="6"/>
      <c r="L118" s="22"/>
      <c r="M118" s="6"/>
      <c r="N118" s="6"/>
      <c r="O118" s="6"/>
    </row>
    <row r="119" spans="3:15" x14ac:dyDescent="0.35">
      <c r="D119" s="7"/>
      <c r="G119" s="6"/>
      <c r="H119" s="6"/>
      <c r="I119" s="6"/>
      <c r="J119" s="6"/>
      <c r="K119" s="6"/>
      <c r="L119" s="6"/>
      <c r="M119" s="6"/>
      <c r="N119" s="6"/>
      <c r="O119" s="6"/>
    </row>
    <row r="120" spans="3:15" x14ac:dyDescent="0.35">
      <c r="D120" s="7"/>
      <c r="G120" s="6"/>
      <c r="H120" s="6"/>
      <c r="I120" s="6"/>
      <c r="J120" s="6"/>
      <c r="K120" s="6"/>
      <c r="L120" s="6"/>
      <c r="M120" s="6"/>
      <c r="N120" s="6"/>
      <c r="O120" s="6"/>
    </row>
    <row r="121" spans="3:15" x14ac:dyDescent="0.35">
      <c r="D121" s="7"/>
      <c r="G121" s="6"/>
      <c r="H121" s="6"/>
      <c r="I121" s="6"/>
      <c r="J121" s="6"/>
      <c r="K121" s="6"/>
      <c r="L121" s="6"/>
      <c r="M121" s="6"/>
      <c r="N121" s="6"/>
      <c r="O121" s="6"/>
    </row>
    <row r="122" spans="3:15" x14ac:dyDescent="0.35">
      <c r="D122" s="7"/>
      <c r="G122" s="6"/>
      <c r="H122" s="6"/>
      <c r="I122" s="6"/>
      <c r="J122" s="6"/>
      <c r="K122" s="6"/>
      <c r="L122" s="6"/>
      <c r="M122" s="6"/>
      <c r="N122" s="6"/>
      <c r="O122" s="6"/>
    </row>
    <row r="123" spans="3:15" x14ac:dyDescent="0.35">
      <c r="C123" s="44"/>
      <c r="D123" s="7"/>
      <c r="G123" s="6"/>
      <c r="H123" s="6"/>
      <c r="I123" s="6"/>
      <c r="J123" s="6"/>
      <c r="K123" s="6"/>
      <c r="L123" s="6"/>
      <c r="M123" s="6"/>
      <c r="N123" s="6"/>
      <c r="O123" s="6"/>
    </row>
    <row r="124" spans="3:15" x14ac:dyDescent="0.35">
      <c r="D124" s="7"/>
      <c r="G124" s="6"/>
      <c r="H124" s="6"/>
      <c r="I124" s="6"/>
      <c r="J124" s="6"/>
      <c r="K124" s="6"/>
      <c r="L124" s="6"/>
      <c r="M124" s="6"/>
      <c r="N124" s="6"/>
      <c r="O124" s="6"/>
    </row>
    <row r="125" spans="3:15" x14ac:dyDescent="0.35">
      <c r="D125" s="7"/>
      <c r="G125" s="6"/>
      <c r="H125" s="6"/>
      <c r="I125" s="6"/>
      <c r="J125" s="6"/>
      <c r="K125" s="6"/>
      <c r="L125" s="6"/>
      <c r="M125" s="6"/>
      <c r="N125" s="6"/>
      <c r="O125" s="6"/>
    </row>
    <row r="126" spans="3:15" x14ac:dyDescent="0.35">
      <c r="D126" s="7"/>
      <c r="G126" s="6"/>
      <c r="H126" s="6"/>
      <c r="I126" s="6"/>
      <c r="J126" s="6"/>
      <c r="K126" s="6"/>
      <c r="L126" s="6"/>
      <c r="M126" s="6"/>
      <c r="N126" s="6"/>
      <c r="O126" s="6"/>
    </row>
    <row r="127" spans="3:15" x14ac:dyDescent="0.35">
      <c r="D127" s="7"/>
      <c r="G127" s="6"/>
      <c r="H127" s="6"/>
      <c r="I127" s="6"/>
      <c r="J127" s="6"/>
      <c r="K127" s="6"/>
      <c r="L127" s="6"/>
      <c r="M127" s="6"/>
      <c r="N127" s="6"/>
      <c r="O127" s="6"/>
    </row>
    <row r="128" spans="3:15" x14ac:dyDescent="0.35">
      <c r="D128" s="7"/>
      <c r="G128" s="6"/>
      <c r="H128" s="6"/>
      <c r="I128" s="6"/>
      <c r="J128" s="6"/>
      <c r="K128" s="6"/>
      <c r="L128" s="6"/>
      <c r="M128" s="6"/>
      <c r="N128" s="6"/>
      <c r="O128" s="6"/>
    </row>
    <row r="129" spans="4:15" x14ac:dyDescent="0.35">
      <c r="D129" s="7"/>
      <c r="G129" s="6"/>
      <c r="H129" s="6"/>
      <c r="I129" s="6"/>
      <c r="J129" s="6"/>
      <c r="K129" s="6"/>
      <c r="L129" s="6"/>
      <c r="M129" s="6"/>
      <c r="N129" s="6"/>
      <c r="O129" s="6"/>
    </row>
    <row r="130" spans="4:15" x14ac:dyDescent="0.35">
      <c r="D130" s="7"/>
      <c r="G130" s="6"/>
      <c r="H130" s="6"/>
      <c r="I130" s="6"/>
      <c r="J130" s="6"/>
      <c r="K130" s="6"/>
      <c r="L130" s="6"/>
      <c r="M130" s="6"/>
      <c r="N130" s="6"/>
      <c r="O130" s="6"/>
    </row>
    <row r="131" spans="4:15" x14ac:dyDescent="0.35">
      <c r="D131" s="7"/>
      <c r="G131" s="6"/>
      <c r="H131" s="6"/>
      <c r="I131" s="6"/>
      <c r="J131" s="6"/>
      <c r="K131" s="6"/>
      <c r="L131" s="6"/>
      <c r="M131" s="6"/>
      <c r="N131" s="6"/>
      <c r="O131" s="6"/>
    </row>
    <row r="132" spans="4:15" x14ac:dyDescent="0.35">
      <c r="D132" s="7"/>
      <c r="G132" s="6"/>
      <c r="H132" s="6"/>
      <c r="I132" s="6"/>
      <c r="J132" s="6"/>
      <c r="K132" s="6"/>
      <c r="L132" s="6"/>
      <c r="M132" s="6"/>
      <c r="N132" s="6"/>
      <c r="O132" s="6"/>
    </row>
    <row r="133" spans="4:15" x14ac:dyDescent="0.35">
      <c r="D133" s="7"/>
      <c r="G133" s="6"/>
      <c r="H133" s="6"/>
      <c r="I133" s="6"/>
      <c r="J133" s="6"/>
      <c r="K133" s="6"/>
      <c r="L133" s="6"/>
      <c r="M133" s="6"/>
      <c r="N133" s="6"/>
      <c r="O133" s="6"/>
    </row>
    <row r="134" spans="4:15" x14ac:dyDescent="0.35">
      <c r="D134" s="7"/>
      <c r="G134" s="6"/>
      <c r="H134" s="6"/>
      <c r="I134" s="6"/>
      <c r="J134" s="6"/>
      <c r="K134" s="6"/>
      <c r="L134" s="6"/>
      <c r="M134" s="6"/>
      <c r="N134" s="6"/>
      <c r="O134" s="6"/>
    </row>
    <row r="135" spans="4:15" x14ac:dyDescent="0.35">
      <c r="D135" s="7"/>
      <c r="G135" s="6"/>
      <c r="H135" s="6"/>
      <c r="I135" s="6"/>
      <c r="J135" s="6"/>
      <c r="K135" s="6"/>
      <c r="L135" s="6"/>
      <c r="M135" s="6"/>
      <c r="N135" s="6"/>
      <c r="O135" s="6"/>
    </row>
    <row r="136" spans="4:15" x14ac:dyDescent="0.35">
      <c r="D136" s="7"/>
      <c r="G136" s="6"/>
      <c r="H136" s="6"/>
      <c r="I136" s="6"/>
      <c r="J136" s="6"/>
      <c r="K136" s="6"/>
      <c r="L136" s="6"/>
      <c r="M136" s="6"/>
      <c r="N136" s="6"/>
      <c r="O136" s="6"/>
    </row>
    <row r="137" spans="4:15" x14ac:dyDescent="0.35">
      <c r="D137" s="7"/>
      <c r="G137" s="6"/>
      <c r="H137" s="6"/>
      <c r="I137" s="6"/>
      <c r="J137" s="6"/>
      <c r="K137" s="6"/>
      <c r="L137" s="6"/>
      <c r="M137" s="6"/>
      <c r="N137" s="6"/>
      <c r="O137" s="6"/>
    </row>
    <row r="138" spans="4:15" x14ac:dyDescent="0.35">
      <c r="D138" s="7"/>
      <c r="G138" s="6"/>
      <c r="H138" s="6"/>
      <c r="I138" s="6"/>
      <c r="J138" s="6"/>
      <c r="K138" s="6"/>
      <c r="L138" s="6"/>
      <c r="M138" s="6"/>
      <c r="N138" s="6"/>
      <c r="O138" s="6"/>
    </row>
    <row r="139" spans="4:15" x14ac:dyDescent="0.35">
      <c r="D139" s="7"/>
      <c r="G139" s="6"/>
      <c r="H139" s="6"/>
      <c r="I139" s="6"/>
      <c r="J139" s="6"/>
      <c r="K139" s="6"/>
      <c r="L139" s="6"/>
      <c r="M139" s="6"/>
      <c r="N139" s="6"/>
      <c r="O139" s="6"/>
    </row>
    <row r="140" spans="4:15" x14ac:dyDescent="0.35">
      <c r="D140" s="7"/>
      <c r="G140" s="6"/>
      <c r="H140" s="6"/>
      <c r="I140" s="6"/>
      <c r="J140" s="6"/>
      <c r="K140" s="6"/>
      <c r="L140" s="6"/>
      <c r="M140" s="6"/>
      <c r="N140" s="6"/>
      <c r="O140" s="6"/>
    </row>
    <row r="141" spans="4:15" x14ac:dyDescent="0.35">
      <c r="D141" s="7"/>
      <c r="G141" s="6"/>
      <c r="H141" s="6"/>
      <c r="I141" s="6"/>
      <c r="J141" s="6"/>
      <c r="K141" s="6"/>
      <c r="L141" s="6"/>
      <c r="M141" s="6"/>
      <c r="N141" s="6"/>
      <c r="O141" s="6"/>
    </row>
    <row r="142" spans="4:15" x14ac:dyDescent="0.35">
      <c r="D142" s="7"/>
      <c r="G142" s="6"/>
      <c r="H142" s="6"/>
      <c r="I142" s="6"/>
      <c r="J142" s="6"/>
      <c r="K142" s="6"/>
      <c r="L142" s="6"/>
      <c r="M142" s="6"/>
      <c r="N142" s="6"/>
      <c r="O142" s="6"/>
    </row>
    <row r="143" spans="4:15" x14ac:dyDescent="0.35">
      <c r="D143" s="7"/>
      <c r="G143" s="6"/>
      <c r="H143" s="6"/>
      <c r="I143" s="6"/>
      <c r="J143" s="6"/>
      <c r="K143" s="6"/>
      <c r="L143" s="6"/>
      <c r="M143" s="6"/>
      <c r="N143" s="6"/>
      <c r="O143" s="6"/>
    </row>
    <row r="144" spans="4:15" x14ac:dyDescent="0.35">
      <c r="D144" s="7"/>
      <c r="G144" s="6"/>
      <c r="H144" s="6"/>
      <c r="I144" s="6"/>
      <c r="J144" s="6"/>
      <c r="K144" s="6"/>
      <c r="L144" s="6"/>
      <c r="M144" s="6"/>
      <c r="N144" s="6"/>
      <c r="O144" s="6"/>
    </row>
    <row r="145" spans="4:15" x14ac:dyDescent="0.35">
      <c r="D145" s="7"/>
      <c r="G145" s="6"/>
      <c r="H145" s="6"/>
      <c r="I145" s="6"/>
      <c r="J145" s="6"/>
      <c r="K145" s="6"/>
      <c r="L145" s="6"/>
      <c r="M145" s="6"/>
      <c r="N145" s="6"/>
      <c r="O145" s="6"/>
    </row>
    <row r="146" spans="4:15" x14ac:dyDescent="0.35">
      <c r="D146" s="7"/>
      <c r="G146" s="6"/>
      <c r="H146" s="6"/>
      <c r="I146" s="6"/>
      <c r="J146" s="6"/>
      <c r="K146" s="6"/>
      <c r="L146" s="6"/>
      <c r="M146" s="6"/>
      <c r="N146" s="6"/>
      <c r="O146" s="6"/>
    </row>
    <row r="147" spans="4:15" x14ac:dyDescent="0.35">
      <c r="D147" s="7"/>
      <c r="G147" s="6"/>
      <c r="H147" s="6"/>
      <c r="I147" s="6"/>
      <c r="J147" s="6"/>
      <c r="K147" s="6"/>
      <c r="L147" s="6"/>
      <c r="M147" s="6"/>
      <c r="N147" s="6"/>
      <c r="O147" s="6"/>
    </row>
    <row r="148" spans="4:15" x14ac:dyDescent="0.35">
      <c r="D148" s="7"/>
      <c r="G148" s="6"/>
      <c r="H148" s="6"/>
      <c r="I148" s="6"/>
      <c r="J148" s="6"/>
      <c r="K148" s="6"/>
      <c r="L148" s="6"/>
      <c r="M148" s="6"/>
      <c r="N148" s="6"/>
      <c r="O148" s="6"/>
    </row>
    <row r="149" spans="4:15" x14ac:dyDescent="0.35">
      <c r="D149" s="7"/>
      <c r="G149" s="6"/>
      <c r="H149" s="6"/>
      <c r="I149" s="6"/>
      <c r="J149" s="6"/>
      <c r="K149" s="6"/>
      <c r="L149" s="6"/>
      <c r="M149" s="6"/>
      <c r="N149" s="6"/>
      <c r="O149" s="6"/>
    </row>
    <row r="150" spans="4:15" x14ac:dyDescent="0.35">
      <c r="D150" s="7"/>
      <c r="G150" s="6"/>
      <c r="H150" s="6"/>
      <c r="I150" s="6"/>
      <c r="J150" s="6"/>
      <c r="K150" s="6"/>
      <c r="L150" s="6"/>
      <c r="M150" s="6"/>
      <c r="N150" s="6"/>
      <c r="O150" s="6"/>
    </row>
    <row r="151" spans="4:15" x14ac:dyDescent="0.35">
      <c r="D151" s="7"/>
      <c r="G151" s="6"/>
      <c r="H151" s="6"/>
      <c r="I151" s="6"/>
      <c r="J151" s="6"/>
      <c r="K151" s="6"/>
      <c r="L151" s="6"/>
      <c r="M151" s="6"/>
      <c r="N151" s="6"/>
      <c r="O151" s="6"/>
    </row>
    <row r="152" spans="4:15" x14ac:dyDescent="0.35">
      <c r="D152" s="7"/>
      <c r="G152" s="6"/>
      <c r="H152" s="6"/>
      <c r="I152" s="6"/>
      <c r="J152" s="6"/>
      <c r="K152" s="6"/>
      <c r="L152" s="6"/>
      <c r="M152" s="6"/>
      <c r="N152" s="6"/>
      <c r="O152" s="6"/>
    </row>
    <row r="153" spans="4:15" x14ac:dyDescent="0.35">
      <c r="D153" s="7"/>
      <c r="G153" s="6"/>
      <c r="H153" s="6"/>
      <c r="I153" s="6"/>
      <c r="J153" s="6"/>
      <c r="K153" s="6"/>
      <c r="L153" s="6"/>
      <c r="M153" s="6"/>
      <c r="N153" s="6"/>
      <c r="O153" s="6"/>
    </row>
    <row r="154" spans="4:15" x14ac:dyDescent="0.35">
      <c r="D154" s="7"/>
      <c r="G154" s="6"/>
      <c r="H154" s="6"/>
      <c r="I154" s="6"/>
      <c r="J154" s="6"/>
      <c r="K154" s="6"/>
      <c r="L154" s="6"/>
      <c r="M154" s="6"/>
      <c r="N154" s="6"/>
      <c r="O154" s="6"/>
    </row>
    <row r="155" spans="4:15" x14ac:dyDescent="0.35">
      <c r="D155" s="7"/>
      <c r="G155" s="6"/>
      <c r="H155" s="6"/>
      <c r="I155" s="6"/>
      <c r="J155" s="6"/>
      <c r="K155" s="6"/>
      <c r="L155" s="6"/>
      <c r="M155" s="6"/>
      <c r="N155" s="6"/>
      <c r="O155" s="6"/>
    </row>
    <row r="156" spans="4:15" x14ac:dyDescent="0.35">
      <c r="D156" s="7"/>
      <c r="G156" s="6"/>
      <c r="H156" s="6"/>
      <c r="I156" s="6"/>
      <c r="J156" s="6"/>
      <c r="K156" s="6"/>
      <c r="L156" s="6"/>
      <c r="M156" s="6"/>
      <c r="N156" s="6"/>
      <c r="O156" s="6"/>
    </row>
    <row r="157" spans="4:15" x14ac:dyDescent="0.35">
      <c r="D157" s="7"/>
      <c r="G157" s="6"/>
      <c r="H157" s="6"/>
      <c r="I157" s="6"/>
      <c r="J157" s="6"/>
      <c r="K157" s="6"/>
      <c r="L157" s="6"/>
      <c r="M157" s="6"/>
      <c r="N157" s="6"/>
      <c r="O157" s="6"/>
    </row>
    <row r="158" spans="4:15" x14ac:dyDescent="0.35">
      <c r="D158" s="7"/>
      <c r="G158" s="6"/>
      <c r="H158" s="6"/>
      <c r="I158" s="6"/>
      <c r="J158" s="6"/>
      <c r="K158" s="6"/>
      <c r="L158" s="6"/>
      <c r="M158" s="6"/>
      <c r="N158" s="6"/>
      <c r="O158" s="6"/>
    </row>
    <row r="159" spans="4:15" x14ac:dyDescent="0.35">
      <c r="D159" s="7"/>
      <c r="G159" s="6"/>
      <c r="H159" s="6"/>
      <c r="I159" s="6"/>
      <c r="J159" s="6"/>
      <c r="K159" s="6"/>
      <c r="L159" s="6"/>
      <c r="M159" s="6"/>
      <c r="N159" s="6"/>
      <c r="O159" s="6"/>
    </row>
    <row r="160" spans="4:15" x14ac:dyDescent="0.35">
      <c r="D160" s="7"/>
      <c r="G160" s="6"/>
      <c r="H160" s="6"/>
      <c r="I160" s="6"/>
      <c r="J160" s="6"/>
      <c r="K160" s="6"/>
      <c r="L160" s="6"/>
      <c r="M160" s="6"/>
      <c r="N160" s="6"/>
      <c r="O160" s="6"/>
    </row>
    <row r="161" spans="4:15" x14ac:dyDescent="0.35">
      <c r="D161" s="7"/>
      <c r="G161" s="6"/>
      <c r="H161" s="6"/>
      <c r="I161" s="6"/>
      <c r="J161" s="6"/>
      <c r="K161" s="6"/>
      <c r="L161" s="6"/>
      <c r="M161" s="6"/>
      <c r="N161" s="6"/>
      <c r="O161" s="6"/>
    </row>
    <row r="162" spans="4:15" x14ac:dyDescent="0.35">
      <c r="D162" s="7"/>
      <c r="G162" s="6"/>
      <c r="H162" s="6"/>
      <c r="I162" s="6"/>
      <c r="J162" s="6"/>
      <c r="K162" s="6"/>
      <c r="L162" s="6"/>
      <c r="M162" s="6"/>
      <c r="N162" s="6"/>
      <c r="O162" s="6"/>
    </row>
    <row r="163" spans="4:15" x14ac:dyDescent="0.35">
      <c r="D163" s="7"/>
      <c r="G163" s="6"/>
      <c r="H163" s="6"/>
      <c r="I163" s="6"/>
      <c r="J163" s="6"/>
      <c r="K163" s="6"/>
      <c r="L163" s="6"/>
      <c r="M163" s="6"/>
      <c r="N163" s="6"/>
      <c r="O163" s="6"/>
    </row>
    <row r="164" spans="4:15" x14ac:dyDescent="0.35">
      <c r="D164" s="7"/>
      <c r="G164" s="6"/>
      <c r="H164" s="6"/>
      <c r="I164" s="6"/>
      <c r="J164" s="6"/>
      <c r="K164" s="6"/>
      <c r="L164" s="6"/>
      <c r="M164" s="6"/>
      <c r="N164" s="6"/>
      <c r="O164" s="6"/>
    </row>
    <row r="165" spans="4:15" x14ac:dyDescent="0.35">
      <c r="D165" s="7"/>
      <c r="G165" s="6"/>
      <c r="H165" s="6"/>
      <c r="I165" s="6"/>
      <c r="J165" s="6"/>
      <c r="K165" s="6"/>
      <c r="L165" s="6"/>
      <c r="M165" s="6"/>
      <c r="N165" s="6"/>
      <c r="O165" s="6"/>
    </row>
    <row r="166" spans="4:15" x14ac:dyDescent="0.35">
      <c r="D166" s="7"/>
      <c r="G166" s="6"/>
      <c r="H166" s="6"/>
      <c r="I166" s="6"/>
      <c r="J166" s="6"/>
      <c r="K166" s="6"/>
      <c r="L166" s="6"/>
      <c r="M166" s="6"/>
      <c r="N166" s="6"/>
      <c r="O166" s="6"/>
    </row>
    <row r="167" spans="4:15" x14ac:dyDescent="0.35">
      <c r="D167" s="7"/>
      <c r="G167" s="6"/>
      <c r="H167" s="6"/>
      <c r="I167" s="6"/>
      <c r="J167" s="6"/>
      <c r="K167" s="6"/>
      <c r="L167" s="6"/>
      <c r="M167" s="6"/>
      <c r="N167" s="6"/>
      <c r="O167" s="6"/>
    </row>
    <row r="168" spans="4:15" x14ac:dyDescent="0.35">
      <c r="D168" s="7"/>
      <c r="G168" s="6"/>
      <c r="H168" s="6"/>
      <c r="I168" s="6"/>
      <c r="J168" s="6"/>
      <c r="K168" s="6"/>
      <c r="L168" s="6"/>
      <c r="M168" s="6"/>
      <c r="N168" s="6"/>
      <c r="O168" s="6"/>
    </row>
    <row r="169" spans="4:15" x14ac:dyDescent="0.35">
      <c r="D169" s="7"/>
      <c r="G169" s="6"/>
      <c r="H169" s="6"/>
      <c r="I169" s="6"/>
      <c r="J169" s="6"/>
      <c r="K169" s="6"/>
      <c r="L169" s="6"/>
      <c r="M169" s="6"/>
      <c r="N169" s="6"/>
      <c r="O169" s="6"/>
    </row>
    <row r="170" spans="4:15" x14ac:dyDescent="0.35">
      <c r="D170" s="7"/>
      <c r="G170" s="6"/>
      <c r="H170" s="6"/>
      <c r="I170" s="6"/>
      <c r="J170" s="6"/>
      <c r="K170" s="6"/>
      <c r="L170" s="6"/>
      <c r="M170" s="6"/>
      <c r="N170" s="6"/>
      <c r="O170" s="6"/>
    </row>
    <row r="171" spans="4:15" x14ac:dyDescent="0.35">
      <c r="D171" s="7"/>
      <c r="G171" s="6"/>
      <c r="H171" s="6"/>
      <c r="I171" s="6"/>
      <c r="J171" s="6"/>
      <c r="K171" s="6"/>
      <c r="L171" s="6"/>
      <c r="M171" s="6"/>
      <c r="N171" s="6"/>
      <c r="O171" s="6"/>
    </row>
    <row r="172" spans="4:15" x14ac:dyDescent="0.35">
      <c r="D172" s="7"/>
      <c r="G172" s="6"/>
      <c r="H172" s="6"/>
      <c r="I172" s="6"/>
      <c r="J172" s="6"/>
      <c r="K172" s="6"/>
      <c r="L172" s="6"/>
      <c r="M172" s="6"/>
      <c r="N172" s="6"/>
      <c r="O172" s="6"/>
    </row>
    <row r="173" spans="4:15" x14ac:dyDescent="0.35">
      <c r="D173" s="7"/>
      <c r="G173" s="6"/>
      <c r="H173" s="6"/>
      <c r="I173" s="6"/>
      <c r="J173" s="6"/>
      <c r="K173" s="6"/>
      <c r="L173" s="6"/>
      <c r="M173" s="6"/>
      <c r="N173" s="6"/>
      <c r="O173" s="6"/>
    </row>
    <row r="174" spans="4:15" x14ac:dyDescent="0.35">
      <c r="D174" s="7"/>
      <c r="G174" s="6"/>
      <c r="H174" s="6"/>
      <c r="I174" s="6"/>
      <c r="J174" s="6"/>
      <c r="K174" s="6"/>
      <c r="L174" s="6"/>
      <c r="M174" s="6"/>
      <c r="N174" s="6"/>
      <c r="O174" s="6"/>
    </row>
  </sheetData>
  <mergeCells count="25">
    <mergeCell ref="B95:C95"/>
    <mergeCell ref="D101:G101"/>
    <mergeCell ref="B93:C93"/>
    <mergeCell ref="B94:C94"/>
    <mergeCell ref="A82:C82"/>
    <mergeCell ref="B87:C87"/>
    <mergeCell ref="B88:C88"/>
    <mergeCell ref="B89:C89"/>
    <mergeCell ref="B90:C90"/>
    <mergeCell ref="B91:C91"/>
    <mergeCell ref="B92:C92"/>
    <mergeCell ref="I15:I16"/>
    <mergeCell ref="L15:L16"/>
    <mergeCell ref="O15:O16"/>
    <mergeCell ref="A9:D9"/>
    <mergeCell ref="A11:D11"/>
    <mergeCell ref="A12:O12"/>
    <mergeCell ref="A13:O13"/>
    <mergeCell ref="A15:A16"/>
    <mergeCell ref="B15:B16"/>
    <mergeCell ref="C15:C16"/>
    <mergeCell ref="D15:D16"/>
    <mergeCell ref="E15:E16"/>
    <mergeCell ref="F15:F16"/>
    <mergeCell ref="A1:D1"/>
  </mergeCells>
  <pageMargins left="0.12" right="3.937007874015748E-2" top="0.52" bottom="0.37" header="0.33" footer="0.31496062992125984"/>
  <pageSetup paperSize="5" scale="6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74"/>
  <sheetViews>
    <sheetView topLeftCell="A12" zoomScaleNormal="100" workbookViewId="0">
      <pane ySplit="5" topLeftCell="A17" activePane="bottomLeft" state="frozen"/>
      <selection activeCell="A12" sqref="A12"/>
      <selection pane="bottomLeft" activeCell="J82" sqref="J82"/>
    </sheetView>
  </sheetViews>
  <sheetFormatPr defaultColWidth="8.85546875" defaultRowHeight="15" x14ac:dyDescent="0.25"/>
  <cols>
    <col min="1" max="1" width="4.28515625" customWidth="1"/>
    <col min="2" max="2" width="19.28515625" customWidth="1"/>
    <col min="3" max="3" width="23" bestFit="1" customWidth="1"/>
    <col min="4" max="6" width="17" style="3" customWidth="1"/>
    <col min="7" max="9" width="18.5703125" bestFit="1" customWidth="1"/>
    <col min="10" max="10" width="31.5703125" customWidth="1"/>
    <col min="11" max="11" width="23.140625" customWidth="1"/>
  </cols>
  <sheetData>
    <row r="1" spans="1:9" s="1" customFormat="1" ht="18.75" hidden="1" x14ac:dyDescent="0.3">
      <c r="A1" s="70"/>
      <c r="B1" s="70"/>
      <c r="C1" s="70"/>
      <c r="D1" s="70"/>
      <c r="E1" s="70"/>
      <c r="F1" s="70"/>
    </row>
    <row r="2" spans="1:9" ht="18.75" hidden="1" x14ac:dyDescent="0.3">
      <c r="A2" s="2"/>
      <c r="B2" s="2"/>
      <c r="C2" s="2"/>
    </row>
    <row r="3" spans="1:9" ht="23.25" hidden="1" x14ac:dyDescent="0.35">
      <c r="A3" s="4"/>
      <c r="B3" s="4"/>
      <c r="C3" s="4"/>
      <c r="D3" s="71"/>
      <c r="E3" s="71"/>
      <c r="F3" s="71"/>
    </row>
    <row r="4" spans="1:9" ht="23.25" hidden="1" customHeight="1" x14ac:dyDescent="0.35">
      <c r="A4" s="4"/>
      <c r="B4" s="4"/>
      <c r="C4" s="4"/>
      <c r="D4" s="72"/>
      <c r="E4" s="72"/>
      <c r="F4" s="72"/>
    </row>
    <row r="5" spans="1:9" ht="23.25" hidden="1" x14ac:dyDescent="0.35">
      <c r="A5" s="4"/>
      <c r="B5" s="4"/>
      <c r="C5" s="4"/>
      <c r="D5" s="73"/>
      <c r="E5" s="73"/>
      <c r="F5" s="73"/>
    </row>
    <row r="6" spans="1:9" ht="23.25" hidden="1" x14ac:dyDescent="0.35">
      <c r="A6" s="4"/>
      <c r="B6" s="4"/>
      <c r="C6" s="4"/>
      <c r="D6" s="73"/>
      <c r="E6" s="73"/>
      <c r="F6" s="73"/>
    </row>
    <row r="7" spans="1:9" ht="23.25" hidden="1" x14ac:dyDescent="0.35">
      <c r="A7" s="4"/>
      <c r="B7" s="4"/>
      <c r="C7" s="4"/>
      <c r="D7" s="69"/>
      <c r="E7" s="69"/>
      <c r="F7" s="69"/>
    </row>
    <row r="8" spans="1:9" ht="23.25" hidden="1" x14ac:dyDescent="0.35">
      <c r="A8" s="4"/>
      <c r="B8" s="4"/>
      <c r="C8" s="4"/>
      <c r="D8" s="4"/>
      <c r="E8" s="4"/>
      <c r="F8" s="4"/>
    </row>
    <row r="9" spans="1:9" ht="28.5" hidden="1" x14ac:dyDescent="0.25">
      <c r="A9" s="78" t="s">
        <v>0</v>
      </c>
      <c r="B9" s="78"/>
      <c r="C9" s="78"/>
      <c r="D9" s="78"/>
      <c r="E9" s="78"/>
      <c r="F9" s="78"/>
    </row>
    <row r="10" spans="1:9" ht="28.5" hidden="1" x14ac:dyDescent="0.45">
      <c r="A10" s="5"/>
      <c r="B10" s="5"/>
      <c r="C10" s="5"/>
      <c r="D10" s="4"/>
      <c r="E10" s="4"/>
      <c r="F10" s="4"/>
    </row>
    <row r="11" spans="1:9" ht="28.5" hidden="1" x14ac:dyDescent="0.45">
      <c r="A11" s="79" t="s">
        <v>1</v>
      </c>
      <c r="B11" s="79"/>
      <c r="C11" s="79"/>
      <c r="D11" s="79"/>
      <c r="E11" s="79"/>
      <c r="F11" s="79"/>
    </row>
    <row r="12" spans="1:9" ht="23.25" customHeight="1" x14ac:dyDescent="0.4">
      <c r="A12" s="94" t="s">
        <v>117</v>
      </c>
      <c r="B12" s="94"/>
      <c r="C12" s="94"/>
      <c r="D12" s="94"/>
      <c r="E12" s="94"/>
      <c r="F12" s="94"/>
      <c r="G12" s="94"/>
      <c r="H12" s="94"/>
      <c r="I12" s="94"/>
    </row>
    <row r="13" spans="1:9" ht="23.25" customHeight="1" x14ac:dyDescent="0.4">
      <c r="A13" s="94" t="s">
        <v>109</v>
      </c>
      <c r="B13" s="94"/>
      <c r="C13" s="94"/>
      <c r="D13" s="94"/>
      <c r="E13" s="94"/>
      <c r="F13" s="94"/>
      <c r="G13" s="94"/>
      <c r="H13" s="94"/>
      <c r="I13" s="94"/>
    </row>
    <row r="14" spans="1:9" ht="14.25" customHeight="1" x14ac:dyDescent="0.35">
      <c r="A14" s="4"/>
      <c r="B14" s="4"/>
      <c r="C14" s="4"/>
      <c r="D14" s="4"/>
      <c r="E14" s="4"/>
      <c r="F14" s="4"/>
    </row>
    <row r="15" spans="1:9" ht="20.25" customHeight="1" x14ac:dyDescent="0.25">
      <c r="A15" s="83" t="s">
        <v>2</v>
      </c>
      <c r="B15" s="83" t="s">
        <v>3</v>
      </c>
      <c r="C15" s="83" t="s">
        <v>4</v>
      </c>
      <c r="D15" s="85" t="s">
        <v>114</v>
      </c>
      <c r="E15" s="85" t="s">
        <v>116</v>
      </c>
      <c r="F15" s="85" t="s">
        <v>115</v>
      </c>
      <c r="G15" s="60" t="s">
        <v>112</v>
      </c>
      <c r="H15" s="60" t="s">
        <v>112</v>
      </c>
      <c r="I15" s="60" t="s">
        <v>112</v>
      </c>
    </row>
    <row r="16" spans="1:9" ht="30.75" customHeight="1" x14ac:dyDescent="0.25">
      <c r="A16" s="83"/>
      <c r="B16" s="83"/>
      <c r="C16" s="83"/>
      <c r="D16" s="85"/>
      <c r="E16" s="85"/>
      <c r="F16" s="85"/>
      <c r="G16" s="60" t="s">
        <v>110</v>
      </c>
      <c r="H16" s="60" t="s">
        <v>90</v>
      </c>
      <c r="I16" s="60" t="s">
        <v>111</v>
      </c>
    </row>
    <row r="17" spans="1:10" s="9" customFormat="1" ht="21.75" customHeight="1" x14ac:dyDescent="0.25">
      <c r="A17" s="61" t="s">
        <v>96</v>
      </c>
      <c r="B17" s="40" t="s">
        <v>94</v>
      </c>
      <c r="C17" s="34" t="s">
        <v>5</v>
      </c>
      <c r="D17" s="36">
        <v>1090089000</v>
      </c>
      <c r="E17" s="36">
        <v>1055408000</v>
      </c>
      <c r="F17" s="37">
        <v>1089550000</v>
      </c>
      <c r="G17" s="37">
        <v>422163200</v>
      </c>
      <c r="H17" s="37">
        <v>422163200</v>
      </c>
      <c r="I17" s="37">
        <v>245223600</v>
      </c>
      <c r="J17" s="43"/>
    </row>
    <row r="18" spans="1:10" s="9" customFormat="1" ht="21.75" customHeight="1" x14ac:dyDescent="0.25">
      <c r="A18" s="35"/>
      <c r="B18" s="34"/>
      <c r="C18" s="34" t="s">
        <v>6</v>
      </c>
      <c r="D18" s="36">
        <v>1174849000</v>
      </c>
      <c r="E18" s="36">
        <v>1137471000</v>
      </c>
      <c r="F18" s="37">
        <v>1174267000</v>
      </c>
      <c r="G18" s="37">
        <v>454988400</v>
      </c>
      <c r="H18" s="37">
        <v>454988400</v>
      </c>
      <c r="I18" s="37">
        <v>264290200</v>
      </c>
    </row>
    <row r="19" spans="1:10" s="9" customFormat="1" ht="21.75" customHeight="1" x14ac:dyDescent="0.25">
      <c r="A19" s="35"/>
      <c r="B19" s="34"/>
      <c r="C19" s="34" t="s">
        <v>7</v>
      </c>
      <c r="D19" s="36">
        <v>1210146000</v>
      </c>
      <c r="E19" s="36">
        <v>1171645000</v>
      </c>
      <c r="F19" s="37">
        <v>1209547000</v>
      </c>
      <c r="G19" s="37">
        <v>468658000</v>
      </c>
      <c r="H19" s="37">
        <v>468658000</v>
      </c>
      <c r="I19" s="37">
        <v>272231000</v>
      </c>
    </row>
    <row r="20" spans="1:10" s="9" customFormat="1" ht="21.75" customHeight="1" x14ac:dyDescent="0.25">
      <c r="A20" s="35"/>
      <c r="B20" s="34"/>
      <c r="C20" s="34" t="s">
        <v>8</v>
      </c>
      <c r="D20" s="36">
        <v>1101884000</v>
      </c>
      <c r="E20" s="36">
        <v>1066828000</v>
      </c>
      <c r="F20" s="37">
        <v>1101338000</v>
      </c>
      <c r="G20" s="37">
        <v>426731200</v>
      </c>
      <c r="H20" s="37">
        <v>426731200</v>
      </c>
      <c r="I20" s="37">
        <v>247875600</v>
      </c>
    </row>
    <row r="21" spans="1:10" s="9" customFormat="1" ht="21.75" customHeight="1" x14ac:dyDescent="0.25">
      <c r="A21" s="35"/>
      <c r="B21" s="34"/>
      <c r="C21" s="34" t="s">
        <v>9</v>
      </c>
      <c r="D21" s="36">
        <v>1162147000</v>
      </c>
      <c r="E21" s="36">
        <v>1125174000</v>
      </c>
      <c r="F21" s="37">
        <v>1161572000</v>
      </c>
      <c r="G21" s="37">
        <v>450069600</v>
      </c>
      <c r="H21" s="37">
        <v>450069600</v>
      </c>
      <c r="I21" s="37">
        <v>261432800</v>
      </c>
    </row>
    <row r="22" spans="1:10" s="9" customFormat="1" ht="21.75" customHeight="1" x14ac:dyDescent="0.25">
      <c r="A22" s="35"/>
      <c r="B22" s="34"/>
      <c r="C22" s="34" t="s">
        <v>10</v>
      </c>
      <c r="D22" s="36">
        <v>1104817000</v>
      </c>
      <c r="E22" s="36">
        <v>1069668000</v>
      </c>
      <c r="F22" s="37">
        <v>1104270000</v>
      </c>
      <c r="G22" s="37">
        <v>427867200</v>
      </c>
      <c r="H22" s="37">
        <v>427867200</v>
      </c>
      <c r="I22" s="37">
        <v>248535600</v>
      </c>
      <c r="J22" s="62"/>
    </row>
    <row r="23" spans="1:10" s="9" customFormat="1" ht="21.75" customHeight="1" x14ac:dyDescent="0.25">
      <c r="A23" s="35"/>
      <c r="B23" s="34"/>
      <c r="C23" s="34" t="s">
        <v>11</v>
      </c>
      <c r="D23" s="36">
        <v>1096721000</v>
      </c>
      <c r="E23" s="36">
        <v>1061829000</v>
      </c>
      <c r="F23" s="37">
        <v>1096178000</v>
      </c>
      <c r="G23" s="37">
        <v>424731600</v>
      </c>
      <c r="H23" s="37">
        <v>424731600</v>
      </c>
      <c r="I23" s="37">
        <v>246714800</v>
      </c>
      <c r="J23" s="62"/>
    </row>
    <row r="24" spans="1:10" s="9" customFormat="1" ht="21.75" customHeight="1" x14ac:dyDescent="0.25">
      <c r="A24" s="35"/>
      <c r="B24" s="34"/>
      <c r="C24" s="34" t="s">
        <v>12</v>
      </c>
      <c r="D24" s="36">
        <v>1116236000</v>
      </c>
      <c r="E24" s="36">
        <v>1080723000</v>
      </c>
      <c r="F24" s="37">
        <v>1115684000</v>
      </c>
      <c r="G24" s="37">
        <v>432289200</v>
      </c>
      <c r="H24" s="37">
        <v>432289200</v>
      </c>
      <c r="I24" s="37">
        <v>251105600</v>
      </c>
      <c r="J24" s="62"/>
    </row>
    <row r="25" spans="1:10" s="9" customFormat="1" ht="21.75" customHeight="1" x14ac:dyDescent="0.25">
      <c r="A25" s="61" t="s">
        <v>97</v>
      </c>
      <c r="B25" s="40" t="s">
        <v>95</v>
      </c>
      <c r="C25" s="34" t="s">
        <v>13</v>
      </c>
      <c r="D25" s="36">
        <v>1179572000</v>
      </c>
      <c r="E25" s="36">
        <v>1142044000</v>
      </c>
      <c r="F25" s="37">
        <v>1178988000</v>
      </c>
      <c r="G25" s="37">
        <v>456817600</v>
      </c>
      <c r="H25" s="37">
        <v>456817600</v>
      </c>
      <c r="I25" s="37">
        <v>265352800</v>
      </c>
    </row>
    <row r="26" spans="1:10" s="9" customFormat="1" ht="21.75" customHeight="1" x14ac:dyDescent="0.25">
      <c r="A26" s="35"/>
      <c r="B26" s="34"/>
      <c r="C26" s="34" t="s">
        <v>5</v>
      </c>
      <c r="D26" s="36">
        <v>1103693000</v>
      </c>
      <c r="E26" s="36">
        <v>1068579000</v>
      </c>
      <c r="F26" s="37">
        <v>1103146000</v>
      </c>
      <c r="G26" s="37">
        <v>427431600</v>
      </c>
      <c r="H26" s="37">
        <v>427431600</v>
      </c>
      <c r="I26" s="37">
        <v>248282800</v>
      </c>
    </row>
    <row r="27" spans="1:10" s="9" customFormat="1" ht="21.75" customHeight="1" x14ac:dyDescent="0.25">
      <c r="A27" s="35"/>
      <c r="B27" s="34"/>
      <c r="C27" s="34" t="s">
        <v>14</v>
      </c>
      <c r="D27" s="36">
        <v>1186390000</v>
      </c>
      <c r="E27" s="36">
        <v>1148645000</v>
      </c>
      <c r="F27" s="37">
        <v>1185802000</v>
      </c>
      <c r="G27" s="37">
        <v>459458000</v>
      </c>
      <c r="H27" s="37">
        <v>459458000</v>
      </c>
      <c r="I27" s="37">
        <v>266886000</v>
      </c>
    </row>
    <row r="28" spans="1:10" s="9" customFormat="1" ht="21.75" customHeight="1" x14ac:dyDescent="0.25">
      <c r="A28" s="35"/>
      <c r="B28" s="34"/>
      <c r="C28" s="34" t="s">
        <v>108</v>
      </c>
      <c r="D28" s="36">
        <v>1089644000</v>
      </c>
      <c r="E28" s="36">
        <v>1054977000</v>
      </c>
      <c r="F28" s="37">
        <v>1089104000</v>
      </c>
      <c r="G28" s="37">
        <v>421990800</v>
      </c>
      <c r="H28" s="37">
        <v>421990800</v>
      </c>
      <c r="I28" s="37">
        <v>245122400</v>
      </c>
    </row>
    <row r="29" spans="1:10" s="9" customFormat="1" ht="21.75" customHeight="1" x14ac:dyDescent="0.25">
      <c r="A29" s="35"/>
      <c r="B29" s="34"/>
      <c r="C29" s="34" t="s">
        <v>15</v>
      </c>
      <c r="D29" s="36">
        <v>1129336000</v>
      </c>
      <c r="E29" s="36">
        <v>1093407000</v>
      </c>
      <c r="F29" s="37">
        <v>1128777000</v>
      </c>
      <c r="G29" s="37">
        <v>437362800</v>
      </c>
      <c r="H29" s="37">
        <v>437362800</v>
      </c>
      <c r="I29" s="37">
        <v>254051400</v>
      </c>
    </row>
    <row r="30" spans="1:10" s="9" customFormat="1" ht="21.75" customHeight="1" x14ac:dyDescent="0.25">
      <c r="A30" s="35"/>
      <c r="B30" s="34"/>
      <c r="C30" s="34" t="s">
        <v>16</v>
      </c>
      <c r="D30" s="36">
        <v>1119685000</v>
      </c>
      <c r="E30" s="36">
        <v>1084062000</v>
      </c>
      <c r="F30" s="37">
        <v>1119131000</v>
      </c>
      <c r="G30" s="37">
        <v>433624800</v>
      </c>
      <c r="H30" s="37">
        <v>433624800</v>
      </c>
      <c r="I30" s="37">
        <v>251881400</v>
      </c>
    </row>
    <row r="31" spans="1:10" s="9" customFormat="1" ht="21.75" customHeight="1" x14ac:dyDescent="0.25">
      <c r="A31" s="61" t="s">
        <v>98</v>
      </c>
      <c r="B31" s="40" t="s">
        <v>91</v>
      </c>
      <c r="C31" s="34" t="s">
        <v>17</v>
      </c>
      <c r="D31" s="36">
        <v>1162641000</v>
      </c>
      <c r="E31" s="36">
        <v>1125652000</v>
      </c>
      <c r="F31" s="37">
        <v>1162066000</v>
      </c>
      <c r="G31" s="37">
        <v>450260800</v>
      </c>
      <c r="H31" s="37">
        <v>450260800</v>
      </c>
      <c r="I31" s="37">
        <v>261544400</v>
      </c>
    </row>
    <row r="32" spans="1:10" s="9" customFormat="1" ht="21.75" customHeight="1" x14ac:dyDescent="0.25">
      <c r="A32" s="35"/>
      <c r="B32" s="34"/>
      <c r="C32" s="34" t="s">
        <v>18</v>
      </c>
      <c r="D32" s="36">
        <v>1199016000</v>
      </c>
      <c r="E32" s="36">
        <v>1160869000</v>
      </c>
      <c r="F32" s="37">
        <v>1198423000</v>
      </c>
      <c r="G32" s="37">
        <v>464347600</v>
      </c>
      <c r="H32" s="37">
        <v>464347600</v>
      </c>
      <c r="I32" s="37">
        <v>269727800</v>
      </c>
    </row>
    <row r="33" spans="1:10" s="9" customFormat="1" ht="21.75" customHeight="1" x14ac:dyDescent="0.25">
      <c r="A33" s="35"/>
      <c r="B33" s="34"/>
      <c r="C33" s="34" t="s">
        <v>19</v>
      </c>
      <c r="D33" s="36">
        <v>1176624000</v>
      </c>
      <c r="E33" s="36">
        <v>1139190000</v>
      </c>
      <c r="F33" s="37">
        <v>1176042000</v>
      </c>
      <c r="G33" s="37">
        <v>455676000</v>
      </c>
      <c r="H33" s="37">
        <v>455676000</v>
      </c>
      <c r="I33" s="37">
        <v>264690000</v>
      </c>
    </row>
    <row r="34" spans="1:10" s="9" customFormat="1" ht="21.75" customHeight="1" x14ac:dyDescent="0.25">
      <c r="A34" s="35"/>
      <c r="B34" s="34"/>
      <c r="C34" s="34" t="s">
        <v>20</v>
      </c>
      <c r="D34" s="36">
        <v>1123630000</v>
      </c>
      <c r="E34" s="36">
        <v>1087882000</v>
      </c>
      <c r="F34" s="37">
        <v>1123074000</v>
      </c>
      <c r="G34" s="37">
        <v>435152800</v>
      </c>
      <c r="H34" s="37">
        <v>435152800</v>
      </c>
      <c r="I34" s="37">
        <v>252768400</v>
      </c>
    </row>
    <row r="35" spans="1:10" s="9" customFormat="1" ht="21.75" customHeight="1" x14ac:dyDescent="0.25">
      <c r="A35" s="35"/>
      <c r="B35" s="34"/>
      <c r="C35" s="34" t="s">
        <v>21</v>
      </c>
      <c r="D35" s="36">
        <v>1103088000</v>
      </c>
      <c r="E35" s="36">
        <v>1067993000</v>
      </c>
      <c r="F35" s="37">
        <v>1102542000</v>
      </c>
      <c r="G35" s="37">
        <v>427197200</v>
      </c>
      <c r="H35" s="37">
        <v>427197200</v>
      </c>
      <c r="I35" s="37">
        <v>248147600</v>
      </c>
    </row>
    <row r="36" spans="1:10" s="9" customFormat="1" ht="21.75" customHeight="1" x14ac:dyDescent="0.25">
      <c r="A36" s="35"/>
      <c r="B36" s="34"/>
      <c r="C36" s="34" t="s">
        <v>22</v>
      </c>
      <c r="D36" s="36">
        <v>1082314000</v>
      </c>
      <c r="E36" s="36">
        <v>1047880000</v>
      </c>
      <c r="F36" s="37">
        <v>1081778000</v>
      </c>
      <c r="G36" s="37">
        <v>419152000</v>
      </c>
      <c r="H36" s="37">
        <v>419152000</v>
      </c>
      <c r="I36" s="37">
        <v>243474000</v>
      </c>
    </row>
    <row r="37" spans="1:10" s="9" customFormat="1" ht="21.75" customHeight="1" x14ac:dyDescent="0.25">
      <c r="A37" s="35"/>
      <c r="B37" s="34"/>
      <c r="C37" s="34" t="s">
        <v>23</v>
      </c>
      <c r="D37" s="36">
        <v>1102664000</v>
      </c>
      <c r="E37" s="36">
        <v>1067583000</v>
      </c>
      <c r="F37" s="37">
        <v>1102118000</v>
      </c>
      <c r="G37" s="37">
        <v>427033200</v>
      </c>
      <c r="H37" s="37">
        <v>427033200</v>
      </c>
      <c r="I37" s="37">
        <v>248051600</v>
      </c>
    </row>
    <row r="38" spans="1:10" s="9" customFormat="1" ht="21.75" customHeight="1" x14ac:dyDescent="0.25">
      <c r="A38" s="61" t="s">
        <v>99</v>
      </c>
      <c r="B38" s="40" t="s">
        <v>24</v>
      </c>
      <c r="C38" s="34" t="s">
        <v>25</v>
      </c>
      <c r="D38" s="36">
        <v>1165593000</v>
      </c>
      <c r="E38" s="36">
        <v>1128510000</v>
      </c>
      <c r="F38" s="37">
        <v>1165016000</v>
      </c>
      <c r="G38" s="37">
        <v>451404000</v>
      </c>
      <c r="H38" s="37">
        <v>451404000</v>
      </c>
      <c r="I38" s="37">
        <v>262208000</v>
      </c>
    </row>
    <row r="39" spans="1:10" s="9" customFormat="1" ht="21.75" customHeight="1" x14ac:dyDescent="0.25">
      <c r="A39" s="61" t="s">
        <v>100</v>
      </c>
      <c r="B39" s="40" t="s">
        <v>26</v>
      </c>
      <c r="C39" s="34" t="s">
        <v>27</v>
      </c>
      <c r="D39" s="36">
        <v>1120780000</v>
      </c>
      <c r="E39" s="36">
        <v>1085123000</v>
      </c>
      <c r="F39" s="37">
        <v>1120226000</v>
      </c>
      <c r="G39" s="37">
        <v>434049200</v>
      </c>
      <c r="H39" s="37">
        <v>434049200</v>
      </c>
      <c r="I39" s="37">
        <v>252127600</v>
      </c>
    </row>
    <row r="40" spans="1:10" s="9" customFormat="1" ht="21.75" customHeight="1" x14ac:dyDescent="0.25">
      <c r="A40" s="35"/>
      <c r="B40" s="34"/>
      <c r="C40" s="34" t="s">
        <v>28</v>
      </c>
      <c r="D40" s="36">
        <v>1189037000</v>
      </c>
      <c r="E40" s="36">
        <v>1151208000</v>
      </c>
      <c r="F40" s="37">
        <v>1188448000</v>
      </c>
      <c r="G40" s="37">
        <v>460483200</v>
      </c>
      <c r="H40" s="37">
        <v>460483200</v>
      </c>
      <c r="I40" s="37">
        <v>267481600</v>
      </c>
    </row>
    <row r="41" spans="1:10" s="9" customFormat="1" ht="21.75" customHeight="1" x14ac:dyDescent="0.25">
      <c r="A41" s="35"/>
      <c r="B41" s="34"/>
      <c r="C41" s="34" t="s">
        <v>29</v>
      </c>
      <c r="D41" s="36">
        <v>1132011000</v>
      </c>
      <c r="E41" s="36">
        <v>1095996000</v>
      </c>
      <c r="F41" s="37">
        <v>1131450000</v>
      </c>
      <c r="G41" s="37">
        <v>438398400</v>
      </c>
      <c r="H41" s="37">
        <v>438398400</v>
      </c>
      <c r="I41" s="37">
        <v>254653200</v>
      </c>
    </row>
    <row r="42" spans="1:10" s="9" customFormat="1" ht="21.75" customHeight="1" x14ac:dyDescent="0.25">
      <c r="A42" s="35"/>
      <c r="B42" s="34"/>
      <c r="C42" s="34" t="s">
        <v>30</v>
      </c>
      <c r="D42" s="36">
        <v>1114896000</v>
      </c>
      <c r="E42" s="36">
        <v>1079426000</v>
      </c>
      <c r="F42" s="37">
        <v>1114344000</v>
      </c>
      <c r="G42" s="37">
        <v>431770400</v>
      </c>
      <c r="H42" s="37">
        <v>431770400</v>
      </c>
      <c r="I42" s="37">
        <v>250803200</v>
      </c>
    </row>
    <row r="43" spans="1:10" s="9" customFormat="1" ht="21.75" customHeight="1" x14ac:dyDescent="0.25">
      <c r="A43" s="35"/>
      <c r="B43" s="34"/>
      <c r="C43" s="34" t="s">
        <v>31</v>
      </c>
      <c r="D43" s="36">
        <v>1066882000</v>
      </c>
      <c r="E43" s="36">
        <v>1032940000</v>
      </c>
      <c r="F43" s="37">
        <v>1066354000</v>
      </c>
      <c r="G43" s="37">
        <v>413176000</v>
      </c>
      <c r="H43" s="37">
        <v>413176000</v>
      </c>
      <c r="I43" s="37">
        <v>240002000</v>
      </c>
    </row>
    <row r="44" spans="1:10" s="9" customFormat="1" ht="21.75" customHeight="1" x14ac:dyDescent="0.25">
      <c r="A44" s="61" t="s">
        <v>101</v>
      </c>
      <c r="B44" s="40" t="s">
        <v>32</v>
      </c>
      <c r="C44" s="34" t="s">
        <v>33</v>
      </c>
      <c r="D44" s="36">
        <v>1096176000</v>
      </c>
      <c r="E44" s="36">
        <v>1061302000</v>
      </c>
      <c r="F44" s="37">
        <v>1095634000</v>
      </c>
      <c r="G44" s="37">
        <v>424520800</v>
      </c>
      <c r="H44" s="37">
        <v>424520800</v>
      </c>
      <c r="I44" s="37">
        <v>246592400</v>
      </c>
    </row>
    <row r="45" spans="1:10" s="9" customFormat="1" ht="21.75" customHeight="1" x14ac:dyDescent="0.25">
      <c r="A45" s="35"/>
      <c r="B45" s="34"/>
      <c r="C45" s="34" t="s">
        <v>34</v>
      </c>
      <c r="D45" s="36">
        <v>1115412000</v>
      </c>
      <c r="E45" s="36">
        <v>1079925000</v>
      </c>
      <c r="F45" s="37">
        <v>1114860000</v>
      </c>
      <c r="G45" s="37">
        <v>431970000</v>
      </c>
      <c r="H45" s="37">
        <v>431970000</v>
      </c>
      <c r="I45" s="37">
        <v>250920000</v>
      </c>
    </row>
    <row r="46" spans="1:10" s="9" customFormat="1" ht="21.75" customHeight="1" x14ac:dyDescent="0.25">
      <c r="A46" s="35"/>
      <c r="B46" s="34"/>
      <c r="C46" s="34" t="s">
        <v>35</v>
      </c>
      <c r="D46" s="36">
        <v>1089193000</v>
      </c>
      <c r="E46" s="36">
        <v>1054540000</v>
      </c>
      <c r="F46" s="37">
        <v>1088653000</v>
      </c>
      <c r="G46" s="37">
        <v>421816000</v>
      </c>
      <c r="H46" s="37">
        <v>421816000</v>
      </c>
      <c r="I46" s="37">
        <v>245021000</v>
      </c>
    </row>
    <row r="47" spans="1:10" s="9" customFormat="1" ht="21.75" customHeight="1" x14ac:dyDescent="0.25">
      <c r="A47" s="35"/>
      <c r="B47" s="34"/>
      <c r="C47" s="34" t="s">
        <v>36</v>
      </c>
      <c r="D47" s="36">
        <v>1130305000</v>
      </c>
      <c r="E47" s="36">
        <v>1094344000</v>
      </c>
      <c r="F47" s="37">
        <v>1129745000</v>
      </c>
      <c r="G47" s="37">
        <v>437737600</v>
      </c>
      <c r="H47" s="37">
        <v>437737600</v>
      </c>
      <c r="I47" s="37">
        <v>254269800</v>
      </c>
    </row>
    <row r="48" spans="1:10" s="9" customFormat="1" ht="21.75" customHeight="1" x14ac:dyDescent="0.25">
      <c r="A48" s="35"/>
      <c r="B48" s="34"/>
      <c r="C48" s="34" t="s">
        <v>37</v>
      </c>
      <c r="D48" s="36">
        <v>1136360000</v>
      </c>
      <c r="E48" s="36">
        <v>1100207000</v>
      </c>
      <c r="F48" s="37">
        <v>1135798000</v>
      </c>
      <c r="G48" s="37">
        <v>440082800</v>
      </c>
      <c r="H48" s="37">
        <v>440082800</v>
      </c>
      <c r="I48" s="37">
        <v>255632400</v>
      </c>
      <c r="J48" s="43"/>
    </row>
    <row r="49" spans="1:10" s="9" customFormat="1" ht="21.75" customHeight="1" x14ac:dyDescent="0.25">
      <c r="A49" s="35"/>
      <c r="B49" s="34"/>
      <c r="C49" s="34" t="s">
        <v>38</v>
      </c>
      <c r="D49" s="36">
        <v>1175098000</v>
      </c>
      <c r="E49" s="36">
        <v>1137713000</v>
      </c>
      <c r="F49" s="37">
        <v>1174517000</v>
      </c>
      <c r="G49" s="37">
        <v>455085200</v>
      </c>
      <c r="H49" s="37">
        <v>455085200</v>
      </c>
      <c r="I49" s="37">
        <v>264346600</v>
      </c>
    </row>
    <row r="50" spans="1:10" s="9" customFormat="1" ht="21.75" customHeight="1" x14ac:dyDescent="0.25">
      <c r="A50" s="35"/>
      <c r="B50" s="34"/>
      <c r="C50" s="34" t="s">
        <v>39</v>
      </c>
      <c r="D50" s="36">
        <v>1161504000</v>
      </c>
      <c r="E50" s="36">
        <v>1124550000</v>
      </c>
      <c r="F50" s="37">
        <v>1160929000</v>
      </c>
      <c r="G50" s="37">
        <v>449820000</v>
      </c>
      <c r="H50" s="37">
        <v>449820000</v>
      </c>
      <c r="I50" s="37">
        <v>261289000</v>
      </c>
    </row>
    <row r="51" spans="1:10" s="9" customFormat="1" ht="21.75" customHeight="1" x14ac:dyDescent="0.25">
      <c r="A51" s="35"/>
      <c r="B51" s="34"/>
      <c r="C51" s="34" t="s">
        <v>40</v>
      </c>
      <c r="D51" s="36">
        <v>1115956000</v>
      </c>
      <c r="E51" s="36">
        <v>1080452000</v>
      </c>
      <c r="F51" s="37">
        <v>1115403000</v>
      </c>
      <c r="G51" s="37">
        <v>432180800</v>
      </c>
      <c r="H51" s="37">
        <v>432180800</v>
      </c>
      <c r="I51" s="37">
        <v>251041400</v>
      </c>
    </row>
    <row r="52" spans="1:10" s="9" customFormat="1" ht="21.75" customHeight="1" x14ac:dyDescent="0.25">
      <c r="A52" s="35"/>
      <c r="B52" s="34"/>
      <c r="C52" s="34" t="s">
        <v>41</v>
      </c>
      <c r="D52" s="36">
        <v>1168170000</v>
      </c>
      <c r="E52" s="36">
        <v>1131005000</v>
      </c>
      <c r="F52" s="37">
        <v>1167592000</v>
      </c>
      <c r="G52" s="37">
        <v>452402000</v>
      </c>
      <c r="H52" s="37">
        <v>452402000</v>
      </c>
      <c r="I52" s="37">
        <v>262788000</v>
      </c>
    </row>
    <row r="53" spans="1:10" s="9" customFormat="1" ht="21.75" customHeight="1" x14ac:dyDescent="0.25">
      <c r="A53" s="61" t="s">
        <v>102</v>
      </c>
      <c r="B53" s="40" t="s">
        <v>42</v>
      </c>
      <c r="C53" s="34" t="s">
        <v>43</v>
      </c>
      <c r="D53" s="36">
        <v>1108156000</v>
      </c>
      <c r="E53" s="36">
        <v>1072901000</v>
      </c>
      <c r="F53" s="37">
        <v>1107608000</v>
      </c>
      <c r="G53" s="37">
        <v>429160400</v>
      </c>
      <c r="H53" s="37">
        <v>429160400</v>
      </c>
      <c r="I53" s="37">
        <v>249287200</v>
      </c>
      <c r="J53" s="43"/>
    </row>
    <row r="54" spans="1:10" s="9" customFormat="1" ht="21.75" customHeight="1" x14ac:dyDescent="0.25">
      <c r="A54" s="35"/>
      <c r="B54" s="34"/>
      <c r="C54" s="34" t="s">
        <v>44</v>
      </c>
      <c r="D54" s="36">
        <v>1134266000</v>
      </c>
      <c r="E54" s="36">
        <v>1098180000</v>
      </c>
      <c r="F54" s="37">
        <v>1133705000</v>
      </c>
      <c r="G54" s="37">
        <v>439272000</v>
      </c>
      <c r="H54" s="37">
        <v>439272000</v>
      </c>
      <c r="I54" s="37">
        <v>255161000</v>
      </c>
      <c r="J54" s="43"/>
    </row>
    <row r="55" spans="1:10" s="9" customFormat="1" ht="21.75" customHeight="1" x14ac:dyDescent="0.25">
      <c r="A55" s="35"/>
      <c r="B55" s="34"/>
      <c r="C55" s="34" t="s">
        <v>45</v>
      </c>
      <c r="D55" s="36">
        <v>1077786000</v>
      </c>
      <c r="E55" s="36">
        <v>1043496000</v>
      </c>
      <c r="F55" s="37">
        <v>1077252000</v>
      </c>
      <c r="G55" s="37">
        <v>417398400</v>
      </c>
      <c r="H55" s="37">
        <v>417398400</v>
      </c>
      <c r="I55" s="37">
        <v>242455200</v>
      </c>
    </row>
    <row r="56" spans="1:10" s="9" customFormat="1" ht="21.75" customHeight="1" x14ac:dyDescent="0.25">
      <c r="A56" s="35"/>
      <c r="B56" s="34"/>
      <c r="C56" s="34" t="s">
        <v>46</v>
      </c>
      <c r="D56" s="36">
        <v>1092731000</v>
      </c>
      <c r="E56" s="36">
        <v>1057966000</v>
      </c>
      <c r="F56" s="37">
        <v>1092190000</v>
      </c>
      <c r="G56" s="37">
        <v>423186400</v>
      </c>
      <c r="H56" s="37">
        <v>423186400</v>
      </c>
      <c r="I56" s="37">
        <v>245817200</v>
      </c>
    </row>
    <row r="57" spans="1:10" s="9" customFormat="1" ht="21.75" customHeight="1" x14ac:dyDescent="0.25">
      <c r="A57" s="35"/>
      <c r="B57" s="34"/>
      <c r="C57" s="34" t="s">
        <v>47</v>
      </c>
      <c r="D57" s="36">
        <v>1084364000</v>
      </c>
      <c r="E57" s="36">
        <v>1049865000</v>
      </c>
      <c r="F57" s="37">
        <v>1083827000</v>
      </c>
      <c r="G57" s="37">
        <v>419946000</v>
      </c>
      <c r="H57" s="37">
        <v>419946000</v>
      </c>
      <c r="I57" s="37">
        <v>243935000</v>
      </c>
    </row>
    <row r="58" spans="1:10" s="9" customFormat="1" ht="21.75" customHeight="1" x14ac:dyDescent="0.25">
      <c r="A58" s="35"/>
      <c r="B58" s="34"/>
      <c r="C58" s="34" t="s">
        <v>48</v>
      </c>
      <c r="D58" s="36">
        <v>1078092000</v>
      </c>
      <c r="E58" s="36">
        <v>1043793000</v>
      </c>
      <c r="F58" s="37">
        <v>1077559000</v>
      </c>
      <c r="G58" s="37">
        <v>417517200</v>
      </c>
      <c r="H58" s="37">
        <v>417517200</v>
      </c>
      <c r="I58" s="37">
        <v>242524600</v>
      </c>
    </row>
    <row r="59" spans="1:10" s="9" customFormat="1" ht="21.75" customHeight="1" x14ac:dyDescent="0.25">
      <c r="A59" s="61" t="s">
        <v>103</v>
      </c>
      <c r="B59" s="40" t="s">
        <v>49</v>
      </c>
      <c r="C59" s="34" t="s">
        <v>50</v>
      </c>
      <c r="D59" s="36">
        <v>1166866000</v>
      </c>
      <c r="E59" s="36">
        <v>1129743000</v>
      </c>
      <c r="F59" s="37">
        <v>1166289000</v>
      </c>
      <c r="G59" s="37">
        <v>451897200</v>
      </c>
      <c r="H59" s="37">
        <v>451897200</v>
      </c>
      <c r="I59" s="37">
        <v>262494600</v>
      </c>
    </row>
    <row r="60" spans="1:10" s="9" customFormat="1" ht="21.75" customHeight="1" x14ac:dyDescent="0.25">
      <c r="A60" s="35"/>
      <c r="B60" s="34"/>
      <c r="C60" s="34" t="s">
        <v>51</v>
      </c>
      <c r="D60" s="36">
        <v>1153134000</v>
      </c>
      <c r="E60" s="36">
        <v>1116447000</v>
      </c>
      <c r="F60" s="37">
        <v>1152564000</v>
      </c>
      <c r="G60" s="37">
        <v>446578800</v>
      </c>
      <c r="H60" s="37">
        <v>446578800</v>
      </c>
      <c r="I60" s="37">
        <v>259406400</v>
      </c>
    </row>
    <row r="61" spans="1:10" s="9" customFormat="1" ht="21.75" customHeight="1" x14ac:dyDescent="0.25">
      <c r="A61" s="61" t="s">
        <v>104</v>
      </c>
      <c r="B61" s="40" t="s">
        <v>52</v>
      </c>
      <c r="C61" s="34" t="s">
        <v>53</v>
      </c>
      <c r="D61" s="36">
        <v>1099302000</v>
      </c>
      <c r="E61" s="36">
        <v>1064328000</v>
      </c>
      <c r="F61" s="37">
        <v>1098758000</v>
      </c>
      <c r="G61" s="37">
        <v>425731200</v>
      </c>
      <c r="H61" s="37">
        <v>425731200</v>
      </c>
      <c r="I61" s="37">
        <v>247295600</v>
      </c>
    </row>
    <row r="62" spans="1:10" s="9" customFormat="1" ht="21.75" customHeight="1" x14ac:dyDescent="0.25">
      <c r="A62" s="35"/>
      <c r="B62" s="34"/>
      <c r="C62" s="34" t="s">
        <v>54</v>
      </c>
      <c r="D62" s="36">
        <v>1093189000</v>
      </c>
      <c r="E62" s="36">
        <v>1058410000</v>
      </c>
      <c r="F62" s="37">
        <v>1092648000</v>
      </c>
      <c r="G62" s="37">
        <v>423364000</v>
      </c>
      <c r="H62" s="37">
        <v>423364000</v>
      </c>
      <c r="I62" s="37">
        <v>245920000</v>
      </c>
    </row>
    <row r="63" spans="1:10" s="9" customFormat="1" ht="21.75" customHeight="1" x14ac:dyDescent="0.25">
      <c r="A63" s="61" t="s">
        <v>105</v>
      </c>
      <c r="B63" s="40" t="s">
        <v>55</v>
      </c>
      <c r="C63" s="34" t="s">
        <v>56</v>
      </c>
      <c r="D63" s="36">
        <v>1125575000</v>
      </c>
      <c r="E63" s="36">
        <v>1089765000</v>
      </c>
      <c r="F63" s="37">
        <v>1125018000</v>
      </c>
      <c r="G63" s="37">
        <v>435906000</v>
      </c>
      <c r="H63" s="37">
        <v>435906000</v>
      </c>
      <c r="I63" s="37">
        <v>253206000</v>
      </c>
    </row>
    <row r="64" spans="1:10" s="9" customFormat="1" ht="21.75" customHeight="1" x14ac:dyDescent="0.25">
      <c r="A64" s="35"/>
      <c r="B64" s="34"/>
      <c r="C64" s="34" t="s">
        <v>57</v>
      </c>
      <c r="D64" s="36">
        <v>1073187000</v>
      </c>
      <c r="E64" s="36">
        <v>1039044000</v>
      </c>
      <c r="F64" s="37">
        <v>1072656000</v>
      </c>
      <c r="G64" s="37">
        <v>415617600</v>
      </c>
      <c r="H64" s="37">
        <v>415617600</v>
      </c>
      <c r="I64" s="37">
        <v>241420800</v>
      </c>
    </row>
    <row r="65" spans="1:11" s="9" customFormat="1" ht="21.75" customHeight="1" x14ac:dyDescent="0.25">
      <c r="A65" s="35"/>
      <c r="B65" s="34"/>
      <c r="C65" s="34" t="s">
        <v>58</v>
      </c>
      <c r="D65" s="36">
        <v>1092673500</v>
      </c>
      <c r="E65" s="36">
        <v>1057908000</v>
      </c>
      <c r="F65" s="37">
        <v>1092130100</v>
      </c>
      <c r="G65" s="37">
        <v>423163200</v>
      </c>
      <c r="H65" s="37">
        <v>423163200</v>
      </c>
      <c r="I65" s="37">
        <v>245803700</v>
      </c>
    </row>
    <row r="66" spans="1:11" s="9" customFormat="1" ht="21.75" customHeight="1" x14ac:dyDescent="0.25">
      <c r="A66" s="35"/>
      <c r="B66" s="34"/>
      <c r="C66" s="34" t="s">
        <v>55</v>
      </c>
      <c r="D66" s="36">
        <v>1079786000</v>
      </c>
      <c r="E66" s="36">
        <v>1045433500</v>
      </c>
      <c r="F66" s="37">
        <v>1079251000</v>
      </c>
      <c r="G66" s="37">
        <v>418173400</v>
      </c>
      <c r="H66" s="37">
        <v>418173400</v>
      </c>
      <c r="I66" s="37">
        <v>242904200</v>
      </c>
    </row>
    <row r="67" spans="1:11" s="9" customFormat="1" ht="21.75" customHeight="1" x14ac:dyDescent="0.25">
      <c r="A67" s="35"/>
      <c r="B67" s="34"/>
      <c r="C67" s="34" t="s">
        <v>59</v>
      </c>
      <c r="D67" s="36">
        <v>1091604000</v>
      </c>
      <c r="E67" s="36">
        <v>1056875000</v>
      </c>
      <c r="F67" s="37">
        <v>1091064000</v>
      </c>
      <c r="G67" s="37">
        <v>422750000</v>
      </c>
      <c r="H67" s="37">
        <v>422750000</v>
      </c>
      <c r="I67" s="37">
        <v>245564000</v>
      </c>
    </row>
    <row r="68" spans="1:11" s="9" customFormat="1" ht="21.75" customHeight="1" x14ac:dyDescent="0.25">
      <c r="A68" s="35"/>
      <c r="B68" s="34"/>
      <c r="C68" s="34" t="s">
        <v>60</v>
      </c>
      <c r="D68" s="36">
        <v>1089639000</v>
      </c>
      <c r="E68" s="36">
        <v>1054972000</v>
      </c>
      <c r="F68" s="37">
        <v>1089099000</v>
      </c>
      <c r="G68" s="37">
        <v>421988800</v>
      </c>
      <c r="H68" s="37">
        <v>421988800</v>
      </c>
      <c r="I68" s="37">
        <v>245121400</v>
      </c>
    </row>
    <row r="69" spans="1:11" s="9" customFormat="1" ht="21.75" customHeight="1" x14ac:dyDescent="0.25">
      <c r="A69" s="61" t="s">
        <v>106</v>
      </c>
      <c r="B69" s="40" t="s">
        <v>61</v>
      </c>
      <c r="C69" s="34" t="s">
        <v>62</v>
      </c>
      <c r="D69" s="36">
        <v>1121008000</v>
      </c>
      <c r="E69" s="36">
        <v>1085343000</v>
      </c>
      <c r="F69" s="37">
        <v>1120453000</v>
      </c>
      <c r="G69" s="37">
        <v>434137200</v>
      </c>
      <c r="H69" s="37">
        <v>434137200</v>
      </c>
      <c r="I69" s="37">
        <v>252178600</v>
      </c>
    </row>
    <row r="70" spans="1:11" s="9" customFormat="1" ht="21.75" customHeight="1" x14ac:dyDescent="0.25">
      <c r="A70" s="35"/>
      <c r="B70" s="34"/>
      <c r="C70" s="34" t="s">
        <v>63</v>
      </c>
      <c r="D70" s="36">
        <v>1116207000</v>
      </c>
      <c r="E70" s="36">
        <v>1080696000</v>
      </c>
      <c r="F70" s="37">
        <v>1115655000</v>
      </c>
      <c r="G70" s="37">
        <v>432278400</v>
      </c>
      <c r="H70" s="37">
        <v>432278400</v>
      </c>
      <c r="I70" s="37">
        <v>251098200</v>
      </c>
    </row>
    <row r="71" spans="1:11" s="9" customFormat="1" ht="21.75" customHeight="1" x14ac:dyDescent="0.25">
      <c r="A71" s="35"/>
      <c r="B71" s="34"/>
      <c r="C71" s="34" t="s">
        <v>64</v>
      </c>
      <c r="D71" s="36">
        <v>1098926000</v>
      </c>
      <c r="E71" s="36">
        <v>1063963000</v>
      </c>
      <c r="F71" s="37">
        <v>1098382000</v>
      </c>
      <c r="G71" s="37">
        <v>425585200</v>
      </c>
      <c r="H71" s="37">
        <v>425585200</v>
      </c>
      <c r="I71" s="37">
        <v>247211600</v>
      </c>
    </row>
    <row r="72" spans="1:11" s="9" customFormat="1" ht="21.75" customHeight="1" x14ac:dyDescent="0.25">
      <c r="A72" s="35"/>
      <c r="B72" s="34"/>
      <c r="C72" s="34" t="s">
        <v>65</v>
      </c>
      <c r="D72" s="36">
        <v>1150725000</v>
      </c>
      <c r="E72" s="36">
        <v>1114115000</v>
      </c>
      <c r="F72" s="37">
        <v>1150155000</v>
      </c>
      <c r="G72" s="37">
        <v>445646000</v>
      </c>
      <c r="H72" s="37">
        <v>445646000</v>
      </c>
      <c r="I72" s="37">
        <v>258863000</v>
      </c>
      <c r="K72" s="43"/>
    </row>
    <row r="73" spans="1:11" s="9" customFormat="1" ht="21.75" customHeight="1" x14ac:dyDescent="0.25">
      <c r="A73" s="35"/>
      <c r="B73" s="34"/>
      <c r="C73" s="34" t="s">
        <v>66</v>
      </c>
      <c r="D73" s="36">
        <v>1083268000</v>
      </c>
      <c r="E73" s="36">
        <v>1048804000</v>
      </c>
      <c r="F73" s="37">
        <v>1082732000</v>
      </c>
      <c r="G73" s="37">
        <v>419521600</v>
      </c>
      <c r="H73" s="37">
        <v>419521600</v>
      </c>
      <c r="I73" s="37">
        <v>243688800</v>
      </c>
      <c r="K73" s="43"/>
    </row>
    <row r="74" spans="1:11" s="9" customFormat="1" ht="21.75" customHeight="1" x14ac:dyDescent="0.25">
      <c r="A74" s="35"/>
      <c r="B74" s="34"/>
      <c r="C74" s="34" t="s">
        <v>67</v>
      </c>
      <c r="D74" s="36">
        <v>1105449000</v>
      </c>
      <c r="E74" s="36">
        <v>1070279000</v>
      </c>
      <c r="F74" s="37">
        <v>1104902000</v>
      </c>
      <c r="G74" s="37">
        <v>428111600</v>
      </c>
      <c r="H74" s="37">
        <v>428111600</v>
      </c>
      <c r="I74" s="37">
        <v>248678800</v>
      </c>
      <c r="K74" s="43"/>
    </row>
    <row r="75" spans="1:11" s="9" customFormat="1" ht="21.75" customHeight="1" x14ac:dyDescent="0.25">
      <c r="A75" s="61" t="s">
        <v>107</v>
      </c>
      <c r="B75" s="40" t="s">
        <v>92</v>
      </c>
      <c r="C75" s="34" t="s">
        <v>68</v>
      </c>
      <c r="D75" s="36">
        <v>1094415000</v>
      </c>
      <c r="E75" s="36">
        <v>1059597000</v>
      </c>
      <c r="F75" s="37">
        <v>1093874000</v>
      </c>
      <c r="G75" s="37">
        <v>423838800</v>
      </c>
      <c r="H75" s="37">
        <v>423838800</v>
      </c>
      <c r="I75" s="37">
        <v>246196400</v>
      </c>
      <c r="K75" s="43"/>
    </row>
    <row r="76" spans="1:11" s="9" customFormat="1" ht="21.75" customHeight="1" x14ac:dyDescent="0.25">
      <c r="A76" s="35"/>
      <c r="B76" s="40" t="s">
        <v>93</v>
      </c>
      <c r="C76" s="34" t="s">
        <v>69</v>
      </c>
      <c r="D76" s="36">
        <v>1106581000</v>
      </c>
      <c r="E76" s="36">
        <v>1071376000</v>
      </c>
      <c r="F76" s="37">
        <v>1106034000</v>
      </c>
      <c r="G76" s="37">
        <v>428550400</v>
      </c>
      <c r="H76" s="37">
        <v>428550400</v>
      </c>
      <c r="I76" s="37">
        <v>248933200</v>
      </c>
      <c r="J76" s="43"/>
      <c r="K76" s="43"/>
    </row>
    <row r="77" spans="1:11" s="9" customFormat="1" ht="21.75" customHeight="1" x14ac:dyDescent="0.25">
      <c r="A77" s="35"/>
      <c r="B77" s="34"/>
      <c r="C77" s="34" t="s">
        <v>70</v>
      </c>
      <c r="D77" s="36">
        <v>1153680000</v>
      </c>
      <c r="E77" s="36">
        <v>1116976000</v>
      </c>
      <c r="F77" s="37">
        <v>1153109000</v>
      </c>
      <c r="G77" s="37">
        <v>446790400</v>
      </c>
      <c r="H77" s="37">
        <v>446790400</v>
      </c>
      <c r="I77" s="37">
        <v>259528200</v>
      </c>
      <c r="J77" s="43"/>
      <c r="K77" s="43"/>
    </row>
    <row r="78" spans="1:11" s="9" customFormat="1" ht="21.75" customHeight="1" x14ac:dyDescent="0.25">
      <c r="A78" s="35"/>
      <c r="B78" s="34"/>
      <c r="C78" s="34" t="s">
        <v>71</v>
      </c>
      <c r="D78" s="36">
        <v>1093468000</v>
      </c>
      <c r="E78" s="36">
        <v>1058679000</v>
      </c>
      <c r="F78" s="37">
        <v>1092926000</v>
      </c>
      <c r="G78" s="37">
        <v>423471600</v>
      </c>
      <c r="H78" s="37">
        <v>423471600</v>
      </c>
      <c r="I78" s="37">
        <v>245982800</v>
      </c>
      <c r="K78" s="43"/>
    </row>
    <row r="79" spans="1:11" s="9" customFormat="1" ht="21.75" customHeight="1" x14ac:dyDescent="0.25">
      <c r="A79" s="35"/>
      <c r="B79" s="34"/>
      <c r="C79" s="34" t="s">
        <v>72</v>
      </c>
      <c r="D79" s="36">
        <v>1102888000</v>
      </c>
      <c r="E79" s="36">
        <v>1067800000</v>
      </c>
      <c r="F79" s="37">
        <v>1102342000</v>
      </c>
      <c r="G79" s="37">
        <v>427120000</v>
      </c>
      <c r="H79" s="37">
        <v>427120000</v>
      </c>
      <c r="I79" s="37">
        <v>248102000</v>
      </c>
      <c r="J79" s="43"/>
      <c r="K79" s="43"/>
    </row>
    <row r="80" spans="1:11" s="9" customFormat="1" ht="21.75" customHeight="1" x14ac:dyDescent="0.25">
      <c r="A80" s="35"/>
      <c r="B80" s="34"/>
      <c r="C80" s="34" t="s">
        <v>73</v>
      </c>
      <c r="D80" s="36">
        <v>1165699000</v>
      </c>
      <c r="E80" s="36">
        <v>1128612000</v>
      </c>
      <c r="F80" s="37">
        <v>1165122000</v>
      </c>
      <c r="G80" s="37">
        <v>451444800</v>
      </c>
      <c r="H80" s="37">
        <v>451444800</v>
      </c>
      <c r="I80" s="37">
        <v>262232400</v>
      </c>
      <c r="K80" s="43"/>
    </row>
    <row r="81" spans="1:11" s="9" customFormat="1" ht="21.75" customHeight="1" x14ac:dyDescent="0.25">
      <c r="A81" s="35"/>
      <c r="B81" s="34"/>
      <c r="C81" s="34" t="s">
        <v>74</v>
      </c>
      <c r="D81" s="36">
        <v>1090022000</v>
      </c>
      <c r="E81" s="36">
        <v>1055343000</v>
      </c>
      <c r="F81" s="37">
        <v>1089483000</v>
      </c>
      <c r="G81" s="37">
        <v>422137200</v>
      </c>
      <c r="H81" s="37">
        <v>422137200</v>
      </c>
      <c r="I81" s="37">
        <v>245208600</v>
      </c>
      <c r="K81" s="43"/>
    </row>
    <row r="82" spans="1:11" s="10" customFormat="1" ht="21.75" customHeight="1" x14ac:dyDescent="0.25">
      <c r="A82" s="95" t="s">
        <v>75</v>
      </c>
      <c r="B82" s="95"/>
      <c r="C82" s="95"/>
      <c r="D82" s="36">
        <f>SUM(D17:D81)</f>
        <v>72915245500</v>
      </c>
      <c r="E82" s="36">
        <f t="shared" ref="E82:I82" si="0">SUM(E17:E81)</f>
        <v>70595459500</v>
      </c>
      <c r="F82" s="36">
        <f t="shared" si="0"/>
        <v>72879153100</v>
      </c>
      <c r="G82" s="36">
        <f t="shared" si="0"/>
        <v>28238183800</v>
      </c>
      <c r="H82" s="36">
        <f t="shared" si="0"/>
        <v>28238183800</v>
      </c>
      <c r="I82" s="36">
        <f t="shared" si="0"/>
        <v>16402785500</v>
      </c>
      <c r="J82" s="56"/>
      <c r="K82" s="56"/>
    </row>
    <row r="83" spans="1:11" s="10" customFormat="1" ht="23.25" hidden="1" x14ac:dyDescent="0.35">
      <c r="A83" s="11"/>
      <c r="B83" s="11"/>
      <c r="C83" s="11"/>
      <c r="D83" s="31"/>
      <c r="E83" s="31"/>
      <c r="F83" s="31"/>
      <c r="G83" s="29"/>
      <c r="H83" s="29"/>
      <c r="I83" s="30"/>
    </row>
    <row r="84" spans="1:11" s="10" customFormat="1" ht="23.25" hidden="1" x14ac:dyDescent="0.35">
      <c r="A84" s="11"/>
      <c r="B84" s="11"/>
      <c r="C84" s="11"/>
      <c r="D84" s="31"/>
      <c r="E84" s="31"/>
      <c r="F84" s="31"/>
      <c r="G84" s="29"/>
      <c r="H84" s="29"/>
      <c r="I84" s="30"/>
    </row>
    <row r="85" spans="1:11" ht="23.25" hidden="1" x14ac:dyDescent="0.35">
      <c r="A85" s="8"/>
      <c r="B85" s="8"/>
      <c r="C85" s="8"/>
      <c r="D85" s="32"/>
      <c r="E85" s="32"/>
      <c r="F85" s="32"/>
      <c r="G85" s="28"/>
      <c r="H85" s="28"/>
      <c r="I85" s="6"/>
    </row>
    <row r="86" spans="1:11" ht="18.75" hidden="1" customHeight="1" x14ac:dyDescent="0.35">
      <c r="A86" s="8"/>
      <c r="B86" s="12" t="s">
        <v>76</v>
      </c>
      <c r="C86" s="12"/>
      <c r="D86" s="32"/>
      <c r="E86" s="32"/>
      <c r="F86" s="32"/>
      <c r="G86" s="28"/>
      <c r="H86" s="28"/>
      <c r="I86" s="6"/>
    </row>
    <row r="87" spans="1:11" ht="18.75" hidden="1" customHeight="1" x14ac:dyDescent="0.35">
      <c r="A87" s="8"/>
      <c r="B87" s="90" t="s">
        <v>77</v>
      </c>
      <c r="C87" s="90"/>
      <c r="D87" s="32"/>
      <c r="E87" s="32"/>
      <c r="F87" s="32"/>
      <c r="G87" s="28"/>
      <c r="H87" s="28"/>
      <c r="I87" s="6"/>
    </row>
    <row r="88" spans="1:11" ht="18.75" hidden="1" customHeight="1" x14ac:dyDescent="0.35">
      <c r="A88" s="8"/>
      <c r="B88" s="90" t="s">
        <v>78</v>
      </c>
      <c r="C88" s="90"/>
      <c r="D88" s="32"/>
      <c r="E88" s="32"/>
      <c r="F88" s="32"/>
      <c r="G88" s="28"/>
      <c r="H88" s="28"/>
      <c r="I88" s="6"/>
    </row>
    <row r="89" spans="1:11" ht="18.75" hidden="1" customHeight="1" x14ac:dyDescent="0.35">
      <c r="A89" s="8"/>
      <c r="B89" s="90" t="s">
        <v>79</v>
      </c>
      <c r="C89" s="90"/>
      <c r="D89" s="32"/>
      <c r="E89" s="32"/>
      <c r="F89" s="32"/>
      <c r="G89" s="28"/>
      <c r="H89" s="28"/>
      <c r="I89" s="6"/>
    </row>
    <row r="90" spans="1:11" ht="23.25" hidden="1" x14ac:dyDescent="0.35">
      <c r="A90" s="8"/>
      <c r="B90" s="90" t="s">
        <v>80</v>
      </c>
      <c r="C90" s="90"/>
      <c r="D90" s="32"/>
      <c r="E90" s="32"/>
      <c r="F90" s="32"/>
      <c r="G90" s="28"/>
      <c r="H90" s="28"/>
      <c r="I90" s="6"/>
    </row>
    <row r="91" spans="1:11" ht="23.25" hidden="1" x14ac:dyDescent="0.35">
      <c r="A91" s="8"/>
      <c r="B91" s="90" t="s">
        <v>81</v>
      </c>
      <c r="C91" s="90"/>
      <c r="D91" s="32"/>
      <c r="E91" s="32"/>
      <c r="F91" s="32"/>
      <c r="G91" s="28"/>
      <c r="H91" s="28"/>
      <c r="I91" s="6"/>
    </row>
    <row r="92" spans="1:11" ht="23.25" hidden="1" x14ac:dyDescent="0.35">
      <c r="A92" s="8"/>
      <c r="B92" s="90" t="s">
        <v>82</v>
      </c>
      <c r="C92" s="90"/>
      <c r="D92" s="32"/>
      <c r="E92" s="32"/>
      <c r="F92" s="32"/>
      <c r="G92" s="28"/>
      <c r="H92" s="28"/>
      <c r="I92" s="6"/>
    </row>
    <row r="93" spans="1:11" ht="23.25" hidden="1" x14ac:dyDescent="0.35">
      <c r="A93" s="8"/>
      <c r="B93" s="90" t="s">
        <v>83</v>
      </c>
      <c r="C93" s="90"/>
      <c r="D93" s="32"/>
      <c r="E93" s="32"/>
      <c r="F93" s="32"/>
      <c r="G93" s="28"/>
      <c r="H93" s="28"/>
      <c r="I93" s="6"/>
    </row>
    <row r="94" spans="1:11" ht="23.25" hidden="1" x14ac:dyDescent="0.35">
      <c r="A94" s="13"/>
      <c r="B94" s="90" t="s">
        <v>84</v>
      </c>
      <c r="C94" s="90"/>
      <c r="D94" s="7"/>
      <c r="E94" s="7"/>
      <c r="F94" s="7"/>
      <c r="G94" s="15"/>
      <c r="H94" s="15"/>
      <c r="I94" s="6"/>
    </row>
    <row r="95" spans="1:11" ht="23.25" hidden="1" x14ac:dyDescent="0.35">
      <c r="A95" s="13"/>
      <c r="B95" s="90" t="s">
        <v>85</v>
      </c>
      <c r="C95" s="90"/>
      <c r="D95" s="15"/>
      <c r="E95" s="15"/>
      <c r="F95" s="15"/>
      <c r="G95" s="15"/>
      <c r="H95" s="15"/>
      <c r="I95" s="6"/>
    </row>
    <row r="96" spans="1:11" ht="23.25" hidden="1" x14ac:dyDescent="0.35">
      <c r="A96" s="13"/>
      <c r="B96" s="13"/>
      <c r="C96" s="14"/>
      <c r="D96" s="93"/>
      <c r="E96" s="93"/>
      <c r="F96" s="93"/>
      <c r="G96" s="15"/>
      <c r="H96" s="15"/>
      <c r="I96" s="6"/>
    </row>
    <row r="97" spans="1:11" ht="23.25" hidden="1" x14ac:dyDescent="0.35">
      <c r="A97" s="13"/>
      <c r="B97" s="13"/>
      <c r="C97" s="14"/>
      <c r="D97" s="57"/>
      <c r="E97" s="59"/>
      <c r="F97" s="55"/>
      <c r="G97" s="15"/>
      <c r="H97" s="15"/>
      <c r="I97" s="6"/>
    </row>
    <row r="98" spans="1:11" ht="23.25" hidden="1" x14ac:dyDescent="0.35">
      <c r="A98" s="13"/>
      <c r="B98" s="13"/>
      <c r="C98" s="14"/>
      <c r="D98" s="57"/>
      <c r="E98" s="59"/>
      <c r="F98" s="55"/>
      <c r="G98" s="15"/>
      <c r="H98" s="15"/>
      <c r="I98" s="6"/>
    </row>
    <row r="99" spans="1:11" ht="23.25" hidden="1" x14ac:dyDescent="0.35">
      <c r="A99" s="13"/>
      <c r="B99" s="13"/>
      <c r="C99" s="14"/>
      <c r="D99" s="57"/>
      <c r="E99" s="59"/>
      <c r="F99" s="55"/>
      <c r="G99" s="15"/>
      <c r="H99" s="15"/>
      <c r="I99" s="6"/>
    </row>
    <row r="100" spans="1:11" ht="23.25" hidden="1" x14ac:dyDescent="0.35">
      <c r="A100" s="13"/>
      <c r="B100" s="13"/>
      <c r="C100" s="14"/>
      <c r="D100" s="57"/>
      <c r="E100" s="59"/>
      <c r="F100" s="55"/>
      <c r="G100" s="15"/>
      <c r="H100" s="15"/>
      <c r="I100" s="6"/>
    </row>
    <row r="101" spans="1:11" ht="23.25" hidden="1" x14ac:dyDescent="0.35">
      <c r="A101" s="13"/>
      <c r="B101" s="13"/>
      <c r="C101" s="16"/>
      <c r="D101" s="93"/>
      <c r="E101" s="93"/>
      <c r="F101" s="93"/>
      <c r="G101" s="93"/>
      <c r="H101" s="93"/>
      <c r="I101" s="6"/>
    </row>
    <row r="102" spans="1:11" ht="23.25" hidden="1" x14ac:dyDescent="0.35">
      <c r="A102" s="13"/>
      <c r="B102" s="13"/>
      <c r="C102" s="16"/>
      <c r="D102" s="93"/>
      <c r="E102" s="93"/>
      <c r="F102" s="93"/>
      <c r="G102" s="17"/>
      <c r="H102" s="17"/>
      <c r="I102" s="6"/>
    </row>
    <row r="103" spans="1:11" ht="23.25" hidden="1" x14ac:dyDescent="0.35">
      <c r="A103" s="8"/>
      <c r="B103" s="13"/>
      <c r="C103" s="18"/>
      <c r="D103" s="32"/>
      <c r="E103" s="32"/>
      <c r="F103" s="32"/>
      <c r="G103" s="28"/>
      <c r="H103" s="28"/>
      <c r="I103" s="6"/>
    </row>
    <row r="104" spans="1:11" ht="23.25" hidden="1" x14ac:dyDescent="0.35">
      <c r="B104" s="19"/>
      <c r="C104" s="20"/>
      <c r="D104" s="7"/>
      <c r="E104" s="7"/>
      <c r="F104" s="7"/>
      <c r="G104" s="6"/>
      <c r="H104" s="6"/>
      <c r="I104" s="6"/>
    </row>
    <row r="105" spans="1:11" ht="23.25" hidden="1" x14ac:dyDescent="0.35">
      <c r="D105" s="7"/>
      <c r="E105" s="7"/>
      <c r="F105" s="7"/>
      <c r="G105" s="6"/>
      <c r="H105" s="6"/>
      <c r="I105" s="6"/>
    </row>
    <row r="106" spans="1:11" ht="23.25" hidden="1" x14ac:dyDescent="0.35">
      <c r="D106" s="7"/>
      <c r="E106" s="7"/>
      <c r="F106" s="7"/>
      <c r="G106" s="6"/>
      <c r="H106" s="6"/>
      <c r="I106" s="6"/>
    </row>
    <row r="107" spans="1:11" ht="23.25" hidden="1" x14ac:dyDescent="0.35">
      <c r="D107" s="7"/>
      <c r="E107" s="7"/>
      <c r="F107" s="7"/>
      <c r="G107" s="6"/>
      <c r="H107" s="6"/>
      <c r="I107" s="6"/>
    </row>
    <row r="108" spans="1:11" ht="23.25" hidden="1" x14ac:dyDescent="0.35">
      <c r="D108" s="7"/>
      <c r="E108" s="7"/>
      <c r="F108" s="7"/>
      <c r="G108" s="6"/>
      <c r="H108" s="6"/>
      <c r="I108" s="6"/>
    </row>
    <row r="109" spans="1:11" ht="23.25" hidden="1" x14ac:dyDescent="0.35">
      <c r="D109" s="7"/>
      <c r="E109" s="7"/>
      <c r="F109" s="7"/>
      <c r="G109" s="6"/>
      <c r="H109" s="6"/>
      <c r="I109" s="6"/>
    </row>
    <row r="110" spans="1:11" ht="23.25" hidden="1" x14ac:dyDescent="0.35">
      <c r="D110" s="7"/>
      <c r="E110" s="7"/>
      <c r="F110" s="7"/>
      <c r="G110" s="6"/>
      <c r="H110" s="6"/>
      <c r="I110" s="6"/>
    </row>
    <row r="111" spans="1:11" ht="23.25" hidden="1" x14ac:dyDescent="0.35">
      <c r="D111" s="7"/>
      <c r="E111" s="7"/>
      <c r="F111" s="7"/>
      <c r="G111" s="6"/>
      <c r="H111" s="6"/>
      <c r="I111" s="6"/>
    </row>
    <row r="112" spans="1:11" ht="23.25" x14ac:dyDescent="0.35">
      <c r="D112" s="7"/>
      <c r="E112" s="7"/>
      <c r="F112" s="7"/>
      <c r="G112" s="6"/>
      <c r="H112" s="6"/>
      <c r="I112" s="6"/>
      <c r="J112" s="44"/>
      <c r="K112" s="44"/>
    </row>
    <row r="113" spans="3:10" ht="23.25" x14ac:dyDescent="0.35">
      <c r="D113" s="7"/>
      <c r="E113" s="7"/>
      <c r="F113" s="7"/>
      <c r="G113" s="6"/>
      <c r="H113" s="6"/>
      <c r="I113" s="6"/>
      <c r="J113" s="44"/>
    </row>
    <row r="114" spans="3:10" ht="23.25" x14ac:dyDescent="0.35">
      <c r="D114" s="7"/>
      <c r="E114" s="7"/>
      <c r="F114" s="7"/>
      <c r="G114" s="22"/>
      <c r="H114" s="22"/>
      <c r="I114" s="6"/>
    </row>
    <row r="115" spans="3:10" ht="23.25" x14ac:dyDescent="0.35">
      <c r="D115" s="7"/>
      <c r="E115" s="7"/>
      <c r="F115" s="7"/>
      <c r="G115" s="6"/>
      <c r="H115" s="6"/>
      <c r="I115" s="6"/>
      <c r="J115" s="44"/>
    </row>
    <row r="116" spans="3:10" ht="23.25" x14ac:dyDescent="0.35">
      <c r="D116" s="7"/>
      <c r="E116" s="7"/>
      <c r="F116" s="7"/>
      <c r="G116" s="6"/>
      <c r="H116" s="6"/>
      <c r="I116" s="6"/>
    </row>
    <row r="117" spans="3:10" ht="23.25" x14ac:dyDescent="0.35">
      <c r="D117" s="7"/>
      <c r="E117" s="7"/>
      <c r="F117" s="7"/>
      <c r="G117" s="6"/>
      <c r="H117" s="6"/>
      <c r="I117" s="6"/>
    </row>
    <row r="118" spans="3:10" ht="23.25" x14ac:dyDescent="0.35">
      <c r="D118" s="7"/>
      <c r="E118" s="7"/>
      <c r="F118" s="7"/>
      <c r="G118" s="6"/>
      <c r="H118" s="6"/>
      <c r="I118" s="6"/>
      <c r="J118" s="44"/>
    </row>
    <row r="119" spans="3:10" ht="23.25" x14ac:dyDescent="0.35">
      <c r="D119" s="7"/>
      <c r="E119" s="7"/>
      <c r="F119" s="7"/>
      <c r="G119" s="6"/>
      <c r="H119" s="6"/>
      <c r="I119" s="6"/>
    </row>
    <row r="120" spans="3:10" ht="23.25" x14ac:dyDescent="0.35">
      <c r="D120" s="7"/>
      <c r="E120" s="7"/>
      <c r="F120" s="7"/>
      <c r="G120" s="6"/>
      <c r="H120" s="6"/>
      <c r="I120" s="6"/>
    </row>
    <row r="121" spans="3:10" ht="23.25" x14ac:dyDescent="0.35">
      <c r="D121" s="7"/>
      <c r="E121" s="7"/>
      <c r="F121" s="7"/>
      <c r="G121" s="6"/>
      <c r="H121" s="6"/>
      <c r="I121" s="6"/>
    </row>
    <row r="122" spans="3:10" ht="23.25" x14ac:dyDescent="0.35">
      <c r="D122" s="7"/>
      <c r="E122" s="7"/>
      <c r="F122" s="7"/>
      <c r="G122" s="6"/>
      <c r="H122" s="6"/>
      <c r="I122" s="6"/>
    </row>
    <row r="123" spans="3:10" ht="23.25" x14ac:dyDescent="0.35">
      <c r="C123" s="44"/>
      <c r="D123" s="7"/>
      <c r="E123" s="7"/>
      <c r="F123" s="7"/>
      <c r="G123" s="6"/>
      <c r="H123" s="6"/>
      <c r="I123" s="6"/>
    </row>
    <row r="124" spans="3:10" ht="23.25" x14ac:dyDescent="0.35">
      <c r="D124" s="7"/>
      <c r="E124" s="7"/>
      <c r="F124" s="7"/>
      <c r="G124" s="6"/>
      <c r="H124" s="6"/>
      <c r="I124" s="6"/>
    </row>
    <row r="125" spans="3:10" ht="23.25" x14ac:dyDescent="0.35">
      <c r="D125" s="7"/>
      <c r="E125" s="7"/>
      <c r="F125" s="7"/>
      <c r="G125" s="6"/>
      <c r="H125" s="6"/>
      <c r="I125" s="6"/>
    </row>
    <row r="126" spans="3:10" ht="23.25" x14ac:dyDescent="0.35">
      <c r="D126" s="7"/>
      <c r="E126" s="7"/>
      <c r="F126" s="7"/>
      <c r="G126" s="6"/>
      <c r="H126" s="6"/>
      <c r="I126" s="6"/>
    </row>
    <row r="127" spans="3:10" ht="23.25" x14ac:dyDescent="0.35">
      <c r="D127" s="7"/>
      <c r="E127" s="7"/>
      <c r="F127" s="7"/>
      <c r="G127" s="6"/>
      <c r="H127" s="6"/>
      <c r="I127" s="6"/>
    </row>
    <row r="128" spans="3:10" ht="23.25" x14ac:dyDescent="0.35">
      <c r="D128" s="7"/>
      <c r="E128" s="7"/>
      <c r="F128" s="7"/>
      <c r="G128" s="6"/>
      <c r="H128" s="6"/>
      <c r="I128" s="6"/>
    </row>
    <row r="129" spans="4:9" ht="23.25" x14ac:dyDescent="0.35">
      <c r="D129" s="7"/>
      <c r="E129" s="7"/>
      <c r="F129" s="7"/>
      <c r="G129" s="6"/>
      <c r="H129" s="6"/>
      <c r="I129" s="6"/>
    </row>
    <row r="130" spans="4:9" ht="23.25" x14ac:dyDescent="0.35">
      <c r="D130" s="7"/>
      <c r="E130" s="7"/>
      <c r="F130" s="7"/>
      <c r="G130" s="6"/>
      <c r="H130" s="6"/>
      <c r="I130" s="6"/>
    </row>
    <row r="131" spans="4:9" ht="23.25" x14ac:dyDescent="0.35">
      <c r="D131" s="7"/>
      <c r="E131" s="7"/>
      <c r="F131" s="7"/>
      <c r="G131" s="6"/>
      <c r="H131" s="6"/>
      <c r="I131" s="6"/>
    </row>
    <row r="132" spans="4:9" ht="23.25" x14ac:dyDescent="0.35">
      <c r="D132" s="7"/>
      <c r="E132" s="7"/>
      <c r="F132" s="7"/>
      <c r="G132" s="6"/>
      <c r="H132" s="6"/>
      <c r="I132" s="6"/>
    </row>
    <row r="133" spans="4:9" ht="23.25" x14ac:dyDescent="0.35">
      <c r="D133" s="7"/>
      <c r="E133" s="7"/>
      <c r="F133" s="7"/>
      <c r="G133" s="6"/>
      <c r="H133" s="6"/>
      <c r="I133" s="6"/>
    </row>
    <row r="134" spans="4:9" ht="23.25" x14ac:dyDescent="0.35">
      <c r="D134" s="7"/>
      <c r="E134" s="7"/>
      <c r="F134" s="7"/>
      <c r="G134" s="6"/>
      <c r="H134" s="6"/>
      <c r="I134" s="6"/>
    </row>
    <row r="135" spans="4:9" ht="23.25" x14ac:dyDescent="0.35">
      <c r="D135" s="7"/>
      <c r="E135" s="7"/>
      <c r="F135" s="7"/>
      <c r="G135" s="6"/>
      <c r="H135" s="6"/>
      <c r="I135" s="6"/>
    </row>
    <row r="136" spans="4:9" ht="23.25" x14ac:dyDescent="0.35">
      <c r="D136" s="7"/>
      <c r="E136" s="7"/>
      <c r="F136" s="7"/>
      <c r="G136" s="6"/>
      <c r="H136" s="6"/>
      <c r="I136" s="6"/>
    </row>
    <row r="137" spans="4:9" ht="23.25" x14ac:dyDescent="0.35">
      <c r="D137" s="7"/>
      <c r="E137" s="7"/>
      <c r="F137" s="7"/>
      <c r="G137" s="6"/>
      <c r="H137" s="6"/>
      <c r="I137" s="6"/>
    </row>
    <row r="138" spans="4:9" ht="23.25" x14ac:dyDescent="0.35">
      <c r="D138" s="7"/>
      <c r="E138" s="7"/>
      <c r="F138" s="7"/>
      <c r="G138" s="6"/>
      <c r="H138" s="6"/>
      <c r="I138" s="6"/>
    </row>
    <row r="139" spans="4:9" ht="23.25" x14ac:dyDescent="0.35">
      <c r="D139" s="7"/>
      <c r="E139" s="7"/>
      <c r="F139" s="7"/>
      <c r="G139" s="6"/>
      <c r="H139" s="6"/>
      <c r="I139" s="6"/>
    </row>
    <row r="140" spans="4:9" ht="23.25" x14ac:dyDescent="0.35">
      <c r="D140" s="7"/>
      <c r="E140" s="7"/>
      <c r="F140" s="7"/>
      <c r="G140" s="6"/>
      <c r="H140" s="6"/>
      <c r="I140" s="6"/>
    </row>
    <row r="141" spans="4:9" ht="23.25" x14ac:dyDescent="0.35">
      <c r="D141" s="7"/>
      <c r="E141" s="7"/>
      <c r="F141" s="7"/>
      <c r="G141" s="6"/>
      <c r="H141" s="6"/>
      <c r="I141" s="6"/>
    </row>
    <row r="142" spans="4:9" ht="23.25" x14ac:dyDescent="0.35">
      <c r="D142" s="7"/>
      <c r="E142" s="7"/>
      <c r="F142" s="7"/>
      <c r="G142" s="6"/>
      <c r="H142" s="6"/>
      <c r="I142" s="6"/>
    </row>
    <row r="143" spans="4:9" ht="23.25" x14ac:dyDescent="0.35">
      <c r="D143" s="7"/>
      <c r="E143" s="7"/>
      <c r="F143" s="7"/>
      <c r="G143" s="6"/>
      <c r="H143" s="6"/>
      <c r="I143" s="6"/>
    </row>
    <row r="144" spans="4:9" ht="23.25" x14ac:dyDescent="0.35">
      <c r="D144" s="7"/>
      <c r="E144" s="7"/>
      <c r="F144" s="7"/>
      <c r="G144" s="6"/>
      <c r="H144" s="6"/>
      <c r="I144" s="6"/>
    </row>
    <row r="145" spans="4:9" ht="23.25" x14ac:dyDescent="0.35">
      <c r="D145" s="7"/>
      <c r="E145" s="7"/>
      <c r="F145" s="7"/>
      <c r="G145" s="6"/>
      <c r="H145" s="6"/>
      <c r="I145" s="6"/>
    </row>
    <row r="146" spans="4:9" ht="23.25" x14ac:dyDescent="0.35">
      <c r="D146" s="7"/>
      <c r="E146" s="7"/>
      <c r="F146" s="7"/>
      <c r="G146" s="6"/>
      <c r="H146" s="6"/>
      <c r="I146" s="6"/>
    </row>
    <row r="147" spans="4:9" ht="23.25" x14ac:dyDescent="0.35">
      <c r="D147" s="7"/>
      <c r="E147" s="7"/>
      <c r="F147" s="7"/>
      <c r="G147" s="6"/>
      <c r="H147" s="6"/>
      <c r="I147" s="6"/>
    </row>
    <row r="148" spans="4:9" ht="23.25" x14ac:dyDescent="0.35">
      <c r="D148" s="7"/>
      <c r="E148" s="7"/>
      <c r="F148" s="7"/>
      <c r="G148" s="6"/>
      <c r="H148" s="6"/>
      <c r="I148" s="6"/>
    </row>
    <row r="149" spans="4:9" ht="23.25" x14ac:dyDescent="0.35">
      <c r="D149" s="7"/>
      <c r="E149" s="7"/>
      <c r="F149" s="7"/>
      <c r="G149" s="6"/>
      <c r="H149" s="6"/>
      <c r="I149" s="6"/>
    </row>
    <row r="150" spans="4:9" ht="23.25" x14ac:dyDescent="0.35">
      <c r="D150" s="7"/>
      <c r="E150" s="7"/>
      <c r="F150" s="7"/>
      <c r="G150" s="6"/>
      <c r="H150" s="6"/>
      <c r="I150" s="6"/>
    </row>
    <row r="151" spans="4:9" ht="23.25" x14ac:dyDescent="0.35">
      <c r="D151" s="7"/>
      <c r="E151" s="7"/>
      <c r="F151" s="7"/>
      <c r="G151" s="6"/>
      <c r="H151" s="6"/>
      <c r="I151" s="6"/>
    </row>
    <row r="152" spans="4:9" ht="23.25" x14ac:dyDescent="0.35">
      <c r="D152" s="7"/>
      <c r="E152" s="7"/>
      <c r="F152" s="7"/>
      <c r="G152" s="6"/>
      <c r="H152" s="6"/>
      <c r="I152" s="6"/>
    </row>
    <row r="153" spans="4:9" ht="23.25" x14ac:dyDescent="0.35">
      <c r="D153" s="7"/>
      <c r="E153" s="7"/>
      <c r="F153" s="7"/>
      <c r="G153" s="6"/>
      <c r="H153" s="6"/>
      <c r="I153" s="6"/>
    </row>
    <row r="154" spans="4:9" ht="23.25" x14ac:dyDescent="0.35">
      <c r="D154" s="7"/>
      <c r="E154" s="7"/>
      <c r="F154" s="7"/>
      <c r="G154" s="6"/>
      <c r="H154" s="6"/>
      <c r="I154" s="6"/>
    </row>
    <row r="155" spans="4:9" ht="23.25" x14ac:dyDescent="0.35">
      <c r="D155" s="7"/>
      <c r="E155" s="7"/>
      <c r="F155" s="7"/>
      <c r="G155" s="6"/>
      <c r="H155" s="6"/>
      <c r="I155" s="6"/>
    </row>
    <row r="156" spans="4:9" ht="23.25" x14ac:dyDescent="0.35">
      <c r="D156" s="7"/>
      <c r="E156" s="7"/>
      <c r="F156" s="7"/>
      <c r="G156" s="6"/>
      <c r="H156" s="6"/>
      <c r="I156" s="6"/>
    </row>
    <row r="157" spans="4:9" ht="23.25" x14ac:dyDescent="0.35">
      <c r="D157" s="7"/>
      <c r="E157" s="7"/>
      <c r="F157" s="7"/>
      <c r="G157" s="6"/>
      <c r="H157" s="6"/>
      <c r="I157" s="6"/>
    </row>
    <row r="158" spans="4:9" ht="23.25" x14ac:dyDescent="0.35">
      <c r="D158" s="7"/>
      <c r="E158" s="7"/>
      <c r="F158" s="7"/>
      <c r="G158" s="6"/>
      <c r="H158" s="6"/>
      <c r="I158" s="6"/>
    </row>
    <row r="159" spans="4:9" ht="23.25" x14ac:dyDescent="0.35">
      <c r="D159" s="7"/>
      <c r="E159" s="7"/>
      <c r="F159" s="7"/>
      <c r="G159" s="6"/>
      <c r="H159" s="6"/>
      <c r="I159" s="6"/>
    </row>
    <row r="160" spans="4:9" ht="23.25" x14ac:dyDescent="0.35">
      <c r="D160" s="7"/>
      <c r="E160" s="7"/>
      <c r="F160" s="7"/>
      <c r="G160" s="6"/>
      <c r="H160" s="6"/>
      <c r="I160" s="6"/>
    </row>
    <row r="161" spans="4:9" ht="23.25" x14ac:dyDescent="0.35">
      <c r="D161" s="7"/>
      <c r="E161" s="7"/>
      <c r="F161" s="7"/>
      <c r="G161" s="6"/>
      <c r="H161" s="6"/>
      <c r="I161" s="6"/>
    </row>
    <row r="162" spans="4:9" ht="23.25" x14ac:dyDescent="0.35">
      <c r="D162" s="7"/>
      <c r="E162" s="7"/>
      <c r="F162" s="7"/>
      <c r="G162" s="6"/>
      <c r="H162" s="6"/>
      <c r="I162" s="6"/>
    </row>
    <row r="163" spans="4:9" ht="23.25" x14ac:dyDescent="0.35">
      <c r="D163" s="7"/>
      <c r="E163" s="7"/>
      <c r="F163" s="7"/>
      <c r="G163" s="6"/>
      <c r="H163" s="6"/>
      <c r="I163" s="6"/>
    </row>
    <row r="164" spans="4:9" ht="23.25" x14ac:dyDescent="0.35">
      <c r="D164" s="7"/>
      <c r="E164" s="7"/>
      <c r="F164" s="7"/>
      <c r="G164" s="6"/>
      <c r="H164" s="6"/>
      <c r="I164" s="6"/>
    </row>
    <row r="165" spans="4:9" ht="23.25" x14ac:dyDescent="0.35">
      <c r="D165" s="7"/>
      <c r="E165" s="7"/>
      <c r="F165" s="7"/>
      <c r="G165" s="6"/>
      <c r="H165" s="6"/>
      <c r="I165" s="6"/>
    </row>
    <row r="166" spans="4:9" ht="23.25" x14ac:dyDescent="0.35">
      <c r="D166" s="7"/>
      <c r="E166" s="7"/>
      <c r="F166" s="7"/>
      <c r="G166" s="6"/>
      <c r="H166" s="6"/>
      <c r="I166" s="6"/>
    </row>
    <row r="167" spans="4:9" ht="23.25" x14ac:dyDescent="0.35">
      <c r="D167" s="7"/>
      <c r="E167" s="7"/>
      <c r="F167" s="7"/>
      <c r="G167" s="6"/>
      <c r="H167" s="6"/>
      <c r="I167" s="6"/>
    </row>
    <row r="168" spans="4:9" ht="23.25" x14ac:dyDescent="0.35">
      <c r="D168" s="7"/>
      <c r="E168" s="7"/>
      <c r="F168" s="7"/>
      <c r="G168" s="6"/>
      <c r="H168" s="6"/>
      <c r="I168" s="6"/>
    </row>
    <row r="169" spans="4:9" ht="23.25" x14ac:dyDescent="0.35">
      <c r="D169" s="7"/>
      <c r="E169" s="7"/>
      <c r="F169" s="7"/>
      <c r="G169" s="6"/>
      <c r="H169" s="6"/>
      <c r="I169" s="6"/>
    </row>
    <row r="170" spans="4:9" ht="23.25" x14ac:dyDescent="0.35">
      <c r="D170" s="7"/>
      <c r="E170" s="7"/>
      <c r="F170" s="7"/>
      <c r="G170" s="6"/>
      <c r="H170" s="6"/>
      <c r="I170" s="6"/>
    </row>
    <row r="171" spans="4:9" ht="23.25" x14ac:dyDescent="0.35">
      <c r="D171" s="7"/>
      <c r="E171" s="7"/>
      <c r="F171" s="7"/>
      <c r="G171" s="6"/>
      <c r="H171" s="6"/>
      <c r="I171" s="6"/>
    </row>
    <row r="172" spans="4:9" ht="23.25" x14ac:dyDescent="0.35">
      <c r="D172" s="7"/>
      <c r="E172" s="7"/>
      <c r="F172" s="7"/>
      <c r="G172" s="6"/>
      <c r="H172" s="6"/>
      <c r="I172" s="6"/>
    </row>
    <row r="173" spans="4:9" ht="23.25" x14ac:dyDescent="0.35">
      <c r="D173" s="7"/>
      <c r="E173" s="7"/>
      <c r="F173" s="7"/>
      <c r="G173" s="6"/>
      <c r="H173" s="6"/>
      <c r="I173" s="6"/>
    </row>
    <row r="174" spans="4:9" ht="23.25" x14ac:dyDescent="0.35">
      <c r="D174" s="7"/>
      <c r="E174" s="7"/>
      <c r="F174" s="7"/>
      <c r="G174" s="6"/>
      <c r="H174" s="6"/>
      <c r="I174" s="6"/>
    </row>
  </sheetData>
  <mergeCells count="29">
    <mergeCell ref="D102:F102"/>
    <mergeCell ref="B93:C93"/>
    <mergeCell ref="B94:C94"/>
    <mergeCell ref="B95:C95"/>
    <mergeCell ref="D96:F96"/>
    <mergeCell ref="D101:H101"/>
    <mergeCell ref="B92:C92"/>
    <mergeCell ref="A82:C82"/>
    <mergeCell ref="B87:C87"/>
    <mergeCell ref="B88:C88"/>
    <mergeCell ref="B89:C89"/>
    <mergeCell ref="B90:C90"/>
    <mergeCell ref="B91:C91"/>
    <mergeCell ref="A9:F9"/>
    <mergeCell ref="A11:F11"/>
    <mergeCell ref="A12:I12"/>
    <mergeCell ref="A13:I13"/>
    <mergeCell ref="A15:A16"/>
    <mergeCell ref="B15:B16"/>
    <mergeCell ref="C15:C16"/>
    <mergeCell ref="F15:F16"/>
    <mergeCell ref="D15:D16"/>
    <mergeCell ref="E15:E16"/>
    <mergeCell ref="D7:F7"/>
    <mergeCell ref="A1:F1"/>
    <mergeCell ref="D3:F3"/>
    <mergeCell ref="D4:F4"/>
    <mergeCell ref="D5:F5"/>
    <mergeCell ref="D6:F6"/>
  </mergeCells>
  <pageMargins left="0.11811023622047245" right="3.937007874015748E-2" top="0.51181102362204722" bottom="1.1417322834645669" header="0.31496062992125984" footer="0.62992125984251968"/>
  <pageSetup paperSize="5" scale="7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174"/>
  <sheetViews>
    <sheetView tabSelected="1" topLeftCell="A12" zoomScaleNormal="100" workbookViewId="0">
      <pane ySplit="4" topLeftCell="A16" activePane="bottomLeft" state="frozen"/>
      <selection activeCell="A12" sqref="A12"/>
      <selection pane="bottomLeft" activeCell="D19" sqref="D19"/>
    </sheetView>
  </sheetViews>
  <sheetFormatPr defaultColWidth="8.85546875" defaultRowHeight="15" x14ac:dyDescent="0.25"/>
  <cols>
    <col min="1" max="1" width="4.42578125" bestFit="1" customWidth="1"/>
    <col min="2" max="2" width="19.28515625" customWidth="1"/>
    <col min="3" max="3" width="22" customWidth="1"/>
    <col min="4" max="4" width="17.7109375" style="3" customWidth="1"/>
    <col min="5" max="5" width="18.5703125" bestFit="1" customWidth="1"/>
    <col min="6" max="6" width="6.5703125" customWidth="1"/>
    <col min="7" max="7" width="15.42578125" style="126" customWidth="1"/>
    <col min="8" max="8" width="18.5703125" style="126" customWidth="1"/>
    <col min="9" max="9" width="17.5703125" style="126" customWidth="1"/>
    <col min="10" max="10" width="6.42578125" style="126" customWidth="1"/>
    <col min="11" max="11" width="15.7109375" style="126" customWidth="1"/>
    <col min="12" max="12" width="18.5703125" style="126" customWidth="1"/>
    <col min="13" max="13" width="17.140625" style="126" customWidth="1"/>
    <col min="14" max="14" width="7.140625" style="126" customWidth="1"/>
    <col min="15" max="15" width="17.28515625" style="126" customWidth="1"/>
    <col min="16" max="16" width="18.5703125" style="126" customWidth="1"/>
  </cols>
  <sheetData>
    <row r="1" spans="1:16" s="1" customFormat="1" ht="18.75" hidden="1" x14ac:dyDescent="0.3">
      <c r="A1" s="70"/>
      <c r="B1" s="70"/>
      <c r="C1" s="70"/>
      <c r="D1" s="70"/>
      <c r="G1" s="96"/>
      <c r="I1" s="96"/>
      <c r="K1" s="96"/>
      <c r="L1" s="96"/>
      <c r="O1" s="96"/>
      <c r="P1" s="96"/>
    </row>
    <row r="2" spans="1:16" ht="18.75" hidden="1" x14ac:dyDescent="0.3">
      <c r="A2" s="2"/>
      <c r="B2" s="2"/>
      <c r="C2" s="2"/>
      <c r="G2" s="97"/>
      <c r="H2"/>
      <c r="I2" s="97"/>
      <c r="J2"/>
      <c r="K2" s="97"/>
      <c r="L2" s="97"/>
      <c r="M2"/>
      <c r="N2"/>
      <c r="O2" s="97"/>
      <c r="P2" s="97"/>
    </row>
    <row r="3" spans="1:16" ht="23.25" hidden="1" x14ac:dyDescent="0.35">
      <c r="A3" s="4"/>
      <c r="B3" s="4"/>
      <c r="C3" s="4"/>
      <c r="D3" s="66"/>
      <c r="G3" s="97"/>
      <c r="H3"/>
      <c r="I3" s="97"/>
      <c r="J3"/>
      <c r="K3" s="97"/>
      <c r="L3" s="97"/>
      <c r="M3"/>
      <c r="N3"/>
      <c r="O3" s="97"/>
      <c r="P3" s="97"/>
    </row>
    <row r="4" spans="1:16" ht="23.25" hidden="1" customHeight="1" x14ac:dyDescent="0.35">
      <c r="A4" s="4"/>
      <c r="B4" s="4"/>
      <c r="C4" s="4"/>
      <c r="D4" s="67"/>
      <c r="G4" s="97"/>
      <c r="H4"/>
      <c r="I4" s="97"/>
      <c r="J4"/>
      <c r="K4" s="97"/>
      <c r="L4" s="97"/>
      <c r="M4"/>
      <c r="N4"/>
      <c r="O4" s="97"/>
      <c r="P4" s="97"/>
    </row>
    <row r="5" spans="1:16" ht="23.25" hidden="1" x14ac:dyDescent="0.35">
      <c r="A5" s="4"/>
      <c r="B5" s="4"/>
      <c r="C5" s="4"/>
      <c r="D5" s="68"/>
      <c r="G5" s="97"/>
      <c r="H5"/>
      <c r="I5" s="97"/>
      <c r="J5"/>
      <c r="K5" s="97"/>
      <c r="L5" s="97"/>
      <c r="M5"/>
      <c r="N5"/>
      <c r="O5" s="97"/>
      <c r="P5" s="97"/>
    </row>
    <row r="6" spans="1:16" ht="23.25" hidden="1" x14ac:dyDescent="0.35">
      <c r="A6" s="4"/>
      <c r="B6" s="4"/>
      <c r="C6" s="4"/>
      <c r="D6" s="68"/>
      <c r="G6" s="97"/>
      <c r="H6"/>
      <c r="I6" s="97"/>
      <c r="J6"/>
      <c r="K6" s="97"/>
      <c r="L6" s="97"/>
      <c r="M6"/>
      <c r="N6"/>
      <c r="O6" s="97"/>
      <c r="P6" s="97"/>
    </row>
    <row r="7" spans="1:16" ht="23.25" hidden="1" x14ac:dyDescent="0.35">
      <c r="A7" s="4"/>
      <c r="B7" s="4"/>
      <c r="C7" s="4"/>
      <c r="D7" s="65"/>
      <c r="G7" s="97"/>
      <c r="H7"/>
      <c r="I7" s="97"/>
      <c r="J7"/>
      <c r="K7" s="97"/>
      <c r="L7" s="97"/>
      <c r="M7"/>
      <c r="N7"/>
      <c r="O7" s="97"/>
      <c r="P7" s="97"/>
    </row>
    <row r="8" spans="1:16" ht="23.25" hidden="1" x14ac:dyDescent="0.35">
      <c r="A8" s="4"/>
      <c r="B8" s="4"/>
      <c r="C8" s="4"/>
      <c r="D8" s="4"/>
      <c r="G8" s="97"/>
      <c r="H8"/>
      <c r="I8" s="97"/>
      <c r="J8"/>
      <c r="K8" s="97"/>
      <c r="L8" s="97"/>
      <c r="M8"/>
      <c r="N8"/>
      <c r="O8" s="97"/>
      <c r="P8" s="97"/>
    </row>
    <row r="9" spans="1:16" ht="28.5" hidden="1" x14ac:dyDescent="0.25">
      <c r="A9" s="78" t="s">
        <v>0</v>
      </c>
      <c r="B9" s="78"/>
      <c r="C9" s="78"/>
      <c r="D9" s="78"/>
      <c r="G9" s="97"/>
      <c r="H9"/>
      <c r="I9" s="97"/>
      <c r="J9"/>
      <c r="K9" s="97"/>
      <c r="L9" s="97"/>
      <c r="M9"/>
      <c r="N9"/>
      <c r="O9" s="97"/>
      <c r="P9" s="97"/>
    </row>
    <row r="10" spans="1:16" ht="28.5" hidden="1" x14ac:dyDescent="0.45">
      <c r="A10" s="98"/>
      <c r="B10" s="98"/>
      <c r="C10" s="98"/>
      <c r="D10" s="4"/>
      <c r="G10" s="97"/>
      <c r="H10"/>
      <c r="I10" s="97"/>
      <c r="J10"/>
      <c r="K10" s="97"/>
      <c r="L10" s="97"/>
      <c r="M10"/>
      <c r="N10"/>
      <c r="O10" s="97"/>
      <c r="P10" s="97"/>
    </row>
    <row r="11" spans="1:16" ht="28.5" hidden="1" x14ac:dyDescent="0.45">
      <c r="A11" s="99" t="s">
        <v>1</v>
      </c>
      <c r="B11" s="99"/>
      <c r="C11" s="99"/>
      <c r="D11" s="99"/>
      <c r="G11" s="97"/>
      <c r="H11"/>
      <c r="I11" s="97"/>
      <c r="J11"/>
      <c r="K11" s="97"/>
      <c r="L11" s="97"/>
      <c r="M11"/>
      <c r="N11"/>
      <c r="O11" s="97"/>
      <c r="P11" s="97"/>
    </row>
    <row r="12" spans="1:16" ht="30.75" customHeight="1" x14ac:dyDescent="0.4">
      <c r="A12" s="100" t="s">
        <v>119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1:16" ht="24.75" customHeight="1" x14ac:dyDescent="0.4">
      <c r="A13" s="100" t="s">
        <v>109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1:16" ht="20.25" customHeight="1" x14ac:dyDescent="0.25">
      <c r="A14" s="101" t="s">
        <v>128</v>
      </c>
      <c r="B14" s="101" t="s">
        <v>3</v>
      </c>
      <c r="C14" s="101" t="s">
        <v>129</v>
      </c>
      <c r="D14" s="102" t="s">
        <v>120</v>
      </c>
      <c r="E14" s="103" t="s">
        <v>120</v>
      </c>
      <c r="F14" s="104" t="s">
        <v>121</v>
      </c>
      <c r="G14" s="105" t="s">
        <v>122</v>
      </c>
      <c r="H14" s="105" t="s">
        <v>123</v>
      </c>
      <c r="I14" s="103" t="s">
        <v>120</v>
      </c>
      <c r="J14" s="104" t="s">
        <v>121</v>
      </c>
      <c r="K14" s="105" t="s">
        <v>124</v>
      </c>
      <c r="L14" s="105" t="s">
        <v>125</v>
      </c>
      <c r="M14" s="103" t="s">
        <v>120</v>
      </c>
      <c r="N14" s="104" t="s">
        <v>121</v>
      </c>
      <c r="O14" s="105" t="s">
        <v>126</v>
      </c>
      <c r="P14" s="105" t="s">
        <v>127</v>
      </c>
    </row>
    <row r="15" spans="1:16" ht="30.75" customHeight="1" x14ac:dyDescent="0.25">
      <c r="A15" s="101"/>
      <c r="B15" s="101"/>
      <c r="C15" s="101"/>
      <c r="D15" s="102"/>
      <c r="E15" s="103" t="s">
        <v>110</v>
      </c>
      <c r="F15" s="106"/>
      <c r="G15" s="107"/>
      <c r="H15" s="107"/>
      <c r="I15" s="103" t="s">
        <v>90</v>
      </c>
      <c r="J15" s="106"/>
      <c r="K15" s="107"/>
      <c r="L15" s="107"/>
      <c r="M15" s="103" t="s">
        <v>111</v>
      </c>
      <c r="N15" s="106"/>
      <c r="O15" s="107"/>
      <c r="P15" s="107"/>
    </row>
    <row r="16" spans="1:16" s="9" customFormat="1" ht="21.75" customHeight="1" x14ac:dyDescent="0.25">
      <c r="A16" s="61" t="s">
        <v>96</v>
      </c>
      <c r="B16" s="40" t="s">
        <v>94</v>
      </c>
      <c r="C16" s="34" t="s">
        <v>5</v>
      </c>
      <c r="D16" s="36">
        <v>1235161000</v>
      </c>
      <c r="E16" s="37">
        <f>D16*40%</f>
        <v>494064400</v>
      </c>
      <c r="F16" s="37">
        <v>37</v>
      </c>
      <c r="G16" s="108">
        <f>F16*5*300000</f>
        <v>55500000</v>
      </c>
      <c r="H16" s="109">
        <f>E16-G16</f>
        <v>438564400</v>
      </c>
      <c r="I16" s="108">
        <f>D16*40%</f>
        <v>494064400</v>
      </c>
      <c r="J16" s="37">
        <f>F16</f>
        <v>37</v>
      </c>
      <c r="K16" s="108">
        <f>J16*5*300000</f>
        <v>55500000</v>
      </c>
      <c r="L16" s="109">
        <f>I16-K16</f>
        <v>438564400</v>
      </c>
      <c r="M16" s="37">
        <f>D16*20%</f>
        <v>247032200</v>
      </c>
      <c r="N16" s="37">
        <f>F16</f>
        <v>37</v>
      </c>
      <c r="O16" s="108">
        <f>N16*2*300000</f>
        <v>22200000</v>
      </c>
      <c r="P16" s="109">
        <f>M16-O16</f>
        <v>224832200</v>
      </c>
    </row>
    <row r="17" spans="1:16" s="9" customFormat="1" ht="21.75" customHeight="1" x14ac:dyDescent="0.25">
      <c r="A17" s="110"/>
      <c r="B17" s="34"/>
      <c r="C17" s="34" t="s">
        <v>6</v>
      </c>
      <c r="D17" s="36">
        <v>1268626000</v>
      </c>
      <c r="E17" s="37">
        <f t="shared" ref="E17:E80" si="0">D17*40%</f>
        <v>507450400</v>
      </c>
      <c r="F17" s="37">
        <v>50</v>
      </c>
      <c r="G17" s="108">
        <f t="shared" ref="G17:G80" si="1">F17*5*300000</f>
        <v>75000000</v>
      </c>
      <c r="H17" s="109">
        <f t="shared" ref="H17:H80" si="2">E17-G17</f>
        <v>432450400</v>
      </c>
      <c r="I17" s="108">
        <f t="shared" ref="I17:I80" si="3">D17*40%</f>
        <v>507450400</v>
      </c>
      <c r="J17" s="37">
        <f t="shared" ref="J17:J80" si="4">F17</f>
        <v>50</v>
      </c>
      <c r="K17" s="108">
        <f t="shared" ref="K17:K80" si="5">J17*5*300000</f>
        <v>75000000</v>
      </c>
      <c r="L17" s="109">
        <f t="shared" ref="L17:L80" si="6">I17-K17</f>
        <v>432450400</v>
      </c>
      <c r="M17" s="37">
        <f t="shared" ref="M17:M80" si="7">D17*20%</f>
        <v>253725200</v>
      </c>
      <c r="N17" s="37">
        <f t="shared" ref="N17:N80" si="8">F17</f>
        <v>50</v>
      </c>
      <c r="O17" s="108">
        <f t="shared" ref="O17:O80" si="9">N17*2*300000</f>
        <v>30000000</v>
      </c>
      <c r="P17" s="109">
        <f t="shared" ref="P17:P80" si="10">M17-O17</f>
        <v>223725200</v>
      </c>
    </row>
    <row r="18" spans="1:16" s="9" customFormat="1" ht="21.75" customHeight="1" x14ac:dyDescent="0.25">
      <c r="A18" s="110"/>
      <c r="B18" s="34"/>
      <c r="C18" s="34" t="s">
        <v>7</v>
      </c>
      <c r="D18" s="36">
        <v>1402558000</v>
      </c>
      <c r="E18" s="37">
        <f t="shared" si="0"/>
        <v>561023200</v>
      </c>
      <c r="F18" s="37">
        <v>15</v>
      </c>
      <c r="G18" s="108">
        <f t="shared" si="1"/>
        <v>22500000</v>
      </c>
      <c r="H18" s="109">
        <f t="shared" si="2"/>
        <v>538523200</v>
      </c>
      <c r="I18" s="108">
        <f t="shared" si="3"/>
        <v>561023200</v>
      </c>
      <c r="J18" s="37">
        <f t="shared" si="4"/>
        <v>15</v>
      </c>
      <c r="K18" s="108">
        <f t="shared" si="5"/>
        <v>22500000</v>
      </c>
      <c r="L18" s="109">
        <f t="shared" si="6"/>
        <v>538523200</v>
      </c>
      <c r="M18" s="37">
        <f t="shared" si="7"/>
        <v>280511600</v>
      </c>
      <c r="N18" s="37">
        <f t="shared" si="8"/>
        <v>15</v>
      </c>
      <c r="O18" s="108">
        <f t="shared" si="9"/>
        <v>9000000</v>
      </c>
      <c r="P18" s="109">
        <f t="shared" si="10"/>
        <v>271511600</v>
      </c>
    </row>
    <row r="19" spans="1:16" s="9" customFormat="1" ht="21.75" customHeight="1" x14ac:dyDescent="0.25">
      <c r="A19" s="110"/>
      <c r="B19" s="34"/>
      <c r="C19" s="34" t="s">
        <v>8</v>
      </c>
      <c r="D19" s="36">
        <v>1279916000</v>
      </c>
      <c r="E19" s="37">
        <f t="shared" si="0"/>
        <v>511966400</v>
      </c>
      <c r="F19" s="37">
        <v>50</v>
      </c>
      <c r="G19" s="108">
        <f t="shared" si="1"/>
        <v>75000000</v>
      </c>
      <c r="H19" s="109">
        <f t="shared" si="2"/>
        <v>436966400</v>
      </c>
      <c r="I19" s="108">
        <f t="shared" si="3"/>
        <v>511966400</v>
      </c>
      <c r="J19" s="37">
        <f t="shared" si="4"/>
        <v>50</v>
      </c>
      <c r="K19" s="108">
        <f t="shared" si="5"/>
        <v>75000000</v>
      </c>
      <c r="L19" s="109">
        <f t="shared" si="6"/>
        <v>436966400</v>
      </c>
      <c r="M19" s="37">
        <f t="shared" si="7"/>
        <v>255983200</v>
      </c>
      <c r="N19" s="37">
        <f t="shared" si="8"/>
        <v>50</v>
      </c>
      <c r="O19" s="108">
        <f t="shared" si="9"/>
        <v>30000000</v>
      </c>
      <c r="P19" s="109">
        <f t="shared" si="10"/>
        <v>225983200</v>
      </c>
    </row>
    <row r="20" spans="1:16" s="9" customFormat="1" ht="21.75" customHeight="1" x14ac:dyDescent="0.25">
      <c r="A20" s="110"/>
      <c r="B20" s="34"/>
      <c r="C20" s="34" t="s">
        <v>9</v>
      </c>
      <c r="D20" s="36">
        <v>1508584000</v>
      </c>
      <c r="E20" s="37">
        <f t="shared" si="0"/>
        <v>603433600</v>
      </c>
      <c r="F20" s="37">
        <v>60</v>
      </c>
      <c r="G20" s="108">
        <f t="shared" si="1"/>
        <v>90000000</v>
      </c>
      <c r="H20" s="109">
        <f t="shared" si="2"/>
        <v>513433600</v>
      </c>
      <c r="I20" s="108">
        <f t="shared" si="3"/>
        <v>603433600</v>
      </c>
      <c r="J20" s="37">
        <f t="shared" si="4"/>
        <v>60</v>
      </c>
      <c r="K20" s="108">
        <f t="shared" si="5"/>
        <v>90000000</v>
      </c>
      <c r="L20" s="109">
        <f t="shared" si="6"/>
        <v>513433600</v>
      </c>
      <c r="M20" s="37">
        <f t="shared" si="7"/>
        <v>301716800</v>
      </c>
      <c r="N20" s="37">
        <f t="shared" si="8"/>
        <v>60</v>
      </c>
      <c r="O20" s="108">
        <f t="shared" si="9"/>
        <v>36000000</v>
      </c>
      <c r="P20" s="109">
        <f t="shared" si="10"/>
        <v>265716800</v>
      </c>
    </row>
    <row r="21" spans="1:16" s="9" customFormat="1" ht="21.75" customHeight="1" x14ac:dyDescent="0.25">
      <c r="A21" s="110"/>
      <c r="B21" s="34"/>
      <c r="C21" s="34" t="s">
        <v>10</v>
      </c>
      <c r="D21" s="36">
        <v>1002893000</v>
      </c>
      <c r="E21" s="37">
        <f t="shared" si="0"/>
        <v>401157200</v>
      </c>
      <c r="F21" s="37">
        <v>166</v>
      </c>
      <c r="G21" s="108">
        <f t="shared" si="1"/>
        <v>249000000</v>
      </c>
      <c r="H21" s="109">
        <f t="shared" si="2"/>
        <v>152157200</v>
      </c>
      <c r="I21" s="108">
        <f t="shared" si="3"/>
        <v>401157200</v>
      </c>
      <c r="J21" s="37">
        <f t="shared" si="4"/>
        <v>166</v>
      </c>
      <c r="K21" s="108">
        <f t="shared" si="5"/>
        <v>249000000</v>
      </c>
      <c r="L21" s="109">
        <f t="shared" si="6"/>
        <v>152157200</v>
      </c>
      <c r="M21" s="37">
        <f t="shared" si="7"/>
        <v>200578600</v>
      </c>
      <c r="N21" s="37">
        <f t="shared" si="8"/>
        <v>166</v>
      </c>
      <c r="O21" s="108">
        <f t="shared" si="9"/>
        <v>99600000</v>
      </c>
      <c r="P21" s="109">
        <f t="shared" si="10"/>
        <v>100978600</v>
      </c>
    </row>
    <row r="22" spans="1:16" s="9" customFormat="1" ht="21.75" customHeight="1" x14ac:dyDescent="0.25">
      <c r="A22" s="110"/>
      <c r="B22" s="34"/>
      <c r="C22" s="34" t="s">
        <v>11</v>
      </c>
      <c r="D22" s="36">
        <v>892172000</v>
      </c>
      <c r="E22" s="37">
        <f t="shared" si="0"/>
        <v>356868800</v>
      </c>
      <c r="F22" s="37">
        <v>50</v>
      </c>
      <c r="G22" s="108">
        <f t="shared" si="1"/>
        <v>75000000</v>
      </c>
      <c r="H22" s="109">
        <f t="shared" si="2"/>
        <v>281868800</v>
      </c>
      <c r="I22" s="108">
        <f t="shared" si="3"/>
        <v>356868800</v>
      </c>
      <c r="J22" s="37">
        <f t="shared" si="4"/>
        <v>50</v>
      </c>
      <c r="K22" s="108">
        <f t="shared" si="5"/>
        <v>75000000</v>
      </c>
      <c r="L22" s="109">
        <f t="shared" si="6"/>
        <v>281868800</v>
      </c>
      <c r="M22" s="37">
        <f t="shared" si="7"/>
        <v>178434400</v>
      </c>
      <c r="N22" s="37">
        <f t="shared" si="8"/>
        <v>50</v>
      </c>
      <c r="O22" s="108">
        <f t="shared" si="9"/>
        <v>30000000</v>
      </c>
      <c r="P22" s="109">
        <f t="shared" si="10"/>
        <v>148434400</v>
      </c>
    </row>
    <row r="23" spans="1:16" s="9" customFormat="1" ht="21.75" customHeight="1" x14ac:dyDescent="0.25">
      <c r="A23" s="110"/>
      <c r="B23" s="34"/>
      <c r="C23" s="34" t="s">
        <v>12</v>
      </c>
      <c r="D23" s="36">
        <v>966222000</v>
      </c>
      <c r="E23" s="37">
        <f t="shared" si="0"/>
        <v>386488800</v>
      </c>
      <c r="F23" s="37">
        <v>70</v>
      </c>
      <c r="G23" s="108">
        <f t="shared" si="1"/>
        <v>105000000</v>
      </c>
      <c r="H23" s="109">
        <f t="shared" si="2"/>
        <v>281488800</v>
      </c>
      <c r="I23" s="108">
        <f t="shared" si="3"/>
        <v>386488800</v>
      </c>
      <c r="J23" s="37">
        <f t="shared" si="4"/>
        <v>70</v>
      </c>
      <c r="K23" s="108">
        <f t="shared" si="5"/>
        <v>105000000</v>
      </c>
      <c r="L23" s="109">
        <f t="shared" si="6"/>
        <v>281488800</v>
      </c>
      <c r="M23" s="37">
        <f t="shared" si="7"/>
        <v>193244400</v>
      </c>
      <c r="N23" s="37">
        <f t="shared" si="8"/>
        <v>70</v>
      </c>
      <c r="O23" s="108">
        <f t="shared" si="9"/>
        <v>42000000</v>
      </c>
      <c r="P23" s="109">
        <f t="shared" si="10"/>
        <v>151244400</v>
      </c>
    </row>
    <row r="24" spans="1:16" s="9" customFormat="1" ht="21.75" customHeight="1" x14ac:dyDescent="0.25">
      <c r="A24" s="61" t="s">
        <v>97</v>
      </c>
      <c r="B24" s="40" t="s">
        <v>95</v>
      </c>
      <c r="C24" s="34" t="s">
        <v>13</v>
      </c>
      <c r="D24" s="36">
        <v>1286548000</v>
      </c>
      <c r="E24" s="37">
        <f t="shared" si="0"/>
        <v>514619200</v>
      </c>
      <c r="F24" s="37">
        <v>100</v>
      </c>
      <c r="G24" s="108">
        <f t="shared" si="1"/>
        <v>150000000</v>
      </c>
      <c r="H24" s="109">
        <f t="shared" si="2"/>
        <v>364619200</v>
      </c>
      <c r="I24" s="108">
        <f t="shared" si="3"/>
        <v>514619200</v>
      </c>
      <c r="J24" s="37">
        <f t="shared" si="4"/>
        <v>100</v>
      </c>
      <c r="K24" s="108">
        <f t="shared" si="5"/>
        <v>150000000</v>
      </c>
      <c r="L24" s="109">
        <f t="shared" si="6"/>
        <v>364619200</v>
      </c>
      <c r="M24" s="37">
        <f t="shared" si="7"/>
        <v>257309600</v>
      </c>
      <c r="N24" s="37">
        <f t="shared" si="8"/>
        <v>100</v>
      </c>
      <c r="O24" s="108">
        <f t="shared" si="9"/>
        <v>60000000</v>
      </c>
      <c r="P24" s="109">
        <f t="shared" si="10"/>
        <v>197309600</v>
      </c>
    </row>
    <row r="25" spans="1:16" s="9" customFormat="1" ht="21.75" customHeight="1" x14ac:dyDescent="0.25">
      <c r="A25" s="110"/>
      <c r="B25" s="34"/>
      <c r="C25" s="34" t="s">
        <v>5</v>
      </c>
      <c r="D25" s="36">
        <v>998626000</v>
      </c>
      <c r="E25" s="37">
        <f t="shared" si="0"/>
        <v>399450400</v>
      </c>
      <c r="F25" s="37">
        <v>70</v>
      </c>
      <c r="G25" s="108">
        <f t="shared" si="1"/>
        <v>105000000</v>
      </c>
      <c r="H25" s="109">
        <f t="shared" si="2"/>
        <v>294450400</v>
      </c>
      <c r="I25" s="108">
        <f t="shared" si="3"/>
        <v>399450400</v>
      </c>
      <c r="J25" s="37">
        <f t="shared" si="4"/>
        <v>70</v>
      </c>
      <c r="K25" s="108">
        <f t="shared" si="5"/>
        <v>105000000</v>
      </c>
      <c r="L25" s="109">
        <f t="shared" si="6"/>
        <v>294450400</v>
      </c>
      <c r="M25" s="37">
        <f t="shared" si="7"/>
        <v>199725200</v>
      </c>
      <c r="N25" s="37">
        <f t="shared" si="8"/>
        <v>70</v>
      </c>
      <c r="O25" s="108">
        <f t="shared" si="9"/>
        <v>42000000</v>
      </c>
      <c r="P25" s="109">
        <f t="shared" si="10"/>
        <v>157725200</v>
      </c>
    </row>
    <row r="26" spans="1:16" s="9" customFormat="1" ht="21.75" customHeight="1" x14ac:dyDescent="0.25">
      <c r="A26" s="110"/>
      <c r="B26" s="34"/>
      <c r="C26" s="34" t="s">
        <v>14</v>
      </c>
      <c r="D26" s="36">
        <v>1484009000</v>
      </c>
      <c r="E26" s="37">
        <f t="shared" si="0"/>
        <v>593603600</v>
      </c>
      <c r="F26" s="37">
        <v>50</v>
      </c>
      <c r="G26" s="108">
        <f t="shared" si="1"/>
        <v>75000000</v>
      </c>
      <c r="H26" s="109">
        <f t="shared" si="2"/>
        <v>518603600</v>
      </c>
      <c r="I26" s="108">
        <f t="shared" si="3"/>
        <v>593603600</v>
      </c>
      <c r="J26" s="37">
        <f t="shared" si="4"/>
        <v>50</v>
      </c>
      <c r="K26" s="108">
        <f t="shared" si="5"/>
        <v>75000000</v>
      </c>
      <c r="L26" s="109">
        <f t="shared" si="6"/>
        <v>518603600</v>
      </c>
      <c r="M26" s="37">
        <f t="shared" si="7"/>
        <v>296801800</v>
      </c>
      <c r="N26" s="37">
        <f t="shared" si="8"/>
        <v>50</v>
      </c>
      <c r="O26" s="108">
        <f t="shared" si="9"/>
        <v>30000000</v>
      </c>
      <c r="P26" s="109">
        <f t="shared" si="10"/>
        <v>266801800</v>
      </c>
    </row>
    <row r="27" spans="1:16" s="9" customFormat="1" ht="21.75" customHeight="1" x14ac:dyDescent="0.25">
      <c r="A27" s="110"/>
      <c r="B27" s="34"/>
      <c r="C27" s="34" t="s">
        <v>108</v>
      </c>
      <c r="D27" s="36">
        <v>865317000</v>
      </c>
      <c r="E27" s="37">
        <f t="shared" si="0"/>
        <v>346126800</v>
      </c>
      <c r="F27" s="37">
        <v>40</v>
      </c>
      <c r="G27" s="108">
        <f t="shared" si="1"/>
        <v>60000000</v>
      </c>
      <c r="H27" s="109">
        <f t="shared" si="2"/>
        <v>286126800</v>
      </c>
      <c r="I27" s="108">
        <f t="shared" si="3"/>
        <v>346126800</v>
      </c>
      <c r="J27" s="37">
        <f t="shared" si="4"/>
        <v>40</v>
      </c>
      <c r="K27" s="108">
        <f t="shared" si="5"/>
        <v>60000000</v>
      </c>
      <c r="L27" s="109">
        <f t="shared" si="6"/>
        <v>286126800</v>
      </c>
      <c r="M27" s="37">
        <f t="shared" si="7"/>
        <v>173063400</v>
      </c>
      <c r="N27" s="37">
        <f t="shared" si="8"/>
        <v>40</v>
      </c>
      <c r="O27" s="108">
        <f t="shared" si="9"/>
        <v>24000000</v>
      </c>
      <c r="P27" s="109">
        <f t="shared" si="10"/>
        <v>149063400</v>
      </c>
    </row>
    <row r="28" spans="1:16" s="9" customFormat="1" ht="21.75" customHeight="1" x14ac:dyDescent="0.25">
      <c r="A28" s="110"/>
      <c r="B28" s="34"/>
      <c r="C28" s="34" t="s">
        <v>15</v>
      </c>
      <c r="D28" s="36">
        <v>1267521000</v>
      </c>
      <c r="E28" s="37">
        <f t="shared" si="0"/>
        <v>507008400</v>
      </c>
      <c r="F28" s="37">
        <v>70</v>
      </c>
      <c r="G28" s="108">
        <f t="shared" si="1"/>
        <v>105000000</v>
      </c>
      <c r="H28" s="109">
        <f t="shared" si="2"/>
        <v>402008400</v>
      </c>
      <c r="I28" s="108">
        <f t="shared" si="3"/>
        <v>507008400</v>
      </c>
      <c r="J28" s="37">
        <f t="shared" si="4"/>
        <v>70</v>
      </c>
      <c r="K28" s="108">
        <f t="shared" si="5"/>
        <v>105000000</v>
      </c>
      <c r="L28" s="109">
        <f t="shared" si="6"/>
        <v>402008400</v>
      </c>
      <c r="M28" s="37">
        <f t="shared" si="7"/>
        <v>253504200</v>
      </c>
      <c r="N28" s="37">
        <f t="shared" si="8"/>
        <v>70</v>
      </c>
      <c r="O28" s="108">
        <f t="shared" si="9"/>
        <v>42000000</v>
      </c>
      <c r="P28" s="109">
        <f t="shared" si="10"/>
        <v>211504200</v>
      </c>
    </row>
    <row r="29" spans="1:16" s="9" customFormat="1" ht="21.75" customHeight="1" x14ac:dyDescent="0.25">
      <c r="A29" s="110"/>
      <c r="B29" s="34"/>
      <c r="C29" s="34" t="s">
        <v>16</v>
      </c>
      <c r="D29" s="36">
        <v>1059308000</v>
      </c>
      <c r="E29" s="37">
        <f t="shared" si="0"/>
        <v>423723200</v>
      </c>
      <c r="F29" s="37">
        <v>56</v>
      </c>
      <c r="G29" s="108">
        <f t="shared" si="1"/>
        <v>84000000</v>
      </c>
      <c r="H29" s="109">
        <f t="shared" si="2"/>
        <v>339723200</v>
      </c>
      <c r="I29" s="108">
        <f t="shared" si="3"/>
        <v>423723200</v>
      </c>
      <c r="J29" s="37">
        <f t="shared" si="4"/>
        <v>56</v>
      </c>
      <c r="K29" s="108">
        <f t="shared" si="5"/>
        <v>84000000</v>
      </c>
      <c r="L29" s="109">
        <f t="shared" si="6"/>
        <v>339723200</v>
      </c>
      <c r="M29" s="37">
        <f t="shared" si="7"/>
        <v>211861600</v>
      </c>
      <c r="N29" s="37">
        <f t="shared" si="8"/>
        <v>56</v>
      </c>
      <c r="O29" s="108">
        <f t="shared" si="9"/>
        <v>33600000</v>
      </c>
      <c r="P29" s="109">
        <f t="shared" si="10"/>
        <v>178261600</v>
      </c>
    </row>
    <row r="30" spans="1:16" s="9" customFormat="1" ht="21.75" customHeight="1" x14ac:dyDescent="0.25">
      <c r="A30" s="61" t="s">
        <v>98</v>
      </c>
      <c r="B30" s="40" t="s">
        <v>91</v>
      </c>
      <c r="C30" s="34" t="s">
        <v>17</v>
      </c>
      <c r="D30" s="36">
        <v>1222306000</v>
      </c>
      <c r="E30" s="37">
        <f t="shared" si="0"/>
        <v>488922400</v>
      </c>
      <c r="F30" s="37">
        <v>96</v>
      </c>
      <c r="G30" s="108">
        <f t="shared" si="1"/>
        <v>144000000</v>
      </c>
      <c r="H30" s="109">
        <f t="shared" si="2"/>
        <v>344922400</v>
      </c>
      <c r="I30" s="108">
        <f t="shared" si="3"/>
        <v>488922400</v>
      </c>
      <c r="J30" s="37">
        <f t="shared" si="4"/>
        <v>96</v>
      </c>
      <c r="K30" s="108">
        <f t="shared" si="5"/>
        <v>144000000</v>
      </c>
      <c r="L30" s="109">
        <f t="shared" si="6"/>
        <v>344922400</v>
      </c>
      <c r="M30" s="37">
        <f t="shared" si="7"/>
        <v>244461200</v>
      </c>
      <c r="N30" s="37">
        <f t="shared" si="8"/>
        <v>96</v>
      </c>
      <c r="O30" s="108">
        <f t="shared" si="9"/>
        <v>57600000</v>
      </c>
      <c r="P30" s="109">
        <f t="shared" si="10"/>
        <v>186861200</v>
      </c>
    </row>
    <row r="31" spans="1:16" s="9" customFormat="1" ht="21.75" customHeight="1" x14ac:dyDescent="0.25">
      <c r="A31" s="110"/>
      <c r="B31" s="34"/>
      <c r="C31" s="34" t="s">
        <v>18</v>
      </c>
      <c r="D31" s="36">
        <v>1360328000</v>
      </c>
      <c r="E31" s="37">
        <f t="shared" si="0"/>
        <v>544131200</v>
      </c>
      <c r="F31" s="37">
        <v>45</v>
      </c>
      <c r="G31" s="108">
        <f t="shared" si="1"/>
        <v>67500000</v>
      </c>
      <c r="H31" s="109">
        <f t="shared" si="2"/>
        <v>476631200</v>
      </c>
      <c r="I31" s="108">
        <f t="shared" si="3"/>
        <v>544131200</v>
      </c>
      <c r="J31" s="37">
        <f t="shared" si="4"/>
        <v>45</v>
      </c>
      <c r="K31" s="108">
        <f t="shared" si="5"/>
        <v>67500000</v>
      </c>
      <c r="L31" s="109">
        <f t="shared" si="6"/>
        <v>476631200</v>
      </c>
      <c r="M31" s="37">
        <f t="shared" si="7"/>
        <v>272065600</v>
      </c>
      <c r="N31" s="37">
        <f t="shared" si="8"/>
        <v>45</v>
      </c>
      <c r="O31" s="108">
        <f t="shared" si="9"/>
        <v>27000000</v>
      </c>
      <c r="P31" s="109">
        <f t="shared" si="10"/>
        <v>245065600</v>
      </c>
    </row>
    <row r="32" spans="1:16" s="9" customFormat="1" ht="21.75" customHeight="1" x14ac:dyDescent="0.25">
      <c r="A32" s="110"/>
      <c r="B32" s="34"/>
      <c r="C32" s="34" t="s">
        <v>19</v>
      </c>
      <c r="D32" s="36">
        <v>1275362000</v>
      </c>
      <c r="E32" s="37">
        <f t="shared" si="0"/>
        <v>510144800</v>
      </c>
      <c r="F32" s="37">
        <v>25</v>
      </c>
      <c r="G32" s="108">
        <f t="shared" si="1"/>
        <v>37500000</v>
      </c>
      <c r="H32" s="109">
        <f t="shared" si="2"/>
        <v>472644800</v>
      </c>
      <c r="I32" s="108">
        <f t="shared" si="3"/>
        <v>510144800</v>
      </c>
      <c r="J32" s="37">
        <f t="shared" si="4"/>
        <v>25</v>
      </c>
      <c r="K32" s="108">
        <f t="shared" si="5"/>
        <v>37500000</v>
      </c>
      <c r="L32" s="109">
        <f t="shared" si="6"/>
        <v>472644800</v>
      </c>
      <c r="M32" s="37">
        <f t="shared" si="7"/>
        <v>255072400</v>
      </c>
      <c r="N32" s="37">
        <f t="shared" si="8"/>
        <v>25</v>
      </c>
      <c r="O32" s="108">
        <f t="shared" si="9"/>
        <v>15000000</v>
      </c>
      <c r="P32" s="109">
        <f t="shared" si="10"/>
        <v>240072400</v>
      </c>
    </row>
    <row r="33" spans="1:16" s="9" customFormat="1" ht="21.75" customHeight="1" x14ac:dyDescent="0.25">
      <c r="A33" s="110"/>
      <c r="B33" s="34"/>
      <c r="C33" s="34" t="s">
        <v>20</v>
      </c>
      <c r="D33" s="36">
        <v>1245870000</v>
      </c>
      <c r="E33" s="37">
        <f t="shared" si="0"/>
        <v>498348000</v>
      </c>
      <c r="F33" s="37">
        <v>60</v>
      </c>
      <c r="G33" s="108">
        <f t="shared" si="1"/>
        <v>90000000</v>
      </c>
      <c r="H33" s="109">
        <f t="shared" si="2"/>
        <v>408348000</v>
      </c>
      <c r="I33" s="108">
        <f t="shared" si="3"/>
        <v>498348000</v>
      </c>
      <c r="J33" s="37">
        <f t="shared" si="4"/>
        <v>60</v>
      </c>
      <c r="K33" s="108">
        <f t="shared" si="5"/>
        <v>90000000</v>
      </c>
      <c r="L33" s="109">
        <f t="shared" si="6"/>
        <v>408348000</v>
      </c>
      <c r="M33" s="37">
        <f t="shared" si="7"/>
        <v>249174000</v>
      </c>
      <c r="N33" s="37">
        <f t="shared" si="8"/>
        <v>60</v>
      </c>
      <c r="O33" s="108">
        <f t="shared" si="9"/>
        <v>36000000</v>
      </c>
      <c r="P33" s="109">
        <f t="shared" si="10"/>
        <v>213174000</v>
      </c>
    </row>
    <row r="34" spans="1:16" s="9" customFormat="1" ht="21.75" customHeight="1" x14ac:dyDescent="0.25">
      <c r="A34" s="110"/>
      <c r="B34" s="34"/>
      <c r="C34" s="34" t="s">
        <v>21</v>
      </c>
      <c r="D34" s="36">
        <v>996331000</v>
      </c>
      <c r="E34" s="37">
        <f t="shared" si="0"/>
        <v>398532400</v>
      </c>
      <c r="F34" s="37">
        <v>45</v>
      </c>
      <c r="G34" s="108">
        <f t="shared" si="1"/>
        <v>67500000</v>
      </c>
      <c r="H34" s="109">
        <f t="shared" si="2"/>
        <v>331032400</v>
      </c>
      <c r="I34" s="108">
        <f t="shared" si="3"/>
        <v>398532400</v>
      </c>
      <c r="J34" s="37">
        <f t="shared" si="4"/>
        <v>45</v>
      </c>
      <c r="K34" s="108">
        <f t="shared" si="5"/>
        <v>67500000</v>
      </c>
      <c r="L34" s="109">
        <f t="shared" si="6"/>
        <v>331032400</v>
      </c>
      <c r="M34" s="37">
        <f t="shared" si="7"/>
        <v>199266200</v>
      </c>
      <c r="N34" s="37">
        <f t="shared" si="8"/>
        <v>45</v>
      </c>
      <c r="O34" s="108">
        <f t="shared" si="9"/>
        <v>27000000</v>
      </c>
      <c r="P34" s="109">
        <f t="shared" si="10"/>
        <v>172266200</v>
      </c>
    </row>
    <row r="35" spans="1:16" s="9" customFormat="1" ht="21.75" customHeight="1" x14ac:dyDescent="0.25">
      <c r="A35" s="110"/>
      <c r="B35" s="34"/>
      <c r="C35" s="34" t="s">
        <v>22</v>
      </c>
      <c r="D35" s="36">
        <v>917505000</v>
      </c>
      <c r="E35" s="37">
        <f t="shared" si="0"/>
        <v>367002000</v>
      </c>
      <c r="F35" s="37">
        <v>33</v>
      </c>
      <c r="G35" s="108">
        <f t="shared" si="1"/>
        <v>49500000</v>
      </c>
      <c r="H35" s="109">
        <f t="shared" si="2"/>
        <v>317502000</v>
      </c>
      <c r="I35" s="108">
        <f t="shared" si="3"/>
        <v>367002000</v>
      </c>
      <c r="J35" s="37">
        <f t="shared" si="4"/>
        <v>33</v>
      </c>
      <c r="K35" s="108">
        <f t="shared" si="5"/>
        <v>49500000</v>
      </c>
      <c r="L35" s="109">
        <f t="shared" si="6"/>
        <v>317502000</v>
      </c>
      <c r="M35" s="37">
        <f t="shared" si="7"/>
        <v>183501000</v>
      </c>
      <c r="N35" s="37">
        <f t="shared" si="8"/>
        <v>33</v>
      </c>
      <c r="O35" s="108">
        <f t="shared" si="9"/>
        <v>19800000</v>
      </c>
      <c r="P35" s="109">
        <f t="shared" si="10"/>
        <v>163701000</v>
      </c>
    </row>
    <row r="36" spans="1:16" s="9" customFormat="1" ht="21.75" customHeight="1" x14ac:dyDescent="0.25">
      <c r="A36" s="110"/>
      <c r="B36" s="34"/>
      <c r="C36" s="34" t="s">
        <v>23</v>
      </c>
      <c r="D36" s="36">
        <v>994723000</v>
      </c>
      <c r="E36" s="37">
        <f t="shared" si="0"/>
        <v>397889200</v>
      </c>
      <c r="F36" s="37">
        <v>15</v>
      </c>
      <c r="G36" s="108">
        <f t="shared" si="1"/>
        <v>22500000</v>
      </c>
      <c r="H36" s="109">
        <f t="shared" si="2"/>
        <v>375389200</v>
      </c>
      <c r="I36" s="108">
        <f t="shared" si="3"/>
        <v>397889200</v>
      </c>
      <c r="J36" s="37">
        <f t="shared" si="4"/>
        <v>15</v>
      </c>
      <c r="K36" s="108">
        <f t="shared" si="5"/>
        <v>22500000</v>
      </c>
      <c r="L36" s="109">
        <f t="shared" si="6"/>
        <v>375389200</v>
      </c>
      <c r="M36" s="37">
        <f t="shared" si="7"/>
        <v>198944600</v>
      </c>
      <c r="N36" s="37">
        <f t="shared" si="8"/>
        <v>15</v>
      </c>
      <c r="O36" s="108">
        <f t="shared" si="9"/>
        <v>9000000</v>
      </c>
      <c r="P36" s="109">
        <f t="shared" si="10"/>
        <v>189944600</v>
      </c>
    </row>
    <row r="37" spans="1:16" s="9" customFormat="1" ht="21.75" customHeight="1" x14ac:dyDescent="0.25">
      <c r="A37" s="61" t="s">
        <v>99</v>
      </c>
      <c r="B37" s="40" t="s">
        <v>24</v>
      </c>
      <c r="C37" s="34" t="s">
        <v>25</v>
      </c>
      <c r="D37" s="36">
        <v>1233506000</v>
      </c>
      <c r="E37" s="37">
        <f t="shared" si="0"/>
        <v>493402400</v>
      </c>
      <c r="F37" s="37">
        <v>50</v>
      </c>
      <c r="G37" s="108">
        <f t="shared" si="1"/>
        <v>75000000</v>
      </c>
      <c r="H37" s="109">
        <f t="shared" si="2"/>
        <v>418402400</v>
      </c>
      <c r="I37" s="108">
        <f t="shared" si="3"/>
        <v>493402400</v>
      </c>
      <c r="J37" s="37">
        <f t="shared" si="4"/>
        <v>50</v>
      </c>
      <c r="K37" s="108">
        <f t="shared" si="5"/>
        <v>75000000</v>
      </c>
      <c r="L37" s="109">
        <f t="shared" si="6"/>
        <v>418402400</v>
      </c>
      <c r="M37" s="37">
        <f t="shared" si="7"/>
        <v>246701200</v>
      </c>
      <c r="N37" s="37">
        <f t="shared" si="8"/>
        <v>50</v>
      </c>
      <c r="O37" s="108">
        <f t="shared" si="9"/>
        <v>30000000</v>
      </c>
      <c r="P37" s="109">
        <f t="shared" si="10"/>
        <v>216701200</v>
      </c>
    </row>
    <row r="38" spans="1:16" s="9" customFormat="1" ht="21.75" customHeight="1" x14ac:dyDescent="0.25">
      <c r="A38" s="61" t="s">
        <v>100</v>
      </c>
      <c r="B38" s="40" t="s">
        <v>26</v>
      </c>
      <c r="C38" s="34" t="s">
        <v>27</v>
      </c>
      <c r="D38" s="36">
        <v>1063465000</v>
      </c>
      <c r="E38" s="37">
        <f t="shared" si="0"/>
        <v>425386000</v>
      </c>
      <c r="F38" s="37">
        <v>70</v>
      </c>
      <c r="G38" s="108">
        <f t="shared" si="1"/>
        <v>105000000</v>
      </c>
      <c r="H38" s="109">
        <f t="shared" si="2"/>
        <v>320386000</v>
      </c>
      <c r="I38" s="108">
        <f t="shared" si="3"/>
        <v>425386000</v>
      </c>
      <c r="J38" s="37">
        <f t="shared" si="4"/>
        <v>70</v>
      </c>
      <c r="K38" s="108">
        <f t="shared" si="5"/>
        <v>105000000</v>
      </c>
      <c r="L38" s="109">
        <f t="shared" si="6"/>
        <v>320386000</v>
      </c>
      <c r="M38" s="37">
        <f t="shared" si="7"/>
        <v>212693000</v>
      </c>
      <c r="N38" s="37">
        <f t="shared" si="8"/>
        <v>70</v>
      </c>
      <c r="O38" s="108">
        <f t="shared" si="9"/>
        <v>42000000</v>
      </c>
      <c r="P38" s="109">
        <f t="shared" si="10"/>
        <v>170693000</v>
      </c>
    </row>
    <row r="39" spans="1:16" s="9" customFormat="1" ht="21.75" customHeight="1" x14ac:dyDescent="0.25">
      <c r="A39" s="110"/>
      <c r="B39" s="34"/>
      <c r="C39" s="34" t="s">
        <v>28</v>
      </c>
      <c r="D39" s="36">
        <v>1610615000</v>
      </c>
      <c r="E39" s="37">
        <f t="shared" si="0"/>
        <v>644246000</v>
      </c>
      <c r="F39" s="37">
        <v>50</v>
      </c>
      <c r="G39" s="108">
        <f t="shared" si="1"/>
        <v>75000000</v>
      </c>
      <c r="H39" s="109">
        <f t="shared" si="2"/>
        <v>569246000</v>
      </c>
      <c r="I39" s="108">
        <f t="shared" si="3"/>
        <v>644246000</v>
      </c>
      <c r="J39" s="37">
        <f t="shared" si="4"/>
        <v>50</v>
      </c>
      <c r="K39" s="108">
        <f t="shared" si="5"/>
        <v>75000000</v>
      </c>
      <c r="L39" s="109">
        <f t="shared" si="6"/>
        <v>569246000</v>
      </c>
      <c r="M39" s="37">
        <f t="shared" si="7"/>
        <v>322123000</v>
      </c>
      <c r="N39" s="37">
        <f t="shared" si="8"/>
        <v>50</v>
      </c>
      <c r="O39" s="108">
        <f t="shared" si="9"/>
        <v>30000000</v>
      </c>
      <c r="P39" s="109">
        <f t="shared" si="10"/>
        <v>292123000</v>
      </c>
    </row>
    <row r="40" spans="1:16" s="9" customFormat="1" ht="21.75" customHeight="1" x14ac:dyDescent="0.25">
      <c r="A40" s="110"/>
      <c r="B40" s="34"/>
      <c r="C40" s="34" t="s">
        <v>29</v>
      </c>
      <c r="D40" s="36">
        <v>1106078000</v>
      </c>
      <c r="E40" s="37">
        <f t="shared" si="0"/>
        <v>442431200</v>
      </c>
      <c r="F40" s="37">
        <v>75</v>
      </c>
      <c r="G40" s="108">
        <f t="shared" si="1"/>
        <v>112500000</v>
      </c>
      <c r="H40" s="109">
        <f t="shared" si="2"/>
        <v>329931200</v>
      </c>
      <c r="I40" s="108">
        <f t="shared" si="3"/>
        <v>442431200</v>
      </c>
      <c r="J40" s="37">
        <f t="shared" si="4"/>
        <v>75</v>
      </c>
      <c r="K40" s="108">
        <f t="shared" si="5"/>
        <v>112500000</v>
      </c>
      <c r="L40" s="109">
        <f t="shared" si="6"/>
        <v>329931200</v>
      </c>
      <c r="M40" s="37">
        <f t="shared" si="7"/>
        <v>221215600</v>
      </c>
      <c r="N40" s="37">
        <f t="shared" si="8"/>
        <v>75</v>
      </c>
      <c r="O40" s="108">
        <f t="shared" si="9"/>
        <v>45000000</v>
      </c>
      <c r="P40" s="109">
        <f t="shared" si="10"/>
        <v>176215600</v>
      </c>
    </row>
    <row r="41" spans="1:16" s="9" customFormat="1" ht="21.75" customHeight="1" x14ac:dyDescent="0.25">
      <c r="A41" s="110"/>
      <c r="B41" s="34"/>
      <c r="C41" s="34" t="s">
        <v>30</v>
      </c>
      <c r="D41" s="36">
        <v>1121138000</v>
      </c>
      <c r="E41" s="37">
        <f t="shared" si="0"/>
        <v>448455200</v>
      </c>
      <c r="F41" s="37">
        <v>84</v>
      </c>
      <c r="G41" s="108">
        <f t="shared" si="1"/>
        <v>126000000</v>
      </c>
      <c r="H41" s="109">
        <f t="shared" si="2"/>
        <v>322455200</v>
      </c>
      <c r="I41" s="108">
        <f t="shared" si="3"/>
        <v>448455200</v>
      </c>
      <c r="J41" s="37">
        <f t="shared" si="4"/>
        <v>84</v>
      </c>
      <c r="K41" s="108">
        <f t="shared" si="5"/>
        <v>126000000</v>
      </c>
      <c r="L41" s="109">
        <f t="shared" si="6"/>
        <v>322455200</v>
      </c>
      <c r="M41" s="37">
        <f t="shared" si="7"/>
        <v>224227600</v>
      </c>
      <c r="N41" s="37">
        <f t="shared" si="8"/>
        <v>84</v>
      </c>
      <c r="O41" s="108">
        <f t="shared" si="9"/>
        <v>50400000</v>
      </c>
      <c r="P41" s="109">
        <f t="shared" si="10"/>
        <v>173827600</v>
      </c>
    </row>
    <row r="42" spans="1:16" s="9" customFormat="1" ht="21.75" customHeight="1" x14ac:dyDescent="0.25">
      <c r="A42" s="110"/>
      <c r="B42" s="34"/>
      <c r="C42" s="34" t="s">
        <v>31</v>
      </c>
      <c r="D42" s="36">
        <v>858950000</v>
      </c>
      <c r="E42" s="37">
        <f t="shared" si="0"/>
        <v>343580000</v>
      </c>
      <c r="F42" s="37">
        <v>20</v>
      </c>
      <c r="G42" s="108">
        <f t="shared" si="1"/>
        <v>30000000</v>
      </c>
      <c r="H42" s="109">
        <f t="shared" si="2"/>
        <v>313580000</v>
      </c>
      <c r="I42" s="108">
        <f t="shared" si="3"/>
        <v>343580000</v>
      </c>
      <c r="J42" s="37">
        <f t="shared" si="4"/>
        <v>20</v>
      </c>
      <c r="K42" s="108">
        <f t="shared" si="5"/>
        <v>30000000</v>
      </c>
      <c r="L42" s="109">
        <f t="shared" si="6"/>
        <v>313580000</v>
      </c>
      <c r="M42" s="37">
        <f t="shared" si="7"/>
        <v>171790000</v>
      </c>
      <c r="N42" s="37">
        <f t="shared" si="8"/>
        <v>20</v>
      </c>
      <c r="O42" s="108">
        <f t="shared" si="9"/>
        <v>12000000</v>
      </c>
      <c r="P42" s="109">
        <f t="shared" si="10"/>
        <v>159790000</v>
      </c>
    </row>
    <row r="43" spans="1:16" s="9" customFormat="1" ht="21.75" customHeight="1" x14ac:dyDescent="0.25">
      <c r="A43" s="61" t="s">
        <v>101</v>
      </c>
      <c r="B43" s="40" t="s">
        <v>32</v>
      </c>
      <c r="C43" s="34" t="s">
        <v>33</v>
      </c>
      <c r="D43" s="36">
        <v>970105000</v>
      </c>
      <c r="E43" s="37">
        <f t="shared" si="0"/>
        <v>388042000</v>
      </c>
      <c r="F43" s="37">
        <v>30</v>
      </c>
      <c r="G43" s="108">
        <f t="shared" si="1"/>
        <v>45000000</v>
      </c>
      <c r="H43" s="109">
        <f t="shared" si="2"/>
        <v>343042000</v>
      </c>
      <c r="I43" s="108">
        <f t="shared" si="3"/>
        <v>388042000</v>
      </c>
      <c r="J43" s="37">
        <f t="shared" si="4"/>
        <v>30</v>
      </c>
      <c r="K43" s="108">
        <f t="shared" si="5"/>
        <v>45000000</v>
      </c>
      <c r="L43" s="109">
        <f t="shared" si="6"/>
        <v>343042000</v>
      </c>
      <c r="M43" s="37">
        <f t="shared" si="7"/>
        <v>194021000</v>
      </c>
      <c r="N43" s="37">
        <f t="shared" si="8"/>
        <v>30</v>
      </c>
      <c r="O43" s="108">
        <f t="shared" si="9"/>
        <v>18000000</v>
      </c>
      <c r="P43" s="109">
        <f t="shared" si="10"/>
        <v>176021000</v>
      </c>
    </row>
    <row r="44" spans="1:16" s="9" customFormat="1" ht="21.75" customHeight="1" x14ac:dyDescent="0.25">
      <c r="A44" s="110"/>
      <c r="B44" s="34"/>
      <c r="C44" s="34" t="s">
        <v>34</v>
      </c>
      <c r="D44" s="36">
        <v>1043094000</v>
      </c>
      <c r="E44" s="37">
        <f t="shared" si="0"/>
        <v>417237600</v>
      </c>
      <c r="F44" s="37">
        <v>50</v>
      </c>
      <c r="G44" s="108">
        <f t="shared" si="1"/>
        <v>75000000</v>
      </c>
      <c r="H44" s="109">
        <f t="shared" si="2"/>
        <v>342237600</v>
      </c>
      <c r="I44" s="108">
        <f t="shared" si="3"/>
        <v>417237600</v>
      </c>
      <c r="J44" s="37">
        <f t="shared" si="4"/>
        <v>50</v>
      </c>
      <c r="K44" s="108">
        <f t="shared" si="5"/>
        <v>75000000</v>
      </c>
      <c r="L44" s="109">
        <f t="shared" si="6"/>
        <v>342237600</v>
      </c>
      <c r="M44" s="37">
        <f t="shared" si="7"/>
        <v>208618800</v>
      </c>
      <c r="N44" s="37">
        <f t="shared" si="8"/>
        <v>50</v>
      </c>
      <c r="O44" s="108">
        <f t="shared" si="9"/>
        <v>30000000</v>
      </c>
      <c r="P44" s="109">
        <f t="shared" si="10"/>
        <v>178618800</v>
      </c>
    </row>
    <row r="45" spans="1:16" s="9" customFormat="1" ht="21.75" customHeight="1" x14ac:dyDescent="0.25">
      <c r="A45" s="110"/>
      <c r="B45" s="34"/>
      <c r="C45" s="34" t="s">
        <v>35</v>
      </c>
      <c r="D45" s="36">
        <v>943605000</v>
      </c>
      <c r="E45" s="37">
        <f t="shared" si="0"/>
        <v>377442000</v>
      </c>
      <c r="F45" s="37">
        <v>22</v>
      </c>
      <c r="G45" s="108">
        <f t="shared" si="1"/>
        <v>33000000</v>
      </c>
      <c r="H45" s="109">
        <f t="shared" si="2"/>
        <v>344442000</v>
      </c>
      <c r="I45" s="108">
        <f t="shared" si="3"/>
        <v>377442000</v>
      </c>
      <c r="J45" s="37">
        <f t="shared" si="4"/>
        <v>22</v>
      </c>
      <c r="K45" s="108">
        <f t="shared" si="5"/>
        <v>33000000</v>
      </c>
      <c r="L45" s="109">
        <f t="shared" si="6"/>
        <v>344442000</v>
      </c>
      <c r="M45" s="37">
        <f t="shared" si="7"/>
        <v>188721000</v>
      </c>
      <c r="N45" s="37">
        <f t="shared" si="8"/>
        <v>22</v>
      </c>
      <c r="O45" s="108">
        <f t="shared" si="9"/>
        <v>13200000</v>
      </c>
      <c r="P45" s="109">
        <f t="shared" si="10"/>
        <v>175521000</v>
      </c>
    </row>
    <row r="46" spans="1:16" s="9" customFormat="1" ht="21.75" customHeight="1" x14ac:dyDescent="0.25">
      <c r="A46" s="110"/>
      <c r="B46" s="34"/>
      <c r="C46" s="34" t="s">
        <v>36</v>
      </c>
      <c r="D46" s="36">
        <v>1099605000</v>
      </c>
      <c r="E46" s="37">
        <f t="shared" si="0"/>
        <v>439842000</v>
      </c>
      <c r="F46" s="37">
        <v>50</v>
      </c>
      <c r="G46" s="108">
        <f t="shared" si="1"/>
        <v>75000000</v>
      </c>
      <c r="H46" s="109">
        <f t="shared" si="2"/>
        <v>364842000</v>
      </c>
      <c r="I46" s="108">
        <f t="shared" si="3"/>
        <v>439842000</v>
      </c>
      <c r="J46" s="37">
        <f t="shared" si="4"/>
        <v>50</v>
      </c>
      <c r="K46" s="108">
        <f t="shared" si="5"/>
        <v>75000000</v>
      </c>
      <c r="L46" s="109">
        <f t="shared" si="6"/>
        <v>364842000</v>
      </c>
      <c r="M46" s="37">
        <f t="shared" si="7"/>
        <v>219921000</v>
      </c>
      <c r="N46" s="37">
        <f t="shared" si="8"/>
        <v>50</v>
      </c>
      <c r="O46" s="108">
        <f t="shared" si="9"/>
        <v>30000000</v>
      </c>
      <c r="P46" s="109">
        <f t="shared" si="10"/>
        <v>189921000</v>
      </c>
    </row>
    <row r="47" spans="1:16" s="9" customFormat="1" ht="21.75" customHeight="1" x14ac:dyDescent="0.25">
      <c r="A47" s="110"/>
      <c r="B47" s="34"/>
      <c r="C47" s="34" t="s">
        <v>37</v>
      </c>
      <c r="D47" s="36">
        <v>1202583000</v>
      </c>
      <c r="E47" s="37">
        <f t="shared" si="0"/>
        <v>481033200</v>
      </c>
      <c r="F47" s="37">
        <v>18</v>
      </c>
      <c r="G47" s="108">
        <f t="shared" si="1"/>
        <v>27000000</v>
      </c>
      <c r="H47" s="109">
        <f t="shared" si="2"/>
        <v>454033200</v>
      </c>
      <c r="I47" s="108">
        <f t="shared" si="3"/>
        <v>481033200</v>
      </c>
      <c r="J47" s="37">
        <f t="shared" si="4"/>
        <v>18</v>
      </c>
      <c r="K47" s="108">
        <f t="shared" si="5"/>
        <v>27000000</v>
      </c>
      <c r="L47" s="109">
        <f t="shared" si="6"/>
        <v>454033200</v>
      </c>
      <c r="M47" s="37">
        <f t="shared" si="7"/>
        <v>240516600</v>
      </c>
      <c r="N47" s="37">
        <f t="shared" si="8"/>
        <v>18</v>
      </c>
      <c r="O47" s="108">
        <f t="shared" si="9"/>
        <v>10800000</v>
      </c>
      <c r="P47" s="109">
        <f t="shared" si="10"/>
        <v>229716600</v>
      </c>
    </row>
    <row r="48" spans="1:16" s="9" customFormat="1" ht="21.75" customHeight="1" x14ac:dyDescent="0.25">
      <c r="A48" s="110"/>
      <c r="B48" s="34"/>
      <c r="C48" s="34" t="s">
        <v>38</v>
      </c>
      <c r="D48" s="36">
        <v>1557727000</v>
      </c>
      <c r="E48" s="37">
        <f t="shared" si="0"/>
        <v>623090800</v>
      </c>
      <c r="F48" s="37">
        <v>35</v>
      </c>
      <c r="G48" s="108">
        <f t="shared" si="1"/>
        <v>52500000</v>
      </c>
      <c r="H48" s="109">
        <f t="shared" si="2"/>
        <v>570590800</v>
      </c>
      <c r="I48" s="108">
        <f t="shared" si="3"/>
        <v>623090800</v>
      </c>
      <c r="J48" s="37">
        <f t="shared" si="4"/>
        <v>35</v>
      </c>
      <c r="K48" s="108">
        <f t="shared" si="5"/>
        <v>52500000</v>
      </c>
      <c r="L48" s="109">
        <f t="shared" si="6"/>
        <v>570590800</v>
      </c>
      <c r="M48" s="37">
        <f t="shared" si="7"/>
        <v>311545400</v>
      </c>
      <c r="N48" s="37">
        <f t="shared" si="8"/>
        <v>35</v>
      </c>
      <c r="O48" s="108">
        <f t="shared" si="9"/>
        <v>21000000</v>
      </c>
      <c r="P48" s="109">
        <f t="shared" si="10"/>
        <v>290545400</v>
      </c>
    </row>
    <row r="49" spans="1:16" s="9" customFormat="1" ht="21.75" customHeight="1" x14ac:dyDescent="0.25">
      <c r="A49" s="110"/>
      <c r="B49" s="34"/>
      <c r="C49" s="34" t="s">
        <v>39</v>
      </c>
      <c r="D49" s="36">
        <v>1217988000</v>
      </c>
      <c r="E49" s="37">
        <f t="shared" si="0"/>
        <v>487195200</v>
      </c>
      <c r="F49" s="37">
        <v>54</v>
      </c>
      <c r="G49" s="108">
        <f t="shared" si="1"/>
        <v>81000000</v>
      </c>
      <c r="H49" s="109">
        <f t="shared" si="2"/>
        <v>406195200</v>
      </c>
      <c r="I49" s="108">
        <f t="shared" si="3"/>
        <v>487195200</v>
      </c>
      <c r="J49" s="37">
        <f t="shared" si="4"/>
        <v>54</v>
      </c>
      <c r="K49" s="108">
        <f t="shared" si="5"/>
        <v>81000000</v>
      </c>
      <c r="L49" s="109">
        <f t="shared" si="6"/>
        <v>406195200</v>
      </c>
      <c r="M49" s="37">
        <f t="shared" si="7"/>
        <v>243597600</v>
      </c>
      <c r="N49" s="37">
        <f t="shared" si="8"/>
        <v>54</v>
      </c>
      <c r="O49" s="108">
        <f t="shared" si="9"/>
        <v>32400000</v>
      </c>
      <c r="P49" s="109">
        <f t="shared" si="10"/>
        <v>211197600</v>
      </c>
    </row>
    <row r="50" spans="1:16" s="9" customFormat="1" ht="21.75" customHeight="1" x14ac:dyDescent="0.25">
      <c r="A50" s="110"/>
      <c r="B50" s="34"/>
      <c r="C50" s="34" t="s">
        <v>40</v>
      </c>
      <c r="D50" s="36">
        <v>1333310000</v>
      </c>
      <c r="E50" s="37">
        <f t="shared" si="0"/>
        <v>533324000</v>
      </c>
      <c r="F50" s="37">
        <v>20</v>
      </c>
      <c r="G50" s="108">
        <f t="shared" si="1"/>
        <v>30000000</v>
      </c>
      <c r="H50" s="109">
        <f t="shared" si="2"/>
        <v>503324000</v>
      </c>
      <c r="I50" s="108">
        <f t="shared" si="3"/>
        <v>533324000</v>
      </c>
      <c r="J50" s="37">
        <f t="shared" si="4"/>
        <v>20</v>
      </c>
      <c r="K50" s="108">
        <f t="shared" si="5"/>
        <v>30000000</v>
      </c>
      <c r="L50" s="109">
        <f t="shared" si="6"/>
        <v>503324000</v>
      </c>
      <c r="M50" s="37">
        <f t="shared" si="7"/>
        <v>266662000</v>
      </c>
      <c r="N50" s="37">
        <f t="shared" si="8"/>
        <v>20</v>
      </c>
      <c r="O50" s="108">
        <f t="shared" si="9"/>
        <v>12000000</v>
      </c>
      <c r="P50" s="109">
        <f t="shared" si="10"/>
        <v>254662000</v>
      </c>
    </row>
    <row r="51" spans="1:16" s="9" customFormat="1" ht="21.75" customHeight="1" x14ac:dyDescent="0.25">
      <c r="A51" s="110"/>
      <c r="B51" s="34"/>
      <c r="C51" s="34" t="s">
        <v>41</v>
      </c>
      <c r="D51" s="36">
        <v>1243283000</v>
      </c>
      <c r="E51" s="37">
        <f t="shared" si="0"/>
        <v>497313200</v>
      </c>
      <c r="F51" s="37">
        <v>13</v>
      </c>
      <c r="G51" s="108">
        <f t="shared" si="1"/>
        <v>19500000</v>
      </c>
      <c r="H51" s="109">
        <f t="shared" si="2"/>
        <v>477813200</v>
      </c>
      <c r="I51" s="108">
        <f t="shared" si="3"/>
        <v>497313200</v>
      </c>
      <c r="J51" s="37">
        <f t="shared" si="4"/>
        <v>13</v>
      </c>
      <c r="K51" s="108">
        <f t="shared" si="5"/>
        <v>19500000</v>
      </c>
      <c r="L51" s="109">
        <f t="shared" si="6"/>
        <v>477813200</v>
      </c>
      <c r="M51" s="37">
        <f t="shared" si="7"/>
        <v>248656600</v>
      </c>
      <c r="N51" s="37">
        <f t="shared" si="8"/>
        <v>13</v>
      </c>
      <c r="O51" s="108">
        <f t="shared" si="9"/>
        <v>7800000</v>
      </c>
      <c r="P51" s="109">
        <f t="shared" si="10"/>
        <v>240856600</v>
      </c>
    </row>
    <row r="52" spans="1:16" s="9" customFormat="1" ht="21.75" customHeight="1" x14ac:dyDescent="0.25">
      <c r="A52" s="61" t="s">
        <v>102</v>
      </c>
      <c r="B52" s="40" t="s">
        <v>42</v>
      </c>
      <c r="C52" s="34" t="s">
        <v>43</v>
      </c>
      <c r="D52" s="36">
        <v>1015563000</v>
      </c>
      <c r="E52" s="37">
        <f t="shared" si="0"/>
        <v>406225200</v>
      </c>
      <c r="F52" s="37">
        <v>20</v>
      </c>
      <c r="G52" s="108">
        <f t="shared" si="1"/>
        <v>30000000</v>
      </c>
      <c r="H52" s="109">
        <f t="shared" si="2"/>
        <v>376225200</v>
      </c>
      <c r="I52" s="108">
        <f t="shared" si="3"/>
        <v>406225200</v>
      </c>
      <c r="J52" s="37">
        <f t="shared" si="4"/>
        <v>20</v>
      </c>
      <c r="K52" s="108">
        <f t="shared" si="5"/>
        <v>30000000</v>
      </c>
      <c r="L52" s="109">
        <f t="shared" si="6"/>
        <v>376225200</v>
      </c>
      <c r="M52" s="37">
        <f t="shared" si="7"/>
        <v>203112600</v>
      </c>
      <c r="N52" s="37">
        <f t="shared" si="8"/>
        <v>20</v>
      </c>
      <c r="O52" s="108">
        <f t="shared" si="9"/>
        <v>12000000</v>
      </c>
      <c r="P52" s="109">
        <f t="shared" si="10"/>
        <v>191112600</v>
      </c>
    </row>
    <row r="53" spans="1:16" s="9" customFormat="1" ht="21.75" customHeight="1" x14ac:dyDescent="0.25">
      <c r="A53" s="110"/>
      <c r="B53" s="34"/>
      <c r="C53" s="34" t="s">
        <v>44</v>
      </c>
      <c r="D53" s="36">
        <v>1114636000</v>
      </c>
      <c r="E53" s="37">
        <f t="shared" si="0"/>
        <v>445854400</v>
      </c>
      <c r="F53" s="37">
        <v>220</v>
      </c>
      <c r="G53" s="108">
        <f t="shared" si="1"/>
        <v>330000000</v>
      </c>
      <c r="H53" s="109">
        <f t="shared" si="2"/>
        <v>115854400</v>
      </c>
      <c r="I53" s="108">
        <f t="shared" si="3"/>
        <v>445854400</v>
      </c>
      <c r="J53" s="37">
        <f t="shared" si="4"/>
        <v>220</v>
      </c>
      <c r="K53" s="108">
        <f t="shared" si="5"/>
        <v>330000000</v>
      </c>
      <c r="L53" s="109">
        <f t="shared" si="6"/>
        <v>115854400</v>
      </c>
      <c r="M53" s="37">
        <f t="shared" si="7"/>
        <v>222927200</v>
      </c>
      <c r="N53" s="37">
        <f t="shared" si="8"/>
        <v>220</v>
      </c>
      <c r="O53" s="108">
        <f t="shared" si="9"/>
        <v>132000000</v>
      </c>
      <c r="P53" s="109">
        <f t="shared" si="10"/>
        <v>90927200</v>
      </c>
    </row>
    <row r="54" spans="1:16" s="9" customFormat="1" ht="21.75" customHeight="1" x14ac:dyDescent="0.25">
      <c r="A54" s="110"/>
      <c r="B54" s="34"/>
      <c r="C54" s="34" t="s">
        <v>45</v>
      </c>
      <c r="D54" s="36">
        <v>900323000</v>
      </c>
      <c r="E54" s="37">
        <f t="shared" si="0"/>
        <v>360129200</v>
      </c>
      <c r="F54" s="37">
        <v>63</v>
      </c>
      <c r="G54" s="108">
        <f t="shared" si="1"/>
        <v>94500000</v>
      </c>
      <c r="H54" s="109">
        <f t="shared" si="2"/>
        <v>265629200</v>
      </c>
      <c r="I54" s="108">
        <f t="shared" si="3"/>
        <v>360129200</v>
      </c>
      <c r="J54" s="37">
        <f t="shared" si="4"/>
        <v>63</v>
      </c>
      <c r="K54" s="108">
        <f t="shared" si="5"/>
        <v>94500000</v>
      </c>
      <c r="L54" s="109">
        <f t="shared" si="6"/>
        <v>265629200</v>
      </c>
      <c r="M54" s="37">
        <f t="shared" si="7"/>
        <v>180064600</v>
      </c>
      <c r="N54" s="37">
        <f t="shared" si="8"/>
        <v>63</v>
      </c>
      <c r="O54" s="108">
        <f t="shared" si="9"/>
        <v>37800000</v>
      </c>
      <c r="P54" s="109">
        <f t="shared" si="10"/>
        <v>142264600</v>
      </c>
    </row>
    <row r="55" spans="1:16" s="9" customFormat="1" ht="21.75" customHeight="1" x14ac:dyDescent="0.25">
      <c r="A55" s="110"/>
      <c r="B55" s="34"/>
      <c r="C55" s="34" t="s">
        <v>46</v>
      </c>
      <c r="D55" s="36">
        <v>957033000</v>
      </c>
      <c r="E55" s="37">
        <f t="shared" si="0"/>
        <v>382813200</v>
      </c>
      <c r="F55" s="37">
        <v>30</v>
      </c>
      <c r="G55" s="108">
        <f t="shared" si="1"/>
        <v>45000000</v>
      </c>
      <c r="H55" s="109">
        <f t="shared" si="2"/>
        <v>337813200</v>
      </c>
      <c r="I55" s="108">
        <f t="shared" si="3"/>
        <v>382813200</v>
      </c>
      <c r="J55" s="37">
        <f t="shared" si="4"/>
        <v>30</v>
      </c>
      <c r="K55" s="108">
        <f t="shared" si="5"/>
        <v>45000000</v>
      </c>
      <c r="L55" s="109">
        <f t="shared" si="6"/>
        <v>337813200</v>
      </c>
      <c r="M55" s="37">
        <f t="shared" si="7"/>
        <v>191406600</v>
      </c>
      <c r="N55" s="37">
        <f t="shared" si="8"/>
        <v>30</v>
      </c>
      <c r="O55" s="108">
        <f t="shared" si="9"/>
        <v>18000000</v>
      </c>
      <c r="P55" s="109">
        <f t="shared" si="10"/>
        <v>173406600</v>
      </c>
    </row>
    <row r="56" spans="1:16" s="9" customFormat="1" ht="21.75" customHeight="1" x14ac:dyDescent="0.25">
      <c r="A56" s="110"/>
      <c r="B56" s="34"/>
      <c r="C56" s="34" t="s">
        <v>47</v>
      </c>
      <c r="D56" s="36">
        <v>925282000</v>
      </c>
      <c r="E56" s="37">
        <f t="shared" si="0"/>
        <v>370112800</v>
      </c>
      <c r="F56" s="37">
        <v>40</v>
      </c>
      <c r="G56" s="108">
        <f t="shared" si="1"/>
        <v>60000000</v>
      </c>
      <c r="H56" s="109">
        <f t="shared" si="2"/>
        <v>310112800</v>
      </c>
      <c r="I56" s="108">
        <f t="shared" si="3"/>
        <v>370112800</v>
      </c>
      <c r="J56" s="37">
        <f t="shared" si="4"/>
        <v>40</v>
      </c>
      <c r="K56" s="108">
        <f t="shared" si="5"/>
        <v>60000000</v>
      </c>
      <c r="L56" s="109">
        <f t="shared" si="6"/>
        <v>310112800</v>
      </c>
      <c r="M56" s="37">
        <f t="shared" si="7"/>
        <v>185056400</v>
      </c>
      <c r="N56" s="37">
        <f t="shared" si="8"/>
        <v>40</v>
      </c>
      <c r="O56" s="108">
        <f t="shared" si="9"/>
        <v>24000000</v>
      </c>
      <c r="P56" s="109">
        <f t="shared" si="10"/>
        <v>161056400</v>
      </c>
    </row>
    <row r="57" spans="1:16" s="9" customFormat="1" ht="21.75" customHeight="1" x14ac:dyDescent="0.25">
      <c r="A57" s="110"/>
      <c r="B57" s="34"/>
      <c r="C57" s="34" t="s">
        <v>48</v>
      </c>
      <c r="D57" s="36">
        <v>901486000</v>
      </c>
      <c r="E57" s="37">
        <f t="shared" si="0"/>
        <v>360594400</v>
      </c>
      <c r="F57" s="37">
        <v>80</v>
      </c>
      <c r="G57" s="108">
        <f t="shared" si="1"/>
        <v>120000000</v>
      </c>
      <c r="H57" s="109">
        <f t="shared" si="2"/>
        <v>240594400</v>
      </c>
      <c r="I57" s="108">
        <f t="shared" si="3"/>
        <v>360594400</v>
      </c>
      <c r="J57" s="37">
        <f t="shared" si="4"/>
        <v>80</v>
      </c>
      <c r="K57" s="108">
        <f t="shared" si="5"/>
        <v>120000000</v>
      </c>
      <c r="L57" s="109">
        <f t="shared" si="6"/>
        <v>240594400</v>
      </c>
      <c r="M57" s="37">
        <f t="shared" si="7"/>
        <v>180297200</v>
      </c>
      <c r="N57" s="37">
        <f t="shared" si="8"/>
        <v>80</v>
      </c>
      <c r="O57" s="108">
        <f t="shared" si="9"/>
        <v>48000000</v>
      </c>
      <c r="P57" s="109">
        <f t="shared" si="10"/>
        <v>132297200</v>
      </c>
    </row>
    <row r="58" spans="1:16" s="9" customFormat="1" ht="21.75" customHeight="1" x14ac:dyDescent="0.25">
      <c r="A58" s="61" t="s">
        <v>103</v>
      </c>
      <c r="B58" s="40" t="s">
        <v>49</v>
      </c>
      <c r="C58" s="34" t="s">
        <v>50</v>
      </c>
      <c r="D58" s="36">
        <v>1238337000</v>
      </c>
      <c r="E58" s="37">
        <f t="shared" si="0"/>
        <v>495334800</v>
      </c>
      <c r="F58" s="37">
        <v>50</v>
      </c>
      <c r="G58" s="108">
        <f t="shared" si="1"/>
        <v>75000000</v>
      </c>
      <c r="H58" s="109">
        <f t="shared" si="2"/>
        <v>420334800</v>
      </c>
      <c r="I58" s="108">
        <f t="shared" si="3"/>
        <v>495334800</v>
      </c>
      <c r="J58" s="37">
        <f t="shared" si="4"/>
        <v>50</v>
      </c>
      <c r="K58" s="108">
        <f t="shared" si="5"/>
        <v>75000000</v>
      </c>
      <c r="L58" s="109">
        <f t="shared" si="6"/>
        <v>420334800</v>
      </c>
      <c r="M58" s="37">
        <f t="shared" si="7"/>
        <v>247667400</v>
      </c>
      <c r="N58" s="37">
        <f t="shared" si="8"/>
        <v>50</v>
      </c>
      <c r="O58" s="108">
        <f t="shared" si="9"/>
        <v>30000000</v>
      </c>
      <c r="P58" s="109">
        <f t="shared" si="10"/>
        <v>217667400</v>
      </c>
    </row>
    <row r="59" spans="1:16" s="9" customFormat="1" ht="21.75" customHeight="1" x14ac:dyDescent="0.25">
      <c r="A59" s="110"/>
      <c r="B59" s="34"/>
      <c r="C59" s="34" t="s">
        <v>51</v>
      </c>
      <c r="D59" s="36">
        <v>1186231000</v>
      </c>
      <c r="E59" s="37">
        <f t="shared" si="0"/>
        <v>474492400</v>
      </c>
      <c r="F59" s="37">
        <v>30</v>
      </c>
      <c r="G59" s="108">
        <f t="shared" si="1"/>
        <v>45000000</v>
      </c>
      <c r="H59" s="109">
        <f t="shared" si="2"/>
        <v>429492400</v>
      </c>
      <c r="I59" s="108">
        <f t="shared" si="3"/>
        <v>474492400</v>
      </c>
      <c r="J59" s="37">
        <f t="shared" si="4"/>
        <v>30</v>
      </c>
      <c r="K59" s="108">
        <f t="shared" si="5"/>
        <v>45000000</v>
      </c>
      <c r="L59" s="109">
        <f t="shared" si="6"/>
        <v>429492400</v>
      </c>
      <c r="M59" s="37">
        <f t="shared" si="7"/>
        <v>237246200</v>
      </c>
      <c r="N59" s="37">
        <f t="shared" si="8"/>
        <v>30</v>
      </c>
      <c r="O59" s="108">
        <f t="shared" si="9"/>
        <v>18000000</v>
      </c>
      <c r="P59" s="109">
        <f t="shared" si="10"/>
        <v>219246200</v>
      </c>
    </row>
    <row r="60" spans="1:16" s="9" customFormat="1" ht="21.75" customHeight="1" x14ac:dyDescent="0.25">
      <c r="A60" s="61" t="s">
        <v>104</v>
      </c>
      <c r="B60" s="40" t="s">
        <v>52</v>
      </c>
      <c r="C60" s="34" t="s">
        <v>53</v>
      </c>
      <c r="D60" s="36">
        <v>981965000</v>
      </c>
      <c r="E60" s="37">
        <f t="shared" si="0"/>
        <v>392786000</v>
      </c>
      <c r="F60" s="37">
        <v>22</v>
      </c>
      <c r="G60" s="108">
        <f t="shared" si="1"/>
        <v>33000000</v>
      </c>
      <c r="H60" s="109">
        <f t="shared" si="2"/>
        <v>359786000</v>
      </c>
      <c r="I60" s="108">
        <f t="shared" si="3"/>
        <v>392786000</v>
      </c>
      <c r="J60" s="37">
        <f t="shared" si="4"/>
        <v>22</v>
      </c>
      <c r="K60" s="108">
        <f t="shared" si="5"/>
        <v>33000000</v>
      </c>
      <c r="L60" s="109">
        <f t="shared" si="6"/>
        <v>359786000</v>
      </c>
      <c r="M60" s="37">
        <f t="shared" si="7"/>
        <v>196393000</v>
      </c>
      <c r="N60" s="37">
        <f t="shared" si="8"/>
        <v>22</v>
      </c>
      <c r="O60" s="108">
        <f t="shared" si="9"/>
        <v>13200000</v>
      </c>
      <c r="P60" s="109">
        <f t="shared" si="10"/>
        <v>183193000</v>
      </c>
    </row>
    <row r="61" spans="1:16" s="9" customFormat="1" ht="21.75" customHeight="1" x14ac:dyDescent="0.25">
      <c r="A61" s="110"/>
      <c r="B61" s="34"/>
      <c r="C61" s="34" t="s">
        <v>54</v>
      </c>
      <c r="D61" s="36">
        <v>958770000</v>
      </c>
      <c r="E61" s="37">
        <f t="shared" si="0"/>
        <v>383508000</v>
      </c>
      <c r="F61" s="37">
        <v>38</v>
      </c>
      <c r="G61" s="108">
        <f t="shared" si="1"/>
        <v>57000000</v>
      </c>
      <c r="H61" s="109">
        <f t="shared" si="2"/>
        <v>326508000</v>
      </c>
      <c r="I61" s="108">
        <f t="shared" si="3"/>
        <v>383508000</v>
      </c>
      <c r="J61" s="37">
        <f t="shared" si="4"/>
        <v>38</v>
      </c>
      <c r="K61" s="108">
        <f t="shared" si="5"/>
        <v>57000000</v>
      </c>
      <c r="L61" s="109">
        <f t="shared" si="6"/>
        <v>326508000</v>
      </c>
      <c r="M61" s="37">
        <f t="shared" si="7"/>
        <v>191754000</v>
      </c>
      <c r="N61" s="37">
        <f t="shared" si="8"/>
        <v>38</v>
      </c>
      <c r="O61" s="108">
        <f t="shared" si="9"/>
        <v>22800000</v>
      </c>
      <c r="P61" s="109">
        <f t="shared" si="10"/>
        <v>168954000</v>
      </c>
    </row>
    <row r="62" spans="1:16" s="9" customFormat="1" ht="21.75" customHeight="1" x14ac:dyDescent="0.25">
      <c r="A62" s="61" t="s">
        <v>105</v>
      </c>
      <c r="B62" s="40" t="s">
        <v>55</v>
      </c>
      <c r="C62" s="34" t="s">
        <v>56</v>
      </c>
      <c r="D62" s="36">
        <v>1369813000</v>
      </c>
      <c r="E62" s="37">
        <f t="shared" si="0"/>
        <v>547925200</v>
      </c>
      <c r="F62" s="37">
        <v>51</v>
      </c>
      <c r="G62" s="108">
        <f t="shared" si="1"/>
        <v>76500000</v>
      </c>
      <c r="H62" s="109">
        <f t="shared" si="2"/>
        <v>471425200</v>
      </c>
      <c r="I62" s="108">
        <f t="shared" si="3"/>
        <v>547925200</v>
      </c>
      <c r="J62" s="37">
        <f t="shared" si="4"/>
        <v>51</v>
      </c>
      <c r="K62" s="108">
        <f t="shared" si="5"/>
        <v>76500000</v>
      </c>
      <c r="L62" s="109">
        <f t="shared" si="6"/>
        <v>471425200</v>
      </c>
      <c r="M62" s="37">
        <f t="shared" si="7"/>
        <v>273962600</v>
      </c>
      <c r="N62" s="37">
        <f t="shared" si="8"/>
        <v>51</v>
      </c>
      <c r="O62" s="108">
        <f t="shared" si="9"/>
        <v>30600000</v>
      </c>
      <c r="P62" s="109">
        <f t="shared" si="10"/>
        <v>243362600</v>
      </c>
    </row>
    <row r="63" spans="1:16" s="9" customFormat="1" ht="21.75" customHeight="1" x14ac:dyDescent="0.25">
      <c r="A63" s="110"/>
      <c r="B63" s="34"/>
      <c r="C63" s="34" t="s">
        <v>57</v>
      </c>
      <c r="D63" s="36">
        <v>882874000</v>
      </c>
      <c r="E63" s="37">
        <f t="shared" si="0"/>
        <v>353149600</v>
      </c>
      <c r="F63" s="37">
        <v>25</v>
      </c>
      <c r="G63" s="108">
        <f t="shared" si="1"/>
        <v>37500000</v>
      </c>
      <c r="H63" s="109">
        <f t="shared" si="2"/>
        <v>315649600</v>
      </c>
      <c r="I63" s="108">
        <f t="shared" si="3"/>
        <v>353149600</v>
      </c>
      <c r="J63" s="37">
        <f t="shared" si="4"/>
        <v>25</v>
      </c>
      <c r="K63" s="108">
        <f t="shared" si="5"/>
        <v>37500000</v>
      </c>
      <c r="L63" s="109">
        <f t="shared" si="6"/>
        <v>315649600</v>
      </c>
      <c r="M63" s="37">
        <f t="shared" si="7"/>
        <v>176574800</v>
      </c>
      <c r="N63" s="37">
        <f t="shared" si="8"/>
        <v>25</v>
      </c>
      <c r="O63" s="108">
        <f t="shared" si="9"/>
        <v>15000000</v>
      </c>
      <c r="P63" s="109">
        <f t="shared" si="10"/>
        <v>161574800</v>
      </c>
    </row>
    <row r="64" spans="1:16" s="9" customFormat="1" ht="21.75" customHeight="1" x14ac:dyDescent="0.25">
      <c r="A64" s="110"/>
      <c r="B64" s="34"/>
      <c r="C64" s="34" t="s">
        <v>58</v>
      </c>
      <c r="D64" s="36">
        <v>956805000</v>
      </c>
      <c r="E64" s="37">
        <f t="shared" si="0"/>
        <v>382722000</v>
      </c>
      <c r="F64" s="37">
        <v>42</v>
      </c>
      <c r="G64" s="108">
        <f t="shared" si="1"/>
        <v>63000000</v>
      </c>
      <c r="H64" s="109">
        <f t="shared" si="2"/>
        <v>319722000</v>
      </c>
      <c r="I64" s="108">
        <f t="shared" si="3"/>
        <v>382722000</v>
      </c>
      <c r="J64" s="37">
        <f t="shared" si="4"/>
        <v>42</v>
      </c>
      <c r="K64" s="108">
        <f t="shared" si="5"/>
        <v>63000000</v>
      </c>
      <c r="L64" s="109">
        <f t="shared" si="6"/>
        <v>319722000</v>
      </c>
      <c r="M64" s="37">
        <f t="shared" si="7"/>
        <v>191361000</v>
      </c>
      <c r="N64" s="37">
        <f t="shared" si="8"/>
        <v>42</v>
      </c>
      <c r="O64" s="108">
        <f t="shared" si="9"/>
        <v>25200000</v>
      </c>
      <c r="P64" s="109">
        <f t="shared" si="10"/>
        <v>166161000</v>
      </c>
    </row>
    <row r="65" spans="1:16" s="9" customFormat="1" ht="21.75" customHeight="1" x14ac:dyDescent="0.25">
      <c r="A65" s="110"/>
      <c r="B65" s="34"/>
      <c r="C65" s="34" t="s">
        <v>55</v>
      </c>
      <c r="D65" s="36">
        <v>907912000</v>
      </c>
      <c r="E65" s="37">
        <f t="shared" si="0"/>
        <v>363164800</v>
      </c>
      <c r="F65" s="37">
        <v>80</v>
      </c>
      <c r="G65" s="108">
        <f t="shared" si="1"/>
        <v>120000000</v>
      </c>
      <c r="H65" s="109">
        <f t="shared" si="2"/>
        <v>243164800</v>
      </c>
      <c r="I65" s="108">
        <f t="shared" si="3"/>
        <v>363164800</v>
      </c>
      <c r="J65" s="37">
        <f t="shared" si="4"/>
        <v>80</v>
      </c>
      <c r="K65" s="108">
        <f t="shared" si="5"/>
        <v>120000000</v>
      </c>
      <c r="L65" s="109">
        <f t="shared" si="6"/>
        <v>243164800</v>
      </c>
      <c r="M65" s="37">
        <f t="shared" si="7"/>
        <v>181582400</v>
      </c>
      <c r="N65" s="37">
        <f t="shared" si="8"/>
        <v>80</v>
      </c>
      <c r="O65" s="108">
        <f t="shared" si="9"/>
        <v>48000000</v>
      </c>
      <c r="P65" s="109">
        <f t="shared" si="10"/>
        <v>133582400</v>
      </c>
    </row>
    <row r="66" spans="1:16" s="9" customFormat="1" ht="21.75" customHeight="1" x14ac:dyDescent="0.25">
      <c r="A66" s="110"/>
      <c r="B66" s="34"/>
      <c r="C66" s="34" t="s">
        <v>59</v>
      </c>
      <c r="D66" s="36">
        <v>952757000</v>
      </c>
      <c r="E66" s="37">
        <f t="shared" si="0"/>
        <v>381102800</v>
      </c>
      <c r="F66" s="37">
        <v>10</v>
      </c>
      <c r="G66" s="108">
        <f t="shared" si="1"/>
        <v>15000000</v>
      </c>
      <c r="H66" s="109">
        <f t="shared" si="2"/>
        <v>366102800</v>
      </c>
      <c r="I66" s="108">
        <f t="shared" si="3"/>
        <v>381102800</v>
      </c>
      <c r="J66" s="37">
        <f t="shared" si="4"/>
        <v>10</v>
      </c>
      <c r="K66" s="108">
        <f t="shared" si="5"/>
        <v>15000000</v>
      </c>
      <c r="L66" s="109">
        <f t="shared" si="6"/>
        <v>366102800</v>
      </c>
      <c r="M66" s="37">
        <f t="shared" si="7"/>
        <v>190551400</v>
      </c>
      <c r="N66" s="37">
        <f t="shared" si="8"/>
        <v>10</v>
      </c>
      <c r="O66" s="108">
        <f t="shared" si="9"/>
        <v>6000000</v>
      </c>
      <c r="P66" s="109">
        <f t="shared" si="10"/>
        <v>184551400</v>
      </c>
    </row>
    <row r="67" spans="1:16" s="9" customFormat="1" ht="21.75" customHeight="1" x14ac:dyDescent="0.25">
      <c r="A67" s="110"/>
      <c r="B67" s="34"/>
      <c r="C67" s="34" t="s">
        <v>60</v>
      </c>
      <c r="D67" s="36">
        <v>945298000</v>
      </c>
      <c r="E67" s="37">
        <f t="shared" si="0"/>
        <v>378119200</v>
      </c>
      <c r="F67" s="37">
        <v>85</v>
      </c>
      <c r="G67" s="108">
        <f t="shared" si="1"/>
        <v>127500000</v>
      </c>
      <c r="H67" s="109">
        <f t="shared" si="2"/>
        <v>250619200</v>
      </c>
      <c r="I67" s="108">
        <f t="shared" si="3"/>
        <v>378119200</v>
      </c>
      <c r="J67" s="37">
        <f t="shared" si="4"/>
        <v>85</v>
      </c>
      <c r="K67" s="108">
        <f t="shared" si="5"/>
        <v>127500000</v>
      </c>
      <c r="L67" s="109">
        <f t="shared" si="6"/>
        <v>250619200</v>
      </c>
      <c r="M67" s="37">
        <f t="shared" si="7"/>
        <v>189059600</v>
      </c>
      <c r="N67" s="37">
        <f t="shared" si="8"/>
        <v>85</v>
      </c>
      <c r="O67" s="108">
        <f t="shared" si="9"/>
        <v>51000000</v>
      </c>
      <c r="P67" s="109">
        <f t="shared" si="10"/>
        <v>138059600</v>
      </c>
    </row>
    <row r="68" spans="1:16" s="9" customFormat="1" ht="21.75" customHeight="1" x14ac:dyDescent="0.25">
      <c r="A68" s="61" t="s">
        <v>106</v>
      </c>
      <c r="B68" s="40" t="s">
        <v>61</v>
      </c>
      <c r="C68" s="34" t="s">
        <v>62</v>
      </c>
      <c r="D68" s="36">
        <v>1064328000</v>
      </c>
      <c r="E68" s="37">
        <f t="shared" si="0"/>
        <v>425731200</v>
      </c>
      <c r="F68" s="37">
        <v>125</v>
      </c>
      <c r="G68" s="108">
        <f t="shared" si="1"/>
        <v>187500000</v>
      </c>
      <c r="H68" s="109">
        <f t="shared" si="2"/>
        <v>238231200</v>
      </c>
      <c r="I68" s="108">
        <f t="shared" si="3"/>
        <v>425731200</v>
      </c>
      <c r="J68" s="37">
        <f t="shared" si="4"/>
        <v>125</v>
      </c>
      <c r="K68" s="108">
        <f t="shared" si="5"/>
        <v>187500000</v>
      </c>
      <c r="L68" s="109">
        <f t="shared" si="6"/>
        <v>238231200</v>
      </c>
      <c r="M68" s="37">
        <f t="shared" si="7"/>
        <v>212865600</v>
      </c>
      <c r="N68" s="37">
        <f t="shared" si="8"/>
        <v>125</v>
      </c>
      <c r="O68" s="108">
        <f t="shared" si="9"/>
        <v>75000000</v>
      </c>
      <c r="P68" s="109">
        <f t="shared" si="10"/>
        <v>137865600</v>
      </c>
    </row>
    <row r="69" spans="1:16" s="9" customFormat="1" ht="21.75" customHeight="1" x14ac:dyDescent="0.25">
      <c r="A69" s="110"/>
      <c r="B69" s="34"/>
      <c r="C69" s="34" t="s">
        <v>63</v>
      </c>
      <c r="D69" s="36">
        <v>1046113000</v>
      </c>
      <c r="E69" s="37">
        <f t="shared" si="0"/>
        <v>418445200</v>
      </c>
      <c r="F69" s="37">
        <v>150</v>
      </c>
      <c r="G69" s="108">
        <f t="shared" si="1"/>
        <v>225000000</v>
      </c>
      <c r="H69" s="109">
        <f t="shared" si="2"/>
        <v>193445200</v>
      </c>
      <c r="I69" s="108">
        <f t="shared" si="3"/>
        <v>418445200</v>
      </c>
      <c r="J69" s="37">
        <f t="shared" si="4"/>
        <v>150</v>
      </c>
      <c r="K69" s="108">
        <f t="shared" si="5"/>
        <v>225000000</v>
      </c>
      <c r="L69" s="109">
        <f t="shared" si="6"/>
        <v>193445200</v>
      </c>
      <c r="M69" s="37">
        <f t="shared" si="7"/>
        <v>209222600</v>
      </c>
      <c r="N69" s="37">
        <f t="shared" si="8"/>
        <v>150</v>
      </c>
      <c r="O69" s="108">
        <f t="shared" si="9"/>
        <v>90000000</v>
      </c>
      <c r="P69" s="109">
        <f t="shared" si="10"/>
        <v>119222600</v>
      </c>
    </row>
    <row r="70" spans="1:16" s="9" customFormat="1" ht="21.75" customHeight="1" x14ac:dyDescent="0.25">
      <c r="A70" s="110"/>
      <c r="B70" s="34"/>
      <c r="C70" s="34" t="s">
        <v>64</v>
      </c>
      <c r="D70" s="36">
        <v>980537000</v>
      </c>
      <c r="E70" s="37">
        <f t="shared" si="0"/>
        <v>392214800</v>
      </c>
      <c r="F70" s="37">
        <v>119</v>
      </c>
      <c r="G70" s="108">
        <f t="shared" si="1"/>
        <v>178500000</v>
      </c>
      <c r="H70" s="109">
        <f t="shared" si="2"/>
        <v>213714800</v>
      </c>
      <c r="I70" s="108">
        <f t="shared" si="3"/>
        <v>392214800</v>
      </c>
      <c r="J70" s="37">
        <f t="shared" si="4"/>
        <v>119</v>
      </c>
      <c r="K70" s="108">
        <f t="shared" si="5"/>
        <v>178500000</v>
      </c>
      <c r="L70" s="109">
        <f t="shared" si="6"/>
        <v>213714800</v>
      </c>
      <c r="M70" s="37">
        <f t="shared" si="7"/>
        <v>196107400</v>
      </c>
      <c r="N70" s="37">
        <f t="shared" si="8"/>
        <v>119</v>
      </c>
      <c r="O70" s="108">
        <f t="shared" si="9"/>
        <v>71400000</v>
      </c>
      <c r="P70" s="109">
        <f t="shared" si="10"/>
        <v>124707400</v>
      </c>
    </row>
    <row r="71" spans="1:16" s="9" customFormat="1" ht="21.75" customHeight="1" x14ac:dyDescent="0.25">
      <c r="A71" s="110"/>
      <c r="B71" s="34"/>
      <c r="C71" s="34" t="s">
        <v>65</v>
      </c>
      <c r="D71" s="36">
        <v>1177089000</v>
      </c>
      <c r="E71" s="37">
        <f t="shared" si="0"/>
        <v>470835600</v>
      </c>
      <c r="F71" s="37">
        <v>166</v>
      </c>
      <c r="G71" s="108">
        <f t="shared" si="1"/>
        <v>249000000</v>
      </c>
      <c r="H71" s="109">
        <f t="shared" si="2"/>
        <v>221835600</v>
      </c>
      <c r="I71" s="108">
        <f t="shared" si="3"/>
        <v>470835600</v>
      </c>
      <c r="J71" s="37">
        <f t="shared" si="4"/>
        <v>166</v>
      </c>
      <c r="K71" s="108">
        <f t="shared" si="5"/>
        <v>249000000</v>
      </c>
      <c r="L71" s="109">
        <f t="shared" si="6"/>
        <v>221835600</v>
      </c>
      <c r="M71" s="37">
        <f t="shared" si="7"/>
        <v>235417800</v>
      </c>
      <c r="N71" s="37">
        <f t="shared" si="8"/>
        <v>166</v>
      </c>
      <c r="O71" s="108">
        <f t="shared" si="9"/>
        <v>99600000</v>
      </c>
      <c r="P71" s="109">
        <f t="shared" si="10"/>
        <v>135817800</v>
      </c>
    </row>
    <row r="72" spans="1:16" s="9" customFormat="1" ht="21.75" customHeight="1" x14ac:dyDescent="0.25">
      <c r="A72" s="110"/>
      <c r="B72" s="34"/>
      <c r="C72" s="34" t="s">
        <v>66</v>
      </c>
      <c r="D72" s="36">
        <v>841126000</v>
      </c>
      <c r="E72" s="37">
        <f t="shared" si="0"/>
        <v>336450400</v>
      </c>
      <c r="F72" s="37">
        <v>69</v>
      </c>
      <c r="G72" s="108">
        <f t="shared" si="1"/>
        <v>103500000</v>
      </c>
      <c r="H72" s="109">
        <f t="shared" si="2"/>
        <v>232950400</v>
      </c>
      <c r="I72" s="108">
        <f t="shared" si="3"/>
        <v>336450400</v>
      </c>
      <c r="J72" s="37">
        <f t="shared" si="4"/>
        <v>69</v>
      </c>
      <c r="K72" s="108">
        <f t="shared" si="5"/>
        <v>103500000</v>
      </c>
      <c r="L72" s="109">
        <f t="shared" si="6"/>
        <v>232950400</v>
      </c>
      <c r="M72" s="37">
        <f t="shared" si="7"/>
        <v>168225200</v>
      </c>
      <c r="N72" s="37">
        <f t="shared" si="8"/>
        <v>69</v>
      </c>
      <c r="O72" s="108">
        <f t="shared" si="9"/>
        <v>41400000</v>
      </c>
      <c r="P72" s="109">
        <f t="shared" si="10"/>
        <v>126825200</v>
      </c>
    </row>
    <row r="73" spans="1:16" s="9" customFormat="1" ht="21.75" customHeight="1" x14ac:dyDescent="0.25">
      <c r="A73" s="110"/>
      <c r="B73" s="34"/>
      <c r="C73" s="34" t="s">
        <v>67</v>
      </c>
      <c r="D73" s="36">
        <v>1005290000</v>
      </c>
      <c r="E73" s="37">
        <f t="shared" si="0"/>
        <v>402116000</v>
      </c>
      <c r="F73" s="37">
        <v>30</v>
      </c>
      <c r="G73" s="108">
        <f t="shared" si="1"/>
        <v>45000000</v>
      </c>
      <c r="H73" s="109">
        <f t="shared" si="2"/>
        <v>357116000</v>
      </c>
      <c r="I73" s="108">
        <f t="shared" si="3"/>
        <v>402116000</v>
      </c>
      <c r="J73" s="37">
        <f t="shared" si="4"/>
        <v>30</v>
      </c>
      <c r="K73" s="108">
        <f t="shared" si="5"/>
        <v>45000000</v>
      </c>
      <c r="L73" s="109">
        <f t="shared" si="6"/>
        <v>357116000</v>
      </c>
      <c r="M73" s="37">
        <f t="shared" si="7"/>
        <v>201058000</v>
      </c>
      <c r="N73" s="37">
        <f t="shared" si="8"/>
        <v>30</v>
      </c>
      <c r="O73" s="108">
        <f t="shared" si="9"/>
        <v>18000000</v>
      </c>
      <c r="P73" s="109">
        <f t="shared" si="10"/>
        <v>183058000</v>
      </c>
    </row>
    <row r="74" spans="1:16" s="9" customFormat="1" ht="21.75" customHeight="1" x14ac:dyDescent="0.25">
      <c r="A74" s="61" t="s">
        <v>107</v>
      </c>
      <c r="B74" s="40" t="s">
        <v>92</v>
      </c>
      <c r="C74" s="34" t="s">
        <v>68</v>
      </c>
      <c r="D74" s="36">
        <v>963423000</v>
      </c>
      <c r="E74" s="37">
        <f t="shared" si="0"/>
        <v>385369200</v>
      </c>
      <c r="F74" s="37">
        <v>25</v>
      </c>
      <c r="G74" s="108">
        <f t="shared" si="1"/>
        <v>37500000</v>
      </c>
      <c r="H74" s="109">
        <f t="shared" si="2"/>
        <v>347869200</v>
      </c>
      <c r="I74" s="108">
        <f t="shared" si="3"/>
        <v>385369200</v>
      </c>
      <c r="J74" s="37">
        <f t="shared" si="4"/>
        <v>25</v>
      </c>
      <c r="K74" s="108">
        <f t="shared" si="5"/>
        <v>37500000</v>
      </c>
      <c r="L74" s="109">
        <f t="shared" si="6"/>
        <v>347869200</v>
      </c>
      <c r="M74" s="37">
        <f t="shared" si="7"/>
        <v>192684600</v>
      </c>
      <c r="N74" s="37">
        <f t="shared" si="8"/>
        <v>25</v>
      </c>
      <c r="O74" s="108">
        <f t="shared" si="9"/>
        <v>15000000</v>
      </c>
      <c r="P74" s="109">
        <f t="shared" si="10"/>
        <v>177684600</v>
      </c>
    </row>
    <row r="75" spans="1:16" s="9" customFormat="1" ht="21.75" customHeight="1" x14ac:dyDescent="0.25">
      <c r="A75" s="110"/>
      <c r="B75" s="40" t="s">
        <v>93</v>
      </c>
      <c r="C75" s="34" t="s">
        <v>69</v>
      </c>
      <c r="D75" s="36">
        <v>1009587000</v>
      </c>
      <c r="E75" s="37">
        <f t="shared" si="0"/>
        <v>403834800</v>
      </c>
      <c r="F75" s="37">
        <v>15</v>
      </c>
      <c r="G75" s="108">
        <f t="shared" si="1"/>
        <v>22500000</v>
      </c>
      <c r="H75" s="109">
        <f t="shared" si="2"/>
        <v>381334800</v>
      </c>
      <c r="I75" s="108">
        <f t="shared" si="3"/>
        <v>403834800</v>
      </c>
      <c r="J75" s="37">
        <f t="shared" si="4"/>
        <v>15</v>
      </c>
      <c r="K75" s="108">
        <f t="shared" si="5"/>
        <v>22500000</v>
      </c>
      <c r="L75" s="109">
        <f t="shared" si="6"/>
        <v>381334800</v>
      </c>
      <c r="M75" s="37">
        <f t="shared" si="7"/>
        <v>201917400</v>
      </c>
      <c r="N75" s="37">
        <f t="shared" si="8"/>
        <v>15</v>
      </c>
      <c r="O75" s="108">
        <f t="shared" si="9"/>
        <v>9000000</v>
      </c>
      <c r="P75" s="109">
        <f t="shared" si="10"/>
        <v>192917400</v>
      </c>
    </row>
    <row r="76" spans="1:16" s="9" customFormat="1" ht="21.75" customHeight="1" x14ac:dyDescent="0.25">
      <c r="A76" s="110"/>
      <c r="B76" s="34"/>
      <c r="C76" s="34" t="s">
        <v>70</v>
      </c>
      <c r="D76" s="36">
        <v>1188302000</v>
      </c>
      <c r="E76" s="37">
        <f t="shared" si="0"/>
        <v>475320800</v>
      </c>
      <c r="F76" s="37">
        <v>88</v>
      </c>
      <c r="G76" s="108">
        <f t="shared" si="1"/>
        <v>132000000</v>
      </c>
      <c r="H76" s="109">
        <f t="shared" si="2"/>
        <v>343320800</v>
      </c>
      <c r="I76" s="108">
        <f t="shared" si="3"/>
        <v>475320800</v>
      </c>
      <c r="J76" s="37">
        <f t="shared" si="4"/>
        <v>88</v>
      </c>
      <c r="K76" s="108">
        <f t="shared" si="5"/>
        <v>132000000</v>
      </c>
      <c r="L76" s="109">
        <f t="shared" si="6"/>
        <v>343320800</v>
      </c>
      <c r="M76" s="37">
        <f t="shared" si="7"/>
        <v>237660400</v>
      </c>
      <c r="N76" s="37">
        <f t="shared" si="8"/>
        <v>88</v>
      </c>
      <c r="O76" s="108">
        <f t="shared" si="9"/>
        <v>52800000</v>
      </c>
      <c r="P76" s="109">
        <f t="shared" si="10"/>
        <v>184860400</v>
      </c>
    </row>
    <row r="77" spans="1:16" s="9" customFormat="1" ht="21.75" customHeight="1" x14ac:dyDescent="0.25">
      <c r="A77" s="110"/>
      <c r="B77" s="34"/>
      <c r="C77" s="34" t="s">
        <v>71</v>
      </c>
      <c r="D77" s="36">
        <v>959828000</v>
      </c>
      <c r="E77" s="37">
        <f t="shared" si="0"/>
        <v>383931200</v>
      </c>
      <c r="F77" s="37">
        <v>100</v>
      </c>
      <c r="G77" s="108">
        <f t="shared" si="1"/>
        <v>150000000</v>
      </c>
      <c r="H77" s="109">
        <f t="shared" si="2"/>
        <v>233931200</v>
      </c>
      <c r="I77" s="108">
        <f t="shared" si="3"/>
        <v>383931200</v>
      </c>
      <c r="J77" s="37">
        <f t="shared" si="4"/>
        <v>100</v>
      </c>
      <c r="K77" s="108">
        <f t="shared" si="5"/>
        <v>150000000</v>
      </c>
      <c r="L77" s="109">
        <f t="shared" si="6"/>
        <v>233931200</v>
      </c>
      <c r="M77" s="37">
        <f t="shared" si="7"/>
        <v>191965600</v>
      </c>
      <c r="N77" s="37">
        <f t="shared" si="8"/>
        <v>100</v>
      </c>
      <c r="O77" s="108">
        <f t="shared" si="9"/>
        <v>60000000</v>
      </c>
      <c r="P77" s="109">
        <f t="shared" si="10"/>
        <v>131965600</v>
      </c>
    </row>
    <row r="78" spans="1:16" s="9" customFormat="1" ht="21.75" customHeight="1" x14ac:dyDescent="0.25">
      <c r="A78" s="110"/>
      <c r="B78" s="34"/>
      <c r="C78" s="34" t="s">
        <v>72</v>
      </c>
      <c r="D78" s="36">
        <v>915572000</v>
      </c>
      <c r="E78" s="37">
        <f t="shared" si="0"/>
        <v>366228800</v>
      </c>
      <c r="F78" s="37">
        <v>30</v>
      </c>
      <c r="G78" s="108">
        <f t="shared" si="1"/>
        <v>45000000</v>
      </c>
      <c r="H78" s="109">
        <f t="shared" si="2"/>
        <v>321228800</v>
      </c>
      <c r="I78" s="108">
        <f t="shared" si="3"/>
        <v>366228800</v>
      </c>
      <c r="J78" s="37">
        <f t="shared" si="4"/>
        <v>30</v>
      </c>
      <c r="K78" s="108">
        <f t="shared" si="5"/>
        <v>45000000</v>
      </c>
      <c r="L78" s="109">
        <f t="shared" si="6"/>
        <v>321228800</v>
      </c>
      <c r="M78" s="37">
        <f t="shared" si="7"/>
        <v>183114400</v>
      </c>
      <c r="N78" s="37">
        <f t="shared" si="8"/>
        <v>30</v>
      </c>
      <c r="O78" s="108">
        <f t="shared" si="9"/>
        <v>18000000</v>
      </c>
      <c r="P78" s="109">
        <f t="shared" si="10"/>
        <v>165114400</v>
      </c>
    </row>
    <row r="79" spans="1:16" s="9" customFormat="1" ht="21.75" customHeight="1" x14ac:dyDescent="0.25">
      <c r="A79" s="110"/>
      <c r="B79" s="34"/>
      <c r="C79" s="34" t="s">
        <v>73</v>
      </c>
      <c r="D79" s="36">
        <v>1233907000</v>
      </c>
      <c r="E79" s="37">
        <f t="shared" si="0"/>
        <v>493562800</v>
      </c>
      <c r="F79" s="37">
        <v>10</v>
      </c>
      <c r="G79" s="108">
        <f t="shared" si="1"/>
        <v>15000000</v>
      </c>
      <c r="H79" s="109">
        <f t="shared" si="2"/>
        <v>478562800</v>
      </c>
      <c r="I79" s="108">
        <f t="shared" si="3"/>
        <v>493562800</v>
      </c>
      <c r="J79" s="37">
        <f t="shared" si="4"/>
        <v>10</v>
      </c>
      <c r="K79" s="108">
        <f t="shared" si="5"/>
        <v>15000000</v>
      </c>
      <c r="L79" s="109">
        <f t="shared" si="6"/>
        <v>478562800</v>
      </c>
      <c r="M79" s="37">
        <f t="shared" si="7"/>
        <v>246781400</v>
      </c>
      <c r="N79" s="37">
        <f t="shared" si="8"/>
        <v>10</v>
      </c>
      <c r="O79" s="108">
        <f t="shared" si="9"/>
        <v>6000000</v>
      </c>
      <c r="P79" s="109">
        <f t="shared" si="10"/>
        <v>240781400</v>
      </c>
    </row>
    <row r="80" spans="1:16" s="9" customFormat="1" ht="21.75" customHeight="1" x14ac:dyDescent="0.25">
      <c r="A80" s="110"/>
      <c r="B80" s="34"/>
      <c r="C80" s="34" t="s">
        <v>74</v>
      </c>
      <c r="D80" s="36">
        <v>946753000</v>
      </c>
      <c r="E80" s="37">
        <f t="shared" si="0"/>
        <v>378701200</v>
      </c>
      <c r="F80" s="37">
        <v>54</v>
      </c>
      <c r="G80" s="108">
        <f t="shared" si="1"/>
        <v>81000000</v>
      </c>
      <c r="H80" s="109">
        <f t="shared" si="2"/>
        <v>297701200</v>
      </c>
      <c r="I80" s="108">
        <f t="shared" si="3"/>
        <v>378701200</v>
      </c>
      <c r="J80" s="37">
        <f t="shared" si="4"/>
        <v>54</v>
      </c>
      <c r="K80" s="108">
        <f t="shared" si="5"/>
        <v>81000000</v>
      </c>
      <c r="L80" s="109">
        <f t="shared" si="6"/>
        <v>297701200</v>
      </c>
      <c r="M80" s="37">
        <f t="shared" si="7"/>
        <v>189350600</v>
      </c>
      <c r="N80" s="37">
        <f t="shared" si="8"/>
        <v>54</v>
      </c>
      <c r="O80" s="108">
        <f t="shared" si="9"/>
        <v>32400000</v>
      </c>
      <c r="P80" s="109">
        <f t="shared" si="10"/>
        <v>156950600</v>
      </c>
    </row>
    <row r="81" spans="1:16" s="9" customFormat="1" ht="11.25" customHeight="1" x14ac:dyDescent="0.25">
      <c r="A81" s="110"/>
      <c r="B81" s="34"/>
      <c r="C81" s="34"/>
      <c r="D81" s="36"/>
      <c r="E81" s="37">
        <f t="shared" ref="E81:E91" si="11">D81*40%</f>
        <v>0</v>
      </c>
      <c r="F81" s="37"/>
      <c r="G81" s="108">
        <f t="shared" ref="G81:G91" si="12">F81*5*300000</f>
        <v>0</v>
      </c>
      <c r="H81" s="109">
        <f t="shared" ref="H81:H91" si="13">E81-G81</f>
        <v>0</v>
      </c>
      <c r="I81" s="108">
        <f t="shared" ref="I81:I91" si="14">D81*40%</f>
        <v>0</v>
      </c>
      <c r="J81" s="37"/>
      <c r="K81" s="108">
        <f t="shared" ref="K81:K91" si="15">J81*5*300000</f>
        <v>0</v>
      </c>
      <c r="L81" s="109">
        <f t="shared" ref="L81:L91" si="16">I81-K81</f>
        <v>0</v>
      </c>
      <c r="M81" s="37">
        <f t="shared" ref="M81:M91" si="17">D81*20%</f>
        <v>0</v>
      </c>
      <c r="N81" s="37"/>
      <c r="O81" s="108">
        <f t="shared" ref="O81:O91" si="18">N81*2*300000</f>
        <v>0</v>
      </c>
      <c r="P81" s="109">
        <f t="shared" ref="P81:P91" si="19">M81-O81</f>
        <v>0</v>
      </c>
    </row>
    <row r="82" spans="1:16" ht="21.75" customHeight="1" x14ac:dyDescent="0.25">
      <c r="A82" s="111" t="s">
        <v>75</v>
      </c>
      <c r="B82" s="111"/>
      <c r="C82" s="111"/>
      <c r="D82" s="36">
        <f t="shared" ref="D82" si="20">SUM(D16:D80)</f>
        <v>71661878000</v>
      </c>
      <c r="E82" s="112">
        <f>SUM(E16:E81)</f>
        <v>28664751200</v>
      </c>
      <c r="F82" s="112"/>
      <c r="G82" s="113">
        <f>SUM(G16:G81)</f>
        <v>5566500000</v>
      </c>
      <c r="H82" s="114">
        <f>SUM(H16:H81)</f>
        <v>23098251200</v>
      </c>
      <c r="I82" s="113">
        <f>SUM(I16:I81)</f>
        <v>28664751200</v>
      </c>
      <c r="J82" s="112"/>
      <c r="K82" s="113">
        <f>SUM(K16:K81)</f>
        <v>5566500000</v>
      </c>
      <c r="L82" s="114">
        <f>SUM(L16:L81)</f>
        <v>23098251200</v>
      </c>
      <c r="M82" s="112">
        <f>SUM(M16:M81)</f>
        <v>14332375600</v>
      </c>
      <c r="N82" s="112"/>
      <c r="O82" s="113">
        <f>SUM(O16:O81)</f>
        <v>2226600000</v>
      </c>
      <c r="P82" s="114">
        <f>SUM(P16:P81)</f>
        <v>12105775600</v>
      </c>
    </row>
    <row r="83" spans="1:16" ht="23.25" hidden="1" x14ac:dyDescent="0.35">
      <c r="A83" s="2"/>
      <c r="B83" s="2"/>
      <c r="C83" s="2"/>
      <c r="D83" s="31"/>
      <c r="E83" s="28"/>
      <c r="F83" s="28"/>
      <c r="G83" s="115"/>
      <c r="H83" s="28"/>
      <c r="I83" s="115"/>
      <c r="J83" s="28"/>
      <c r="K83" s="115"/>
      <c r="L83" s="115"/>
      <c r="M83" s="6"/>
      <c r="N83" s="28"/>
      <c r="O83" s="115"/>
      <c r="P83" s="115"/>
    </row>
    <row r="84" spans="1:16" ht="23.25" hidden="1" x14ac:dyDescent="0.35">
      <c r="A84" s="2"/>
      <c r="B84" s="2"/>
      <c r="C84" s="2"/>
      <c r="D84" s="31"/>
      <c r="E84" s="28"/>
      <c r="F84" s="28"/>
      <c r="G84" s="115"/>
      <c r="H84" s="28"/>
      <c r="I84" s="115"/>
      <c r="J84" s="28"/>
      <c r="K84" s="115"/>
      <c r="L84" s="115"/>
      <c r="M84" s="6"/>
      <c r="N84" s="28"/>
      <c r="O84" s="115"/>
      <c r="P84" s="115"/>
    </row>
    <row r="85" spans="1:16" ht="23.25" hidden="1" x14ac:dyDescent="0.35">
      <c r="A85" s="8"/>
      <c r="B85" s="8"/>
      <c r="C85" s="8"/>
      <c r="D85" s="32"/>
      <c r="E85" s="28"/>
      <c r="F85" s="28"/>
      <c r="G85" s="115"/>
      <c r="H85" s="28"/>
      <c r="I85" s="115"/>
      <c r="J85" s="28"/>
      <c r="K85" s="115"/>
      <c r="L85" s="115"/>
      <c r="M85" s="6"/>
      <c r="N85" s="28"/>
      <c r="O85" s="115"/>
      <c r="P85" s="115"/>
    </row>
    <row r="86" spans="1:16" ht="18.75" hidden="1" customHeight="1" x14ac:dyDescent="0.35">
      <c r="A86" s="8"/>
      <c r="B86" s="116" t="s">
        <v>76</v>
      </c>
      <c r="C86" s="116"/>
      <c r="D86" s="32"/>
      <c r="E86" s="28"/>
      <c r="F86" s="28"/>
      <c r="G86" s="115"/>
      <c r="H86" s="28"/>
      <c r="I86" s="115"/>
      <c r="J86" s="28"/>
      <c r="K86" s="115"/>
      <c r="L86" s="115"/>
      <c r="M86" s="6"/>
      <c r="N86" s="28"/>
      <c r="O86" s="115"/>
      <c r="P86" s="115"/>
    </row>
    <row r="87" spans="1:16" ht="18.75" hidden="1" customHeight="1" x14ac:dyDescent="0.35">
      <c r="A87" s="8"/>
      <c r="B87" s="117" t="s">
        <v>77</v>
      </c>
      <c r="C87" s="117"/>
      <c r="D87" s="32"/>
      <c r="E87" s="28"/>
      <c r="F87" s="28"/>
      <c r="G87" s="115"/>
      <c r="H87" s="28"/>
      <c r="I87" s="115"/>
      <c r="J87" s="28"/>
      <c r="K87" s="115"/>
      <c r="L87" s="115"/>
      <c r="M87" s="6"/>
      <c r="N87" s="28"/>
      <c r="O87" s="115"/>
      <c r="P87" s="115"/>
    </row>
    <row r="88" spans="1:16" ht="18.75" hidden="1" customHeight="1" x14ac:dyDescent="0.35">
      <c r="A88" s="8"/>
      <c r="B88" s="117" t="s">
        <v>78</v>
      </c>
      <c r="C88" s="117"/>
      <c r="D88" s="32"/>
      <c r="E88" s="28"/>
      <c r="F88" s="28"/>
      <c r="G88" s="115"/>
      <c r="H88" s="28"/>
      <c r="I88" s="115"/>
      <c r="J88" s="28"/>
      <c r="K88" s="115"/>
      <c r="L88" s="115"/>
      <c r="M88" s="6"/>
      <c r="N88" s="28"/>
      <c r="O88" s="115"/>
      <c r="P88" s="115"/>
    </row>
    <row r="89" spans="1:16" ht="18.75" hidden="1" customHeight="1" x14ac:dyDescent="0.35">
      <c r="A89" s="8"/>
      <c r="B89" s="117" t="s">
        <v>79</v>
      </c>
      <c r="C89" s="117"/>
      <c r="D89" s="32"/>
      <c r="E89" s="28"/>
      <c r="F89" s="28"/>
      <c r="G89" s="115"/>
      <c r="H89" s="28"/>
      <c r="I89" s="115"/>
      <c r="J89" s="28"/>
      <c r="K89" s="115"/>
      <c r="L89" s="115"/>
      <c r="M89" s="6"/>
      <c r="N89" s="28"/>
      <c r="O89" s="115"/>
      <c r="P89" s="115"/>
    </row>
    <row r="90" spans="1:16" ht="23.25" hidden="1" x14ac:dyDescent="0.35">
      <c r="A90" s="8"/>
      <c r="B90" s="117" t="s">
        <v>80</v>
      </c>
      <c r="C90" s="117"/>
      <c r="D90" s="32"/>
      <c r="E90" s="28"/>
      <c r="F90" s="28"/>
      <c r="G90" s="115"/>
      <c r="H90" s="28"/>
      <c r="I90" s="115"/>
      <c r="J90" s="28"/>
      <c r="K90" s="115"/>
      <c r="L90" s="115"/>
      <c r="M90" s="6"/>
      <c r="N90" s="28"/>
      <c r="O90" s="115"/>
      <c r="P90" s="115"/>
    </row>
    <row r="91" spans="1:16" ht="23.25" hidden="1" x14ac:dyDescent="0.35">
      <c r="A91" s="8"/>
      <c r="B91" s="117" t="s">
        <v>81</v>
      </c>
      <c r="C91" s="117"/>
      <c r="D91" s="32"/>
      <c r="E91" s="28"/>
      <c r="F91" s="28"/>
      <c r="G91" s="115"/>
      <c r="H91" s="28"/>
      <c r="I91" s="115"/>
      <c r="J91" s="28"/>
      <c r="K91" s="115"/>
      <c r="L91" s="115"/>
      <c r="M91" s="6"/>
      <c r="N91" s="28"/>
      <c r="O91" s="115"/>
      <c r="P91" s="115"/>
    </row>
    <row r="92" spans="1:16" ht="23.25" hidden="1" x14ac:dyDescent="0.35">
      <c r="A92" s="8"/>
      <c r="B92" s="117" t="s">
        <v>82</v>
      </c>
      <c r="C92" s="117"/>
      <c r="D92" s="32"/>
      <c r="E92" s="28"/>
      <c r="F92" s="28"/>
      <c r="G92" s="115"/>
      <c r="H92" s="28"/>
      <c r="I92" s="115"/>
      <c r="J92" s="28"/>
      <c r="K92" s="115"/>
      <c r="L92" s="115"/>
      <c r="M92" s="6"/>
      <c r="N92" s="28"/>
      <c r="O92" s="115"/>
      <c r="P92" s="115"/>
    </row>
    <row r="93" spans="1:16" ht="23.25" hidden="1" x14ac:dyDescent="0.35">
      <c r="A93" s="8"/>
      <c r="B93" s="117" t="s">
        <v>83</v>
      </c>
      <c r="C93" s="117"/>
      <c r="D93" s="32"/>
      <c r="E93" s="28"/>
      <c r="F93" s="28"/>
      <c r="G93" s="115"/>
      <c r="H93" s="28"/>
      <c r="I93" s="115"/>
      <c r="J93" s="28"/>
      <c r="K93" s="115"/>
      <c r="L93" s="115"/>
      <c r="M93" s="6"/>
      <c r="N93" s="28"/>
      <c r="O93" s="115"/>
      <c r="P93" s="115"/>
    </row>
    <row r="94" spans="1:16" ht="23.25" hidden="1" x14ac:dyDescent="0.35">
      <c r="A94" s="8"/>
      <c r="B94" s="117" t="s">
        <v>84</v>
      </c>
      <c r="C94" s="117"/>
      <c r="D94" s="7"/>
      <c r="E94" s="15"/>
      <c r="F94" s="15"/>
      <c r="G94" s="118"/>
      <c r="H94" s="15"/>
      <c r="I94" s="118"/>
      <c r="J94" s="15"/>
      <c r="K94" s="118"/>
      <c r="L94" s="118"/>
      <c r="M94" s="6"/>
      <c r="N94" s="15"/>
      <c r="O94" s="118"/>
      <c r="P94" s="118"/>
    </row>
    <row r="95" spans="1:16" ht="23.25" hidden="1" x14ac:dyDescent="0.35">
      <c r="A95" s="8"/>
      <c r="B95" s="117" t="s">
        <v>85</v>
      </c>
      <c r="C95" s="117"/>
      <c r="D95" s="15"/>
      <c r="E95" s="15"/>
      <c r="F95" s="15"/>
      <c r="G95" s="118"/>
      <c r="H95" s="15"/>
      <c r="I95" s="118"/>
      <c r="J95" s="15"/>
      <c r="K95" s="118"/>
      <c r="L95" s="118"/>
      <c r="M95" s="6"/>
      <c r="N95" s="15"/>
      <c r="O95" s="118"/>
      <c r="P95" s="118"/>
    </row>
    <row r="96" spans="1:16" ht="23.25" hidden="1" x14ac:dyDescent="0.35">
      <c r="A96" s="8"/>
      <c r="B96" s="8"/>
      <c r="C96" s="64"/>
      <c r="D96" s="119"/>
      <c r="E96" s="15"/>
      <c r="F96" s="15"/>
      <c r="G96" s="118"/>
      <c r="H96" s="15"/>
      <c r="I96" s="118"/>
      <c r="J96" s="15"/>
      <c r="K96" s="118"/>
      <c r="L96" s="118"/>
      <c r="M96" s="6"/>
      <c r="N96" s="15"/>
      <c r="O96" s="118"/>
      <c r="P96" s="118"/>
    </row>
    <row r="97" spans="1:16" ht="23.25" hidden="1" x14ac:dyDescent="0.35">
      <c r="A97" s="8"/>
      <c r="B97" s="8"/>
      <c r="C97" s="64"/>
      <c r="D97" s="119"/>
      <c r="E97" s="15"/>
      <c r="F97" s="15"/>
      <c r="G97" s="118"/>
      <c r="H97" s="15"/>
      <c r="I97" s="118"/>
      <c r="J97" s="15"/>
      <c r="K97" s="118"/>
      <c r="L97" s="118"/>
      <c r="M97" s="6"/>
      <c r="N97" s="15"/>
      <c r="O97" s="118"/>
      <c r="P97" s="118"/>
    </row>
    <row r="98" spans="1:16" ht="23.25" hidden="1" x14ac:dyDescent="0.35">
      <c r="A98" s="8"/>
      <c r="B98" s="8"/>
      <c r="C98" s="64"/>
      <c r="D98" s="119"/>
      <c r="E98" s="15"/>
      <c r="F98" s="15"/>
      <c r="G98" s="118"/>
      <c r="H98" s="15"/>
      <c r="I98" s="118"/>
      <c r="J98" s="15"/>
      <c r="K98" s="118"/>
      <c r="L98" s="118"/>
      <c r="M98" s="6"/>
      <c r="N98" s="15"/>
      <c r="O98" s="118"/>
      <c r="P98" s="118"/>
    </row>
    <row r="99" spans="1:16" ht="23.25" hidden="1" x14ac:dyDescent="0.35">
      <c r="A99" s="8"/>
      <c r="B99" s="8"/>
      <c r="C99" s="64"/>
      <c r="D99" s="119"/>
      <c r="E99" s="15"/>
      <c r="F99" s="15"/>
      <c r="G99" s="118"/>
      <c r="H99" s="15"/>
      <c r="I99" s="118"/>
      <c r="J99" s="15"/>
      <c r="K99" s="118"/>
      <c r="L99" s="118"/>
      <c r="M99" s="6"/>
      <c r="N99" s="15"/>
      <c r="O99" s="118"/>
      <c r="P99" s="118"/>
    </row>
    <row r="100" spans="1:16" ht="23.25" hidden="1" x14ac:dyDescent="0.35">
      <c r="A100" s="8"/>
      <c r="B100" s="8"/>
      <c r="C100" s="64"/>
      <c r="D100" s="119"/>
      <c r="E100" s="15"/>
      <c r="F100" s="15"/>
      <c r="G100" s="118"/>
      <c r="H100" s="15"/>
      <c r="I100" s="118"/>
      <c r="J100" s="15"/>
      <c r="K100" s="118"/>
      <c r="L100" s="118"/>
      <c r="M100" s="6"/>
      <c r="N100" s="15"/>
      <c r="O100" s="118"/>
      <c r="P100" s="118"/>
    </row>
    <row r="101" spans="1:16" ht="23.25" hidden="1" x14ac:dyDescent="0.35">
      <c r="A101" s="8"/>
      <c r="B101" s="8"/>
      <c r="C101" s="16"/>
      <c r="D101" s="120"/>
      <c r="E101" s="120"/>
      <c r="F101" s="120"/>
      <c r="G101" s="120"/>
      <c r="H101" s="120"/>
      <c r="I101" s="120"/>
      <c r="J101" s="119"/>
      <c r="K101" s="121"/>
      <c r="L101" s="121"/>
      <c r="M101" s="6"/>
      <c r="N101" s="119"/>
      <c r="O101" s="121"/>
      <c r="P101" s="121"/>
    </row>
    <row r="102" spans="1:16" ht="23.25" hidden="1" x14ac:dyDescent="0.35">
      <c r="A102" s="8"/>
      <c r="B102" s="8"/>
      <c r="C102" s="16"/>
      <c r="D102" s="119"/>
      <c r="E102" s="122"/>
      <c r="F102" s="122"/>
      <c r="G102" s="123"/>
      <c r="H102" s="122"/>
      <c r="I102" s="123"/>
      <c r="J102" s="122"/>
      <c r="K102" s="123"/>
      <c r="L102" s="123"/>
      <c r="M102" s="6"/>
      <c r="N102" s="122"/>
      <c r="O102" s="123"/>
      <c r="P102" s="123"/>
    </row>
    <row r="103" spans="1:16" ht="23.25" hidden="1" x14ac:dyDescent="0.35">
      <c r="A103" s="8"/>
      <c r="B103" s="8"/>
      <c r="C103" s="18"/>
      <c r="D103" s="32"/>
      <c r="E103" s="28"/>
      <c r="F103" s="28"/>
      <c r="G103" s="115"/>
      <c r="H103" s="28"/>
      <c r="I103" s="115"/>
      <c r="J103" s="28"/>
      <c r="K103" s="115"/>
      <c r="L103" s="115"/>
      <c r="M103" s="6"/>
      <c r="N103" s="28"/>
      <c r="O103" s="115"/>
      <c r="P103" s="115"/>
    </row>
    <row r="104" spans="1:16" ht="23.25" hidden="1" x14ac:dyDescent="0.35">
      <c r="C104" s="20"/>
      <c r="D104" s="7"/>
      <c r="E104" s="6"/>
      <c r="F104" s="6"/>
      <c r="G104" s="124"/>
      <c r="H104" s="6"/>
      <c r="I104" s="124"/>
      <c r="J104" s="6"/>
      <c r="K104" s="124"/>
      <c r="L104" s="124"/>
      <c r="M104" s="6"/>
      <c r="N104" s="6"/>
      <c r="O104" s="124"/>
      <c r="P104" s="124"/>
    </row>
    <row r="105" spans="1:16" ht="23.25" hidden="1" x14ac:dyDescent="0.35">
      <c r="D105" s="7"/>
      <c r="E105" s="6"/>
      <c r="F105" s="6"/>
      <c r="G105" s="124"/>
      <c r="H105" s="6"/>
      <c r="I105" s="124"/>
      <c r="J105" s="6"/>
      <c r="K105" s="124"/>
      <c r="L105" s="124"/>
      <c r="M105" s="6"/>
      <c r="N105" s="6"/>
      <c r="O105" s="124"/>
      <c r="P105" s="124"/>
    </row>
    <row r="106" spans="1:16" ht="23.25" hidden="1" x14ac:dyDescent="0.35">
      <c r="D106" s="7"/>
      <c r="E106" s="6"/>
      <c r="F106" s="6"/>
      <c r="G106" s="124"/>
      <c r="H106" s="6"/>
      <c r="I106" s="124"/>
      <c r="J106" s="6"/>
      <c r="K106" s="124"/>
      <c r="L106" s="124"/>
      <c r="M106" s="6"/>
      <c r="N106" s="6"/>
      <c r="O106" s="124"/>
      <c r="P106" s="124"/>
    </row>
    <row r="107" spans="1:16" ht="23.25" hidden="1" x14ac:dyDescent="0.35">
      <c r="D107" s="7"/>
      <c r="E107" s="6"/>
      <c r="F107" s="6"/>
      <c r="G107" s="124"/>
      <c r="H107" s="6"/>
      <c r="I107" s="124"/>
      <c r="J107" s="6"/>
      <c r="K107" s="124"/>
      <c r="L107" s="124"/>
      <c r="M107" s="6"/>
      <c r="N107" s="6"/>
      <c r="O107" s="124"/>
      <c r="P107" s="124"/>
    </row>
    <row r="108" spans="1:16" ht="23.25" hidden="1" x14ac:dyDescent="0.35">
      <c r="D108" s="7">
        <f>MAX(D16:D80)</f>
        <v>1610615000</v>
      </c>
      <c r="E108" s="6"/>
      <c r="F108" s="6"/>
      <c r="G108" s="124"/>
      <c r="H108" s="6"/>
      <c r="I108" s="124"/>
      <c r="J108" s="6"/>
      <c r="K108" s="124"/>
      <c r="L108" s="124"/>
      <c r="M108" s="6"/>
      <c r="N108" s="6"/>
      <c r="O108" s="124"/>
      <c r="P108" s="124"/>
    </row>
    <row r="109" spans="1:16" ht="23.25" hidden="1" x14ac:dyDescent="0.35">
      <c r="D109" s="7">
        <f>MIN(D16:D80)</f>
        <v>841126000</v>
      </c>
      <c r="E109" s="6"/>
      <c r="F109" s="6"/>
      <c r="G109" s="124"/>
      <c r="H109" s="6"/>
      <c r="I109" s="124"/>
      <c r="J109" s="6"/>
      <c r="K109" s="124"/>
      <c r="L109" s="124"/>
      <c r="M109" s="6"/>
      <c r="N109" s="6"/>
      <c r="O109" s="124"/>
      <c r="P109" s="124"/>
    </row>
    <row r="110" spans="1:16" ht="23.25" hidden="1" x14ac:dyDescent="0.35">
      <c r="D110" s="7"/>
      <c r="E110" s="6"/>
      <c r="F110" s="6"/>
      <c r="G110" s="124"/>
      <c r="H110" s="6"/>
      <c r="I110" s="124"/>
      <c r="J110" s="6"/>
      <c r="K110" s="124"/>
      <c r="L110" s="124"/>
      <c r="M110" s="6"/>
      <c r="N110" s="6"/>
      <c r="O110" s="124"/>
      <c r="P110" s="124"/>
    </row>
    <row r="111" spans="1:16" ht="23.25" hidden="1" x14ac:dyDescent="0.35">
      <c r="D111" s="7"/>
      <c r="E111" s="6"/>
      <c r="F111" s="6"/>
      <c r="G111" s="124"/>
      <c r="H111" s="6"/>
      <c r="I111" s="124"/>
      <c r="J111" s="6"/>
      <c r="K111" s="124"/>
      <c r="L111" s="124"/>
      <c r="M111" s="6"/>
      <c r="N111" s="6"/>
      <c r="O111" s="124"/>
      <c r="P111" s="124"/>
    </row>
    <row r="112" spans="1:16" ht="23.25" x14ac:dyDescent="0.35">
      <c r="D112" s="7"/>
      <c r="E112" s="6"/>
      <c r="F112" s="6"/>
      <c r="G112" s="58"/>
      <c r="H112" s="58"/>
      <c r="I112" s="58"/>
      <c r="J112" s="58"/>
      <c r="K112" s="58"/>
      <c r="L112" s="58"/>
      <c r="M112" s="58"/>
      <c r="N112" s="58"/>
      <c r="O112" s="58"/>
      <c r="P112" s="58"/>
    </row>
    <row r="113" spans="3:16" ht="23.25" x14ac:dyDescent="0.35">
      <c r="D113" s="7"/>
      <c r="E113" s="6"/>
      <c r="F113" s="6"/>
      <c r="G113" s="58"/>
      <c r="H113" s="58"/>
      <c r="I113" s="58"/>
      <c r="J113" s="58"/>
      <c r="K113" s="58"/>
      <c r="L113" s="58"/>
      <c r="M113" s="58"/>
      <c r="N113" s="58"/>
      <c r="O113" s="58"/>
      <c r="P113" s="58"/>
    </row>
    <row r="114" spans="3:16" ht="23.25" x14ac:dyDescent="0.35">
      <c r="D114" s="7"/>
      <c r="E114" s="22"/>
      <c r="F114" s="22"/>
      <c r="G114" s="125"/>
      <c r="H114" s="125"/>
      <c r="I114" s="125"/>
      <c r="J114" s="125"/>
      <c r="K114" s="125"/>
      <c r="L114" s="125"/>
      <c r="M114" s="58"/>
      <c r="N114" s="125"/>
      <c r="O114" s="125"/>
      <c r="P114" s="125"/>
    </row>
    <row r="115" spans="3:16" ht="23.25" x14ac:dyDescent="0.35">
      <c r="D115" s="7"/>
      <c r="E115" s="6"/>
      <c r="F115" s="6"/>
      <c r="G115" s="58"/>
      <c r="H115" s="58"/>
      <c r="I115" s="58"/>
      <c r="J115" s="58"/>
      <c r="K115" s="58"/>
      <c r="L115" s="58"/>
      <c r="M115" s="58"/>
      <c r="N115" s="58"/>
      <c r="O115" s="58"/>
      <c r="P115" s="58"/>
    </row>
    <row r="116" spans="3:16" ht="23.25" x14ac:dyDescent="0.35">
      <c r="D116" s="7"/>
      <c r="E116" s="6"/>
      <c r="F116" s="6"/>
      <c r="G116" s="58"/>
      <c r="H116" s="58"/>
      <c r="I116" s="58"/>
      <c r="J116" s="58"/>
      <c r="K116" s="58"/>
      <c r="L116" s="58"/>
      <c r="M116" s="58"/>
      <c r="N116" s="58"/>
      <c r="O116" s="58"/>
      <c r="P116" s="58"/>
    </row>
    <row r="117" spans="3:16" ht="23.25" x14ac:dyDescent="0.35">
      <c r="D117" s="7"/>
      <c r="E117" s="6"/>
      <c r="F117" s="6"/>
      <c r="G117" s="58"/>
      <c r="H117" s="58"/>
      <c r="I117" s="58"/>
      <c r="J117" s="58"/>
      <c r="K117" s="58"/>
      <c r="L117" s="58"/>
      <c r="M117" s="58"/>
      <c r="N117" s="58"/>
      <c r="O117" s="58"/>
      <c r="P117" s="58"/>
    </row>
    <row r="118" spans="3:16" ht="23.25" x14ac:dyDescent="0.35">
      <c r="D118" s="7"/>
      <c r="E118" s="6"/>
      <c r="F118" s="6"/>
      <c r="G118" s="58"/>
      <c r="H118" s="58"/>
      <c r="I118" s="58"/>
      <c r="J118" s="58"/>
      <c r="K118" s="58"/>
      <c r="L118" s="58"/>
      <c r="M118" s="58"/>
      <c r="N118" s="58"/>
      <c r="O118" s="58"/>
      <c r="P118" s="58"/>
    </row>
    <row r="119" spans="3:16" ht="23.25" x14ac:dyDescent="0.35">
      <c r="D119" s="7"/>
      <c r="E119" s="6"/>
      <c r="F119" s="6"/>
      <c r="G119" s="58"/>
      <c r="H119" s="58"/>
      <c r="I119" s="58"/>
      <c r="J119" s="58"/>
      <c r="K119" s="58"/>
      <c r="L119" s="58"/>
      <c r="M119" s="58"/>
      <c r="N119" s="58"/>
      <c r="O119" s="58"/>
      <c r="P119" s="58"/>
    </row>
    <row r="120" spans="3:16" ht="23.25" x14ac:dyDescent="0.35">
      <c r="D120" s="7"/>
      <c r="E120" s="6"/>
      <c r="F120" s="6"/>
      <c r="G120" s="58"/>
      <c r="H120" s="58"/>
      <c r="I120" s="58"/>
      <c r="J120" s="58"/>
      <c r="K120" s="58"/>
      <c r="L120" s="58"/>
      <c r="M120" s="58"/>
      <c r="N120" s="58"/>
      <c r="O120" s="58"/>
      <c r="P120" s="58"/>
    </row>
    <row r="121" spans="3:16" ht="23.25" x14ac:dyDescent="0.35">
      <c r="D121" s="7"/>
      <c r="E121" s="6"/>
      <c r="F121" s="6"/>
      <c r="G121" s="58"/>
      <c r="H121" s="58"/>
      <c r="I121" s="58"/>
      <c r="J121" s="58"/>
      <c r="K121" s="58"/>
      <c r="L121" s="58"/>
      <c r="M121" s="58"/>
      <c r="N121" s="58"/>
      <c r="O121" s="58"/>
      <c r="P121" s="58"/>
    </row>
    <row r="122" spans="3:16" ht="23.25" x14ac:dyDescent="0.35">
      <c r="D122" s="7"/>
      <c r="E122" s="6"/>
      <c r="F122" s="6"/>
      <c r="G122" s="58"/>
      <c r="H122" s="58"/>
      <c r="I122" s="58"/>
      <c r="J122" s="58"/>
      <c r="K122" s="58"/>
      <c r="L122" s="58"/>
      <c r="M122" s="58"/>
      <c r="N122" s="58"/>
      <c r="O122" s="58"/>
      <c r="P122" s="58"/>
    </row>
    <row r="123" spans="3:16" ht="23.25" x14ac:dyDescent="0.35">
      <c r="C123" s="44"/>
      <c r="D123" s="7"/>
      <c r="E123" s="6"/>
      <c r="F123" s="6"/>
      <c r="G123" s="58"/>
      <c r="H123" s="58"/>
      <c r="I123" s="58"/>
      <c r="J123" s="58"/>
      <c r="K123" s="58"/>
      <c r="L123" s="58"/>
      <c r="M123" s="58"/>
      <c r="N123" s="58"/>
      <c r="O123" s="58"/>
      <c r="P123" s="58"/>
    </row>
    <row r="124" spans="3:16" ht="23.25" x14ac:dyDescent="0.35">
      <c r="D124" s="7"/>
      <c r="E124" s="6"/>
      <c r="F124" s="6"/>
      <c r="G124" s="58"/>
      <c r="H124" s="58"/>
      <c r="I124" s="58"/>
      <c r="J124" s="58"/>
      <c r="K124" s="58"/>
      <c r="L124" s="58"/>
      <c r="M124" s="58"/>
      <c r="N124" s="58"/>
      <c r="O124" s="58"/>
      <c r="P124" s="58"/>
    </row>
    <row r="125" spans="3:16" ht="23.25" x14ac:dyDescent="0.35">
      <c r="D125" s="7"/>
      <c r="E125" s="6"/>
      <c r="F125" s="6"/>
      <c r="G125" s="58"/>
      <c r="H125" s="58"/>
      <c r="I125" s="58"/>
      <c r="J125" s="58"/>
      <c r="K125" s="58"/>
      <c r="L125" s="58"/>
      <c r="M125" s="58"/>
      <c r="N125" s="58"/>
      <c r="O125" s="58"/>
      <c r="P125" s="58"/>
    </row>
    <row r="126" spans="3:16" ht="23.25" x14ac:dyDescent="0.35">
      <c r="D126" s="7"/>
      <c r="E126" s="6"/>
      <c r="F126" s="6"/>
      <c r="G126" s="58"/>
      <c r="H126" s="58"/>
      <c r="I126" s="58"/>
      <c r="J126" s="58"/>
      <c r="K126" s="58"/>
      <c r="L126" s="58"/>
      <c r="M126" s="58"/>
      <c r="N126" s="58"/>
      <c r="O126" s="58"/>
      <c r="P126" s="58"/>
    </row>
    <row r="127" spans="3:16" ht="23.25" x14ac:dyDescent="0.35">
      <c r="D127" s="7"/>
      <c r="E127" s="6"/>
      <c r="F127" s="6"/>
      <c r="G127" s="58"/>
      <c r="H127" s="58"/>
      <c r="I127" s="58"/>
      <c r="J127" s="58"/>
      <c r="K127" s="58"/>
      <c r="L127" s="58"/>
      <c r="M127" s="58"/>
      <c r="N127" s="58"/>
      <c r="O127" s="58"/>
      <c r="P127" s="58"/>
    </row>
    <row r="128" spans="3:16" ht="23.25" x14ac:dyDescent="0.35">
      <c r="D128" s="7"/>
      <c r="E128" s="6"/>
      <c r="F128" s="6"/>
      <c r="G128" s="58"/>
      <c r="H128" s="58"/>
      <c r="I128" s="58"/>
      <c r="J128" s="58"/>
      <c r="K128" s="58"/>
      <c r="L128" s="58"/>
      <c r="M128" s="58"/>
      <c r="N128" s="58"/>
      <c r="O128" s="58"/>
      <c r="P128" s="58"/>
    </row>
    <row r="129" spans="4:16" ht="23.25" x14ac:dyDescent="0.35">
      <c r="D129" s="7"/>
      <c r="E129" s="6"/>
      <c r="F129" s="6"/>
      <c r="G129" s="58"/>
      <c r="H129" s="58"/>
      <c r="I129" s="58"/>
      <c r="J129" s="58"/>
      <c r="K129" s="58"/>
      <c r="L129" s="58"/>
      <c r="M129" s="58"/>
      <c r="N129" s="58"/>
      <c r="O129" s="58"/>
      <c r="P129" s="58"/>
    </row>
    <row r="130" spans="4:16" ht="23.25" x14ac:dyDescent="0.35">
      <c r="D130" s="7"/>
      <c r="E130" s="6"/>
      <c r="F130" s="6"/>
      <c r="G130" s="58"/>
      <c r="H130" s="58"/>
      <c r="I130" s="58"/>
      <c r="J130" s="58"/>
      <c r="K130" s="58"/>
      <c r="L130" s="58"/>
      <c r="M130" s="58"/>
      <c r="N130" s="58"/>
      <c r="O130" s="58"/>
      <c r="P130" s="58"/>
    </row>
    <row r="131" spans="4:16" ht="23.25" x14ac:dyDescent="0.35">
      <c r="D131" s="7"/>
      <c r="E131" s="6"/>
      <c r="F131" s="6"/>
      <c r="G131" s="58"/>
      <c r="H131" s="58"/>
      <c r="I131" s="58"/>
      <c r="J131" s="58"/>
      <c r="K131" s="58"/>
      <c r="L131" s="58"/>
      <c r="M131" s="58"/>
      <c r="N131" s="58"/>
      <c r="O131" s="58"/>
      <c r="P131" s="58"/>
    </row>
    <row r="132" spans="4:16" ht="23.25" x14ac:dyDescent="0.35">
      <c r="D132" s="7"/>
      <c r="E132" s="6"/>
      <c r="F132" s="6"/>
      <c r="G132" s="58"/>
      <c r="H132" s="58"/>
      <c r="I132" s="58"/>
      <c r="J132" s="58"/>
      <c r="K132" s="58"/>
      <c r="L132" s="58"/>
      <c r="M132" s="58"/>
      <c r="N132" s="58"/>
      <c r="O132" s="58"/>
      <c r="P132" s="58"/>
    </row>
    <row r="133" spans="4:16" ht="23.25" x14ac:dyDescent="0.35">
      <c r="D133" s="7"/>
      <c r="E133" s="6"/>
      <c r="F133" s="6"/>
      <c r="G133" s="58"/>
      <c r="H133" s="58"/>
      <c r="I133" s="58"/>
      <c r="J133" s="58"/>
      <c r="K133" s="58"/>
      <c r="L133" s="58"/>
      <c r="M133" s="58"/>
      <c r="N133" s="58"/>
      <c r="O133" s="58"/>
      <c r="P133" s="58"/>
    </row>
    <row r="134" spans="4:16" ht="23.25" x14ac:dyDescent="0.35">
      <c r="D134" s="7"/>
      <c r="E134" s="6"/>
      <c r="F134" s="6"/>
      <c r="G134" s="58"/>
      <c r="H134" s="58"/>
      <c r="I134" s="58"/>
      <c r="J134" s="58"/>
      <c r="K134" s="58"/>
      <c r="L134" s="58"/>
      <c r="M134" s="58"/>
      <c r="N134" s="58"/>
      <c r="O134" s="58"/>
      <c r="P134" s="58"/>
    </row>
    <row r="135" spans="4:16" ht="23.25" x14ac:dyDescent="0.35">
      <c r="D135" s="7"/>
      <c r="E135" s="6"/>
      <c r="F135" s="6"/>
      <c r="G135" s="58"/>
      <c r="H135" s="58"/>
      <c r="I135" s="58"/>
      <c r="J135" s="58"/>
      <c r="K135" s="58"/>
      <c r="L135" s="58"/>
      <c r="M135" s="58"/>
      <c r="N135" s="58"/>
      <c r="O135" s="58"/>
      <c r="P135" s="58"/>
    </row>
    <row r="136" spans="4:16" ht="23.25" x14ac:dyDescent="0.35">
      <c r="D136" s="7"/>
      <c r="E136" s="6"/>
      <c r="F136" s="6"/>
      <c r="G136" s="58"/>
      <c r="H136" s="58"/>
      <c r="I136" s="58"/>
      <c r="J136" s="58"/>
      <c r="K136" s="58"/>
      <c r="L136" s="58"/>
      <c r="M136" s="58"/>
      <c r="N136" s="58"/>
      <c r="O136" s="58"/>
      <c r="P136" s="58"/>
    </row>
    <row r="137" spans="4:16" ht="23.25" x14ac:dyDescent="0.35">
      <c r="D137" s="7"/>
      <c r="E137" s="6"/>
      <c r="F137" s="6"/>
      <c r="G137" s="58"/>
      <c r="H137" s="58"/>
      <c r="I137" s="58"/>
      <c r="J137" s="58"/>
      <c r="K137" s="58"/>
      <c r="L137" s="58"/>
      <c r="M137" s="58"/>
      <c r="N137" s="58"/>
      <c r="O137" s="58"/>
      <c r="P137" s="58"/>
    </row>
    <row r="138" spans="4:16" ht="23.25" x14ac:dyDescent="0.35">
      <c r="D138" s="7"/>
      <c r="E138" s="6"/>
      <c r="F138" s="6"/>
      <c r="G138" s="58"/>
      <c r="H138" s="58"/>
      <c r="I138" s="58"/>
      <c r="J138" s="58"/>
      <c r="K138" s="58"/>
      <c r="L138" s="58"/>
      <c r="M138" s="58"/>
      <c r="N138" s="58"/>
      <c r="O138" s="58"/>
      <c r="P138" s="58"/>
    </row>
    <row r="139" spans="4:16" ht="23.25" x14ac:dyDescent="0.35">
      <c r="D139" s="7"/>
      <c r="E139" s="6"/>
      <c r="F139" s="6"/>
      <c r="G139" s="58"/>
      <c r="H139" s="58"/>
      <c r="I139" s="58"/>
      <c r="J139" s="58"/>
      <c r="K139" s="58"/>
      <c r="L139" s="58"/>
      <c r="M139" s="58"/>
      <c r="N139" s="58"/>
      <c r="O139" s="58"/>
      <c r="P139" s="58"/>
    </row>
    <row r="140" spans="4:16" ht="23.25" x14ac:dyDescent="0.35">
      <c r="D140" s="7"/>
      <c r="E140" s="6"/>
      <c r="F140" s="6"/>
      <c r="G140" s="58"/>
      <c r="H140" s="58"/>
      <c r="I140" s="58"/>
      <c r="J140" s="58"/>
      <c r="K140" s="58"/>
      <c r="L140" s="58"/>
      <c r="M140" s="58"/>
      <c r="N140" s="58"/>
      <c r="O140" s="58"/>
      <c r="P140" s="58"/>
    </row>
    <row r="141" spans="4:16" ht="23.25" x14ac:dyDescent="0.35">
      <c r="D141" s="7"/>
      <c r="E141" s="6"/>
      <c r="F141" s="6"/>
      <c r="G141" s="58"/>
      <c r="H141" s="58"/>
      <c r="I141" s="58"/>
      <c r="J141" s="58"/>
      <c r="K141" s="58"/>
      <c r="L141" s="58"/>
      <c r="M141" s="58"/>
      <c r="N141" s="58"/>
      <c r="O141" s="58"/>
      <c r="P141" s="58"/>
    </row>
    <row r="142" spans="4:16" ht="23.25" x14ac:dyDescent="0.35">
      <c r="D142" s="7"/>
      <c r="E142" s="6"/>
      <c r="F142" s="6"/>
      <c r="G142" s="58"/>
      <c r="H142" s="58"/>
      <c r="I142" s="58"/>
      <c r="J142" s="58"/>
      <c r="K142" s="58"/>
      <c r="L142" s="58"/>
      <c r="M142" s="58"/>
      <c r="N142" s="58"/>
      <c r="O142" s="58"/>
      <c r="P142" s="58"/>
    </row>
    <row r="143" spans="4:16" ht="23.25" x14ac:dyDescent="0.35">
      <c r="D143" s="7"/>
      <c r="E143" s="6"/>
      <c r="F143" s="6"/>
      <c r="G143" s="58"/>
      <c r="H143" s="58"/>
      <c r="I143" s="58"/>
      <c r="J143" s="58"/>
      <c r="K143" s="58"/>
      <c r="L143" s="58"/>
      <c r="M143" s="58"/>
      <c r="N143" s="58"/>
      <c r="O143" s="58"/>
      <c r="P143" s="58"/>
    </row>
    <row r="144" spans="4:16" ht="23.25" x14ac:dyDescent="0.35">
      <c r="D144" s="7"/>
      <c r="E144" s="6"/>
      <c r="F144" s="6"/>
      <c r="G144" s="58"/>
      <c r="H144" s="58"/>
      <c r="I144" s="58"/>
      <c r="J144" s="58"/>
      <c r="K144" s="58"/>
      <c r="L144" s="58"/>
      <c r="M144" s="58"/>
      <c r="N144" s="58"/>
      <c r="O144" s="58"/>
      <c r="P144" s="58"/>
    </row>
    <row r="145" spans="4:16" ht="23.25" x14ac:dyDescent="0.35">
      <c r="D145" s="7"/>
      <c r="E145" s="6"/>
      <c r="F145" s="6"/>
      <c r="G145" s="58"/>
      <c r="H145" s="58"/>
      <c r="I145" s="58"/>
      <c r="J145" s="58"/>
      <c r="K145" s="58"/>
      <c r="L145" s="58"/>
      <c r="M145" s="58"/>
      <c r="N145" s="58"/>
      <c r="O145" s="58"/>
      <c r="P145" s="58"/>
    </row>
    <row r="146" spans="4:16" ht="23.25" x14ac:dyDescent="0.35">
      <c r="D146" s="7"/>
      <c r="E146" s="6"/>
      <c r="F146" s="6"/>
      <c r="G146" s="58"/>
      <c r="H146" s="58"/>
      <c r="I146" s="58"/>
      <c r="J146" s="58"/>
      <c r="K146" s="58"/>
      <c r="L146" s="58"/>
      <c r="M146" s="58"/>
      <c r="N146" s="58"/>
      <c r="O146" s="58"/>
      <c r="P146" s="58"/>
    </row>
    <row r="147" spans="4:16" ht="23.25" x14ac:dyDescent="0.35">
      <c r="D147" s="7"/>
      <c r="E147" s="6"/>
      <c r="F147" s="6"/>
      <c r="G147" s="58"/>
      <c r="H147" s="58"/>
      <c r="I147" s="58"/>
      <c r="J147" s="58"/>
      <c r="K147" s="58"/>
      <c r="L147" s="58"/>
      <c r="M147" s="58"/>
      <c r="N147" s="58"/>
      <c r="O147" s="58"/>
      <c r="P147" s="58"/>
    </row>
    <row r="148" spans="4:16" ht="23.25" x14ac:dyDescent="0.35">
      <c r="D148" s="7"/>
      <c r="E148" s="6"/>
      <c r="F148" s="6"/>
      <c r="G148" s="58"/>
      <c r="H148" s="58"/>
      <c r="I148" s="58"/>
      <c r="J148" s="58"/>
      <c r="K148" s="58"/>
      <c r="L148" s="58"/>
      <c r="M148" s="58"/>
      <c r="N148" s="58"/>
      <c r="O148" s="58"/>
      <c r="P148" s="58"/>
    </row>
    <row r="149" spans="4:16" ht="23.25" x14ac:dyDescent="0.35">
      <c r="D149" s="7"/>
      <c r="E149" s="6"/>
      <c r="F149" s="6"/>
      <c r="G149" s="58"/>
      <c r="H149" s="58"/>
      <c r="I149" s="58"/>
      <c r="J149" s="58"/>
      <c r="K149" s="58"/>
      <c r="L149" s="58"/>
      <c r="M149" s="58"/>
      <c r="N149" s="58"/>
      <c r="O149" s="58"/>
      <c r="P149" s="58"/>
    </row>
    <row r="150" spans="4:16" ht="23.25" x14ac:dyDescent="0.35">
      <c r="D150" s="7"/>
      <c r="E150" s="6"/>
      <c r="F150" s="6"/>
      <c r="G150" s="58"/>
      <c r="H150" s="58"/>
      <c r="I150" s="58"/>
      <c r="J150" s="58"/>
      <c r="K150" s="58"/>
      <c r="L150" s="58"/>
      <c r="M150" s="58"/>
      <c r="N150" s="58"/>
      <c r="O150" s="58"/>
      <c r="P150" s="58"/>
    </row>
    <row r="151" spans="4:16" ht="23.25" x14ac:dyDescent="0.35">
      <c r="D151" s="7"/>
      <c r="E151" s="6"/>
      <c r="F151" s="6"/>
      <c r="G151" s="58"/>
      <c r="H151" s="58"/>
      <c r="I151" s="58"/>
      <c r="J151" s="58"/>
      <c r="K151" s="58"/>
      <c r="L151" s="58"/>
      <c r="M151" s="58"/>
      <c r="N151" s="58"/>
      <c r="O151" s="58"/>
      <c r="P151" s="58"/>
    </row>
    <row r="152" spans="4:16" ht="23.25" x14ac:dyDescent="0.35">
      <c r="D152" s="7"/>
      <c r="E152" s="6"/>
      <c r="F152" s="6"/>
      <c r="G152" s="58"/>
      <c r="H152" s="58"/>
      <c r="I152" s="58"/>
      <c r="J152" s="58"/>
      <c r="K152" s="58"/>
      <c r="L152" s="58"/>
      <c r="M152" s="58"/>
      <c r="N152" s="58"/>
      <c r="O152" s="58"/>
      <c r="P152" s="58"/>
    </row>
    <row r="153" spans="4:16" ht="23.25" x14ac:dyDescent="0.35">
      <c r="D153" s="7"/>
      <c r="E153" s="6"/>
      <c r="F153" s="6"/>
      <c r="G153" s="58"/>
      <c r="H153" s="58"/>
      <c r="I153" s="58"/>
      <c r="J153" s="58"/>
      <c r="K153" s="58"/>
      <c r="L153" s="58"/>
      <c r="M153" s="58"/>
      <c r="N153" s="58"/>
      <c r="O153" s="58"/>
      <c r="P153" s="58"/>
    </row>
    <row r="154" spans="4:16" ht="23.25" x14ac:dyDescent="0.35">
      <c r="D154" s="7"/>
      <c r="E154" s="6"/>
      <c r="F154" s="6"/>
      <c r="G154" s="58"/>
      <c r="H154" s="58"/>
      <c r="I154" s="58"/>
      <c r="J154" s="58"/>
      <c r="K154" s="58"/>
      <c r="L154" s="58"/>
      <c r="M154" s="58"/>
      <c r="N154" s="58"/>
      <c r="O154" s="58"/>
      <c r="P154" s="58"/>
    </row>
    <row r="155" spans="4:16" ht="23.25" x14ac:dyDescent="0.35">
      <c r="D155" s="7"/>
      <c r="E155" s="6"/>
      <c r="F155" s="6"/>
      <c r="G155" s="58"/>
      <c r="H155" s="58"/>
      <c r="I155" s="58"/>
      <c r="J155" s="58"/>
      <c r="K155" s="58"/>
      <c r="L155" s="58"/>
      <c r="M155" s="58"/>
      <c r="N155" s="58"/>
      <c r="O155" s="58"/>
      <c r="P155" s="58"/>
    </row>
    <row r="156" spans="4:16" ht="23.25" x14ac:dyDescent="0.35">
      <c r="D156" s="7"/>
      <c r="E156" s="6"/>
      <c r="F156" s="6"/>
      <c r="G156" s="58"/>
      <c r="H156" s="58"/>
      <c r="I156" s="58"/>
      <c r="J156" s="58"/>
      <c r="K156" s="58"/>
      <c r="L156" s="58"/>
      <c r="M156" s="58"/>
      <c r="N156" s="58"/>
      <c r="O156" s="58"/>
      <c r="P156" s="58"/>
    </row>
    <row r="157" spans="4:16" ht="23.25" x14ac:dyDescent="0.35">
      <c r="D157" s="7"/>
      <c r="E157" s="6"/>
      <c r="F157" s="6"/>
      <c r="G157" s="58"/>
      <c r="H157" s="58"/>
      <c r="I157" s="58"/>
      <c r="J157" s="58"/>
      <c r="K157" s="58"/>
      <c r="L157" s="58"/>
      <c r="M157" s="58"/>
      <c r="N157" s="58"/>
      <c r="O157" s="58"/>
      <c r="P157" s="58"/>
    </row>
    <row r="158" spans="4:16" ht="23.25" x14ac:dyDescent="0.35">
      <c r="D158" s="7"/>
      <c r="E158" s="6"/>
      <c r="F158" s="6"/>
      <c r="G158" s="58"/>
      <c r="H158" s="58"/>
      <c r="I158" s="58"/>
      <c r="J158" s="58"/>
      <c r="K158" s="58"/>
      <c r="L158" s="58"/>
      <c r="M158" s="58"/>
      <c r="N158" s="58"/>
      <c r="O158" s="58"/>
      <c r="P158" s="58"/>
    </row>
    <row r="159" spans="4:16" ht="23.25" x14ac:dyDescent="0.35">
      <c r="D159" s="7"/>
      <c r="E159" s="6"/>
      <c r="F159" s="6"/>
      <c r="G159" s="58"/>
      <c r="H159" s="58"/>
      <c r="I159" s="58"/>
      <c r="J159" s="58"/>
      <c r="K159" s="58"/>
      <c r="L159" s="58"/>
      <c r="M159" s="58"/>
      <c r="N159" s="58"/>
      <c r="O159" s="58"/>
      <c r="P159" s="58"/>
    </row>
    <row r="160" spans="4:16" ht="23.25" x14ac:dyDescent="0.35">
      <c r="D160" s="7"/>
      <c r="E160" s="6"/>
      <c r="F160" s="6"/>
      <c r="G160" s="58"/>
      <c r="H160" s="58"/>
      <c r="I160" s="58"/>
      <c r="J160" s="58"/>
      <c r="K160" s="58"/>
      <c r="L160" s="58"/>
      <c r="M160" s="58"/>
      <c r="N160" s="58"/>
      <c r="O160" s="58"/>
      <c r="P160" s="58"/>
    </row>
    <row r="161" spans="4:16" ht="23.25" x14ac:dyDescent="0.35">
      <c r="D161" s="7"/>
      <c r="E161" s="6"/>
      <c r="F161" s="6"/>
      <c r="G161" s="58"/>
      <c r="H161" s="58"/>
      <c r="I161" s="58"/>
      <c r="J161" s="58"/>
      <c r="K161" s="58"/>
      <c r="L161" s="58"/>
      <c r="M161" s="58"/>
      <c r="N161" s="58"/>
      <c r="O161" s="58"/>
      <c r="P161" s="58"/>
    </row>
    <row r="162" spans="4:16" ht="23.25" x14ac:dyDescent="0.35">
      <c r="D162" s="7"/>
      <c r="E162" s="6"/>
      <c r="F162" s="6"/>
      <c r="G162" s="58"/>
      <c r="H162" s="58"/>
      <c r="I162" s="58"/>
      <c r="J162" s="58"/>
      <c r="K162" s="58"/>
      <c r="L162" s="58"/>
      <c r="M162" s="58"/>
      <c r="N162" s="58"/>
      <c r="O162" s="58"/>
      <c r="P162" s="58"/>
    </row>
    <row r="163" spans="4:16" ht="23.25" x14ac:dyDescent="0.35">
      <c r="D163" s="7"/>
      <c r="E163" s="6"/>
      <c r="F163" s="6"/>
      <c r="G163" s="58"/>
      <c r="H163" s="58"/>
      <c r="I163" s="58"/>
      <c r="J163" s="58"/>
      <c r="K163" s="58"/>
      <c r="L163" s="58"/>
      <c r="M163" s="58"/>
      <c r="N163" s="58"/>
      <c r="O163" s="58"/>
      <c r="P163" s="58"/>
    </row>
    <row r="164" spans="4:16" ht="23.25" x14ac:dyDescent="0.35">
      <c r="D164" s="7"/>
      <c r="E164" s="6"/>
      <c r="F164" s="6"/>
      <c r="G164" s="58"/>
      <c r="H164" s="58"/>
      <c r="I164" s="58"/>
      <c r="J164" s="58"/>
      <c r="K164" s="58"/>
      <c r="L164" s="58"/>
      <c r="M164" s="58"/>
      <c r="N164" s="58"/>
      <c r="O164" s="58"/>
      <c r="P164" s="58"/>
    </row>
    <row r="165" spans="4:16" ht="23.25" x14ac:dyDescent="0.35">
      <c r="D165" s="7"/>
      <c r="E165" s="6"/>
      <c r="F165" s="6"/>
      <c r="G165" s="58"/>
      <c r="H165" s="58"/>
      <c r="I165" s="58"/>
      <c r="J165" s="58"/>
      <c r="K165" s="58"/>
      <c r="L165" s="58"/>
      <c r="M165" s="58"/>
      <c r="N165" s="58"/>
      <c r="O165" s="58"/>
      <c r="P165" s="58"/>
    </row>
    <row r="166" spans="4:16" ht="23.25" x14ac:dyDescent="0.35">
      <c r="D166" s="7"/>
      <c r="E166" s="6"/>
      <c r="F166" s="6"/>
      <c r="G166" s="58"/>
      <c r="H166" s="58"/>
      <c r="I166" s="58"/>
      <c r="J166" s="58"/>
      <c r="K166" s="58"/>
      <c r="L166" s="58"/>
      <c r="M166" s="58"/>
      <c r="N166" s="58"/>
      <c r="O166" s="58"/>
      <c r="P166" s="58"/>
    </row>
    <row r="167" spans="4:16" ht="23.25" x14ac:dyDescent="0.35">
      <c r="D167" s="7"/>
      <c r="E167" s="6"/>
      <c r="F167" s="6"/>
      <c r="G167" s="58"/>
      <c r="H167" s="58"/>
      <c r="I167" s="58"/>
      <c r="J167" s="58"/>
      <c r="K167" s="58"/>
      <c r="L167" s="58"/>
      <c r="M167" s="58"/>
      <c r="N167" s="58"/>
      <c r="O167" s="58"/>
      <c r="P167" s="58"/>
    </row>
    <row r="168" spans="4:16" ht="23.25" x14ac:dyDescent="0.35">
      <c r="D168" s="7"/>
      <c r="E168" s="6"/>
      <c r="F168" s="6"/>
      <c r="G168" s="58"/>
      <c r="H168" s="58"/>
      <c r="I168" s="58"/>
      <c r="J168" s="58"/>
      <c r="K168" s="58"/>
      <c r="L168" s="58"/>
      <c r="M168" s="58"/>
      <c r="N168" s="58"/>
      <c r="O168" s="58"/>
      <c r="P168" s="58"/>
    </row>
    <row r="169" spans="4:16" ht="23.25" x14ac:dyDescent="0.35">
      <c r="D169" s="7"/>
      <c r="E169" s="6"/>
      <c r="F169" s="6"/>
      <c r="G169" s="58"/>
      <c r="H169" s="58"/>
      <c r="I169" s="58"/>
      <c r="J169" s="58"/>
      <c r="K169" s="58"/>
      <c r="L169" s="58"/>
      <c r="M169" s="58"/>
      <c r="N169" s="58"/>
      <c r="O169" s="58"/>
      <c r="P169" s="58"/>
    </row>
    <row r="170" spans="4:16" ht="23.25" x14ac:dyDescent="0.35">
      <c r="D170" s="7"/>
      <c r="E170" s="6"/>
      <c r="F170" s="6"/>
      <c r="G170" s="58"/>
      <c r="H170" s="58"/>
      <c r="I170" s="58"/>
      <c r="J170" s="58"/>
      <c r="K170" s="58"/>
      <c r="L170" s="58"/>
      <c r="M170" s="58"/>
      <c r="N170" s="58"/>
      <c r="O170" s="58"/>
      <c r="P170" s="58"/>
    </row>
    <row r="171" spans="4:16" ht="23.25" x14ac:dyDescent="0.35">
      <c r="D171" s="7"/>
      <c r="E171" s="6"/>
      <c r="F171" s="6"/>
      <c r="G171" s="58"/>
      <c r="H171" s="58"/>
      <c r="I171" s="58"/>
      <c r="J171" s="58"/>
      <c r="K171" s="58"/>
      <c r="L171" s="58"/>
      <c r="M171" s="58"/>
      <c r="N171" s="58"/>
      <c r="O171" s="58"/>
      <c r="P171" s="58"/>
    </row>
    <row r="172" spans="4:16" ht="23.25" x14ac:dyDescent="0.35">
      <c r="D172" s="7"/>
      <c r="E172" s="6"/>
      <c r="F172" s="6"/>
      <c r="G172" s="58"/>
      <c r="H172" s="58"/>
      <c r="I172" s="58"/>
      <c r="J172" s="58"/>
      <c r="K172" s="58"/>
      <c r="L172" s="58"/>
      <c r="M172" s="58"/>
      <c r="N172" s="58"/>
      <c r="O172" s="58"/>
      <c r="P172" s="58"/>
    </row>
    <row r="173" spans="4:16" ht="23.25" x14ac:dyDescent="0.35">
      <c r="D173" s="7"/>
      <c r="E173" s="6"/>
      <c r="F173" s="6"/>
      <c r="G173" s="58"/>
      <c r="H173" s="58"/>
      <c r="I173" s="58"/>
      <c r="J173" s="58"/>
      <c r="K173" s="58"/>
      <c r="L173" s="58"/>
      <c r="M173" s="58"/>
      <c r="N173" s="58"/>
      <c r="O173" s="58"/>
      <c r="P173" s="58"/>
    </row>
    <row r="174" spans="4:16" ht="23.25" x14ac:dyDescent="0.35">
      <c r="D174" s="7"/>
      <c r="E174" s="6"/>
      <c r="F174" s="6"/>
      <c r="G174" s="58"/>
      <c r="H174" s="58"/>
      <c r="I174" s="58"/>
      <c r="J174" s="58"/>
      <c r="K174" s="58"/>
      <c r="L174" s="58"/>
      <c r="M174" s="58"/>
      <c r="N174" s="58"/>
      <c r="O174" s="58"/>
      <c r="P174" s="58"/>
    </row>
  </sheetData>
  <mergeCells count="29">
    <mergeCell ref="B92:C92"/>
    <mergeCell ref="B93:C93"/>
    <mergeCell ref="B94:C94"/>
    <mergeCell ref="B95:C95"/>
    <mergeCell ref="D101:I101"/>
    <mergeCell ref="N14:N15"/>
    <mergeCell ref="O14:O15"/>
    <mergeCell ref="P14:P15"/>
    <mergeCell ref="A82:C82"/>
    <mergeCell ref="B87:C87"/>
    <mergeCell ref="G14:G15"/>
    <mergeCell ref="H14:H15"/>
    <mergeCell ref="J14:J15"/>
    <mergeCell ref="K14:K15"/>
    <mergeCell ref="L14:L15"/>
    <mergeCell ref="A14:A15"/>
    <mergeCell ref="B14:B15"/>
    <mergeCell ref="C14:C15"/>
    <mergeCell ref="D14:D15"/>
    <mergeCell ref="F14:F15"/>
    <mergeCell ref="A1:D1"/>
    <mergeCell ref="A9:D9"/>
    <mergeCell ref="A11:D11"/>
    <mergeCell ref="A12:P12"/>
    <mergeCell ref="A13:P13"/>
    <mergeCell ref="B88:C88"/>
    <mergeCell ref="B89:C89"/>
    <mergeCell ref="B90:C90"/>
    <mergeCell ref="B91:C91"/>
  </mergeCells>
  <pageMargins left="0.12" right="3.937007874015748E-2" top="0.52" bottom="1.53" header="0.33" footer="0.83"/>
  <pageSetup paperSize="5" scale="6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Bersan Pertahap 2021</vt:lpstr>
      <vt:lpstr>Besaran Pertahap ADD Perubahan</vt:lpstr>
      <vt:lpstr>Besaran Pertahap DD Perubahan</vt:lpstr>
      <vt:lpstr>'Besaran Pertahap DD Perubahan'!Print_Area</vt:lpstr>
      <vt:lpstr>'Bersan Pertahap 2021'!Print_Titles</vt:lpstr>
      <vt:lpstr>'Besaran Pertahap ADD Perubahan'!Print_Titles</vt:lpstr>
      <vt:lpstr>'Besaran Pertahap DD Perubahan'!Print_Titles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LENOVO</cp:lastModifiedBy>
  <cp:lastPrinted>2020-09-21T03:58:59Z</cp:lastPrinted>
  <dcterms:created xsi:type="dcterms:W3CDTF">2018-01-05T06:00:55Z</dcterms:created>
  <dcterms:modified xsi:type="dcterms:W3CDTF">2022-03-30T00:44:11Z</dcterms:modified>
</cp:coreProperties>
</file>