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13230" activeTab="4"/>
  </bookViews>
  <sheets>
    <sheet name="result" sheetId="1" r:id="rId1"/>
    <sheet name="raw data" sheetId="2" r:id="rId2"/>
    <sheet name="invasion" sheetId="3" r:id="rId3"/>
    <sheet name="wound" sheetId="4" r:id="rId4"/>
    <sheet name="CCK8" sheetId="5" r:id="rId5"/>
    <sheet name="Edu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<sst xmlns="http://schemas.openxmlformats.org/spreadsheetml/2006/main" count="171" uniqueCount="56">
  <si>
    <t xml:space="preserve">Cq   </t>
  </si>
  <si>
    <t>Cq Mean</t>
  </si>
  <si>
    <t>target gene</t>
  </si>
  <si>
    <t>expression</t>
  </si>
  <si>
    <t>average</t>
  </si>
  <si>
    <t>p value</t>
  </si>
  <si>
    <t>Heec</t>
  </si>
  <si>
    <t>GAPDH</t>
  </si>
  <si>
    <t>ITGA5</t>
  </si>
  <si>
    <t>Hela</t>
  </si>
  <si>
    <t>SHF</t>
  </si>
  <si>
    <t>SNRPN</t>
  </si>
  <si>
    <t>Hole</t>
  </si>
  <si>
    <t>Channel</t>
  </si>
  <si>
    <t>CT</t>
  </si>
  <si>
    <t>TM</t>
  </si>
  <si>
    <t>Target gene</t>
  </si>
  <si>
    <t>Sample name</t>
  </si>
  <si>
    <t>A01</t>
  </si>
  <si>
    <t>FAM</t>
  </si>
  <si>
    <t>A02</t>
  </si>
  <si>
    <t>A03</t>
  </si>
  <si>
    <t>A04</t>
  </si>
  <si>
    <t>A05</t>
  </si>
  <si>
    <t>A06</t>
  </si>
  <si>
    <t>A07</t>
  </si>
  <si>
    <t xml:space="preserve">SHF 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</si>
  <si>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</si>
  <si>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</si>
  <si>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</si>
  <si>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</si>
  <si>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</si>
  <si>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</si>
  <si>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</si>
  <si>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</si>
  <si>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</si>
  <si>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</si>
  <si>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</si>
  <si>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</si>
  <si>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</si>
  <si>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</si>
  <si>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</si>
  <si>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</si>
  <si>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</si>
  <si>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si-NC</t>
  </si>
  <si>
    <t>si-ITGA5</t>
  </si>
  <si>
    <t>P</t>
  </si>
  <si>
    <t>Invasion</t>
  </si>
  <si>
    <t>blank area</t>
  </si>
  <si>
    <t>Migration rate%</t>
  </si>
  <si>
    <t>p</t>
  </si>
  <si>
    <t>96 hole plate</t>
  </si>
  <si>
    <t>B</t>
  </si>
  <si>
    <t>Remove 96 hole plate</t>
  </si>
  <si>
    <t>Remove blank space</t>
  </si>
  <si>
    <t>Cell survival 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</si>
</sst>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###0.00;\-###0.00"/>
  </numFmts>
  <fonts count="26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0"/>
      <name val="Arial"/>
      <charset val="134"/>
    </font>
    <font>
      <b/>
      <sz val="8.25"/>
      <name val="Microsoft Sans Serif"/>
      <charset val="134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8.25"/>
      <name val="Microsoft Sans Serif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0" borderId="0">
      <alignment vertical="top"/>
      <protection locked="0"/>
    </xf>
  </cellStyleXfs>
  <cellXfs count="12">
    <xf numFmtId="0" fontId="0" fillId="0" borderId="0" xfId="0"/>
    <xf numFmtId="0" fontId="1" fillId="0" borderId="0" xfId="0" applyFont="1" applyFill="1" applyAlignment="1"/>
    <xf numFmtId="9" fontId="0" fillId="0" borderId="0" xfId="3" applyFont="1" applyAlignment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176" fontId="0" fillId="0" borderId="0" xfId="0" applyNumberFormat="1"/>
    <xf numFmtId="177" fontId="4" fillId="0" borderId="0" xfId="49" applyNumberFormat="1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18" sqref="A18"/>
    </sheetView>
  </sheetViews>
  <sheetFormatPr defaultColWidth="9" defaultRowHeight="14.25"/>
  <sheetData>
    <row r="1" s="7" customFormat="1" spans="1:19">
      <c r="A1"/>
      <c r="B1"/>
      <c r="C1" s="8" t="s">
        <v>0</v>
      </c>
      <c r="D1" s="8" t="s">
        <v>1</v>
      </c>
      <c r="E1" s="7" t="s">
        <v>2</v>
      </c>
      <c r="F1"/>
      <c r="G1"/>
      <c r="H1"/>
      <c r="I1" t="s">
        <v>3</v>
      </c>
      <c r="J1" t="s">
        <v>4</v>
      </c>
      <c r="K1"/>
      <c r="L1" s="5" t="s">
        <v>5</v>
      </c>
      <c r="O1" s="9"/>
      <c r="P1" s="9"/>
      <c r="Q1" s="9"/>
      <c r="R1" s="9"/>
      <c r="S1" s="9"/>
    </row>
    <row r="2" s="7" customFormat="1" spans="1:19">
      <c r="A2" s="7" t="s">
        <v>6</v>
      </c>
      <c r="B2" t="s">
        <v>7</v>
      </c>
      <c r="C2" s="7">
        <v>15.23</v>
      </c>
      <c r="D2" s="8">
        <f>AVERAGE(C2:C4)</f>
        <v>15.16</v>
      </c>
      <c r="E2" s="7">
        <v>26.43</v>
      </c>
      <c r="F2" s="8">
        <f>E2-D2</f>
        <v>11.27</v>
      </c>
      <c r="G2" s="8">
        <f>AVERAGE(F2:F4)</f>
        <v>11.27</v>
      </c>
      <c r="H2" s="8">
        <f>F2-G2</f>
        <v>0</v>
      </c>
      <c r="I2">
        <f>POWER(2,-H2)</f>
        <v>1</v>
      </c>
      <c r="J2">
        <f>AVERAGE(I2:I4)</f>
        <v>1.00025625802278</v>
      </c>
      <c r="K2">
        <f>STDEV(I2:I4)</f>
        <v>0.0277303276734105</v>
      </c>
      <c r="L2"/>
      <c r="M2" s="10" t="s">
        <v>8</v>
      </c>
      <c r="Q2" s="9"/>
      <c r="R2" s="9"/>
      <c r="S2" s="9"/>
    </row>
    <row r="3" s="7" customFormat="1" spans="1:19">
      <c r="A3" s="7" t="s">
        <v>6</v>
      </c>
      <c r="B3" t="s">
        <v>7</v>
      </c>
      <c r="C3" s="7">
        <v>15.1</v>
      </c>
      <c r="D3" s="8">
        <f>AVERAGE(C2:C4)</f>
        <v>15.16</v>
      </c>
      <c r="E3" s="7">
        <v>26.47</v>
      </c>
      <c r="F3" s="8">
        <f t="shared" ref="F3:F8" si="0">E3-D3</f>
        <v>11.31</v>
      </c>
      <c r="G3" s="8">
        <f>G2</f>
        <v>11.27</v>
      </c>
      <c r="H3" s="8">
        <f t="shared" ref="H3:H8" si="1">F3-G3</f>
        <v>0.0399999999999991</v>
      </c>
      <c r="I3">
        <f t="shared" ref="I3:I8" si="2">POWER(2,-H3)</f>
        <v>0.972654947412286</v>
      </c>
      <c r="J3"/>
      <c r="K3"/>
      <c r="L3"/>
      <c r="M3" s="10"/>
      <c r="Q3" s="9"/>
      <c r="R3" s="9"/>
      <c r="S3" s="9"/>
    </row>
    <row r="4" s="7" customFormat="1" spans="1:19">
      <c r="A4" s="7" t="s">
        <v>6</v>
      </c>
      <c r="B4" t="s">
        <v>7</v>
      </c>
      <c r="C4" s="7">
        <v>15.15</v>
      </c>
      <c r="D4" s="8">
        <f>AVERAGE(C2:C4)</f>
        <v>15.16</v>
      </c>
      <c r="E4" s="7">
        <v>26.39</v>
      </c>
      <c r="F4" s="8">
        <f t="shared" si="0"/>
        <v>11.23</v>
      </c>
      <c r="G4" s="8">
        <f t="shared" ref="G4:G7" si="3">G3</f>
        <v>11.27</v>
      </c>
      <c r="H4" s="8">
        <f t="shared" si="1"/>
        <v>-0.0399999999999991</v>
      </c>
      <c r="I4">
        <f t="shared" si="2"/>
        <v>1.02811382665607</v>
      </c>
      <c r="J4"/>
      <c r="K4"/>
      <c r="L4"/>
      <c r="M4" s="10"/>
      <c r="Q4" s="9"/>
      <c r="R4" s="9"/>
      <c r="S4" s="9"/>
    </row>
    <row r="5" s="7" customFormat="1" ht="15.75" spans="1:19">
      <c r="A5" s="4" t="s">
        <v>9</v>
      </c>
      <c r="B5" t="s">
        <v>7</v>
      </c>
      <c r="C5" s="7">
        <v>15.26</v>
      </c>
      <c r="D5" s="8">
        <f>AVERAGE(C5:C7)</f>
        <v>15.2733333333333</v>
      </c>
      <c r="E5" s="7">
        <v>24.49</v>
      </c>
      <c r="F5" s="8">
        <f t="shared" si="0"/>
        <v>9.21666666666666</v>
      </c>
      <c r="G5" s="8">
        <f t="shared" si="3"/>
        <v>11.27</v>
      </c>
      <c r="H5" s="8">
        <f t="shared" si="1"/>
        <v>-2.05333333333334</v>
      </c>
      <c r="I5">
        <f t="shared" si="2"/>
        <v>4.150638636639</v>
      </c>
      <c r="J5">
        <f>AVERAGE(I5:I7)</f>
        <v>3.89701180500526</v>
      </c>
      <c r="K5">
        <f>STDEV(I5:I7)</f>
        <v>0.414712965307105</v>
      </c>
      <c r="L5" s="11">
        <f>IF(_xlfn.F.TEST(I2:I4,I5:I7)&gt;0.05,_xlfn.T.TEST(I2:I4,I5:I7,2,2),_xlfn.T.TEST(I2:I4,I5:I7,2,3))</f>
        <v>0.0065721890010046</v>
      </c>
      <c r="M5" s="10"/>
      <c r="O5" s="9"/>
      <c r="P5" s="9"/>
      <c r="Q5" s="9"/>
      <c r="R5" s="9"/>
      <c r="S5" s="9"/>
    </row>
    <row r="6" s="7" customFormat="1" ht="15.75" spans="1:19">
      <c r="A6" s="4" t="s">
        <v>9</v>
      </c>
      <c r="B6" t="s">
        <v>7</v>
      </c>
      <c r="C6" s="7">
        <v>15.2</v>
      </c>
      <c r="D6" s="8">
        <f>AVERAGE(C5:C7)</f>
        <v>15.2733333333333</v>
      </c>
      <c r="E6" s="7">
        <v>24.5</v>
      </c>
      <c r="F6" s="8">
        <f t="shared" si="0"/>
        <v>9.22666666666667</v>
      </c>
      <c r="G6" s="8">
        <f t="shared" si="3"/>
        <v>11.27</v>
      </c>
      <c r="H6" s="8">
        <f t="shared" si="1"/>
        <v>-2.04333333333333</v>
      </c>
      <c r="I6">
        <f t="shared" si="2"/>
        <v>4.12196808131719</v>
      </c>
      <c r="J6"/>
      <c r="K6"/>
      <c r="L6"/>
      <c r="M6" s="10"/>
      <c r="O6" s="9"/>
      <c r="P6" s="9"/>
      <c r="Q6" s="9"/>
      <c r="R6" s="9"/>
      <c r="S6" s="9"/>
    </row>
    <row r="7" s="7" customFormat="1" ht="15.75" spans="1:18">
      <c r="A7" s="4" t="s">
        <v>9</v>
      </c>
      <c r="B7" t="s">
        <v>7</v>
      </c>
      <c r="C7" s="7">
        <v>15.36</v>
      </c>
      <c r="D7" s="8">
        <f>AVERAGE(C5:C7)</f>
        <v>15.2733333333333</v>
      </c>
      <c r="E7" s="7">
        <v>24.77</v>
      </c>
      <c r="F7" s="8">
        <f t="shared" si="0"/>
        <v>9.49666666666667</v>
      </c>
      <c r="G7" s="8">
        <f t="shared" si="3"/>
        <v>11.27</v>
      </c>
      <c r="H7" s="8">
        <f t="shared" si="1"/>
        <v>-1.77333333333334</v>
      </c>
      <c r="I7">
        <f t="shared" si="2"/>
        <v>3.4184286970596</v>
      </c>
      <c r="J7"/>
      <c r="K7"/>
      <c r="L7"/>
      <c r="M7" s="10"/>
      <c r="O7" s="9"/>
      <c r="P7" s="9"/>
      <c r="Q7" s="9"/>
      <c r="R7" s="9"/>
    </row>
    <row r="8" s="7" customFormat="1" spans="1:18">
      <c r="A8" s="7" t="s">
        <v>6</v>
      </c>
      <c r="B8" t="s">
        <v>7</v>
      </c>
      <c r="C8" s="7">
        <v>15.23</v>
      </c>
      <c r="D8" s="8">
        <f>AVERAGE(C8:C10)</f>
        <v>15.16</v>
      </c>
      <c r="E8" s="7">
        <v>24.79</v>
      </c>
      <c r="F8" s="8">
        <f t="shared" si="0"/>
        <v>9.63</v>
      </c>
      <c r="G8" s="8">
        <f>AVERAGE(F8:F10)</f>
        <v>9.66666666666667</v>
      </c>
      <c r="H8" s="8">
        <f t="shared" si="1"/>
        <v>-0.0366666666666688</v>
      </c>
      <c r="I8">
        <f t="shared" si="2"/>
        <v>1.02574112143402</v>
      </c>
      <c r="J8">
        <f>AVERAGE(I8:I10)</f>
        <v>1.00447192554183</v>
      </c>
      <c r="K8">
        <f>STDEV(I8:I10)</f>
        <v>0.114660638498155</v>
      </c>
      <c r="L8"/>
      <c r="M8" s="10" t="s">
        <v>10</v>
      </c>
      <c r="P8" s="9"/>
      <c r="Q8" s="9"/>
      <c r="R8" s="9"/>
    </row>
    <row r="9" s="7" customFormat="1" spans="1:18">
      <c r="A9" s="7" t="s">
        <v>6</v>
      </c>
      <c r="B9" t="s">
        <v>7</v>
      </c>
      <c r="C9" s="7">
        <v>15.1</v>
      </c>
      <c r="D9" s="8">
        <f>AVERAGE(C8:C10)</f>
        <v>15.16</v>
      </c>
      <c r="E9" s="7">
        <v>24.68</v>
      </c>
      <c r="F9" s="8">
        <f t="shared" ref="F9:F14" si="4">E9-D9</f>
        <v>9.52</v>
      </c>
      <c r="G9" s="8">
        <f>G8</f>
        <v>9.66666666666667</v>
      </c>
      <c r="H9" s="8">
        <f t="shared" ref="H9:H14" si="5">F9-G9</f>
        <v>-0.146666666666668</v>
      </c>
      <c r="I9">
        <f t="shared" ref="I9:I14" si="6">POWER(2,-H9)</f>
        <v>1.10700878159531</v>
      </c>
      <c r="J9"/>
      <c r="K9"/>
      <c r="L9"/>
      <c r="M9" s="10"/>
      <c r="P9" s="9"/>
      <c r="Q9" s="9"/>
      <c r="R9" s="9"/>
    </row>
    <row r="10" s="7" customFormat="1" spans="1:18">
      <c r="A10" s="7" t="s">
        <v>6</v>
      </c>
      <c r="B10" t="s">
        <v>7</v>
      </c>
      <c r="C10" s="7">
        <v>15.15</v>
      </c>
      <c r="D10" s="8">
        <f>AVERAGE(C8:C10)</f>
        <v>15.16</v>
      </c>
      <c r="E10" s="7">
        <v>25.01</v>
      </c>
      <c r="F10" s="8">
        <f t="shared" si="4"/>
        <v>9.85</v>
      </c>
      <c r="G10" s="8">
        <f t="shared" ref="G10:G13" si="7">G9</f>
        <v>9.66666666666667</v>
      </c>
      <c r="H10" s="8">
        <f t="shared" si="5"/>
        <v>0.183333333333334</v>
      </c>
      <c r="I10">
        <f t="shared" si="6"/>
        <v>0.880665873596148</v>
      </c>
      <c r="J10"/>
      <c r="K10"/>
      <c r="L10"/>
      <c r="M10" s="10"/>
      <c r="P10" s="9"/>
      <c r="Q10" s="9"/>
      <c r="R10" s="9"/>
    </row>
    <row r="11" s="7" customFormat="1" ht="15.75" spans="1:18">
      <c r="A11" s="4" t="s">
        <v>9</v>
      </c>
      <c r="B11" t="s">
        <v>7</v>
      </c>
      <c r="C11" s="7">
        <v>15.26</v>
      </c>
      <c r="D11" s="8">
        <f>AVERAGE(C11:C13)</f>
        <v>15.2733333333333</v>
      </c>
      <c r="E11" s="7">
        <v>25.99</v>
      </c>
      <c r="F11" s="8">
        <f t="shared" si="4"/>
        <v>10.7166666666667</v>
      </c>
      <c r="G11" s="8">
        <f t="shared" si="7"/>
        <v>9.66666666666667</v>
      </c>
      <c r="H11" s="8">
        <f t="shared" si="5"/>
        <v>1.05</v>
      </c>
      <c r="I11">
        <f t="shared" si="6"/>
        <v>0.482968164462424</v>
      </c>
      <c r="J11">
        <f>AVERAGE(I11:I13)</f>
        <v>0.463524841746283</v>
      </c>
      <c r="K11">
        <f>STDEV(I11:I13)</f>
        <v>0.0179751025656516</v>
      </c>
      <c r="L11" s="11">
        <f>IF(_xlfn.F.TEST(I8:I10,I11:I13)&gt;0.05,_xlfn.T.TEST(I8:I10,I11:I13,2,2),_xlfn.T.TEST(I8:I10,I11:I13,2,3))</f>
        <v>0.0130150491124786</v>
      </c>
      <c r="M11" s="10"/>
      <c r="O11" s="9"/>
      <c r="P11" s="9"/>
      <c r="Q11" s="9"/>
      <c r="R11" s="9"/>
    </row>
    <row r="12" s="7" customFormat="1" ht="15.75" spans="1:18">
      <c r="A12" s="4" t="s">
        <v>9</v>
      </c>
      <c r="B12" t="s">
        <v>7</v>
      </c>
      <c r="C12" s="7">
        <v>15.2</v>
      </c>
      <c r="D12" s="8">
        <f>AVERAGE(C11:C13)</f>
        <v>15.2733333333333</v>
      </c>
      <c r="E12" s="7">
        <v>26.06</v>
      </c>
      <c r="F12" s="8">
        <f t="shared" si="4"/>
        <v>10.7866666666667</v>
      </c>
      <c r="G12" s="8">
        <f t="shared" si="7"/>
        <v>9.66666666666667</v>
      </c>
      <c r="H12" s="8">
        <f t="shared" si="5"/>
        <v>1.12</v>
      </c>
      <c r="I12">
        <f t="shared" si="6"/>
        <v>0.460093825312439</v>
      </c>
      <c r="J12"/>
      <c r="K12"/>
      <c r="L12"/>
      <c r="M12" s="10"/>
      <c r="O12" s="9"/>
      <c r="P12" s="9"/>
      <c r="Q12" s="9"/>
      <c r="R12" s="9"/>
    </row>
    <row r="13" s="7" customFormat="1" ht="15.75" spans="1:19">
      <c r="A13" s="4" t="s">
        <v>9</v>
      </c>
      <c r="B13" t="s">
        <v>7</v>
      </c>
      <c r="C13" s="7">
        <v>15.36</v>
      </c>
      <c r="D13" s="8">
        <f>AVERAGE(C11:C13)</f>
        <v>15.2733333333333</v>
      </c>
      <c r="E13" s="7">
        <v>26.1</v>
      </c>
      <c r="F13" s="8">
        <f t="shared" si="4"/>
        <v>10.8266666666667</v>
      </c>
      <c r="G13" s="8">
        <f t="shared" si="7"/>
        <v>9.66666666666667</v>
      </c>
      <c r="H13" s="8">
        <f t="shared" si="5"/>
        <v>1.16</v>
      </c>
      <c r="I13">
        <f t="shared" si="6"/>
        <v>0.447512535463987</v>
      </c>
      <c r="J13"/>
      <c r="K13"/>
      <c r="L13"/>
      <c r="M13" s="10"/>
      <c r="O13" s="9"/>
      <c r="P13" s="9"/>
      <c r="Q13" s="9"/>
      <c r="R13" s="9"/>
      <c r="S13" s="9"/>
    </row>
    <row r="14" s="7" customFormat="1" spans="1:19">
      <c r="A14" s="7" t="s">
        <v>6</v>
      </c>
      <c r="B14" t="s">
        <v>7</v>
      </c>
      <c r="C14" s="7">
        <v>15.23</v>
      </c>
      <c r="D14" s="8">
        <f>AVERAGE(C14:C16)</f>
        <v>15.16</v>
      </c>
      <c r="E14" s="7">
        <v>30.59</v>
      </c>
      <c r="F14" s="8">
        <f t="shared" si="4"/>
        <v>15.43</v>
      </c>
      <c r="G14" s="8">
        <f>AVERAGE(F14:F16)</f>
        <v>15.4533333333333</v>
      </c>
      <c r="H14" s="8">
        <f t="shared" si="5"/>
        <v>-0.0233333333333334</v>
      </c>
      <c r="I14">
        <f t="shared" si="6"/>
        <v>1.01630493216819</v>
      </c>
      <c r="J14">
        <f>AVERAGE(I14:I16)</f>
        <v>1.00551004895161</v>
      </c>
      <c r="K14">
        <f>STDEV(I14:I16)</f>
        <v>0.127890464799661</v>
      </c>
      <c r="L14"/>
      <c r="M14" s="10" t="s">
        <v>11</v>
      </c>
      <c r="Q14" s="9"/>
      <c r="R14" s="9"/>
      <c r="S14" s="9"/>
    </row>
    <row r="15" s="7" customFormat="1" spans="1:19">
      <c r="A15" s="7" t="s">
        <v>6</v>
      </c>
      <c r="B15" t="s">
        <v>7</v>
      </c>
      <c r="C15" s="7">
        <v>15.1</v>
      </c>
      <c r="D15" s="8">
        <f>AVERAGE(C14:C16)</f>
        <v>15.16</v>
      </c>
      <c r="E15" s="7">
        <v>30.81</v>
      </c>
      <c r="F15" s="8">
        <f t="shared" ref="F15:F19" si="8">E15-D15</f>
        <v>15.65</v>
      </c>
      <c r="G15" s="8">
        <f>G14</f>
        <v>15.4533333333333</v>
      </c>
      <c r="H15" s="8">
        <f t="shared" ref="H15:H19" si="9">F15-G15</f>
        <v>0.196666666666665</v>
      </c>
      <c r="I15">
        <f t="shared" ref="I15:I19" si="10">POWER(2,-H15)</f>
        <v>0.872564287640823</v>
      </c>
      <c r="J15"/>
      <c r="K15"/>
      <c r="L15"/>
      <c r="M15" s="10"/>
      <c r="Q15" s="9"/>
      <c r="R15" s="9"/>
      <c r="S15" s="9"/>
    </row>
    <row r="16" s="7" customFormat="1" spans="1:19">
      <c r="A16" s="7" t="s">
        <v>6</v>
      </c>
      <c r="B16" t="s">
        <v>7</v>
      </c>
      <c r="C16" s="7">
        <v>15.15</v>
      </c>
      <c r="D16" s="8">
        <f>AVERAGE(C14:C16)</f>
        <v>15.16</v>
      </c>
      <c r="E16" s="7">
        <v>30.44</v>
      </c>
      <c r="F16" s="8">
        <f t="shared" si="8"/>
        <v>15.28</v>
      </c>
      <c r="G16" s="8">
        <f t="shared" ref="G16:G19" si="11">G15</f>
        <v>15.4533333333333</v>
      </c>
      <c r="H16" s="8">
        <f t="shared" si="9"/>
        <v>-0.173333333333332</v>
      </c>
      <c r="I16">
        <f t="shared" si="10"/>
        <v>1.1276609270458</v>
      </c>
      <c r="J16"/>
      <c r="K16"/>
      <c r="L16"/>
      <c r="M16" s="10"/>
      <c r="Q16" s="9"/>
      <c r="R16" s="9"/>
      <c r="S16" s="9"/>
    </row>
    <row r="17" s="7" customFormat="1" ht="15.75" spans="1:19">
      <c r="A17" s="4" t="s">
        <v>9</v>
      </c>
      <c r="B17" t="s">
        <v>7</v>
      </c>
      <c r="C17" s="7">
        <v>15.26</v>
      </c>
      <c r="D17" s="8">
        <f>AVERAGE(C17:C19)</f>
        <v>15.2733333333333</v>
      </c>
      <c r="E17" s="7">
        <v>27.64</v>
      </c>
      <c r="F17" s="8">
        <f t="shared" si="8"/>
        <v>12.3666666666667</v>
      </c>
      <c r="G17" s="8">
        <f t="shared" si="11"/>
        <v>15.4533333333333</v>
      </c>
      <c r="H17" s="8">
        <f t="shared" si="9"/>
        <v>-3.08666666666667</v>
      </c>
      <c r="I17">
        <f t="shared" si="10"/>
        <v>8.49531043169887</v>
      </c>
      <c r="J17">
        <f>AVERAGE(I17:I19)</f>
        <v>7.82001844924485</v>
      </c>
      <c r="K17">
        <f>STDEV(I17:I19)</f>
        <v>1.11920510320573</v>
      </c>
      <c r="L17" s="11">
        <f>IF(_xlfn.F.TEST(I14:I16,I17:I19)&gt;0.05,_xlfn.T.TEST(I14:I16,I17:I19,2,2),_xlfn.T.TEST(I14:I16,I17:I19,2,3))</f>
        <v>0.00822187465455903</v>
      </c>
      <c r="M17" s="10"/>
      <c r="O17" s="9"/>
      <c r="P17" s="9"/>
      <c r="Q17" s="9"/>
      <c r="R17" s="9"/>
      <c r="S17" s="9"/>
    </row>
    <row r="18" s="7" customFormat="1" ht="15.75" spans="1:19">
      <c r="A18" s="4" t="s">
        <v>9</v>
      </c>
      <c r="B18" t="s">
        <v>7</v>
      </c>
      <c r="C18" s="7">
        <v>15.2</v>
      </c>
      <c r="D18" s="8">
        <f>AVERAGE(C17:C19)</f>
        <v>15.2733333333333</v>
      </c>
      <c r="E18" s="7">
        <v>28.02</v>
      </c>
      <c r="F18" s="8">
        <f t="shared" si="8"/>
        <v>12.7466666666667</v>
      </c>
      <c r="G18" s="8">
        <f t="shared" si="11"/>
        <v>15.4533333333333</v>
      </c>
      <c r="H18" s="8">
        <f t="shared" si="9"/>
        <v>-2.70666666666667</v>
      </c>
      <c r="I18">
        <f t="shared" si="10"/>
        <v>6.52811587990757</v>
      </c>
      <c r="J18"/>
      <c r="K18"/>
      <c r="L18"/>
      <c r="M18" s="10"/>
      <c r="O18" s="9"/>
      <c r="P18" s="9"/>
      <c r="Q18" s="9"/>
      <c r="R18" s="9"/>
      <c r="S18" s="9"/>
    </row>
    <row r="19" s="7" customFormat="1" ht="15.75" spans="1:19">
      <c r="A19" s="4" t="s">
        <v>9</v>
      </c>
      <c r="B19" t="s">
        <v>7</v>
      </c>
      <c r="C19" s="7">
        <v>15.36</v>
      </c>
      <c r="D19" s="8">
        <f>AVERAGE(C17:C19)</f>
        <v>15.2733333333333</v>
      </c>
      <c r="E19" s="7">
        <v>27.65</v>
      </c>
      <c r="F19" s="8">
        <f t="shared" si="8"/>
        <v>12.3766666666667</v>
      </c>
      <c r="G19" s="8">
        <f t="shared" si="11"/>
        <v>15.4533333333333</v>
      </c>
      <c r="H19" s="8">
        <f t="shared" si="9"/>
        <v>-3.07666666666667</v>
      </c>
      <c r="I19">
        <f t="shared" si="10"/>
        <v>8.43662903612812</v>
      </c>
      <c r="J19"/>
      <c r="K19"/>
      <c r="L19"/>
      <c r="M19" s="10"/>
      <c r="O19" s="9"/>
      <c r="P19" s="9"/>
      <c r="Q19" s="9"/>
      <c r="R19" s="9"/>
      <c r="S19" s="9"/>
    </row>
  </sheetData>
  <mergeCells count="3">
    <mergeCell ref="M2:M7"/>
    <mergeCell ref="M8:M13"/>
    <mergeCell ref="M14:M1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selection activeCell="G24" sqref="G24"/>
    </sheetView>
  </sheetViews>
  <sheetFormatPr defaultColWidth="9" defaultRowHeight="14.25" outlineLevelCol="5"/>
  <sheetData>
    <row r="1" s="7" customFormat="1" spans="1:6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</row>
    <row r="2" s="7" customFormat="1" spans="1:6">
      <c r="A2" s="7" t="s">
        <v>18</v>
      </c>
      <c r="B2" s="7" t="s">
        <v>19</v>
      </c>
      <c r="C2" s="7">
        <v>27.08</v>
      </c>
      <c r="D2" s="7">
        <v>87</v>
      </c>
      <c r="E2" s="7" t="s">
        <v>8</v>
      </c>
      <c r="F2" s="7" t="s">
        <v>6</v>
      </c>
    </row>
    <row r="3" s="7" customFormat="1" spans="1:6">
      <c r="A3" s="7" t="s">
        <v>20</v>
      </c>
      <c r="B3" s="7" t="s">
        <v>19</v>
      </c>
      <c r="C3" s="7">
        <v>27.45</v>
      </c>
      <c r="D3" s="7">
        <v>87</v>
      </c>
      <c r="E3" s="7" t="s">
        <v>8</v>
      </c>
      <c r="F3" s="7" t="s">
        <v>6</v>
      </c>
    </row>
    <row r="4" s="7" customFormat="1" spans="1:6">
      <c r="A4" s="7" t="s">
        <v>21</v>
      </c>
      <c r="B4" s="7" t="s">
        <v>19</v>
      </c>
      <c r="C4" s="7">
        <v>26.81</v>
      </c>
      <c r="D4" s="7">
        <v>87</v>
      </c>
      <c r="E4" s="7" t="s">
        <v>8</v>
      </c>
      <c r="F4" s="7" t="s">
        <v>6</v>
      </c>
    </row>
    <row r="5" s="7" customFormat="1" ht="15.75" spans="1:6">
      <c r="A5" s="7" t="s">
        <v>22</v>
      </c>
      <c r="B5" s="7" t="s">
        <v>19</v>
      </c>
      <c r="C5" s="7">
        <v>24.71</v>
      </c>
      <c r="D5" s="7">
        <v>87</v>
      </c>
      <c r="E5" s="7" t="s">
        <v>8</v>
      </c>
      <c r="F5" s="4" t="s">
        <v>9</v>
      </c>
    </row>
    <row r="6" s="7" customFormat="1" ht="15.75" spans="1:6">
      <c r="A6" s="7" t="s">
        <v>23</v>
      </c>
      <c r="B6" s="7" t="s">
        <v>19</v>
      </c>
      <c r="C6" s="7">
        <v>24.81</v>
      </c>
      <c r="D6" s="7">
        <v>87</v>
      </c>
      <c r="E6" s="7" t="s">
        <v>8</v>
      </c>
      <c r="F6" s="4" t="s">
        <v>9</v>
      </c>
    </row>
    <row r="7" s="7" customFormat="1" ht="15.75" spans="1:6">
      <c r="A7" s="7" t="s">
        <v>24</v>
      </c>
      <c r="B7" s="7" t="s">
        <v>19</v>
      </c>
      <c r="C7" s="7">
        <v>25</v>
      </c>
      <c r="D7" s="7">
        <v>87</v>
      </c>
      <c r="E7" s="7" t="s">
        <v>8</v>
      </c>
      <c r="F7" s="4" t="s">
        <v>9</v>
      </c>
    </row>
    <row r="8" s="7" customFormat="1" spans="1:6">
      <c r="A8" s="7" t="s">
        <v>25</v>
      </c>
      <c r="B8" s="7" t="s">
        <v>19</v>
      </c>
      <c r="C8" s="7">
        <v>24.26</v>
      </c>
      <c r="D8" s="7">
        <v>80.5</v>
      </c>
      <c r="E8" s="7" t="s">
        <v>26</v>
      </c>
      <c r="F8" s="7" t="s">
        <v>6</v>
      </c>
    </row>
    <row r="9" s="7" customFormat="1" spans="1:6">
      <c r="A9" s="7" t="s">
        <v>27</v>
      </c>
      <c r="B9" s="7" t="s">
        <v>19</v>
      </c>
      <c r="C9" s="7">
        <v>24.35</v>
      </c>
      <c r="D9" s="7">
        <v>80.5</v>
      </c>
      <c r="E9" s="7" t="s">
        <v>10</v>
      </c>
      <c r="F9" s="7" t="s">
        <v>6</v>
      </c>
    </row>
    <row r="10" s="7" customFormat="1" spans="1:6">
      <c r="A10" s="7" t="s">
        <v>28</v>
      </c>
      <c r="B10" s="7" t="s">
        <v>19</v>
      </c>
      <c r="C10" s="7">
        <v>24.26</v>
      </c>
      <c r="D10" s="7">
        <v>80.5</v>
      </c>
      <c r="E10" s="7" t="s">
        <v>26</v>
      </c>
      <c r="F10" s="7" t="s">
        <v>6</v>
      </c>
    </row>
    <row r="11" s="7" customFormat="1" ht="15.75" spans="1:6">
      <c r="A11" s="7" t="s">
        <v>29</v>
      </c>
      <c r="B11" s="7" t="s">
        <v>19</v>
      </c>
      <c r="C11" s="7">
        <v>21.29</v>
      </c>
      <c r="D11" s="7">
        <v>80.5</v>
      </c>
      <c r="E11" s="7" t="s">
        <v>10</v>
      </c>
      <c r="F11" s="4" t="s">
        <v>9</v>
      </c>
    </row>
    <row r="12" s="7" customFormat="1" ht="15.75" spans="1:6">
      <c r="A12" s="7" t="s">
        <v>30</v>
      </c>
      <c r="B12" s="7" t="s">
        <v>19</v>
      </c>
      <c r="C12" s="7">
        <v>21.34</v>
      </c>
      <c r="D12" s="7">
        <v>80.5</v>
      </c>
      <c r="E12" s="7" t="s">
        <v>26</v>
      </c>
      <c r="F12" s="4" t="s">
        <v>9</v>
      </c>
    </row>
    <row r="13" s="7" customFormat="1" ht="15.75" spans="1:6">
      <c r="A13" s="7" t="s">
        <v>31</v>
      </c>
      <c r="B13" s="7" t="s">
        <v>19</v>
      </c>
      <c r="C13" s="7">
        <v>21.34</v>
      </c>
      <c r="D13" s="7">
        <v>80.5</v>
      </c>
      <c r="E13" s="7" t="s">
        <v>10</v>
      </c>
      <c r="F13" s="4" t="s">
        <v>9</v>
      </c>
    </row>
    <row r="14" s="7" customFormat="1" spans="1:6">
      <c r="A14" s="7" t="s">
        <v>32</v>
      </c>
      <c r="B14" s="7" t="s">
        <v>19</v>
      </c>
      <c r="C14" s="7">
        <v>19.98</v>
      </c>
      <c r="D14" s="7">
        <v>85</v>
      </c>
      <c r="E14" s="7" t="s">
        <v>11</v>
      </c>
      <c r="F14" s="7" t="s">
        <v>6</v>
      </c>
    </row>
    <row r="15" s="7" customFormat="1" spans="1:6">
      <c r="A15" s="7" t="s">
        <v>33</v>
      </c>
      <c r="B15" s="7" t="s">
        <v>19</v>
      </c>
      <c r="C15" s="7">
        <v>19.95</v>
      </c>
      <c r="D15" s="7">
        <v>85</v>
      </c>
      <c r="E15" s="7" t="s">
        <v>11</v>
      </c>
      <c r="F15" s="7" t="s">
        <v>6</v>
      </c>
    </row>
    <row r="16" s="7" customFormat="1" spans="1:6">
      <c r="A16" s="7" t="s">
        <v>34</v>
      </c>
      <c r="B16" s="7" t="s">
        <v>19</v>
      </c>
      <c r="C16" s="7">
        <v>19.95</v>
      </c>
      <c r="D16" s="7">
        <v>85</v>
      </c>
      <c r="E16" s="7" t="s">
        <v>11</v>
      </c>
      <c r="F16" s="7" t="s">
        <v>6</v>
      </c>
    </row>
    <row r="17" s="7" customFormat="1" ht="15.75" spans="1:6">
      <c r="A17" s="7" t="s">
        <v>35</v>
      </c>
      <c r="B17" s="7" t="s">
        <v>19</v>
      </c>
      <c r="C17" s="7">
        <v>18.3</v>
      </c>
      <c r="D17" s="7">
        <v>85</v>
      </c>
      <c r="E17" s="7" t="s">
        <v>11</v>
      </c>
      <c r="F17" s="4" t="s">
        <v>9</v>
      </c>
    </row>
    <row r="18" s="7" customFormat="1" ht="15.75" spans="1:6">
      <c r="A18" s="7" t="s">
        <v>36</v>
      </c>
      <c r="B18" s="7" t="s">
        <v>19</v>
      </c>
      <c r="C18" s="7">
        <v>18.37</v>
      </c>
      <c r="D18" s="7">
        <v>85</v>
      </c>
      <c r="E18" s="7" t="s">
        <v>11</v>
      </c>
      <c r="F18" s="4" t="s">
        <v>9</v>
      </c>
    </row>
    <row r="19" s="7" customFormat="1" ht="15.75" spans="1:6">
      <c r="A19" s="7" t="s">
        <v>37</v>
      </c>
      <c r="B19" s="7" t="s">
        <v>19</v>
      </c>
      <c r="C19" s="7">
        <v>18.38</v>
      </c>
      <c r="D19" s="7">
        <v>85</v>
      </c>
      <c r="E19" s="7" t="s">
        <v>11</v>
      </c>
      <c r="F19" s="4" t="s">
        <v>9</v>
      </c>
    </row>
    <row r="20" s="7" customFormat="1" spans="1:6">
      <c r="A20" s="7" t="s">
        <v>38</v>
      </c>
      <c r="B20" s="7" t="s">
        <v>19</v>
      </c>
      <c r="C20" s="7">
        <v>27.93</v>
      </c>
      <c r="D20" s="7">
        <v>87.5</v>
      </c>
      <c r="E20" s="7" t="s">
        <v>7</v>
      </c>
      <c r="F20" s="7" t="s">
        <v>6</v>
      </c>
    </row>
    <row r="21" s="7" customFormat="1" spans="1:6">
      <c r="A21" s="7" t="s">
        <v>39</v>
      </c>
      <c r="B21" s="7" t="s">
        <v>19</v>
      </c>
      <c r="C21" s="7">
        <v>28.75</v>
      </c>
      <c r="D21" s="7">
        <v>87.5</v>
      </c>
      <c r="E21" s="7" t="s">
        <v>7</v>
      </c>
      <c r="F21" s="7" t="s">
        <v>6</v>
      </c>
    </row>
    <row r="22" s="7" customFormat="1" spans="1:6">
      <c r="A22" s="7" t="s">
        <v>40</v>
      </c>
      <c r="B22" s="7" t="s">
        <v>19</v>
      </c>
      <c r="C22" s="7">
        <v>28.31</v>
      </c>
      <c r="D22" s="7">
        <v>87.5</v>
      </c>
      <c r="E22" s="7" t="s">
        <v>7</v>
      </c>
      <c r="F22" s="7" t="s">
        <v>6</v>
      </c>
    </row>
    <row r="23" s="7" customFormat="1" ht="15.75" spans="1:6">
      <c r="A23" s="7" t="s">
        <v>41</v>
      </c>
      <c r="B23" s="7" t="s">
        <v>19</v>
      </c>
      <c r="C23" s="7">
        <v>30.07</v>
      </c>
      <c r="D23" s="7">
        <v>87.5</v>
      </c>
      <c r="E23" s="7" t="s">
        <v>7</v>
      </c>
      <c r="F23" s="4" t="s">
        <v>9</v>
      </c>
    </row>
    <row r="24" s="7" customFormat="1" ht="15.75" spans="1:6">
      <c r="A24" s="7" t="s">
        <v>42</v>
      </c>
      <c r="B24" s="7" t="s">
        <v>19</v>
      </c>
      <c r="C24" s="7">
        <v>31.09</v>
      </c>
      <c r="D24" s="7">
        <v>87.5</v>
      </c>
      <c r="E24" s="7" t="s">
        <v>7</v>
      </c>
      <c r="F24" s="4" t="s">
        <v>9</v>
      </c>
    </row>
    <row r="25" s="7" customFormat="1" ht="15.75" spans="1:6">
      <c r="A25" s="7" t="s">
        <v>43</v>
      </c>
      <c r="B25" s="7" t="s">
        <v>19</v>
      </c>
      <c r="C25" s="7">
        <v>30.59</v>
      </c>
      <c r="D25" s="7">
        <v>87.5</v>
      </c>
      <c r="E25" s="7" t="s">
        <v>7</v>
      </c>
      <c r="F25" s="4" t="s">
        <v>9</v>
      </c>
    </row>
    <row r="26" s="7" customFormat="1"/>
    <row r="27" s="7" customFormat="1"/>
    <row r="28" s="7" customFormat="1"/>
    <row r="29" s="7" customFormat="1"/>
    <row r="30" s="7" customFormat="1"/>
    <row r="31" s="7" customFormat="1"/>
    <row r="32" s="7" customFormat="1"/>
    <row r="33" s="7" customFormat="1"/>
    <row r="34" s="7" customFormat="1"/>
    <row r="35" s="7" customFormat="1"/>
    <row r="36" s="7" customFormat="1"/>
    <row r="37" s="7" customFormat="1"/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F7" sqref="F7"/>
    </sheetView>
  </sheetViews>
  <sheetFormatPr defaultColWidth="9" defaultRowHeight="14.25" outlineLevelRow="3" outlineLevelCol="4"/>
  <sheetData>
    <row r="1" ht="15.75" spans="1:5">
      <c r="A1" s="4" t="s">
        <v>9</v>
      </c>
      <c r="C1" s="5" t="s">
        <v>44</v>
      </c>
      <c r="D1" s="5" t="s">
        <v>45</v>
      </c>
      <c r="E1" s="5" t="s">
        <v>46</v>
      </c>
    </row>
    <row r="2" spans="2:5">
      <c r="B2" s="5" t="s">
        <v>47</v>
      </c>
      <c r="C2" s="6">
        <v>962</v>
      </c>
      <c r="D2" s="6">
        <v>95</v>
      </c>
      <c r="E2" s="5">
        <f>_xlfn.T.TEST(C2:C4,D2:D4,2,3)</f>
        <v>0.00252229012332727</v>
      </c>
    </row>
    <row r="3" spans="2:5">
      <c r="B3" s="5"/>
      <c r="C3" s="6">
        <v>978</v>
      </c>
      <c r="D3" s="6">
        <v>135</v>
      </c>
      <c r="E3" s="5"/>
    </row>
    <row r="4" spans="2:5">
      <c r="B4" s="5"/>
      <c r="C4" s="6">
        <v>803</v>
      </c>
      <c r="D4" s="6">
        <v>157</v>
      </c>
      <c r="E4" s="5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K15" sqref="K15"/>
    </sheetView>
  </sheetViews>
  <sheetFormatPr defaultColWidth="9" defaultRowHeight="14.25" outlineLevelRow="6"/>
  <cols>
    <col min="6" max="6" width="10.5" customWidth="1"/>
  </cols>
  <sheetData>
    <row r="1" ht="15.75" spans="1:11">
      <c r="A1" t="s">
        <v>44</v>
      </c>
      <c r="B1" t="s">
        <v>48</v>
      </c>
      <c r="D1" t="s">
        <v>49</v>
      </c>
      <c r="F1" s="3" t="s">
        <v>45</v>
      </c>
      <c r="G1" t="s">
        <v>48</v>
      </c>
      <c r="I1" t="s">
        <v>49</v>
      </c>
      <c r="K1" t="s">
        <v>50</v>
      </c>
    </row>
    <row r="2" spans="1:10">
      <c r="A2">
        <v>1</v>
      </c>
      <c r="B2">
        <v>958986</v>
      </c>
      <c r="C2">
        <f>AVERAGE(B2:B4)</f>
        <v>931280.666666667</v>
      </c>
      <c r="F2">
        <v>1</v>
      </c>
      <c r="G2">
        <v>1045809</v>
      </c>
      <c r="H2">
        <f>G2/G2</f>
        <v>1</v>
      </c>
      <c r="J2">
        <f>AVERAGE(G2:G4)</f>
        <v>981657</v>
      </c>
    </row>
    <row r="3" spans="1:8">
      <c r="A3">
        <v>1</v>
      </c>
      <c r="B3">
        <v>958667</v>
      </c>
      <c r="F3">
        <v>1</v>
      </c>
      <c r="G3">
        <v>961249</v>
      </c>
      <c r="H3">
        <f t="shared" ref="H3:H4" si="0">G3/G3</f>
        <v>1</v>
      </c>
    </row>
    <row r="4" spans="1:8">
      <c r="A4">
        <v>1</v>
      </c>
      <c r="B4">
        <v>876189</v>
      </c>
      <c r="F4">
        <v>1</v>
      </c>
      <c r="G4">
        <v>937913</v>
      </c>
      <c r="H4">
        <f t="shared" si="0"/>
        <v>1</v>
      </c>
    </row>
    <row r="5" spans="1:11">
      <c r="A5">
        <v>1</v>
      </c>
      <c r="B5">
        <v>503178</v>
      </c>
      <c r="C5" s="2">
        <f>B5/C2</f>
        <v>0.540307576448489</v>
      </c>
      <c r="D5" s="2">
        <f>1-C5</f>
        <v>0.459692423551511</v>
      </c>
      <c r="F5">
        <v>1</v>
      </c>
      <c r="G5">
        <v>668476</v>
      </c>
      <c r="H5" s="2">
        <f>G5/J2</f>
        <v>0.680966977263953</v>
      </c>
      <c r="I5" s="2">
        <f>1-H5</f>
        <v>0.319033022736047</v>
      </c>
      <c r="K5">
        <f>_xlfn.T.TEST(D5:D7,I5:I7,2,3)</f>
        <v>0.00452823939452843</v>
      </c>
    </row>
    <row r="6" spans="1:9">
      <c r="A6">
        <v>1</v>
      </c>
      <c r="B6">
        <v>540180</v>
      </c>
      <c r="C6" s="2">
        <f>B6/C2</f>
        <v>0.580039959310512</v>
      </c>
      <c r="D6" s="2">
        <f t="shared" ref="D6:D7" si="1">1-C6</f>
        <v>0.419960040689488</v>
      </c>
      <c r="F6">
        <v>1</v>
      </c>
      <c r="G6">
        <v>651630</v>
      </c>
      <c r="H6" s="2">
        <f>G6/J2</f>
        <v>0.663806197072908</v>
      </c>
      <c r="I6" s="2">
        <f t="shared" ref="I6:I7" si="2">1-H6</f>
        <v>0.336193802927092</v>
      </c>
    </row>
    <row r="7" spans="1:9">
      <c r="A7">
        <v>1</v>
      </c>
      <c r="B7">
        <v>533233</v>
      </c>
      <c r="C7" s="2">
        <f>B7/C2</f>
        <v>0.57258033918883</v>
      </c>
      <c r="D7" s="2">
        <f t="shared" si="1"/>
        <v>0.42741966081117</v>
      </c>
      <c r="F7">
        <v>1</v>
      </c>
      <c r="G7">
        <v>647264</v>
      </c>
      <c r="H7" s="2">
        <f>G7/J2</f>
        <v>0.659358615076345</v>
      </c>
      <c r="I7" s="2">
        <f t="shared" si="2"/>
        <v>0.340641384923655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abSelected="1" workbookViewId="0">
      <selection activeCell="A15" sqref="A15"/>
    </sheetView>
  </sheetViews>
  <sheetFormatPr defaultColWidth="9" defaultRowHeight="14.25" outlineLevelCol="4"/>
  <sheetData>
    <row r="1" spans="1:4">
      <c r="A1" s="1" t="s">
        <v>51</v>
      </c>
      <c r="B1" t="s">
        <v>52</v>
      </c>
      <c r="C1" t="s">
        <v>44</v>
      </c>
      <c r="D1" t="s">
        <v>45</v>
      </c>
    </row>
    <row r="2" spans="1:4">
      <c r="A2">
        <v>0.0462</v>
      </c>
      <c r="B2">
        <v>0.1803</v>
      </c>
      <c r="C2">
        <v>0.8122</v>
      </c>
      <c r="D2">
        <v>0.4351</v>
      </c>
    </row>
    <row r="3" spans="1:4">
      <c r="A3">
        <v>0.0417</v>
      </c>
      <c r="B3">
        <v>0.1779</v>
      </c>
      <c r="C3">
        <v>0.8862</v>
      </c>
      <c r="D3">
        <v>0.4533</v>
      </c>
    </row>
    <row r="4" spans="1:4">
      <c r="A4">
        <v>0.0376</v>
      </c>
      <c r="B4">
        <v>0.1714</v>
      </c>
      <c r="C4">
        <v>0.7662</v>
      </c>
      <c r="D4">
        <v>0.407</v>
      </c>
    </row>
    <row r="5" spans="1:1">
      <c r="A5">
        <f>AVERAGE(A2:A4)</f>
        <v>0.0418333333333333</v>
      </c>
    </row>
    <row r="6" spans="1:4">
      <c r="A6" s="1" t="s">
        <v>53</v>
      </c>
      <c r="B6">
        <f>B2-A5</f>
        <v>0.138466666666667</v>
      </c>
      <c r="C6">
        <f>C2-A5</f>
        <v>0.770366666666667</v>
      </c>
      <c r="D6">
        <f>D2-A5</f>
        <v>0.393266666666667</v>
      </c>
    </row>
    <row r="7" spans="2:4">
      <c r="B7">
        <f>B3-A5</f>
        <v>0.136066666666667</v>
      </c>
      <c r="C7">
        <f>C3-A5</f>
        <v>0.844366666666667</v>
      </c>
      <c r="D7">
        <f>D3-A5</f>
        <v>0.411466666666667</v>
      </c>
    </row>
    <row r="8" spans="2:4">
      <c r="B8">
        <f>B4-A5</f>
        <v>0.129566666666667</v>
      </c>
      <c r="C8">
        <f>C4-A5</f>
        <v>0.724366666666667</v>
      </c>
      <c r="D8">
        <f>D4-A5</f>
        <v>0.365166666666667</v>
      </c>
    </row>
    <row r="9" spans="2:2">
      <c r="B9">
        <f>AVERAGE(B6:B8)</f>
        <v>0.1347</v>
      </c>
    </row>
    <row r="10" spans="1:4">
      <c r="A10" s="1" t="s">
        <v>54</v>
      </c>
      <c r="C10">
        <f>C6-B9</f>
        <v>0.635666666666667</v>
      </c>
      <c r="D10">
        <f>D6-B9</f>
        <v>0.258566666666667</v>
      </c>
    </row>
    <row r="11" spans="3:4">
      <c r="C11">
        <f>C7-B9</f>
        <v>0.709666666666667</v>
      </c>
      <c r="D11">
        <f>D7-B9</f>
        <v>0.276766666666667</v>
      </c>
    </row>
    <row r="12" spans="3:4">
      <c r="C12">
        <f>C8-B9</f>
        <v>0.589666666666667</v>
      </c>
      <c r="D12">
        <f>D8-B9</f>
        <v>0.230466666666667</v>
      </c>
    </row>
    <row r="13" spans="3:3">
      <c r="C13">
        <f>AVERAGE(C10:C12)</f>
        <v>0.645</v>
      </c>
    </row>
    <row r="14" spans="3:5">
      <c r="C14" t="s">
        <v>44</v>
      </c>
      <c r="D14" t="s">
        <v>45</v>
      </c>
      <c r="E14" t="s">
        <v>46</v>
      </c>
    </row>
    <row r="15" spans="1:5">
      <c r="A15" s="1" t="s">
        <v>55</v>
      </c>
      <c r="C15" s="2">
        <f>C10/C13</f>
        <v>0.985529715762274</v>
      </c>
      <c r="D15" s="2">
        <f>D10/C13</f>
        <v>0.400878552971576</v>
      </c>
      <c r="E15">
        <f>_xlfn.T.TEST(C15:C17,D15:D17,2,3)</f>
        <v>0.00355271457382309</v>
      </c>
    </row>
    <row r="16" spans="3:4">
      <c r="C16" s="2">
        <f>C11/C13</f>
        <v>1.10025839793282</v>
      </c>
      <c r="D16" s="2">
        <f>D11/C13</f>
        <v>0.429095607235142</v>
      </c>
    </row>
    <row r="17" spans="3:4">
      <c r="C17" s="2">
        <f>C12/C13</f>
        <v>0.91421188630491</v>
      </c>
      <c r="D17" s="2">
        <f>D12/C13</f>
        <v>0.357312661498708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H28" sqref="H28"/>
    </sheetView>
  </sheetViews>
  <sheetFormatPr defaultColWidth="9" defaultRowHeight="14.25" outlineLevelRow="3" outlineLevelCol="1"/>
  <sheetData>
    <row r="1" spans="1:2">
      <c r="A1" t="s">
        <v>44</v>
      </c>
      <c r="B1" t="s">
        <v>45</v>
      </c>
    </row>
    <row r="2" spans="1:2">
      <c r="A2">
        <v>0.804501607717042</v>
      </c>
      <c r="B2">
        <v>0.227331189710611</v>
      </c>
    </row>
    <row r="3" spans="1:2">
      <c r="A3">
        <v>0.84951768488746</v>
      </c>
      <c r="B3">
        <v>0.313826366559486</v>
      </c>
    </row>
    <row r="4" spans="1:2">
      <c r="A4">
        <v>0.799035369774919</v>
      </c>
      <c r="B4">
        <v>0.171061093247588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result</vt:lpstr>
      <vt:lpstr>raw data</vt:lpstr>
      <vt:lpstr>invasion</vt:lpstr>
      <vt:lpstr>wound</vt:lpstr>
      <vt:lpstr>CCK8</vt:lpstr>
      <vt:lpstr>Edu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2024-12-20T01:30:02Z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49046C5EB786487F8C5888C6DDF7F9C8_12</vt:lpwstr>
  </property>
  <property fmtid="{D5CDD505-2E9C-101B-9397-08002B2CF9AE}" pid="3" name="KSOProductBuildVer">
    <vt:lpwstr>2052-12.1.0.19302</vt:lpwstr>
  </property>
</Properties>
</file>