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19425" windowHeight="6975"/>
  </bookViews>
  <sheets>
    <sheet name="Bieu 4     QT NS  2018" sheetId="25" r:id="rId1"/>
  </sheets>
  <definedNames>
    <definedName name="_xlnm.Print_Titles" localSheetId="0">'Bieu 4     QT NS  2018'!$8:$9</definedName>
  </definedNames>
  <calcPr calcId="124519"/>
</workbook>
</file>

<file path=xl/calcChain.xml><?xml version="1.0" encoding="utf-8"?>
<calcChain xmlns="http://schemas.openxmlformats.org/spreadsheetml/2006/main">
  <c r="D88" i="25"/>
  <c r="E88"/>
  <c r="F88"/>
  <c r="G88"/>
  <c r="G38" s="1"/>
  <c r="G37" s="1"/>
  <c r="F61"/>
  <c r="F39" s="1"/>
  <c r="F38" s="1"/>
  <c r="F37" s="1"/>
  <c r="F93"/>
  <c r="F94"/>
  <c r="F95"/>
  <c r="F96"/>
  <c r="G39"/>
  <c r="G86"/>
  <c r="G87"/>
  <c r="C88"/>
  <c r="D39"/>
  <c r="E39"/>
  <c r="C39"/>
  <c r="C86"/>
  <c r="C95"/>
  <c r="C93"/>
  <c r="C89"/>
  <c r="C83"/>
  <c r="C61"/>
  <c r="C57"/>
  <c r="C52"/>
  <c r="C97"/>
  <c r="C91"/>
  <c r="C90"/>
  <c r="C41"/>
  <c r="C79"/>
  <c r="C74"/>
  <c r="C71"/>
  <c r="C66"/>
  <c r="C69"/>
  <c r="C48"/>
  <c r="C40"/>
  <c r="F75" l="1"/>
  <c r="F76"/>
  <c r="F77"/>
  <c r="F78"/>
  <c r="F74"/>
  <c r="D38"/>
  <c r="E41"/>
  <c r="E43"/>
  <c r="E44"/>
  <c r="E45"/>
  <c r="E46"/>
  <c r="E47"/>
  <c r="E52"/>
  <c r="E53"/>
  <c r="E54"/>
  <c r="E55"/>
  <c r="E56"/>
  <c r="C50"/>
  <c r="C42"/>
  <c r="E42" s="1"/>
  <c r="C30"/>
  <c r="C25"/>
  <c r="C38" l="1"/>
  <c r="C37" s="1"/>
  <c r="E40"/>
  <c r="E38" s="1"/>
  <c r="E37" s="1"/>
</calcChain>
</file>

<file path=xl/sharedStrings.xml><?xml version="1.0" encoding="utf-8"?>
<sst xmlns="http://schemas.openxmlformats.org/spreadsheetml/2006/main" count="123" uniqueCount="102">
  <si>
    <t>A</t>
  </si>
  <si>
    <t>I</t>
  </si>
  <si>
    <t>II</t>
  </si>
  <si>
    <t>Số thu nộp NSNN</t>
  </si>
  <si>
    <t>B</t>
  </si>
  <si>
    <t>Nội dung</t>
  </si>
  <si>
    <t>Số liệu quyết toán
 được duyệt</t>
  </si>
  <si>
    <t>Số liệu
 báo cáo
 quyết toán</t>
  </si>
  <si>
    <t>Trong đó</t>
  </si>
  <si>
    <t>Mua sắm, 
sửa chữa</t>
  </si>
  <si>
    <t>Trích lập các quỹ</t>
  </si>
  <si>
    <t>1.1</t>
  </si>
  <si>
    <t>1.2</t>
  </si>
  <si>
    <t xml:space="preserve"> Kinh phí thực hiện chế độ tự chủ </t>
  </si>
  <si>
    <t>Dự toán chi ngân sách nhà nước</t>
  </si>
  <si>
    <t>Chi từ nguồn thu được để lại</t>
  </si>
  <si>
    <t>C</t>
  </si>
  <si>
    <t>Quỹ 
lương</t>
  </si>
  <si>
    <t xml:space="preserve"> Biểu số 4</t>
  </si>
  <si>
    <t>Chi sự nghiệp GD, đào tạo, dạy nghề</t>
  </si>
  <si>
    <t xml:space="preserve">KP không thực hiện chế độ tự chủ </t>
  </si>
  <si>
    <t>Học phí</t>
  </si>
  <si>
    <t>Trong đó: 40% nguồn cải cách tiền lương</t>
  </si>
  <si>
    <t>Phí gửi xe</t>
  </si>
  <si>
    <t>1.3</t>
  </si>
  <si>
    <t>Tổng cộng: (1.1+1.2)</t>
  </si>
  <si>
    <t>Xe đạp</t>
  </si>
  <si>
    <t>ĐVT: đồng</t>
  </si>
  <si>
    <t xml:space="preserve"> TT </t>
  </si>
  <si>
    <t xml:space="preserve"> Chi 40% nguồn cải cách tiền lương</t>
  </si>
  <si>
    <t>Chi 60% để lại chi tại đơn vị</t>
  </si>
  <si>
    <t>Mục: 6550 - Vật tư văn phòng</t>
  </si>
  <si>
    <t>Tiểu mục: 6551 - Văn phòng phẩm</t>
  </si>
  <si>
    <t xml:space="preserve"> Số phí, lệ phí nộp NSNN (Xe đạp)</t>
  </si>
  <si>
    <t>Mục: 6100 - Phụ cấp lương</t>
  </si>
  <si>
    <t>Tiểu mục: 6001 - Lương theo ngạch, bậc</t>
  </si>
  <si>
    <t>Tiểu mục: 6101 - Phụ cấp chức vụ</t>
  </si>
  <si>
    <t>Tiểu mục: 6112 - Phụ cấp ưu đãi nghề</t>
  </si>
  <si>
    <t>Tiểu mục: 6907 - Nhà cửa</t>
  </si>
  <si>
    <t>D</t>
  </si>
  <si>
    <t>Số dư năm 2017 chuyển sang</t>
  </si>
  <si>
    <t>Số thu trong năm 2018</t>
  </si>
  <si>
    <t>Tổng số thu (1+2)</t>
  </si>
  <si>
    <t>-</t>
  </si>
  <si>
    <t xml:space="preserve">Quyết toán thu-chi : </t>
  </si>
  <si>
    <t>Tiểu mục: 6113 - Phụ cáp trách nhiệm theo nghề, theo công việc</t>
  </si>
  <si>
    <t>Mục: 6250 - Phúc lợi tập thể</t>
  </si>
  <si>
    <t>Mục : 6400 - Các khoản thanh toán khác cho cá nhân</t>
  </si>
  <si>
    <t>Tiểu mục: 6449 - Trợ cấp, phụ cấp khác</t>
  </si>
  <si>
    <t>Mục: 6300 - Các khoản đóng góp</t>
  </si>
  <si>
    <t>Tiểu mục: 6302 - Bảo hiểm y tế</t>
  </si>
  <si>
    <t>Tiểu mục: 6303 - Kinh phí công đoàn</t>
  </si>
  <si>
    <t>Tiểu mục: 6304 - Bảo hiểm thất nghiệp</t>
  </si>
  <si>
    <t>Tiểu mục: 6301 - Bảo xã hội</t>
  </si>
  <si>
    <t>Mục: 6500 - Thanh toán dịch vụ công cộng</t>
  </si>
  <si>
    <t>Tiểu mục: 6501 - Thanh toán tiền điện</t>
  </si>
  <si>
    <t>Tiểu mục: 6502 - Thanh toán tiền nước</t>
  </si>
  <si>
    <t>Tiểu mục: 6504 - Thanh toán tiền vệ sinh môi trường</t>
  </si>
  <si>
    <t>Tiểu mục: 6553 - Khoán văn phòng phẩm</t>
  </si>
  <si>
    <t>Mục: 6600 - Thông tin, tuyên truyền, liên lạc</t>
  </si>
  <si>
    <t>Tiểu mục: 6601 - Cước phí điện thoại trong nước</t>
  </si>
  <si>
    <t>Tiểu mục: 6704 - Khoán công tác phí</t>
  </si>
  <si>
    <t>Mục: 6750 - Chi phí thuê mướn</t>
  </si>
  <si>
    <t>Tiểu mục: 6757 - Thuê lao động trong nước</t>
  </si>
  <si>
    <t>Mục: 6900 - Sửa chữa tài sản phục vụ công tác chuyên môn và duy tu, bảo dưỡng các công trình cơ sở hạ tầng từ kinh phí thường xuyên</t>
  </si>
  <si>
    <t>Tiểu mục: 6949 - Các tài sản và công trình hạ tầng cơ sở khác</t>
  </si>
  <si>
    <t>Mục: 7000 - Chi phí nghiệp vụ chuyên môn của từng nghành</t>
  </si>
  <si>
    <t>Tiểu mục: 7001 - Chi mua hàng hóa vật tư dùng cho chuyên môn của từng nghành</t>
  </si>
  <si>
    <t>Tiểu mục: 7004 - Đồng phục, trang phục</t>
  </si>
  <si>
    <t>Tiểu mục: 7049 - Chi phí khác</t>
  </si>
  <si>
    <t>Mục: 7750 - Chi khác</t>
  </si>
  <si>
    <t>Tiểu mục: 7799 - Chi các khoản khác</t>
  </si>
  <si>
    <t>Tiểu mục: 6552 - Mua sắm công cụ dụng cụ văn phòng</t>
  </si>
  <si>
    <t>Tiểu mục: 6599 - Vật tư văn phòng khác</t>
  </si>
  <si>
    <t>Mục: 6700: Công tác phí</t>
  </si>
  <si>
    <t>Tiểu mục: 6799 - Chi phí thuê mướn khác</t>
  </si>
  <si>
    <t>Tiểu mục: 6912 Thiết bị tin học</t>
  </si>
  <si>
    <t>Tiểu mục:  7756 - Chi các khoản phí và lệ phí của đơn vị dự toán</t>
  </si>
  <si>
    <t>Mục: 6000 - Tiền lương</t>
  </si>
  <si>
    <t>Đơn vị: TRƯỜNG TIỂU HỌC NHA TRANG</t>
  </si>
  <si>
    <t>Chương: 622</t>
  </si>
  <si>
    <t>Phạm Thị Bích</t>
  </si>
  <si>
    <t>Người lập</t>
  </si>
  <si>
    <t>Lưu Thị Hồng Thủy</t>
  </si>
  <si>
    <t xml:space="preserve"> QUYẾT TOÁN THU - CHI NGUỒN NSNN, NGUỒN KHÁC NĂM 2018</t>
  </si>
  <si>
    <t xml:space="preserve">Số tồn cuối năm 2018 </t>
  </si>
  <si>
    <t>Tiểu mục: 6105 - Phụ cấp thêm giờ</t>
  </si>
  <si>
    <t>Tiểu mục: 6115 - Phụ cấp thâm niên nghề - Phụ cấp thâm niên vượt khung</t>
  </si>
  <si>
    <t>Tiểu mục: 6299 - Chi khác</t>
  </si>
  <si>
    <t>Tiểu mục: 6605 - Cước phí Internet</t>
  </si>
  <si>
    <t>Tiểu mục: 6921 - Bảo trì và hoàn thiện phân mềm máy tính</t>
  </si>
  <si>
    <t>Mục: 7950 - Chi lập các quỹ của đơn vị thực hiện khoán chi và đơn vị sự nghiệp có thu theo chế độ quy định</t>
  </si>
  <si>
    <t>Tiểu mục: 7952 - Chi lập Quỹ phúc lợi</t>
  </si>
  <si>
    <t>Mục: 6150 - Học bổng và hỗ trợ khác cho học sinh, sinh viên, cán bộ đi học</t>
  </si>
  <si>
    <t>Tiểu mục: 6157 - Hỗ trợ đối tượng chính sách chi phí học tập</t>
  </si>
  <si>
    <t>Ngày        tháng       năm 2019</t>
  </si>
  <si>
    <t>HIỆU TRƯỞNG</t>
  </si>
  <si>
    <t>Ban hành kèm theo thông tư số 61/2017/TT-BTC ngày 15 tháng 6 năm 2017 của Bộ tài chính</t>
  </si>
  <si>
    <t>(Kèm theo Quyết đinh số:       ngày      tháng        năm 2019 của Hiệu trưởng Trường Tiểu học Nha Trang)</t>
  </si>
  <si>
    <t xml:space="preserve">   60% để lại chi tại đơn vị</t>
  </si>
  <si>
    <t xml:space="preserve">          60% để lại chi tại đơn vị</t>
  </si>
  <si>
    <t xml:space="preserve">           60% để lại chi tại đơn vị</t>
  </si>
</sst>
</file>

<file path=xl/styles.xml><?xml version="1.0" encoding="utf-8"?>
<styleSheet xmlns="http://schemas.openxmlformats.org/spreadsheetml/2006/main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33">
    <font>
      <sz val="11"/>
      <color theme="1"/>
      <name val="Calibri"/>
      <family val="2"/>
      <charset val="163"/>
      <scheme val="minor"/>
    </font>
    <font>
      <sz val="11"/>
      <color indexed="8"/>
      <name val="Cambria"/>
      <family val="1"/>
      <charset val="163"/>
    </font>
    <font>
      <sz val="14"/>
      <color indexed="8"/>
      <name val="Cambria"/>
      <family val="1"/>
      <charset val="163"/>
    </font>
    <font>
      <sz val="10"/>
      <name val="Arial"/>
      <family val="2"/>
    </font>
    <font>
      <i/>
      <sz val="11"/>
      <color indexed="8"/>
      <name val="Cambria"/>
      <family val="1"/>
      <charset val="163"/>
    </font>
    <font>
      <sz val="8"/>
      <name val="Calibri"/>
      <family val="2"/>
      <charset val="163"/>
    </font>
    <font>
      <sz val="11"/>
      <color indexed="8"/>
      <name val="Calibri"/>
      <family val="2"/>
      <charset val="163"/>
    </font>
    <font>
      <b/>
      <sz val="11"/>
      <color indexed="8"/>
      <name val="Cambria"/>
      <family val="1"/>
    </font>
    <font>
      <b/>
      <sz val="12"/>
      <name val="Times New Roman"/>
      <family val="1"/>
    </font>
    <font>
      <b/>
      <sz val="11"/>
      <color indexed="8"/>
      <name val="Times New Roman"/>
      <family val="1"/>
    </font>
    <font>
      <i/>
      <sz val="12"/>
      <color theme="1"/>
      <name val="Times New Roman"/>
      <family val="1"/>
      <charset val="163"/>
    </font>
    <font>
      <b/>
      <sz val="14"/>
      <color indexed="8"/>
      <name val="Times New Roman"/>
      <family val="1"/>
      <charset val="163"/>
    </font>
    <font>
      <b/>
      <sz val="14"/>
      <name val="Times New Roman"/>
      <family val="1"/>
    </font>
    <font>
      <sz val="14"/>
      <name val="Times New Roman"/>
      <family val="1"/>
    </font>
    <font>
      <i/>
      <sz val="14"/>
      <color indexed="8"/>
      <name val="Cambria"/>
      <family val="1"/>
      <charset val="163"/>
    </font>
    <font>
      <b/>
      <i/>
      <sz val="14"/>
      <color indexed="8"/>
      <name val="Times New Roman"/>
      <family val="1"/>
    </font>
    <font>
      <i/>
      <sz val="11"/>
      <color theme="1"/>
      <name val="Times New Roman"/>
      <family val="1"/>
    </font>
    <font>
      <b/>
      <sz val="14"/>
      <color indexed="8"/>
      <name val="Times New Roman"/>
      <family val="1"/>
    </font>
    <font>
      <sz val="14"/>
      <color indexed="8"/>
      <name val="Times New Roman"/>
      <family val="1"/>
    </font>
    <font>
      <sz val="10"/>
      <name val="Arial"/>
      <family val="2"/>
    </font>
    <font>
      <sz val="12"/>
      <name val="Times New Roman"/>
      <family val="1"/>
    </font>
    <font>
      <i/>
      <sz val="14"/>
      <name val="Times New Roman"/>
      <family val="1"/>
    </font>
    <font>
      <sz val="12"/>
      <name val=".VnTime"/>
      <family val="2"/>
    </font>
    <font>
      <sz val="12"/>
      <color rgb="FFFF0000"/>
      <name val=".VnTime"/>
      <family val="2"/>
    </font>
    <font>
      <sz val="12"/>
      <color theme="1"/>
      <name val=".VnTime"/>
      <family val="2"/>
    </font>
    <font>
      <b/>
      <sz val="12"/>
      <color theme="1"/>
      <name val=".VnTime"/>
      <family val="2"/>
    </font>
    <font>
      <b/>
      <sz val="12"/>
      <name val=".VnTime"/>
      <family val="2"/>
    </font>
    <font>
      <b/>
      <sz val="11"/>
      <color theme="1"/>
      <name val="Calibri"/>
      <family val="2"/>
      <charset val="163"/>
      <scheme val="minor"/>
    </font>
    <font>
      <b/>
      <sz val="12"/>
      <color rgb="FFFF0000"/>
      <name val=".VnTime"/>
      <family val="2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12"/>
      <color theme="1"/>
      <name val="Calibri"/>
      <family val="2"/>
      <charset val="163"/>
      <scheme val="minor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43" fontId="6" fillId="0" borderId="0" applyFont="0" applyFill="0" applyBorder="0" applyAlignment="0" applyProtection="0"/>
    <xf numFmtId="0" fontId="3" fillId="0" borderId="0"/>
    <xf numFmtId="0" fontId="19" fillId="0" borderId="0"/>
    <xf numFmtId="43" fontId="19" fillId="0" borderId="0" applyFont="0" applyFill="0" applyBorder="0" applyAlignment="0" applyProtection="0"/>
  </cellStyleXfs>
  <cellXfs count="8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41" fontId="0" fillId="0" borderId="0" xfId="0" applyNumberFormat="1"/>
    <xf numFmtId="0" fontId="4" fillId="0" borderId="0" xfId="0" applyFont="1" applyFill="1" applyAlignment="1">
      <alignment wrapText="1"/>
    </xf>
    <xf numFmtId="0" fontId="7" fillId="0" borderId="0" xfId="0" applyFont="1" applyFill="1" applyAlignment="1">
      <alignment horizontal="right" wrapText="1"/>
    </xf>
    <xf numFmtId="0" fontId="4" fillId="0" borderId="0" xfId="0" applyFont="1" applyFill="1" applyAlignment="1">
      <alignment horizontal="center" wrapText="1"/>
    </xf>
    <xf numFmtId="3" fontId="1" fillId="0" borderId="0" xfId="0" applyNumberFormat="1" applyFont="1" applyAlignment="1">
      <alignment horizontal="center"/>
    </xf>
    <xf numFmtId="0" fontId="7" fillId="0" borderId="0" xfId="0" applyFont="1" applyFill="1" applyAlignment="1">
      <alignment horizontal="right" wrapText="1"/>
    </xf>
    <xf numFmtId="164" fontId="12" fillId="0" borderId="2" xfId="1" applyNumberFormat="1" applyFont="1" applyFill="1" applyBorder="1" applyAlignment="1">
      <alignment vertical="center"/>
    </xf>
    <xf numFmtId="164" fontId="13" fillId="0" borderId="2" xfId="1" applyNumberFormat="1" applyFont="1" applyFill="1" applyBorder="1" applyAlignment="1">
      <alignment vertical="center"/>
    </xf>
    <xf numFmtId="0" fontId="2" fillId="0" borderId="0" xfId="0" applyFont="1" applyFill="1"/>
    <xf numFmtId="3" fontId="2" fillId="0" borderId="0" xfId="0" applyNumberFormat="1" applyFont="1" applyFill="1" applyAlignment="1">
      <alignment horizontal="center"/>
    </xf>
    <xf numFmtId="0" fontId="14" fillId="0" borderId="0" xfId="0" applyFont="1" applyFill="1" applyAlignment="1">
      <alignment horizontal="right"/>
    </xf>
    <xf numFmtId="0" fontId="17" fillId="0" borderId="2" xfId="0" applyFont="1" applyFill="1" applyBorder="1" applyAlignment="1">
      <alignment horizontal="center" vertical="center"/>
    </xf>
    <xf numFmtId="0" fontId="17" fillId="0" borderId="2" xfId="0" applyFont="1" applyFill="1" applyBorder="1" applyAlignment="1">
      <alignment vertical="center" wrapText="1"/>
    </xf>
    <xf numFmtId="0" fontId="17" fillId="0" borderId="2" xfId="0" applyFont="1" applyBorder="1" applyAlignment="1">
      <alignment vertical="center"/>
    </xf>
    <xf numFmtId="0" fontId="17" fillId="0" borderId="0" xfId="0" applyFont="1" applyAlignment="1">
      <alignment vertical="center"/>
    </xf>
    <xf numFmtId="0" fontId="18" fillId="0" borderId="2" xfId="0" applyFont="1" applyFill="1" applyBorder="1" applyAlignment="1">
      <alignment horizontal="center" vertical="center"/>
    </xf>
    <xf numFmtId="0" fontId="18" fillId="0" borderId="2" xfId="0" applyFont="1" applyFill="1" applyBorder="1" applyAlignment="1">
      <alignment vertical="center" wrapText="1"/>
    </xf>
    <xf numFmtId="0" fontId="18" fillId="0" borderId="2" xfId="0" applyFont="1" applyBorder="1" applyAlignment="1">
      <alignment vertical="center"/>
    </xf>
    <xf numFmtId="0" fontId="18" fillId="0" borderId="0" xfId="0" applyFont="1" applyAlignment="1">
      <alignment vertical="center"/>
    </xf>
    <xf numFmtId="164" fontId="18" fillId="0" borderId="2" xfId="1" applyNumberFormat="1" applyFont="1" applyFill="1" applyBorder="1" applyAlignment="1">
      <alignment vertical="center"/>
    </xf>
    <xf numFmtId="164" fontId="17" fillId="0" borderId="2" xfId="1" applyNumberFormat="1" applyFont="1" applyFill="1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10" fillId="0" borderId="0" xfId="0" applyFont="1" applyAlignment="1"/>
    <xf numFmtId="0" fontId="18" fillId="0" borderId="2" xfId="0" quotePrefix="1" applyFont="1" applyFill="1" applyBorder="1" applyAlignment="1">
      <alignment horizontal="center" vertical="center"/>
    </xf>
    <xf numFmtId="0" fontId="17" fillId="0" borderId="0" xfId="0" applyFont="1" applyFill="1" applyAlignment="1">
      <alignment vertical="center"/>
    </xf>
    <xf numFmtId="0" fontId="17" fillId="0" borderId="0" xfId="0" applyFont="1" applyFill="1" applyAlignment="1">
      <alignment horizontal="left" vertical="center"/>
    </xf>
    <xf numFmtId="3" fontId="24" fillId="2" borderId="2" xfId="0" applyNumberFormat="1" applyFont="1" applyFill="1" applyBorder="1" applyAlignment="1">
      <alignment horizontal="right" wrapText="1"/>
    </xf>
    <xf numFmtId="0" fontId="22" fillId="0" borderId="2" xfId="0" applyFont="1" applyBorder="1" applyAlignment="1">
      <alignment horizontal="center"/>
    </xf>
    <xf numFmtId="0" fontId="26" fillId="0" borderId="2" xfId="0" applyFont="1" applyBorder="1" applyAlignment="1">
      <alignment horizontal="center"/>
    </xf>
    <xf numFmtId="3" fontId="25" fillId="2" borderId="2" xfId="0" applyNumberFormat="1" applyFont="1" applyFill="1" applyBorder="1" applyAlignment="1">
      <alignment horizontal="right" wrapText="1"/>
    </xf>
    <xf numFmtId="0" fontId="27" fillId="0" borderId="2" xfId="0" applyFont="1" applyBorder="1" applyAlignment="1">
      <alignment horizontal="center"/>
    </xf>
    <xf numFmtId="0" fontId="23" fillId="0" borderId="2" xfId="0" applyFont="1" applyBorder="1" applyAlignment="1">
      <alignment horizontal="center"/>
    </xf>
    <xf numFmtId="0" fontId="28" fillId="0" borderId="2" xfId="0" applyFont="1" applyBorder="1" applyAlignment="1">
      <alignment horizontal="center"/>
    </xf>
    <xf numFmtId="0" fontId="25" fillId="2" borderId="2" xfId="0" applyFont="1" applyFill="1" applyBorder="1" applyAlignment="1">
      <alignment wrapText="1"/>
    </xf>
    <xf numFmtId="0" fontId="24" fillId="2" borderId="2" xfId="0" applyFont="1" applyFill="1" applyBorder="1" applyAlignment="1">
      <alignment horizontal="center" wrapText="1"/>
    </xf>
    <xf numFmtId="3" fontId="24" fillId="2" borderId="2" xfId="0" applyNumberFormat="1" applyFont="1" applyFill="1" applyBorder="1" applyAlignment="1">
      <alignment horizontal="right" vertical="center" wrapText="1"/>
    </xf>
    <xf numFmtId="164" fontId="8" fillId="0" borderId="2" xfId="1" applyNumberFormat="1" applyFont="1" applyFill="1" applyBorder="1" applyAlignment="1">
      <alignment vertical="center"/>
    </xf>
    <xf numFmtId="3" fontId="24" fillId="0" borderId="2" xfId="0" applyNumberFormat="1" applyFont="1" applyBorder="1" applyAlignment="1">
      <alignment vertical="center"/>
    </xf>
    <xf numFmtId="3" fontId="25" fillId="2" borderId="2" xfId="0" applyNumberFormat="1" applyFont="1" applyFill="1" applyBorder="1" applyAlignment="1">
      <alignment vertical="center" wrapText="1"/>
    </xf>
    <xf numFmtId="3" fontId="24" fillId="2" borderId="2" xfId="0" applyNumberFormat="1" applyFont="1" applyFill="1" applyBorder="1" applyAlignment="1">
      <alignment vertical="center" wrapText="1"/>
    </xf>
    <xf numFmtId="3" fontId="8" fillId="2" borderId="2" xfId="0" applyNumberFormat="1" applyFont="1" applyFill="1" applyBorder="1" applyAlignment="1">
      <alignment vertical="center" wrapText="1"/>
    </xf>
    <xf numFmtId="0" fontId="12" fillId="2" borderId="2" xfId="0" applyFont="1" applyFill="1" applyBorder="1" applyAlignment="1">
      <alignment wrapText="1"/>
    </xf>
    <xf numFmtId="0" fontId="13" fillId="2" borderId="2" xfId="0" applyFont="1" applyFill="1" applyBorder="1" applyAlignment="1">
      <alignment wrapText="1"/>
    </xf>
    <xf numFmtId="0" fontId="29" fillId="0" borderId="2" xfId="0" applyFont="1" applyBorder="1" applyAlignment="1">
      <alignment vertical="center"/>
    </xf>
    <xf numFmtId="0" fontId="30" fillId="0" borderId="2" xfId="0" applyFont="1" applyBorder="1" applyAlignment="1">
      <alignment vertical="center"/>
    </xf>
    <xf numFmtId="164" fontId="20" fillId="0" borderId="2" xfId="1" applyNumberFormat="1" applyFont="1" applyFill="1" applyBorder="1" applyAlignment="1">
      <alignment vertical="center"/>
    </xf>
    <xf numFmtId="0" fontId="31" fillId="0" borderId="2" xfId="0" applyFont="1" applyBorder="1"/>
    <xf numFmtId="164" fontId="8" fillId="0" borderId="2" xfId="1" applyNumberFormat="1" applyFont="1" applyFill="1" applyBorder="1" applyAlignment="1">
      <alignment vertical="center" wrapText="1"/>
    </xf>
    <xf numFmtId="0" fontId="30" fillId="0" borderId="0" xfId="0" applyFont="1" applyAlignment="1">
      <alignment horizontal="center"/>
    </xf>
    <xf numFmtId="0" fontId="30" fillId="0" borderId="2" xfId="0" applyFont="1" applyBorder="1" applyAlignment="1">
      <alignment horizontal="center" vertical="center" wrapText="1"/>
    </xf>
    <xf numFmtId="0" fontId="30" fillId="0" borderId="0" xfId="0" applyFont="1"/>
    <xf numFmtId="164" fontId="8" fillId="0" borderId="2" xfId="1" applyNumberFormat="1" applyFont="1" applyFill="1" applyBorder="1" applyAlignment="1">
      <alignment horizontal="right" vertical="center"/>
    </xf>
    <xf numFmtId="0" fontId="12" fillId="0" borderId="0" xfId="0" applyFont="1" applyAlignment="1"/>
    <xf numFmtId="0" fontId="32" fillId="0" borderId="0" xfId="0" applyFont="1"/>
    <xf numFmtId="3" fontId="18" fillId="0" borderId="2" xfId="0" applyNumberFormat="1" applyFont="1" applyBorder="1" applyAlignment="1">
      <alignment vertical="center"/>
    </xf>
    <xf numFmtId="3" fontId="17" fillId="0" borderId="2" xfId="0" applyNumberFormat="1" applyFont="1" applyBorder="1" applyAlignment="1">
      <alignment vertical="center"/>
    </xf>
    <xf numFmtId="3" fontId="24" fillId="0" borderId="2" xfId="0" applyNumberFormat="1" applyFont="1" applyBorder="1"/>
    <xf numFmtId="0" fontId="32" fillId="0" borderId="0" xfId="0" applyFont="1" applyAlignment="1">
      <alignment horizontal="center"/>
    </xf>
    <xf numFmtId="3" fontId="18" fillId="0" borderId="0" xfId="0" applyNumberFormat="1" applyFont="1" applyAlignment="1">
      <alignment horizontal="center"/>
    </xf>
    <xf numFmtId="0" fontId="18" fillId="0" borderId="0" xfId="0" applyFont="1"/>
    <xf numFmtId="0" fontId="17" fillId="0" borderId="0" xfId="0" applyFont="1"/>
    <xf numFmtId="0" fontId="17" fillId="0" borderId="0" xfId="0" applyFont="1" applyAlignment="1">
      <alignment horizontal="center"/>
    </xf>
    <xf numFmtId="0" fontId="17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center" wrapText="1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30" fillId="0" borderId="1" xfId="0" applyFont="1" applyFill="1" applyBorder="1" applyAlignment="1">
      <alignment horizontal="center" vertical="center"/>
    </xf>
    <xf numFmtId="0" fontId="30" fillId="0" borderId="3" xfId="0" applyFont="1" applyFill="1" applyBorder="1" applyAlignment="1">
      <alignment horizontal="center" vertical="center"/>
    </xf>
    <xf numFmtId="0" fontId="30" fillId="0" borderId="1" xfId="0" applyFont="1" applyBorder="1" applyAlignment="1">
      <alignment horizontal="center" vertical="center" wrapText="1"/>
    </xf>
    <xf numFmtId="0" fontId="30" fillId="0" borderId="3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17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15" fillId="0" borderId="0" xfId="0" applyFont="1" applyFill="1" applyBorder="1" applyAlignment="1">
      <alignment horizontal="right"/>
    </xf>
    <xf numFmtId="0" fontId="30" fillId="0" borderId="2" xfId="0" applyFont="1" applyBorder="1" applyAlignment="1">
      <alignment horizontal="center"/>
    </xf>
    <xf numFmtId="0" fontId="16" fillId="0" borderId="0" xfId="0" applyFont="1" applyAlignment="1">
      <alignment horizontal="center" vertical="center" wrapText="1"/>
    </xf>
  </cellXfs>
  <cellStyles count="5">
    <cellStyle name="Comma" xfId="1" builtinId="3"/>
    <cellStyle name="Comma 2" xfId="4"/>
    <cellStyle name="Normal" xfId="0" builtinId="0"/>
    <cellStyle name="Normal 2" xfId="2"/>
    <cellStyle name="Normal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zoomScale="96" zoomScaleNormal="96" workbookViewId="0">
      <selection activeCell="N12" sqref="N12"/>
    </sheetView>
  </sheetViews>
  <sheetFormatPr defaultColWidth="9" defaultRowHeight="14.25"/>
  <cols>
    <col min="1" max="1" width="4.85546875" style="8" customWidth="1"/>
    <col min="2" max="2" width="38.42578125" style="1" customWidth="1"/>
    <col min="3" max="3" width="18.140625" style="1" customWidth="1"/>
    <col min="4" max="4" width="8" style="1" customWidth="1"/>
    <col min="5" max="5" width="16.7109375" style="1" customWidth="1"/>
    <col min="6" max="6" width="15.7109375" style="1" customWidth="1"/>
    <col min="7" max="7" width="15" style="1" customWidth="1"/>
    <col min="8" max="16384" width="9" style="1"/>
  </cols>
  <sheetData>
    <row r="1" spans="1:8" ht="19.5" customHeight="1">
      <c r="A1" s="29" t="s">
        <v>79</v>
      </c>
      <c r="B1" s="29"/>
      <c r="C1" s="6"/>
      <c r="E1" s="68" t="s">
        <v>18</v>
      </c>
      <c r="F1" s="68"/>
      <c r="G1" s="68"/>
    </row>
    <row r="2" spans="1:8" ht="27.75" customHeight="1">
      <c r="A2" s="67" t="s">
        <v>80</v>
      </c>
      <c r="B2" s="67"/>
      <c r="C2" s="9"/>
      <c r="E2" s="80" t="s">
        <v>97</v>
      </c>
      <c r="F2" s="80"/>
      <c r="G2" s="80"/>
    </row>
    <row r="3" spans="1:8" ht="18" customHeight="1">
      <c r="A3" s="30"/>
      <c r="B3" s="30"/>
      <c r="C3" s="9"/>
      <c r="E3" s="80"/>
      <c r="F3" s="80"/>
      <c r="G3" s="80"/>
    </row>
    <row r="4" spans="1:8" ht="1.5" customHeight="1">
      <c r="A4" s="7"/>
      <c r="B4" s="5"/>
      <c r="C4" s="9"/>
      <c r="F4" s="9"/>
      <c r="G4" s="9"/>
    </row>
    <row r="5" spans="1:8" ht="27" customHeight="1">
      <c r="A5" s="70" t="s">
        <v>84</v>
      </c>
      <c r="B5" s="70"/>
      <c r="C5" s="70"/>
      <c r="D5" s="70"/>
      <c r="E5" s="70"/>
      <c r="F5" s="70"/>
      <c r="G5" s="70"/>
    </row>
    <row r="6" spans="1:8" ht="23.25" customHeight="1">
      <c r="A6" s="69" t="s">
        <v>98</v>
      </c>
      <c r="B6" s="69"/>
      <c r="C6" s="69"/>
      <c r="D6" s="69"/>
      <c r="E6" s="69"/>
      <c r="F6" s="69"/>
      <c r="G6" s="69"/>
      <c r="H6" s="27"/>
    </row>
    <row r="7" spans="1:8" ht="19.5">
      <c r="A7" s="13"/>
      <c r="B7" s="12"/>
      <c r="C7" s="14"/>
      <c r="D7" s="2"/>
      <c r="E7" s="2"/>
      <c r="F7" s="78" t="s">
        <v>27</v>
      </c>
      <c r="G7" s="78"/>
    </row>
    <row r="8" spans="1:8" s="53" customFormat="1" ht="21.75" customHeight="1">
      <c r="A8" s="73" t="s">
        <v>28</v>
      </c>
      <c r="B8" s="71" t="s">
        <v>5</v>
      </c>
      <c r="C8" s="73" t="s">
        <v>7</v>
      </c>
      <c r="D8" s="75" t="s">
        <v>6</v>
      </c>
      <c r="E8" s="79" t="s">
        <v>8</v>
      </c>
      <c r="F8" s="79"/>
      <c r="G8" s="79"/>
    </row>
    <row r="9" spans="1:8" s="55" customFormat="1" ht="51" customHeight="1">
      <c r="A9" s="74"/>
      <c r="B9" s="72"/>
      <c r="C9" s="74"/>
      <c r="D9" s="75"/>
      <c r="E9" s="54" t="s">
        <v>17</v>
      </c>
      <c r="F9" s="54" t="s">
        <v>9</v>
      </c>
      <c r="G9" s="54" t="s">
        <v>10</v>
      </c>
    </row>
    <row r="10" spans="1:8" s="18" customFormat="1" ht="24.95" customHeight="1">
      <c r="A10" s="15" t="s">
        <v>1</v>
      </c>
      <c r="B10" s="16" t="s">
        <v>44</v>
      </c>
      <c r="C10" s="10"/>
      <c r="D10" s="17"/>
      <c r="E10" s="17"/>
      <c r="F10" s="17"/>
      <c r="G10" s="17"/>
    </row>
    <row r="11" spans="1:8" s="18" customFormat="1" ht="24.95" customHeight="1">
      <c r="A11" s="15" t="s">
        <v>0</v>
      </c>
      <c r="B11" s="16" t="s">
        <v>42</v>
      </c>
      <c r="C11" s="10"/>
      <c r="D11" s="17"/>
      <c r="E11" s="17"/>
      <c r="F11" s="17"/>
      <c r="G11" s="17"/>
    </row>
    <row r="12" spans="1:8" s="18" customFormat="1" ht="24.95" customHeight="1">
      <c r="A12" s="15">
        <v>1</v>
      </c>
      <c r="B12" s="16" t="s">
        <v>21</v>
      </c>
      <c r="C12" s="10"/>
      <c r="D12" s="17"/>
      <c r="E12" s="17"/>
      <c r="F12" s="17"/>
      <c r="G12" s="17"/>
    </row>
    <row r="13" spans="1:8" s="18" customFormat="1" ht="24.95" customHeight="1">
      <c r="A13" s="15" t="s">
        <v>11</v>
      </c>
      <c r="B13" s="16" t="s">
        <v>40</v>
      </c>
      <c r="C13" s="10"/>
      <c r="D13" s="17"/>
      <c r="E13" s="17"/>
      <c r="F13" s="17"/>
      <c r="G13" s="17"/>
    </row>
    <row r="14" spans="1:8" s="22" customFormat="1" ht="39.75" customHeight="1">
      <c r="A14" s="19"/>
      <c r="B14" s="20" t="s">
        <v>22</v>
      </c>
      <c r="C14" s="11"/>
      <c r="D14" s="21"/>
      <c r="E14" s="21"/>
      <c r="F14" s="21"/>
      <c r="G14" s="21"/>
    </row>
    <row r="15" spans="1:8" s="22" customFormat="1" ht="24.95" customHeight="1">
      <c r="A15" s="19"/>
      <c r="B15" s="20" t="s">
        <v>100</v>
      </c>
      <c r="C15" s="11"/>
      <c r="D15" s="21"/>
      <c r="E15" s="21"/>
      <c r="F15" s="21"/>
      <c r="G15" s="21"/>
    </row>
    <row r="16" spans="1:8" s="18" customFormat="1" ht="24.95" customHeight="1">
      <c r="A16" s="15" t="s">
        <v>12</v>
      </c>
      <c r="B16" s="16" t="s">
        <v>41</v>
      </c>
      <c r="C16" s="10"/>
      <c r="D16" s="17"/>
      <c r="E16" s="17"/>
      <c r="F16" s="17"/>
      <c r="G16" s="17"/>
    </row>
    <row r="17" spans="1:7" s="22" customFormat="1" ht="36.950000000000003" customHeight="1">
      <c r="A17" s="19"/>
      <c r="B17" s="20" t="s">
        <v>22</v>
      </c>
      <c r="C17" s="11"/>
      <c r="D17" s="21"/>
      <c r="E17" s="21"/>
      <c r="F17" s="21"/>
      <c r="G17" s="21"/>
    </row>
    <row r="18" spans="1:7" s="22" customFormat="1" ht="24.95" customHeight="1">
      <c r="A18" s="19"/>
      <c r="B18" s="20" t="s">
        <v>101</v>
      </c>
      <c r="C18" s="11"/>
      <c r="D18" s="21"/>
      <c r="E18" s="21"/>
      <c r="F18" s="21"/>
      <c r="G18" s="21"/>
    </row>
    <row r="19" spans="1:7" s="18" customFormat="1" ht="24.95" customHeight="1">
      <c r="A19" s="15" t="s">
        <v>24</v>
      </c>
      <c r="B19" s="16" t="s">
        <v>25</v>
      </c>
      <c r="C19" s="10"/>
      <c r="D19" s="17"/>
      <c r="E19" s="17"/>
      <c r="F19" s="17"/>
      <c r="G19" s="17"/>
    </row>
    <row r="20" spans="1:7" s="22" customFormat="1" ht="37.5" customHeight="1">
      <c r="A20" s="19"/>
      <c r="B20" s="20" t="s">
        <v>22</v>
      </c>
      <c r="C20" s="11"/>
      <c r="D20" s="21"/>
      <c r="E20" s="21"/>
      <c r="F20" s="21"/>
      <c r="G20" s="21"/>
    </row>
    <row r="21" spans="1:7" s="22" customFormat="1" ht="24.95" customHeight="1">
      <c r="A21" s="19"/>
      <c r="B21" s="20" t="s">
        <v>100</v>
      </c>
      <c r="C21" s="11"/>
      <c r="D21" s="21"/>
      <c r="E21" s="21"/>
      <c r="F21" s="21"/>
      <c r="G21" s="21"/>
    </row>
    <row r="22" spans="1:7" s="18" customFormat="1" ht="24.95" customHeight="1">
      <c r="A22" s="15">
        <v>2</v>
      </c>
      <c r="B22" s="16" t="s">
        <v>23</v>
      </c>
      <c r="C22" s="10"/>
      <c r="D22" s="17"/>
      <c r="E22" s="17"/>
      <c r="F22" s="17"/>
      <c r="G22" s="17"/>
    </row>
    <row r="23" spans="1:7" s="22" customFormat="1" ht="24.95" customHeight="1">
      <c r="A23" s="19"/>
      <c r="B23" s="20" t="s">
        <v>40</v>
      </c>
      <c r="C23" s="11"/>
      <c r="D23" s="21"/>
      <c r="E23" s="21"/>
      <c r="F23" s="21"/>
      <c r="G23" s="21"/>
    </row>
    <row r="24" spans="1:7" s="22" customFormat="1" ht="24.95" customHeight="1">
      <c r="A24" s="19"/>
      <c r="B24" s="20" t="s">
        <v>41</v>
      </c>
      <c r="C24" s="11"/>
      <c r="D24" s="21"/>
      <c r="E24" s="21"/>
      <c r="F24" s="21"/>
      <c r="G24" s="21"/>
    </row>
    <row r="25" spans="1:7" s="18" customFormat="1" ht="24.95" customHeight="1">
      <c r="A25" s="15" t="s">
        <v>4</v>
      </c>
      <c r="B25" s="16" t="s">
        <v>15</v>
      </c>
      <c r="C25" s="10">
        <f>C26</f>
        <v>0</v>
      </c>
      <c r="D25" s="17"/>
      <c r="E25" s="17"/>
      <c r="F25" s="17"/>
      <c r="G25" s="17"/>
    </row>
    <row r="26" spans="1:7" s="18" customFormat="1" ht="24.95" customHeight="1">
      <c r="A26" s="15">
        <v>1</v>
      </c>
      <c r="B26" s="16" t="s">
        <v>21</v>
      </c>
      <c r="C26" s="10"/>
      <c r="D26" s="17"/>
      <c r="E26" s="17"/>
      <c r="F26" s="17"/>
      <c r="G26" s="17"/>
    </row>
    <row r="27" spans="1:7" s="18" customFormat="1" ht="38.25" customHeight="1">
      <c r="A27" s="15" t="s">
        <v>11</v>
      </c>
      <c r="B27" s="16" t="s">
        <v>29</v>
      </c>
      <c r="C27" s="10"/>
      <c r="D27" s="17"/>
      <c r="E27" s="17"/>
      <c r="F27" s="17"/>
      <c r="G27" s="17"/>
    </row>
    <row r="28" spans="1:7" s="18" customFormat="1" ht="24.95" customHeight="1">
      <c r="A28" s="15" t="s">
        <v>12</v>
      </c>
      <c r="B28" s="16" t="s">
        <v>30</v>
      </c>
      <c r="C28" s="10"/>
      <c r="D28" s="17"/>
      <c r="E28" s="49"/>
      <c r="F28" s="17"/>
      <c r="G28" s="17"/>
    </row>
    <row r="29" spans="1:7" s="18" customFormat="1" ht="24.95" customHeight="1">
      <c r="A29" s="15">
        <v>2</v>
      </c>
      <c r="B29" s="16" t="s">
        <v>26</v>
      </c>
      <c r="C29" s="10"/>
      <c r="D29" s="17"/>
      <c r="E29" s="49"/>
      <c r="F29" s="17"/>
      <c r="G29" s="17"/>
    </row>
    <row r="30" spans="1:7" s="18" customFormat="1" ht="24.95" customHeight="1">
      <c r="A30" s="15" t="s">
        <v>16</v>
      </c>
      <c r="B30" s="16" t="s">
        <v>3</v>
      </c>
      <c r="C30" s="24">
        <f>C31</f>
        <v>0</v>
      </c>
      <c r="D30" s="17"/>
      <c r="E30" s="49"/>
      <c r="F30" s="17"/>
      <c r="G30" s="17"/>
    </row>
    <row r="31" spans="1:7" s="22" customFormat="1" ht="40.5" customHeight="1">
      <c r="A31" s="28" t="s">
        <v>43</v>
      </c>
      <c r="B31" s="20" t="s">
        <v>33</v>
      </c>
      <c r="C31" s="23"/>
      <c r="D31" s="21"/>
      <c r="E31" s="48"/>
      <c r="F31" s="21"/>
      <c r="G31" s="21"/>
    </row>
    <row r="32" spans="1:7" s="18" customFormat="1" ht="24.95" customHeight="1">
      <c r="A32" s="15" t="s">
        <v>39</v>
      </c>
      <c r="B32" s="16" t="s">
        <v>85</v>
      </c>
      <c r="C32" s="24"/>
      <c r="D32" s="17"/>
      <c r="E32" s="49"/>
      <c r="F32" s="17"/>
      <c r="G32" s="17"/>
    </row>
    <row r="33" spans="1:8" s="18" customFormat="1" ht="24.95" customHeight="1">
      <c r="A33" s="15">
        <v>1</v>
      </c>
      <c r="B33" s="16" t="s">
        <v>21</v>
      </c>
      <c r="C33" s="24"/>
      <c r="D33" s="17"/>
      <c r="E33" s="49"/>
      <c r="F33" s="17"/>
      <c r="G33" s="17"/>
    </row>
    <row r="34" spans="1:8" s="22" customFormat="1" ht="37.5">
      <c r="A34" s="19"/>
      <c r="B34" s="20" t="s">
        <v>22</v>
      </c>
      <c r="C34" s="23"/>
      <c r="D34" s="21"/>
      <c r="E34" s="48"/>
      <c r="F34" s="21"/>
      <c r="G34" s="21"/>
    </row>
    <row r="35" spans="1:8" s="22" customFormat="1" ht="24.95" customHeight="1">
      <c r="A35" s="19"/>
      <c r="B35" s="20" t="s">
        <v>99</v>
      </c>
      <c r="C35" s="23"/>
      <c r="D35" s="21"/>
      <c r="E35" s="48"/>
      <c r="F35" s="21"/>
      <c r="G35" s="21"/>
      <c r="H35" s="22">
        <v>1</v>
      </c>
    </row>
    <row r="36" spans="1:8" s="18" customFormat="1" ht="24.95" customHeight="1">
      <c r="A36" s="15">
        <v>2</v>
      </c>
      <c r="B36" s="16" t="s">
        <v>26</v>
      </c>
      <c r="C36" s="24"/>
      <c r="D36" s="17"/>
      <c r="E36" s="49"/>
      <c r="F36" s="17"/>
      <c r="G36" s="17"/>
    </row>
    <row r="37" spans="1:8" s="18" customFormat="1" ht="41.25" customHeight="1">
      <c r="A37" s="15" t="s">
        <v>2</v>
      </c>
      <c r="B37" s="16" t="s">
        <v>14</v>
      </c>
      <c r="C37" s="41">
        <f>C38</f>
        <v>4893716000</v>
      </c>
      <c r="D37" s="41"/>
      <c r="E37" s="41">
        <f>E38</f>
        <v>4215951022</v>
      </c>
      <c r="F37" s="41">
        <f t="shared" ref="F37:G37" si="0">F38</f>
        <v>155380000</v>
      </c>
      <c r="G37" s="41">
        <f t="shared" si="0"/>
        <v>29100000</v>
      </c>
    </row>
    <row r="38" spans="1:8" s="18" customFormat="1" ht="37.5">
      <c r="A38" s="15">
        <v>1</v>
      </c>
      <c r="B38" s="16" t="s">
        <v>19</v>
      </c>
      <c r="C38" s="52">
        <f>C39+C88</f>
        <v>4893716000</v>
      </c>
      <c r="D38" s="52">
        <f>D39+D88</f>
        <v>0</v>
      </c>
      <c r="E38" s="52">
        <f>E39+E88</f>
        <v>4215951022</v>
      </c>
      <c r="F38" s="52">
        <f t="shared" ref="F38:G38" si="1">F39+F88</f>
        <v>155380000</v>
      </c>
      <c r="G38" s="52">
        <f t="shared" si="1"/>
        <v>29100000</v>
      </c>
    </row>
    <row r="39" spans="1:8" s="18" customFormat="1" ht="36" customHeight="1">
      <c r="A39" s="15" t="s">
        <v>11</v>
      </c>
      <c r="B39" s="16" t="s">
        <v>13</v>
      </c>
      <c r="C39" s="41">
        <f>C40+C42+C48+C50+C52+C57+C61+C66+C69+C71+C74+C79+C83+C86</f>
        <v>4754516000</v>
      </c>
      <c r="D39" s="41">
        <f t="shared" ref="D39:G39" si="2">D40+D42+D48+D50+D52+D57+D61+D66+D69+D71+D74+D79+D83+D86</f>
        <v>0</v>
      </c>
      <c r="E39" s="41">
        <f t="shared" si="2"/>
        <v>4215951022</v>
      </c>
      <c r="F39" s="41">
        <f t="shared" si="2"/>
        <v>40380000</v>
      </c>
      <c r="G39" s="41">
        <f t="shared" si="2"/>
        <v>29100000</v>
      </c>
    </row>
    <row r="40" spans="1:8" s="18" customFormat="1" ht="24.95" customHeight="1">
      <c r="A40" s="15"/>
      <c r="B40" s="16" t="s">
        <v>78</v>
      </c>
      <c r="C40" s="41">
        <f>C41</f>
        <v>2388566258</v>
      </c>
      <c r="D40" s="10"/>
      <c r="E40" s="41">
        <f>C40</f>
        <v>2388566258</v>
      </c>
      <c r="F40" s="10"/>
      <c r="G40" s="17"/>
    </row>
    <row r="41" spans="1:8" s="18" customFormat="1" ht="41.25" customHeight="1">
      <c r="A41" s="25"/>
      <c r="B41" s="20" t="s">
        <v>35</v>
      </c>
      <c r="C41" s="40">
        <f>2248416258+140150000</f>
        <v>2388566258</v>
      </c>
      <c r="D41" s="10"/>
      <c r="E41" s="50">
        <f t="shared" ref="E41:E56" si="3">C41</f>
        <v>2388566258</v>
      </c>
      <c r="F41" s="10"/>
      <c r="G41" s="17"/>
    </row>
    <row r="42" spans="1:8" s="22" customFormat="1" ht="18.75">
      <c r="A42" s="25"/>
      <c r="B42" s="16" t="s">
        <v>34</v>
      </c>
      <c r="C42" s="34">
        <f>SUM(C43:C47)</f>
        <v>1181777635</v>
      </c>
      <c r="D42" s="11"/>
      <c r="E42" s="41">
        <f t="shared" si="3"/>
        <v>1181777635</v>
      </c>
      <c r="F42" s="11"/>
      <c r="G42" s="21"/>
    </row>
    <row r="43" spans="1:8" s="18" customFormat="1" ht="24.95" customHeight="1">
      <c r="A43" s="25"/>
      <c r="B43" s="20" t="s">
        <v>36</v>
      </c>
      <c r="C43" s="31">
        <v>42535500</v>
      </c>
      <c r="D43" s="10"/>
      <c r="E43" s="50">
        <f t="shared" si="3"/>
        <v>42535500</v>
      </c>
      <c r="F43" s="10"/>
      <c r="G43" s="17"/>
    </row>
    <row r="44" spans="1:8" s="22" customFormat="1" ht="24.95" customHeight="1">
      <c r="A44" s="25"/>
      <c r="B44" s="20" t="s">
        <v>86</v>
      </c>
      <c r="C44" s="31">
        <v>10562852</v>
      </c>
      <c r="D44" s="11"/>
      <c r="E44" s="50">
        <f t="shared" si="3"/>
        <v>10562852</v>
      </c>
      <c r="F44" s="11"/>
      <c r="G44" s="21"/>
    </row>
    <row r="45" spans="1:8" s="22" customFormat="1" ht="36" customHeight="1">
      <c r="A45" s="25"/>
      <c r="B45" s="20" t="s">
        <v>37</v>
      </c>
      <c r="C45" s="40">
        <v>807224060</v>
      </c>
      <c r="D45" s="11"/>
      <c r="E45" s="50">
        <f t="shared" si="3"/>
        <v>807224060</v>
      </c>
      <c r="F45" s="11"/>
      <c r="G45" s="21"/>
    </row>
    <row r="46" spans="1:8" s="22" customFormat="1" ht="42.75" customHeight="1">
      <c r="A46" s="25"/>
      <c r="B46" s="20" t="s">
        <v>45</v>
      </c>
      <c r="C46" s="40">
        <v>8070000</v>
      </c>
      <c r="D46" s="11"/>
      <c r="E46" s="50">
        <f t="shared" si="3"/>
        <v>8070000</v>
      </c>
      <c r="F46" s="11"/>
      <c r="G46" s="21"/>
    </row>
    <row r="47" spans="1:8" s="22" customFormat="1" ht="63.75" customHeight="1">
      <c r="A47" s="25"/>
      <c r="B47" s="20" t="s">
        <v>87</v>
      </c>
      <c r="C47" s="40">
        <v>313385223</v>
      </c>
      <c r="D47" s="11"/>
      <c r="E47" s="50">
        <f t="shared" si="3"/>
        <v>313385223</v>
      </c>
      <c r="F47" s="11"/>
      <c r="G47" s="21"/>
    </row>
    <row r="48" spans="1:8" s="18" customFormat="1" ht="24.95" customHeight="1">
      <c r="A48" s="33"/>
      <c r="B48" s="16" t="s">
        <v>46</v>
      </c>
      <c r="C48" s="34">
        <f>C49</f>
        <v>4350000</v>
      </c>
      <c r="D48" s="10"/>
      <c r="E48" s="41"/>
      <c r="F48" s="10"/>
      <c r="G48" s="17"/>
    </row>
    <row r="49" spans="1:8" s="22" customFormat="1" ht="24.95" customHeight="1">
      <c r="A49" s="25"/>
      <c r="B49" s="20" t="s">
        <v>88</v>
      </c>
      <c r="C49" s="31">
        <v>4350000</v>
      </c>
      <c r="D49" s="11"/>
      <c r="E49" s="41"/>
      <c r="F49" s="11"/>
      <c r="G49" s="21"/>
    </row>
    <row r="50" spans="1:8" s="18" customFormat="1" ht="38.25" customHeight="1">
      <c r="A50" s="35"/>
      <c r="B50" s="16" t="s">
        <v>47</v>
      </c>
      <c r="C50" s="43">
        <f>C51</f>
        <v>29194100</v>
      </c>
      <c r="D50" s="10"/>
      <c r="E50" s="41"/>
      <c r="F50" s="10"/>
      <c r="G50" s="17"/>
    </row>
    <row r="51" spans="1:8" s="22" customFormat="1" ht="41.25" customHeight="1">
      <c r="A51" s="25"/>
      <c r="B51" s="20" t="s">
        <v>48</v>
      </c>
      <c r="C51" s="42">
        <v>29194100</v>
      </c>
      <c r="D51" s="11"/>
      <c r="E51" s="41"/>
      <c r="F51" s="11"/>
      <c r="G51" s="21"/>
    </row>
    <row r="52" spans="1:8" s="18" customFormat="1" ht="42" customHeight="1">
      <c r="A52" s="35"/>
      <c r="B52" s="16" t="s">
        <v>49</v>
      </c>
      <c r="C52" s="43">
        <f>SUM(C53:C56)</f>
        <v>645607129</v>
      </c>
      <c r="D52" s="10"/>
      <c r="E52" s="41">
        <f t="shared" si="3"/>
        <v>645607129</v>
      </c>
      <c r="F52" s="10"/>
      <c r="G52" s="17"/>
    </row>
    <row r="53" spans="1:8" s="22" customFormat="1" ht="24.95" customHeight="1">
      <c r="A53" s="25"/>
      <c r="B53" s="20" t="s">
        <v>53</v>
      </c>
      <c r="C53" s="44">
        <v>481691999</v>
      </c>
      <c r="D53" s="11"/>
      <c r="E53" s="50">
        <f t="shared" si="3"/>
        <v>481691999</v>
      </c>
      <c r="F53" s="11"/>
      <c r="G53" s="21"/>
    </row>
    <row r="54" spans="1:8" s="22" customFormat="1" ht="24.95" customHeight="1">
      <c r="A54" s="25"/>
      <c r="B54" s="20" t="s">
        <v>50</v>
      </c>
      <c r="C54" s="44">
        <v>82523529</v>
      </c>
      <c r="D54" s="11"/>
      <c r="E54" s="50">
        <f t="shared" si="3"/>
        <v>82523529</v>
      </c>
      <c r="F54" s="11"/>
      <c r="G54" s="21"/>
    </row>
    <row r="55" spans="1:8" s="22" customFormat="1" ht="40.5" customHeight="1">
      <c r="A55" s="32"/>
      <c r="B55" s="20" t="s">
        <v>51</v>
      </c>
      <c r="C55" s="44">
        <v>55050517</v>
      </c>
      <c r="D55" s="11"/>
      <c r="E55" s="50">
        <f t="shared" si="3"/>
        <v>55050517</v>
      </c>
      <c r="F55" s="11"/>
      <c r="G55" s="21"/>
    </row>
    <row r="56" spans="1:8" s="22" customFormat="1" ht="37.5" customHeight="1">
      <c r="A56" s="25"/>
      <c r="B56" s="20" t="s">
        <v>52</v>
      </c>
      <c r="C56" s="44">
        <v>26341084</v>
      </c>
      <c r="D56" s="11"/>
      <c r="E56" s="50">
        <f t="shared" si="3"/>
        <v>26341084</v>
      </c>
      <c r="F56" s="11"/>
      <c r="G56" s="21"/>
    </row>
    <row r="57" spans="1:8" s="18" customFormat="1" ht="42.75" customHeight="1">
      <c r="A57" s="35"/>
      <c r="B57" s="16" t="s">
        <v>54</v>
      </c>
      <c r="C57" s="43">
        <f>SUM(C58:C60)</f>
        <v>74902002</v>
      </c>
      <c r="D57" s="10"/>
      <c r="E57" s="41"/>
      <c r="F57" s="10"/>
      <c r="G57" s="17"/>
    </row>
    <row r="58" spans="1:8" s="22" customFormat="1" ht="42" customHeight="1">
      <c r="A58" s="36"/>
      <c r="B58" s="20" t="s">
        <v>55</v>
      </c>
      <c r="C58" s="44">
        <v>19909041</v>
      </c>
      <c r="D58" s="11"/>
      <c r="E58" s="41"/>
      <c r="F58" s="11"/>
      <c r="G58" s="21"/>
    </row>
    <row r="59" spans="1:8" s="22" customFormat="1" ht="40.5" customHeight="1">
      <c r="A59" s="36"/>
      <c r="B59" s="20" t="s">
        <v>56</v>
      </c>
      <c r="C59" s="44">
        <v>27167961</v>
      </c>
      <c r="D59" s="11"/>
      <c r="E59" s="41"/>
      <c r="F59" s="11"/>
      <c r="G59" s="21"/>
      <c r="H59" s="22">
        <v>2</v>
      </c>
    </row>
    <row r="60" spans="1:8" s="22" customFormat="1" ht="37.5" customHeight="1">
      <c r="A60" s="36"/>
      <c r="B60" s="20" t="s">
        <v>57</v>
      </c>
      <c r="C60" s="44">
        <v>27825000</v>
      </c>
      <c r="D60" s="11"/>
      <c r="E60" s="41"/>
      <c r="F60" s="11"/>
      <c r="G60" s="21"/>
    </row>
    <row r="61" spans="1:8" s="18" customFormat="1" ht="24.95" customHeight="1">
      <c r="A61" s="37"/>
      <c r="B61" s="16" t="s">
        <v>31</v>
      </c>
      <c r="C61" s="43">
        <f>SUM(C62:C65)</f>
        <v>67179000</v>
      </c>
      <c r="D61" s="10"/>
      <c r="E61" s="41"/>
      <c r="F61" s="41">
        <f>F63</f>
        <v>13800000</v>
      </c>
      <c r="G61" s="17"/>
    </row>
    <row r="62" spans="1:8" s="22" customFormat="1" ht="24.95" customHeight="1">
      <c r="A62" s="25"/>
      <c r="B62" s="20" t="s">
        <v>32</v>
      </c>
      <c r="C62" s="44">
        <v>13851000</v>
      </c>
      <c r="D62" s="11"/>
      <c r="E62" s="50"/>
      <c r="F62" s="11"/>
      <c r="G62" s="21"/>
    </row>
    <row r="63" spans="1:8" s="22" customFormat="1" ht="39" customHeight="1">
      <c r="A63" s="25"/>
      <c r="B63" s="20" t="s">
        <v>72</v>
      </c>
      <c r="C63" s="44">
        <v>20250000</v>
      </c>
      <c r="D63" s="11"/>
      <c r="E63" s="50"/>
      <c r="F63" s="50">
        <v>13800000</v>
      </c>
      <c r="G63" s="21"/>
    </row>
    <row r="64" spans="1:8" s="22" customFormat="1" ht="41.25" customHeight="1">
      <c r="A64" s="25"/>
      <c r="B64" s="20" t="s">
        <v>58</v>
      </c>
      <c r="C64" s="44">
        <v>18600000</v>
      </c>
      <c r="D64" s="11"/>
      <c r="E64" s="50"/>
      <c r="F64" s="11"/>
      <c r="G64" s="21"/>
    </row>
    <row r="65" spans="1:7" s="22" customFormat="1" ht="37.5" customHeight="1">
      <c r="A65" s="25"/>
      <c r="B65" s="20" t="s">
        <v>73</v>
      </c>
      <c r="C65" s="44">
        <v>14478000</v>
      </c>
      <c r="D65" s="11"/>
      <c r="E65" s="50"/>
      <c r="F65" s="11"/>
      <c r="G65" s="21"/>
    </row>
    <row r="66" spans="1:7" s="18" customFormat="1" ht="42.75" customHeight="1">
      <c r="A66" s="35"/>
      <c r="B66" s="16" t="s">
        <v>59</v>
      </c>
      <c r="C66" s="43">
        <f>C67+C68</f>
        <v>21816343</v>
      </c>
      <c r="D66" s="10"/>
      <c r="E66" s="41"/>
      <c r="F66" s="10"/>
      <c r="G66" s="17"/>
    </row>
    <row r="67" spans="1:7" s="22" customFormat="1" ht="42" customHeight="1">
      <c r="A67" s="25"/>
      <c r="B67" s="20" t="s">
        <v>60</v>
      </c>
      <c r="C67" s="44">
        <v>13368345</v>
      </c>
      <c r="D67" s="11"/>
      <c r="E67" s="50"/>
      <c r="F67" s="11"/>
      <c r="G67" s="21"/>
    </row>
    <row r="68" spans="1:7" s="22" customFormat="1" ht="24.95" customHeight="1">
      <c r="A68" s="25"/>
      <c r="B68" s="20" t="s">
        <v>89</v>
      </c>
      <c r="C68" s="44">
        <v>8447998</v>
      </c>
      <c r="D68" s="11"/>
      <c r="E68" s="50"/>
      <c r="F68" s="11"/>
      <c r="G68" s="21"/>
    </row>
    <row r="69" spans="1:7" s="18" customFormat="1" ht="24.95" customHeight="1">
      <c r="A69" s="35"/>
      <c r="B69" s="16" t="s">
        <v>74</v>
      </c>
      <c r="C69" s="43">
        <f>C70</f>
        <v>28200000</v>
      </c>
      <c r="D69" s="10"/>
      <c r="E69" s="41"/>
      <c r="F69" s="10"/>
      <c r="G69" s="17"/>
    </row>
    <row r="70" spans="1:7" s="22" customFormat="1" ht="39" customHeight="1">
      <c r="A70" s="25"/>
      <c r="B70" s="20" t="s">
        <v>61</v>
      </c>
      <c r="C70" s="44">
        <v>28200000</v>
      </c>
      <c r="D70" s="11"/>
      <c r="E70" s="50"/>
      <c r="F70" s="11"/>
      <c r="G70" s="21"/>
    </row>
    <row r="71" spans="1:7" s="18" customFormat="1" ht="24.95" customHeight="1">
      <c r="A71" s="35"/>
      <c r="B71" s="16" t="s">
        <v>62</v>
      </c>
      <c r="C71" s="43">
        <f>C72+C73</f>
        <v>211504000</v>
      </c>
      <c r="D71" s="10"/>
      <c r="E71" s="41"/>
      <c r="F71" s="10"/>
      <c r="G71" s="17"/>
    </row>
    <row r="72" spans="1:7" s="22" customFormat="1" ht="42" customHeight="1">
      <c r="A72" s="25"/>
      <c r="B72" s="20" t="s">
        <v>63</v>
      </c>
      <c r="C72" s="44">
        <v>198660000</v>
      </c>
      <c r="D72" s="11"/>
      <c r="E72" s="50"/>
      <c r="F72" s="11"/>
      <c r="G72" s="21"/>
    </row>
    <row r="73" spans="1:7" s="22" customFormat="1" ht="37.5" customHeight="1">
      <c r="A73" s="25"/>
      <c r="B73" s="20" t="s">
        <v>75</v>
      </c>
      <c r="C73" s="44">
        <v>12844000</v>
      </c>
      <c r="D73" s="11"/>
      <c r="E73" s="50"/>
      <c r="F73" s="11"/>
      <c r="G73" s="21"/>
    </row>
    <row r="74" spans="1:7" s="18" customFormat="1" ht="96.75" customHeight="1">
      <c r="A74" s="35"/>
      <c r="B74" s="16" t="s">
        <v>64</v>
      </c>
      <c r="C74" s="43">
        <f>C75+C76+C77+C78</f>
        <v>26580000</v>
      </c>
      <c r="D74" s="10"/>
      <c r="E74" s="41"/>
      <c r="F74" s="41">
        <f>C74</f>
        <v>26580000</v>
      </c>
      <c r="G74" s="17"/>
    </row>
    <row r="75" spans="1:7" s="22" customFormat="1" ht="24.95" customHeight="1">
      <c r="A75" s="25"/>
      <c r="B75" s="20" t="s">
        <v>38</v>
      </c>
      <c r="C75" s="44">
        <v>15170000</v>
      </c>
      <c r="D75" s="11"/>
      <c r="E75" s="50"/>
      <c r="F75" s="11">
        <f t="shared" ref="F75:F78" si="4">C75</f>
        <v>15170000</v>
      </c>
      <c r="G75" s="21"/>
    </row>
    <row r="76" spans="1:7" s="22" customFormat="1" ht="24.95" customHeight="1">
      <c r="A76" s="25"/>
      <c r="B76" s="20" t="s">
        <v>76</v>
      </c>
      <c r="C76" s="44">
        <v>6400000</v>
      </c>
      <c r="D76" s="11"/>
      <c r="E76" s="50"/>
      <c r="F76" s="11">
        <f t="shared" si="4"/>
        <v>6400000</v>
      </c>
      <c r="G76" s="21"/>
    </row>
    <row r="77" spans="1:7" s="22" customFormat="1" ht="39.75" customHeight="1">
      <c r="A77" s="25"/>
      <c r="B77" s="20" t="s">
        <v>90</v>
      </c>
      <c r="C77" s="44">
        <v>2760000</v>
      </c>
      <c r="D77" s="11"/>
      <c r="E77" s="50"/>
      <c r="F77" s="11">
        <f t="shared" si="4"/>
        <v>2760000</v>
      </c>
      <c r="G77" s="21"/>
    </row>
    <row r="78" spans="1:7" s="22" customFormat="1" ht="42" customHeight="1">
      <c r="A78" s="25"/>
      <c r="B78" s="20" t="s">
        <v>65</v>
      </c>
      <c r="C78" s="44">
        <v>2250000</v>
      </c>
      <c r="D78" s="11"/>
      <c r="E78" s="50"/>
      <c r="F78" s="11">
        <f t="shared" si="4"/>
        <v>2250000</v>
      </c>
      <c r="G78" s="21"/>
    </row>
    <row r="79" spans="1:7" s="18" customFormat="1" ht="38.25" customHeight="1">
      <c r="A79" s="35"/>
      <c r="B79" s="16" t="s">
        <v>66</v>
      </c>
      <c r="C79" s="43">
        <f>C80+C81+C82</f>
        <v>33999533</v>
      </c>
      <c r="D79" s="10"/>
      <c r="E79" s="41"/>
      <c r="F79" s="10"/>
      <c r="G79" s="17"/>
    </row>
    <row r="80" spans="1:7" s="22" customFormat="1" ht="60.75" customHeight="1">
      <c r="A80" s="25"/>
      <c r="B80" s="20" t="s">
        <v>67</v>
      </c>
      <c r="C80" s="44">
        <v>14062223</v>
      </c>
      <c r="D80" s="11"/>
      <c r="E80" s="50"/>
      <c r="F80" s="11"/>
      <c r="G80" s="21"/>
    </row>
    <row r="81" spans="1:8" s="22" customFormat="1" ht="39" customHeight="1">
      <c r="A81" s="25"/>
      <c r="B81" s="20" t="s">
        <v>68</v>
      </c>
      <c r="C81" s="44">
        <v>3450000</v>
      </c>
      <c r="D81" s="11"/>
      <c r="E81" s="50"/>
      <c r="F81" s="11"/>
      <c r="G81" s="21"/>
      <c r="H81" s="22">
        <v>3</v>
      </c>
    </row>
    <row r="82" spans="1:8" s="22" customFormat="1" ht="24.95" customHeight="1">
      <c r="A82" s="25"/>
      <c r="B82" s="20" t="s">
        <v>69</v>
      </c>
      <c r="C82" s="44">
        <v>16487310</v>
      </c>
      <c r="D82" s="11"/>
      <c r="E82" s="50"/>
      <c r="F82" s="11"/>
      <c r="G82" s="21"/>
    </row>
    <row r="83" spans="1:8" s="18" customFormat="1" ht="24.95" customHeight="1">
      <c r="A83" s="35"/>
      <c r="B83" s="16" t="s">
        <v>70</v>
      </c>
      <c r="C83" s="43">
        <f>C84+C85</f>
        <v>11740000</v>
      </c>
      <c r="D83" s="10"/>
      <c r="E83" s="41"/>
      <c r="F83" s="10"/>
      <c r="G83" s="17"/>
    </row>
    <row r="84" spans="1:8" s="22" customFormat="1" ht="44.25" customHeight="1">
      <c r="A84" s="25"/>
      <c r="B84" s="20" t="s">
        <v>77</v>
      </c>
      <c r="C84" s="44">
        <v>2200000</v>
      </c>
      <c r="D84" s="11"/>
      <c r="E84" s="50"/>
      <c r="F84" s="11"/>
      <c r="G84" s="21"/>
    </row>
    <row r="85" spans="1:8" s="22" customFormat="1" ht="38.25" customHeight="1">
      <c r="A85" s="25"/>
      <c r="B85" s="20" t="s">
        <v>71</v>
      </c>
      <c r="C85" s="44">
        <v>9540000</v>
      </c>
      <c r="D85" s="11"/>
      <c r="E85" s="50"/>
      <c r="F85" s="11"/>
      <c r="G85" s="21"/>
    </row>
    <row r="86" spans="1:8" s="18" customFormat="1" ht="81" customHeight="1">
      <c r="A86" s="35"/>
      <c r="B86" s="16" t="s">
        <v>91</v>
      </c>
      <c r="C86" s="43">
        <f>C87</f>
        <v>29100000</v>
      </c>
      <c r="D86" s="10"/>
      <c r="E86" s="41"/>
      <c r="F86" s="41"/>
      <c r="G86" s="60">
        <f>G87</f>
        <v>29100000</v>
      </c>
    </row>
    <row r="87" spans="1:8" s="22" customFormat="1" ht="39.75" customHeight="1">
      <c r="A87" s="25"/>
      <c r="B87" s="20" t="s">
        <v>92</v>
      </c>
      <c r="C87" s="44">
        <v>29100000</v>
      </c>
      <c r="D87" s="11"/>
      <c r="E87" s="50"/>
      <c r="F87" s="41"/>
      <c r="G87" s="59">
        <f>C87</f>
        <v>29100000</v>
      </c>
    </row>
    <row r="88" spans="1:8" s="22" customFormat="1" ht="44.25" customHeight="1">
      <c r="A88" s="15" t="s">
        <v>12</v>
      </c>
      <c r="B88" s="16" t="s">
        <v>20</v>
      </c>
      <c r="C88" s="56">
        <f>C89+C91+C93+C95+C97</f>
        <v>139200000</v>
      </c>
      <c r="D88" s="56">
        <f t="shared" ref="D88:G88" si="5">D89+D91+D93+D95+D97</f>
        <v>0</v>
      </c>
      <c r="E88" s="56">
        <f t="shared" si="5"/>
        <v>0</v>
      </c>
      <c r="F88" s="56">
        <f t="shared" si="5"/>
        <v>115000000</v>
      </c>
      <c r="G88" s="56">
        <f t="shared" si="5"/>
        <v>0</v>
      </c>
    </row>
    <row r="89" spans="1:8" s="22" customFormat="1" ht="63" customHeight="1">
      <c r="A89" s="38"/>
      <c r="B89" s="46" t="s">
        <v>93</v>
      </c>
      <c r="C89" s="45">
        <f>C90</f>
        <v>4200000</v>
      </c>
      <c r="D89" s="11"/>
      <c r="E89" s="50"/>
      <c r="F89" s="11"/>
      <c r="G89" s="21"/>
    </row>
    <row r="90" spans="1:8" s="22" customFormat="1" ht="42.75" customHeight="1">
      <c r="A90" s="39"/>
      <c r="B90" s="47" t="s">
        <v>94</v>
      </c>
      <c r="C90" s="44">
        <f>3000000+1200000</f>
        <v>4200000</v>
      </c>
      <c r="D90" s="11"/>
      <c r="E90" s="50"/>
      <c r="F90" s="11"/>
      <c r="G90" s="21"/>
    </row>
    <row r="91" spans="1:8" s="22" customFormat="1" ht="29.25" customHeight="1">
      <c r="A91" s="39"/>
      <c r="B91" s="16" t="s">
        <v>46</v>
      </c>
      <c r="C91" s="43">
        <f>C92</f>
        <v>2000000</v>
      </c>
      <c r="D91" s="11"/>
      <c r="E91" s="50"/>
      <c r="F91" s="11"/>
      <c r="G91" s="21"/>
    </row>
    <row r="92" spans="1:8" s="22" customFormat="1" ht="29.25" customHeight="1">
      <c r="A92" s="39"/>
      <c r="B92" s="20" t="s">
        <v>88</v>
      </c>
      <c r="C92" s="44">
        <v>2000000</v>
      </c>
      <c r="D92" s="11"/>
      <c r="E92" s="50"/>
      <c r="F92" s="11"/>
      <c r="G92" s="21"/>
    </row>
    <row r="93" spans="1:8" s="22" customFormat="1" ht="24.95" customHeight="1">
      <c r="A93" s="38"/>
      <c r="B93" s="46" t="s">
        <v>31</v>
      </c>
      <c r="C93" s="43">
        <f>C94</f>
        <v>54000000</v>
      </c>
      <c r="D93" s="11"/>
      <c r="E93" s="50"/>
      <c r="F93" s="41">
        <f>F94</f>
        <v>54000000</v>
      </c>
      <c r="G93" s="21"/>
    </row>
    <row r="94" spans="1:8" s="22" customFormat="1" ht="47.25" customHeight="1">
      <c r="A94" s="39"/>
      <c r="B94" s="47" t="s">
        <v>72</v>
      </c>
      <c r="C94" s="44">
        <v>54000000</v>
      </c>
      <c r="D94" s="11"/>
      <c r="E94" s="50"/>
      <c r="F94" s="50">
        <f>C94</f>
        <v>54000000</v>
      </c>
      <c r="G94" s="21"/>
    </row>
    <row r="95" spans="1:8" s="22" customFormat="1" ht="104.25" customHeight="1">
      <c r="A95" s="38"/>
      <c r="B95" s="16" t="s">
        <v>64</v>
      </c>
      <c r="C95" s="43">
        <f>C96</f>
        <v>61000000</v>
      </c>
      <c r="D95" s="11"/>
      <c r="E95" s="50"/>
      <c r="F95" s="41">
        <f>F96</f>
        <v>61000000</v>
      </c>
      <c r="G95" s="21"/>
    </row>
    <row r="96" spans="1:8" customFormat="1" ht="24.95" customHeight="1">
      <c r="A96" s="39"/>
      <c r="B96" s="20" t="s">
        <v>38</v>
      </c>
      <c r="C96" s="44">
        <v>61000000</v>
      </c>
      <c r="D96" s="26"/>
      <c r="E96" s="51"/>
      <c r="F96" s="61">
        <f>C96</f>
        <v>61000000</v>
      </c>
      <c r="G96" s="26"/>
    </row>
    <row r="97" spans="1:8" customFormat="1" ht="24.95" customHeight="1">
      <c r="A97" s="38"/>
      <c r="B97" s="16" t="s">
        <v>62</v>
      </c>
      <c r="C97" s="43">
        <f>C98</f>
        <v>18000000</v>
      </c>
      <c r="D97" s="26"/>
      <c r="E97" s="51"/>
      <c r="F97" s="26"/>
      <c r="G97" s="26"/>
    </row>
    <row r="98" spans="1:8" customFormat="1" ht="39" customHeight="1">
      <c r="A98" s="39"/>
      <c r="B98" s="20" t="s">
        <v>75</v>
      </c>
      <c r="C98" s="44">
        <v>18000000</v>
      </c>
      <c r="D98" s="26"/>
      <c r="E98" s="51"/>
      <c r="F98" s="26"/>
      <c r="G98" s="26"/>
    </row>
    <row r="99" spans="1:8" customFormat="1" ht="15">
      <c r="A99" s="3"/>
      <c r="B99" s="4"/>
      <c r="C99" s="3"/>
    </row>
    <row r="100" spans="1:8" s="58" customFormat="1" ht="18.75">
      <c r="A100" s="62"/>
      <c r="B100" s="57"/>
      <c r="C100" s="57"/>
      <c r="E100" s="77" t="s">
        <v>95</v>
      </c>
      <c r="F100" s="77"/>
      <c r="G100" s="77"/>
    </row>
    <row r="101" spans="1:8" s="64" customFormat="1" ht="18.75">
      <c r="A101" s="63"/>
      <c r="B101" s="66" t="s">
        <v>82</v>
      </c>
      <c r="E101" s="76" t="s">
        <v>96</v>
      </c>
      <c r="F101" s="76"/>
      <c r="G101" s="76"/>
    </row>
    <row r="102" spans="1:8" s="64" customFormat="1" ht="18.75">
      <c r="A102" s="63"/>
      <c r="B102" s="66"/>
      <c r="E102" s="65"/>
      <c r="F102" s="65"/>
      <c r="G102" s="65"/>
      <c r="H102" s="64">
        <v>4</v>
      </c>
    </row>
    <row r="103" spans="1:8" s="64" customFormat="1" ht="18.75">
      <c r="A103" s="63"/>
      <c r="B103" s="66"/>
      <c r="E103" s="65"/>
      <c r="F103" s="65"/>
      <c r="G103" s="65"/>
    </row>
    <row r="104" spans="1:8" s="64" customFormat="1" ht="18.75">
      <c r="A104" s="63"/>
      <c r="B104" s="66"/>
      <c r="E104" s="65"/>
      <c r="F104" s="65"/>
      <c r="G104" s="65"/>
    </row>
    <row r="105" spans="1:8" s="64" customFormat="1" ht="18.75">
      <c r="A105" s="63"/>
      <c r="B105" s="66" t="s">
        <v>83</v>
      </c>
      <c r="E105" s="76" t="s">
        <v>81</v>
      </c>
      <c r="F105" s="76"/>
      <c r="G105" s="76"/>
    </row>
    <row r="106" spans="1:8" s="64" customFormat="1" ht="18.75">
      <c r="A106" s="63"/>
    </row>
  </sheetData>
  <mergeCells count="14">
    <mergeCell ref="E101:G101"/>
    <mergeCell ref="E105:G105"/>
    <mergeCell ref="E100:G100"/>
    <mergeCell ref="F7:G7"/>
    <mergeCell ref="E8:G8"/>
    <mergeCell ref="E1:G1"/>
    <mergeCell ref="E2:G3"/>
    <mergeCell ref="A6:G6"/>
    <mergeCell ref="A5:G5"/>
    <mergeCell ref="B8:B9"/>
    <mergeCell ref="A8:A9"/>
    <mergeCell ref="A2:B2"/>
    <mergeCell ref="C8:C9"/>
    <mergeCell ref="D8:D9"/>
  </mergeCells>
  <phoneticPr fontId="5" type="noConversion"/>
  <printOptions horizontalCentered="1"/>
  <pageMargins left="0" right="0" top="0.69" bottom="0" header="0.61" footer="0.21"/>
  <pageSetup paperSize="9" scale="85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4E03ED5-AE04-4236-BEE2-7BE1480BE0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9D0264D-01EB-4531-8483-8A2F83FC3EF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B59EE4C-9619-46D8-8FE8-306FE19C126F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Bieu 4     QT NS  2018</vt:lpstr>
      <vt:lpstr>'Bieu 4     QT NS  2018'!Print_Titles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nguyenthuthuy1</dc:creator>
  <cp:lastModifiedBy>admin</cp:lastModifiedBy>
  <cp:lastPrinted>2020-07-04T04:39:22Z</cp:lastPrinted>
  <dcterms:created xsi:type="dcterms:W3CDTF">2016-10-14T10:52:32Z</dcterms:created>
  <dcterms:modified xsi:type="dcterms:W3CDTF">2020-07-04T04:43:01Z</dcterms:modified>
</cp:coreProperties>
</file>