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chnologyLab\NI-2010\Drivers\Inficon Fusion Micro GC\Documentation\"/>
    </mc:Choice>
  </mc:AlternateContent>
  <xr:revisionPtr revIDLastSave="0" documentId="13_ncr:1_{8758F197-7F6F-4CFA-A6F2-FCBC59AE830D}" xr6:coauthVersionLast="47" xr6:coauthVersionMax="47" xr10:uidLastSave="{00000000-0000-0000-0000-000000000000}"/>
  <bookViews>
    <workbookView xWindow="-120" yWindow="-120" windowWidth="29040" windowHeight="15840" xr2:uid="{F7F24E6D-7FDD-4A0F-8ED2-5C5CE87F8EBD}"/>
  </bookViews>
  <sheets>
    <sheet name="Sheet1" sheetId="1" r:id="rId1"/>
    <sheet name="Reference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3" l="1"/>
  <c r="L32" i="3"/>
  <c r="L31" i="3"/>
  <c r="L30" i="3"/>
  <c r="L29" i="3"/>
  <c r="L28" i="3"/>
  <c r="L27" i="3"/>
  <c r="L26" i="3"/>
  <c r="L25" i="3"/>
  <c r="L24" i="3"/>
  <c r="L23" i="3"/>
  <c r="L22" i="3"/>
  <c r="L32" i="1"/>
  <c r="L33" i="1" s="1"/>
  <c r="B33" i="3"/>
  <c r="D32" i="3"/>
  <c r="D31" i="3"/>
  <c r="D30" i="3"/>
  <c r="D29" i="3"/>
  <c r="D28" i="3"/>
  <c r="D27" i="3"/>
  <c r="D26" i="3"/>
  <c r="D25" i="3"/>
  <c r="D24" i="3"/>
  <c r="D23" i="3"/>
  <c r="D22" i="3"/>
  <c r="L14" i="3"/>
  <c r="N13" i="3"/>
  <c r="N12" i="3"/>
  <c r="N11" i="3"/>
  <c r="N10" i="3"/>
  <c r="N9" i="3"/>
  <c r="N8" i="3"/>
  <c r="N7" i="3"/>
  <c r="N6" i="3"/>
  <c r="N5" i="3"/>
  <c r="N4" i="3"/>
  <c r="N3" i="3"/>
  <c r="G19" i="3" a="1"/>
  <c r="G19" i="3" s="1"/>
  <c r="G14" i="3"/>
  <c r="I13" i="3"/>
  <c r="I12" i="3"/>
  <c r="I11" i="3"/>
  <c r="I10" i="3"/>
  <c r="I9" i="3"/>
  <c r="I8" i="3"/>
  <c r="I7" i="3"/>
  <c r="I6" i="3"/>
  <c r="I5" i="3"/>
  <c r="I4" i="3"/>
  <c r="I3" i="3"/>
  <c r="B12" i="3"/>
  <c r="D11" i="3"/>
  <c r="D10" i="3"/>
  <c r="D9" i="3"/>
  <c r="D8" i="3"/>
  <c r="D7" i="3"/>
  <c r="D6" i="3"/>
  <c r="D5" i="3"/>
  <c r="D4" i="3"/>
  <c r="D3" i="3"/>
  <c r="D14" i="3" s="1"/>
  <c r="D69" i="1"/>
  <c r="B67" i="1"/>
  <c r="D66" i="1"/>
  <c r="D65" i="1"/>
  <c r="D64" i="1"/>
  <c r="D63" i="1"/>
  <c r="D62" i="1"/>
  <c r="D61" i="1"/>
  <c r="D60" i="1"/>
  <c r="D59" i="1"/>
  <c r="D58" i="1"/>
  <c r="G49" i="1"/>
  <c r="B49" i="1"/>
  <c r="G33" i="1"/>
  <c r="B33" i="1"/>
  <c r="G15" i="1"/>
  <c r="B15" i="1"/>
  <c r="I48" i="1"/>
  <c r="I47" i="1"/>
  <c r="I46" i="1"/>
  <c r="I45" i="1"/>
  <c r="I44" i="1"/>
  <c r="I43" i="1"/>
  <c r="I42" i="1"/>
  <c r="I41" i="1"/>
  <c r="I40" i="1"/>
  <c r="D41" i="1"/>
  <c r="D42" i="1"/>
  <c r="D43" i="1"/>
  <c r="D44" i="1"/>
  <c r="D45" i="1"/>
  <c r="D46" i="1"/>
  <c r="D47" i="1"/>
  <c r="D48" i="1"/>
  <c r="D40" i="1"/>
  <c r="I32" i="1"/>
  <c r="I31" i="1"/>
  <c r="I30" i="1"/>
  <c r="I29" i="1"/>
  <c r="I28" i="1"/>
  <c r="I27" i="1"/>
  <c r="I26" i="1"/>
  <c r="I25" i="1"/>
  <c r="I24" i="1"/>
  <c r="I23" i="1"/>
  <c r="I22" i="1"/>
  <c r="D32" i="1"/>
  <c r="N31" i="1"/>
  <c r="D31" i="1"/>
  <c r="N30" i="1"/>
  <c r="D30" i="1"/>
  <c r="N29" i="1"/>
  <c r="D29" i="1"/>
  <c r="N28" i="1"/>
  <c r="D28" i="1"/>
  <c r="N27" i="1"/>
  <c r="D27" i="1"/>
  <c r="N26" i="1"/>
  <c r="D26" i="1"/>
  <c r="N25" i="1"/>
  <c r="D25" i="1"/>
  <c r="N24" i="1"/>
  <c r="D24" i="1"/>
  <c r="N23" i="1"/>
  <c r="D23" i="1"/>
  <c r="N22" i="1"/>
  <c r="D22" i="1"/>
  <c r="I14" i="1"/>
  <c r="I13" i="1"/>
  <c r="I12" i="1"/>
  <c r="I11" i="1"/>
  <c r="I10" i="1"/>
  <c r="I9" i="1"/>
  <c r="I8" i="1"/>
  <c r="I7" i="1"/>
  <c r="I6" i="1"/>
  <c r="I5" i="1"/>
  <c r="I4" i="1"/>
  <c r="D14" i="1"/>
  <c r="D5" i="1"/>
  <c r="D6" i="1"/>
  <c r="D7" i="1"/>
  <c r="D8" i="1"/>
  <c r="D9" i="1"/>
  <c r="D10" i="1"/>
  <c r="D11" i="1"/>
  <c r="D12" i="1"/>
  <c r="D13" i="1"/>
  <c r="D4" i="1"/>
  <c r="L35" i="3" l="1"/>
  <c r="N32" i="1"/>
  <c r="N35" i="1" s="1"/>
  <c r="D35" i="3"/>
  <c r="N16" i="3"/>
  <c r="I16" i="3"/>
  <c r="D17" i="1"/>
  <c r="D51" i="1"/>
  <c r="I51" i="1"/>
  <c r="I17" i="1"/>
  <c r="I35" i="1"/>
  <c r="D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<sst xmlns="http://schemas.openxmlformats.org/spreadsheetml/2006/main" count="226" uniqueCount="28">
  <si>
    <t>Component Name</t>
  </si>
  <si>
    <t>Percentage</t>
  </si>
  <si>
    <t>Nitrogen</t>
  </si>
  <si>
    <t>Carbon Dioxide</t>
  </si>
  <si>
    <t>Ethane</t>
  </si>
  <si>
    <t>Propane</t>
  </si>
  <si>
    <t>Iso-Butane</t>
  </si>
  <si>
    <t>Butane</t>
  </si>
  <si>
    <t>Iso-Pentane</t>
  </si>
  <si>
    <t>Pentane</t>
  </si>
  <si>
    <t>Hexane</t>
  </si>
  <si>
    <t>Heptane</t>
  </si>
  <si>
    <t>Methane</t>
  </si>
  <si>
    <t>HHV (BTU/cuft)</t>
  </si>
  <si>
    <t>Mesa Gas Verification</t>
  </si>
  <si>
    <t>Gas Verification (No Heptane)</t>
  </si>
  <si>
    <t>Inficon Natural Gas Verification ~1072</t>
  </si>
  <si>
    <t>Inficon Natural Gas Verification ~1025</t>
  </si>
  <si>
    <t>Inficon Natural Gas Calibration ~1046</t>
  </si>
  <si>
    <t>iso-Butylene</t>
  </si>
  <si>
    <t>Ethylene</t>
  </si>
  <si>
    <t>Propylene</t>
  </si>
  <si>
    <t>Inficon Propane Gas Calibration ~2510</t>
  </si>
  <si>
    <t>Current Propane Gas Calibration ~2510</t>
  </si>
  <si>
    <t>Est. Higher Heating Value (BTU/cuft)</t>
  </si>
  <si>
    <t>HHV Contribution</t>
  </si>
  <si>
    <t>Total (%)</t>
  </si>
  <si>
    <t>CSA Natural Gas Verification ~1025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</si>
</sst>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0" fontId="0" fillId="2" borderId="1" xfId="0" applyFill="1" applyBorder="1"/>
    <xf numFmtId="10" fontId="0" fillId="0" borderId="1" xfId="0" applyNumberFormat="1" applyBorder="1"/>
    <xf numFmtId="0" fontId="0" fillId="0" borderId="1" xfId="0" applyBorder="1"/>
    <xf numFmtId="2" fontId="0" fillId="0" borderId="1" xfId="0" applyNumberFormat="1" applyBorder="1"/>
    <xf numFmtId="2" fontId="0" fillId="0" borderId="0" xfId="0" applyNumberFormat="1"/>
    <xf numFmtId="164" fontId="0" fillId="0" borderId="1" xfId="0" applyNumberFormat="1" applyBorder="1"/>
    <xf numFmtId="164" fontId="0" fillId="0" borderId="0" xfId="0" applyNumberFormat="1"/>
    <xf numFmtId="0" fontId="0" fillId="3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52</xdr:row>
      <xdr:rowOff>133350</xdr:rowOff>
    </xdr:from>
    <xdr:to>
      <xdr:col>10</xdr:col>
      <xdr:colOff>1313540</xdr:colOff>
      <xdr:row>78</xdr:row>
      <xdr:rowOff>151779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F0720D3-F1D9-EE71-6A9C-72E217404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24450" y="6800850"/>
          <a:ext cx="7276190" cy="49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95250</xdr:rowOff>
    </xdr:from>
    <xdr:to>
      <xdr:col>19</xdr:col>
      <xdr:colOff>208082</xdr:colOff>
      <xdr:row>43</xdr:row>
      <xdr:rowOff>103750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CFECCB-5020-3C48-761D-1A74B332F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95250"/>
          <a:ext cx="11742857" cy="820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352425</xdr:colOff>
      <xdr:row>2</xdr:row>
      <xdr:rowOff>85725</xdr:rowOff>
    </xdr:from>
    <xdr:to>
      <xdr:col>34</xdr:col>
      <xdr:colOff>560806</xdr:colOff>
      <xdr:row>35</xdr:row>
      <xdr:rowOff>180177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3BD60C-45DC-EB6E-B25B-92654274C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34825" y="466725"/>
          <a:ext cx="9352381" cy="6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68DE-B6EC-4589-97DF-3DCBFBCAAC6B}">
  <dimension ref="A2:N69"/>
  <sheetViews>
    <sheetView tabSelected="1" topLeftCell="A33" workbookViewId="0">
      <selection activeCell="K48" sqref="K48"/>
    </sheetView>
  </sheetViews>
  <sheetFormatPr defaultRowHeight="15" x14ac:dyDescent="0.25"/>
  <cols>
    <col min="1" max="1" width="32.85546875" bestFit="1" customWidth="1"/>
    <col min="2" max="2" width="10.7109375" bestFit="1" customWidth="1"/>
    <col min="3" max="3" width="14.140625" bestFit="1" customWidth="1"/>
    <col min="4" max="4" width="16.28515625" bestFit="1" customWidth="1"/>
    <col min="6" max="6" width="32.85546875" bestFit="1" customWidth="1"/>
    <col min="7" max="7" width="10.7109375" bestFit="1" customWidth="1"/>
    <col min="8" max="8" width="14.140625" bestFit="1" customWidth="1"/>
    <col min="9" max="9" width="16.28515625" bestFit="1" customWidth="1"/>
    <col min="11" max="11" width="32.85546875" bestFit="1" customWidth="1"/>
    <col min="12" max="12" width="10.7109375" bestFit="1" customWidth="1"/>
    <col min="13" max="13" width="14.140625" bestFit="1" customWidth="1"/>
    <col min="14" max="14" width="16.28515625" bestFit="1" customWidth="1"/>
  </cols>
  <sheetData>
    <row r="2" spans="1:9" hidden="1" x14ac:dyDescent="0.25">
      <c r="A2" s="10" t="s">
        <v>14</v>
      </c>
      <c r="B2" s="10"/>
      <c r="C2" s="10"/>
      <c r="D2" s="10"/>
      <c r="F2" s="10" t="s">
        <v>15</v>
      </c>
      <c r="G2" s="10"/>
      <c r="H2" s="10"/>
      <c r="I2" s="10"/>
    </row>
    <row r="3" spans="1:9" hidden="1" x14ac:dyDescent="0.25">
      <c r="A3" s="2" t="s">
        <v>0</v>
      </c>
      <c r="B3" s="2" t="s">
        <v>1</v>
      </c>
      <c r="C3" s="2" t="s">
        <v>13</v>
      </c>
      <c r="D3" s="2" t="s">
        <v>25</v>
      </c>
      <c r="F3" s="2" t="s">
        <v>0</v>
      </c>
      <c r="G3" s="2" t="s">
        <v>1</v>
      </c>
      <c r="H3" s="2" t="s">
        <v>13</v>
      </c>
      <c r="I3" s="2" t="s">
        <v>25</v>
      </c>
    </row>
    <row r="4" spans="1:9" hidden="1" x14ac:dyDescent="0.25">
      <c r="A4" s="2" t="s">
        <v>2</v>
      </c>
      <c r="B4" s="7">
        <v>2.3900000000000001E-2</v>
      </c>
      <c r="C4" s="5">
        <v>0</v>
      </c>
      <c r="D4" s="5">
        <f>B4*C4</f>
        <v>0</v>
      </c>
      <c r="F4" s="2" t="s">
        <v>2</v>
      </c>
      <c r="G4" s="7">
        <v>2.3900000000000001E-2</v>
      </c>
      <c r="H4" s="5">
        <v>0</v>
      </c>
      <c r="I4" s="5">
        <f>G4*H4</f>
        <v>0</v>
      </c>
    </row>
    <row r="5" spans="1:9" hidden="1" x14ac:dyDescent="0.25">
      <c r="A5" s="2" t="s">
        <v>3</v>
      </c>
      <c r="B5" s="7">
        <v>1.9E-2</v>
      </c>
      <c r="C5" s="5">
        <v>0</v>
      </c>
      <c r="D5" s="5">
        <f t="shared" ref="D5:D14" si="0">B5*C5</f>
        <v>0</v>
      </c>
      <c r="F5" s="2" t="s">
        <v>3</v>
      </c>
      <c r="G5" s="7">
        <v>1.9E-2</v>
      </c>
      <c r="H5" s="5">
        <v>0</v>
      </c>
      <c r="I5" s="5">
        <f t="shared" ref="I5:I14" si="1">G5*H5</f>
        <v>0</v>
      </c>
    </row>
    <row r="6" spans="1:9" hidden="1" x14ac:dyDescent="0.25">
      <c r="A6" s="2" t="s">
        <v>4</v>
      </c>
      <c r="B6" s="7">
        <v>2.7E-2</v>
      </c>
      <c r="C6" s="5">
        <v>1769</v>
      </c>
      <c r="D6" s="5">
        <f t="shared" si="0"/>
        <v>47.762999999999998</v>
      </c>
      <c r="F6" s="2" t="s">
        <v>4</v>
      </c>
      <c r="G6" s="7">
        <v>2.7E-2</v>
      </c>
      <c r="H6" s="5">
        <v>1769</v>
      </c>
      <c r="I6" s="5">
        <f t="shared" si="1"/>
        <v>47.762999999999998</v>
      </c>
    </row>
    <row r="7" spans="1:9" hidden="1" x14ac:dyDescent="0.25">
      <c r="A7" s="2" t="s">
        <v>5</v>
      </c>
      <c r="B7" s="7">
        <v>0.01</v>
      </c>
      <c r="C7" s="5">
        <v>2516</v>
      </c>
      <c r="D7" s="5">
        <f t="shared" si="0"/>
        <v>25.16</v>
      </c>
      <c r="F7" s="2" t="s">
        <v>5</v>
      </c>
      <c r="G7" s="7">
        <v>0.01</v>
      </c>
      <c r="H7" s="5">
        <v>2516</v>
      </c>
      <c r="I7" s="5">
        <f t="shared" si="1"/>
        <v>25.16</v>
      </c>
    </row>
    <row r="8" spans="1:9" hidden="1" x14ac:dyDescent="0.25">
      <c r="A8" s="2" t="s">
        <v>6</v>
      </c>
      <c r="B8" s="7">
        <v>3.0000000000000001E-3</v>
      </c>
      <c r="C8" s="5">
        <v>3273</v>
      </c>
      <c r="D8" s="5">
        <f t="shared" si="0"/>
        <v>9.8190000000000008</v>
      </c>
      <c r="F8" s="2" t="s">
        <v>6</v>
      </c>
      <c r="G8" s="7">
        <v>3.0000000000000001E-3</v>
      </c>
      <c r="H8" s="5">
        <v>3273</v>
      </c>
      <c r="I8" s="5">
        <f t="shared" si="1"/>
        <v>9.8190000000000008</v>
      </c>
    </row>
    <row r="9" spans="1:9" hidden="1" x14ac:dyDescent="0.25">
      <c r="A9" s="2" t="s">
        <v>7</v>
      </c>
      <c r="B9" s="7">
        <v>3.0000000000000001E-3</v>
      </c>
      <c r="C9" s="5">
        <v>3268</v>
      </c>
      <c r="D9" s="5">
        <f t="shared" si="0"/>
        <v>9.8040000000000003</v>
      </c>
      <c r="F9" s="2" t="s">
        <v>7</v>
      </c>
      <c r="G9" s="7">
        <v>3.0000000000000001E-3</v>
      </c>
      <c r="H9" s="5">
        <v>3268</v>
      </c>
      <c r="I9" s="5">
        <f t="shared" si="1"/>
        <v>9.8040000000000003</v>
      </c>
    </row>
    <row r="10" spans="1:9" hidden="1" x14ac:dyDescent="0.25">
      <c r="A10" s="2" t="s">
        <v>8</v>
      </c>
      <c r="B10" s="7">
        <v>1E-3</v>
      </c>
      <c r="C10" s="5">
        <v>4009</v>
      </c>
      <c r="D10" s="5">
        <f t="shared" si="0"/>
        <v>4.0090000000000003</v>
      </c>
      <c r="F10" s="2" t="s">
        <v>8</v>
      </c>
      <c r="G10" s="7">
        <v>1E-3</v>
      </c>
      <c r="H10" s="5">
        <v>4009</v>
      </c>
      <c r="I10" s="5">
        <f t="shared" si="1"/>
        <v>4.0090000000000003</v>
      </c>
    </row>
    <row r="11" spans="1:9" hidden="1" x14ac:dyDescent="0.25">
      <c r="A11" s="2" t="s">
        <v>9</v>
      </c>
      <c r="B11" s="7">
        <v>1E-3</v>
      </c>
      <c r="C11" s="5">
        <v>3990</v>
      </c>
      <c r="D11" s="5">
        <f t="shared" si="0"/>
        <v>3.99</v>
      </c>
      <c r="F11" s="2" t="s">
        <v>9</v>
      </c>
      <c r="G11" s="7">
        <v>1E-3</v>
      </c>
      <c r="H11" s="5">
        <v>3990</v>
      </c>
      <c r="I11" s="5">
        <f t="shared" si="1"/>
        <v>3.99</v>
      </c>
    </row>
    <row r="12" spans="1:9" hidden="1" x14ac:dyDescent="0.25">
      <c r="A12" s="2" t="s">
        <v>10</v>
      </c>
      <c r="B12" s="7">
        <v>8.0000000000000004E-4</v>
      </c>
      <c r="C12" s="5">
        <v>4830</v>
      </c>
      <c r="D12" s="5">
        <f t="shared" si="0"/>
        <v>3.8640000000000003</v>
      </c>
      <c r="F12" s="2" t="s">
        <v>10</v>
      </c>
      <c r="G12" s="7">
        <v>8.0000000000000004E-4</v>
      </c>
      <c r="H12" s="5">
        <v>4830</v>
      </c>
      <c r="I12" s="5">
        <f t="shared" si="1"/>
        <v>3.8640000000000003</v>
      </c>
    </row>
    <row r="13" spans="1:9" hidden="1" x14ac:dyDescent="0.25">
      <c r="A13" s="2" t="s">
        <v>11</v>
      </c>
      <c r="B13" s="7">
        <v>1E-4</v>
      </c>
      <c r="C13" s="5">
        <v>5550</v>
      </c>
      <c r="D13" s="5">
        <f t="shared" si="0"/>
        <v>0.55500000000000005</v>
      </c>
      <c r="F13" s="2" t="s">
        <v>11</v>
      </c>
      <c r="G13" s="7">
        <v>0</v>
      </c>
      <c r="H13" s="5">
        <v>5550</v>
      </c>
      <c r="I13" s="5">
        <f t="shared" si="1"/>
        <v>0</v>
      </c>
    </row>
    <row r="14" spans="1:9" hidden="1" x14ac:dyDescent="0.25">
      <c r="A14" s="2" t="s">
        <v>12</v>
      </c>
      <c r="B14" s="7">
        <v>0.91120000000000001</v>
      </c>
      <c r="C14" s="5">
        <v>1010</v>
      </c>
      <c r="D14" s="5">
        <f t="shared" si="0"/>
        <v>920.31200000000001</v>
      </c>
      <c r="E14" s="1"/>
      <c r="F14" s="2" t="s">
        <v>12</v>
      </c>
      <c r="G14" s="7">
        <v>0.9113</v>
      </c>
      <c r="H14" s="5">
        <v>1010</v>
      </c>
      <c r="I14" s="5">
        <f t="shared" si="1"/>
        <v>920.41300000000001</v>
      </c>
    </row>
    <row r="15" spans="1:9" hidden="1" x14ac:dyDescent="0.25">
      <c r="A15" s="2" t="s">
        <v>26</v>
      </c>
      <c r="B15" s="3">
        <f>SUM(B4:B14)</f>
        <v>1</v>
      </c>
      <c r="C15" s="4"/>
      <c r="D15" s="4"/>
      <c r="E15" s="1"/>
      <c r="F15" s="2" t="s">
        <v>26</v>
      </c>
      <c r="G15" s="3">
        <f>SUM(G4:G14)</f>
        <v>1</v>
      </c>
      <c r="H15" s="4"/>
      <c r="I15" s="4"/>
    </row>
    <row r="16" spans="1:9" hidden="1" x14ac:dyDescent="0.25">
      <c r="B16" s="1"/>
      <c r="E16" s="1"/>
      <c r="G16" s="1"/>
    </row>
    <row r="17" spans="1:14" hidden="1" x14ac:dyDescent="0.25">
      <c r="A17" s="2" t="s">
        <v>24</v>
      </c>
      <c r="B17" s="4"/>
      <c r="C17" s="4"/>
      <c r="D17" s="5">
        <f>SUM(D4:D14)</f>
        <v>1025.2760000000001</v>
      </c>
      <c r="F17" s="2" t="s">
        <v>24</v>
      </c>
      <c r="G17" s="4"/>
      <c r="H17" s="4"/>
      <c r="I17" s="5">
        <f>SUM(I4:I14)</f>
        <v>1024.8220000000001</v>
      </c>
      <c r="K17" s="6"/>
    </row>
    <row r="18" spans="1:14" hidden="1" x14ac:dyDescent="0.25"/>
    <row r="20" spans="1:14" x14ac:dyDescent="0.25">
      <c r="A20" s="10" t="s">
        <v>18</v>
      </c>
      <c r="B20" s="10"/>
      <c r="C20" s="10"/>
      <c r="D20" s="10"/>
      <c r="F20" s="10" t="s">
        <v>16</v>
      </c>
      <c r="G20" s="10"/>
      <c r="H20" s="10"/>
      <c r="I20" s="10"/>
      <c r="K20" s="10" t="s">
        <v>17</v>
      </c>
      <c r="L20" s="10"/>
      <c r="M20" s="10"/>
      <c r="N20" s="10"/>
    </row>
    <row r="21" spans="1:14" x14ac:dyDescent="0.25">
      <c r="A21" s="2" t="s">
        <v>0</v>
      </c>
      <c r="B21" s="2" t="s">
        <v>1</v>
      </c>
      <c r="C21" s="2" t="s">
        <v>13</v>
      </c>
      <c r="D21" s="2" t="s">
        <v>25</v>
      </c>
      <c r="F21" s="2" t="s">
        <v>0</v>
      </c>
      <c r="G21" s="2" t="s">
        <v>1</v>
      </c>
      <c r="H21" s="2" t="s">
        <v>13</v>
      </c>
      <c r="I21" s="2" t="s">
        <v>25</v>
      </c>
      <c r="K21" s="2" t="s">
        <v>0</v>
      </c>
      <c r="L21" s="2" t="s">
        <v>1</v>
      </c>
      <c r="M21" s="2" t="s">
        <v>13</v>
      </c>
      <c r="N21" s="2" t="s">
        <v>25</v>
      </c>
    </row>
    <row r="22" spans="1:14" x14ac:dyDescent="0.25">
      <c r="A22" s="2" t="s">
        <v>2</v>
      </c>
      <c r="B22" s="7">
        <v>8.0000000000000002E-3</v>
      </c>
      <c r="C22" s="5">
        <v>0</v>
      </c>
      <c r="D22" s="5">
        <f>B22*C22</f>
        <v>0</v>
      </c>
      <c r="F22" s="2" t="s">
        <v>2</v>
      </c>
      <c r="G22" s="7">
        <v>5.4999999999999997E-3</v>
      </c>
      <c r="H22" s="5">
        <v>0</v>
      </c>
      <c r="I22" s="5">
        <f>G22*H22</f>
        <v>0</v>
      </c>
      <c r="K22" s="2" t="s">
        <v>2</v>
      </c>
      <c r="L22" s="7">
        <v>0</v>
      </c>
      <c r="M22" s="5">
        <v>0</v>
      </c>
      <c r="N22" s="5">
        <f>L22*M22</f>
        <v>0</v>
      </c>
    </row>
    <row r="23" spans="1:14" x14ac:dyDescent="0.25">
      <c r="A23" s="2" t="s">
        <v>3</v>
      </c>
      <c r="B23" s="7">
        <v>9.5999999999999992E-3</v>
      </c>
      <c r="C23" s="5">
        <v>0</v>
      </c>
      <c r="D23" s="5">
        <f t="shared" ref="D23:D32" si="2">B23*C23</f>
        <v>0</v>
      </c>
      <c r="F23" s="2" t="s">
        <v>3</v>
      </c>
      <c r="G23" s="7">
        <v>2E-3</v>
      </c>
      <c r="H23" s="5">
        <v>0</v>
      </c>
      <c r="I23" s="5">
        <f t="shared" ref="I23:I32" si="3">G23*H23</f>
        <v>0</v>
      </c>
      <c r="K23" s="2" t="s">
        <v>3</v>
      </c>
      <c r="L23" s="7">
        <v>4.0000000000000001E-3</v>
      </c>
      <c r="M23" s="5">
        <v>0</v>
      </c>
      <c r="N23" s="5">
        <f t="shared" ref="N23:N32" si="4">L23*M23</f>
        <v>0</v>
      </c>
    </row>
    <row r="24" spans="1:14" x14ac:dyDescent="0.25">
      <c r="A24" s="2" t="s">
        <v>4</v>
      </c>
      <c r="B24" s="7">
        <v>0.04</v>
      </c>
      <c r="C24" s="5">
        <v>1769</v>
      </c>
      <c r="D24" s="5">
        <f t="shared" si="2"/>
        <v>70.760000000000005</v>
      </c>
      <c r="F24" s="2" t="s">
        <v>4</v>
      </c>
      <c r="G24" s="7">
        <v>0.06</v>
      </c>
      <c r="H24" s="5">
        <v>1769</v>
      </c>
      <c r="I24" s="5">
        <f t="shared" si="3"/>
        <v>106.14</v>
      </c>
      <c r="K24" s="2" t="s">
        <v>4</v>
      </c>
      <c r="L24" s="7">
        <v>2.5100000000000001E-2</v>
      </c>
      <c r="M24" s="5">
        <v>1769</v>
      </c>
      <c r="N24" s="5">
        <f t="shared" si="4"/>
        <v>44.401900000000005</v>
      </c>
    </row>
    <row r="25" spans="1:14" x14ac:dyDescent="0.25">
      <c r="A25" s="2" t="s">
        <v>5</v>
      </c>
      <c r="B25" s="7">
        <v>5.0000000000000001E-3</v>
      </c>
      <c r="C25" s="5">
        <v>2516</v>
      </c>
      <c r="D25" s="5">
        <f t="shared" si="2"/>
        <v>12.58</v>
      </c>
      <c r="F25" s="2" t="s">
        <v>5</v>
      </c>
      <c r="G25" s="7">
        <v>5.0000000000000001E-3</v>
      </c>
      <c r="H25" s="5">
        <v>2516</v>
      </c>
      <c r="I25" s="5">
        <f t="shared" si="3"/>
        <v>12.58</v>
      </c>
      <c r="K25" s="2" t="s">
        <v>5</v>
      </c>
      <c r="L25" s="7">
        <v>0</v>
      </c>
      <c r="M25" s="5">
        <v>2516</v>
      </c>
      <c r="N25" s="5">
        <f t="shared" si="4"/>
        <v>0</v>
      </c>
    </row>
    <row r="26" spans="1:14" x14ac:dyDescent="0.25">
      <c r="A26" s="2" t="s">
        <v>6</v>
      </c>
      <c r="B26" s="7">
        <v>2E-3</v>
      </c>
      <c r="C26" s="5">
        <v>3273</v>
      </c>
      <c r="D26" s="5">
        <f t="shared" si="2"/>
        <v>6.5460000000000003</v>
      </c>
      <c r="F26" s="2" t="s">
        <v>6</v>
      </c>
      <c r="G26" s="7">
        <v>2E-3</v>
      </c>
      <c r="H26" s="5">
        <v>3273</v>
      </c>
      <c r="I26" s="5">
        <f t="shared" si="3"/>
        <v>6.5460000000000003</v>
      </c>
      <c r="K26" s="2" t="s">
        <v>6</v>
      </c>
      <c r="L26" s="7">
        <v>0</v>
      </c>
      <c r="M26" s="5">
        <v>3273</v>
      </c>
      <c r="N26" s="5">
        <f t="shared" si="4"/>
        <v>0</v>
      </c>
    </row>
    <row r="27" spans="1:14" x14ac:dyDescent="0.25">
      <c r="A27" s="2" t="s">
        <v>7</v>
      </c>
      <c r="B27" s="7">
        <v>1E-3</v>
      </c>
      <c r="C27" s="5">
        <v>3268</v>
      </c>
      <c r="D27" s="5">
        <f t="shared" si="2"/>
        <v>3.2680000000000002</v>
      </c>
      <c r="F27" s="2" t="s">
        <v>7</v>
      </c>
      <c r="G27" s="7">
        <v>2E-3</v>
      </c>
      <c r="H27" s="5">
        <v>3268</v>
      </c>
      <c r="I27" s="5">
        <f t="shared" si="3"/>
        <v>6.5360000000000005</v>
      </c>
      <c r="K27" s="2" t="s">
        <v>7</v>
      </c>
      <c r="L27" s="7">
        <v>0</v>
      </c>
      <c r="M27" s="5">
        <v>3268</v>
      </c>
      <c r="N27" s="5">
        <f t="shared" si="4"/>
        <v>0</v>
      </c>
    </row>
    <row r="28" spans="1:14" x14ac:dyDescent="0.25">
      <c r="A28" s="2" t="s">
        <v>8</v>
      </c>
      <c r="B28" s="7">
        <v>8.0000000000000004E-4</v>
      </c>
      <c r="C28" s="5">
        <v>4009</v>
      </c>
      <c r="D28" s="5">
        <f t="shared" si="2"/>
        <v>3.2072000000000003</v>
      </c>
      <c r="F28" s="2" t="s">
        <v>8</v>
      </c>
      <c r="G28" s="7">
        <v>5.0000000000000001E-4</v>
      </c>
      <c r="H28" s="5">
        <v>4009</v>
      </c>
      <c r="I28" s="5">
        <f t="shared" si="3"/>
        <v>2.0045000000000002</v>
      </c>
      <c r="K28" s="2" t="s">
        <v>8</v>
      </c>
      <c r="L28" s="7">
        <v>0</v>
      </c>
      <c r="M28" s="5">
        <v>4009</v>
      </c>
      <c r="N28" s="5">
        <f t="shared" si="4"/>
        <v>0</v>
      </c>
    </row>
    <row r="29" spans="1:14" x14ac:dyDescent="0.25">
      <c r="A29" s="2" t="s">
        <v>9</v>
      </c>
      <c r="B29" s="7">
        <v>8.0000000000000004E-4</v>
      </c>
      <c r="C29" s="5">
        <v>3990</v>
      </c>
      <c r="D29" s="5">
        <f t="shared" si="2"/>
        <v>3.1920000000000002</v>
      </c>
      <c r="F29" s="2" t="s">
        <v>9</v>
      </c>
      <c r="G29" s="7">
        <v>5.0000000000000001E-4</v>
      </c>
      <c r="H29" s="5">
        <v>3990</v>
      </c>
      <c r="I29" s="5">
        <f t="shared" si="3"/>
        <v>1.9950000000000001</v>
      </c>
      <c r="K29" s="2" t="s">
        <v>9</v>
      </c>
      <c r="L29" s="7">
        <v>0</v>
      </c>
      <c r="M29" s="5">
        <v>3990</v>
      </c>
      <c r="N29" s="5">
        <f t="shared" si="4"/>
        <v>0</v>
      </c>
    </row>
    <row r="30" spans="1:14" x14ac:dyDescent="0.25">
      <c r="A30" s="2" t="s">
        <v>10</v>
      </c>
      <c r="B30" s="7">
        <v>8.0000000000000004E-4</v>
      </c>
      <c r="C30" s="5">
        <v>4830</v>
      </c>
      <c r="D30" s="5">
        <f t="shared" si="2"/>
        <v>3.8640000000000003</v>
      </c>
      <c r="F30" s="2" t="s">
        <v>10</v>
      </c>
      <c r="G30" s="7">
        <v>5.0000000000000001E-4</v>
      </c>
      <c r="H30" s="5">
        <v>4830</v>
      </c>
      <c r="I30" s="5">
        <f t="shared" si="3"/>
        <v>2.415</v>
      </c>
      <c r="K30" s="2" t="s">
        <v>10</v>
      </c>
      <c r="L30" s="7">
        <v>0</v>
      </c>
      <c r="M30" s="5">
        <v>4830</v>
      </c>
      <c r="N30" s="5">
        <f t="shared" si="4"/>
        <v>0</v>
      </c>
    </row>
    <row r="31" spans="1:14" x14ac:dyDescent="0.25">
      <c r="A31" s="2" t="s">
        <v>11</v>
      </c>
      <c r="B31" s="7">
        <v>0</v>
      </c>
      <c r="C31" s="5">
        <v>5550</v>
      </c>
      <c r="D31" s="5">
        <f t="shared" si="2"/>
        <v>0</v>
      </c>
      <c r="F31" s="2" t="s">
        <v>11</v>
      </c>
      <c r="G31" s="7">
        <v>0</v>
      </c>
      <c r="H31" s="5">
        <v>5550</v>
      </c>
      <c r="I31" s="5">
        <f t="shared" si="3"/>
        <v>0</v>
      </c>
      <c r="K31" s="2" t="s">
        <v>11</v>
      </c>
      <c r="L31" s="7">
        <v>0</v>
      </c>
      <c r="M31" s="5">
        <v>5550</v>
      </c>
      <c r="N31" s="5">
        <f t="shared" si="4"/>
        <v>0</v>
      </c>
    </row>
    <row r="32" spans="1:14" x14ac:dyDescent="0.25">
      <c r="A32" s="2" t="s">
        <v>12</v>
      </c>
      <c r="B32" s="7">
        <v>0.93200000000000005</v>
      </c>
      <c r="C32" s="5">
        <v>1010</v>
      </c>
      <c r="D32" s="5">
        <f t="shared" si="2"/>
        <v>941.32</v>
      </c>
      <c r="E32" s="1"/>
      <c r="F32" s="2" t="s">
        <v>12</v>
      </c>
      <c r="G32" s="7">
        <v>0.92200000000000004</v>
      </c>
      <c r="H32" s="5">
        <v>1010</v>
      </c>
      <c r="I32" s="5">
        <f t="shared" si="3"/>
        <v>931.22</v>
      </c>
      <c r="K32" s="2" t="s">
        <v>12</v>
      </c>
      <c r="L32" s="7">
        <f>1-SUM(L22:L31)</f>
        <v>0.97089999999999999</v>
      </c>
      <c r="M32" s="5">
        <v>1010</v>
      </c>
      <c r="N32" s="5">
        <f t="shared" si="4"/>
        <v>980.60900000000004</v>
      </c>
    </row>
    <row r="33" spans="1:14" x14ac:dyDescent="0.25">
      <c r="A33" s="2" t="s">
        <v>26</v>
      </c>
      <c r="B33" s="3">
        <f>SUM(B22:B32)</f>
        <v>1</v>
      </c>
      <c r="C33" s="4"/>
      <c r="D33" s="4"/>
      <c r="E33" s="1"/>
      <c r="F33" s="2" t="s">
        <v>26</v>
      </c>
      <c r="G33" s="3">
        <f>SUM(G22:G32)</f>
        <v>1</v>
      </c>
      <c r="H33" s="4"/>
      <c r="I33" s="4"/>
      <c r="K33" s="2" t="s">
        <v>26</v>
      </c>
      <c r="L33" s="3">
        <f>SUM(L22:L32)</f>
        <v>1</v>
      </c>
      <c r="M33" s="4"/>
      <c r="N33" s="4"/>
    </row>
    <row r="34" spans="1:14" x14ac:dyDescent="0.25">
      <c r="B34" s="1"/>
      <c r="E34" s="1"/>
      <c r="G34" s="1"/>
      <c r="L34" s="1"/>
    </row>
    <row r="35" spans="1:14" x14ac:dyDescent="0.25">
      <c r="A35" s="2" t="s">
        <v>24</v>
      </c>
      <c r="B35" s="4"/>
      <c r="C35" s="4"/>
      <c r="D35" s="5">
        <f>SUM(D22:D32)</f>
        <v>1044.7372</v>
      </c>
      <c r="F35" s="2" t="s">
        <v>24</v>
      </c>
      <c r="G35" s="4"/>
      <c r="H35" s="4"/>
      <c r="I35" s="5">
        <f>SUM(I22:I32)</f>
        <v>1069.4365</v>
      </c>
      <c r="K35" s="2" t="s">
        <v>24</v>
      </c>
      <c r="L35" s="4"/>
      <c r="M35" s="4"/>
      <c r="N35" s="5">
        <f>SUM(N22:N32)</f>
        <v>1025.0109</v>
      </c>
    </row>
    <row r="38" spans="1:14" x14ac:dyDescent="0.25">
      <c r="A38" s="10" t="s">
        <v>22</v>
      </c>
      <c r="B38" s="10"/>
      <c r="C38" s="10"/>
      <c r="D38" s="10"/>
      <c r="F38" s="10" t="s">
        <v>23</v>
      </c>
      <c r="G38" s="10"/>
      <c r="H38" s="10"/>
      <c r="I38" s="10"/>
    </row>
    <row r="39" spans="1:14" x14ac:dyDescent="0.25">
      <c r="A39" s="2" t="s">
        <v>0</v>
      </c>
      <c r="B39" s="2" t="s">
        <v>1</v>
      </c>
      <c r="C39" s="2" t="s">
        <v>13</v>
      </c>
      <c r="D39" s="2" t="s">
        <v>25</v>
      </c>
      <c r="F39" s="2" t="s">
        <v>0</v>
      </c>
      <c r="G39" s="2" t="s">
        <v>1</v>
      </c>
      <c r="H39" s="2" t="s">
        <v>13</v>
      </c>
      <c r="I39" s="2" t="s">
        <v>25</v>
      </c>
    </row>
    <row r="40" spans="1:14" x14ac:dyDescent="0.25">
      <c r="A40" s="2" t="s">
        <v>4</v>
      </c>
      <c r="B40" s="7">
        <v>2.5000000000000001E-2</v>
      </c>
      <c r="C40" s="5">
        <v>1769</v>
      </c>
      <c r="D40" s="5">
        <f>B40*C40</f>
        <v>44.225000000000001</v>
      </c>
      <c r="F40" s="2" t="s">
        <v>4</v>
      </c>
      <c r="G40" s="7">
        <v>3.5000000000000003E-2</v>
      </c>
      <c r="H40" s="5">
        <v>1769</v>
      </c>
      <c r="I40" s="5">
        <f>G40*H40</f>
        <v>61.915000000000006</v>
      </c>
      <c r="L40" s="8"/>
      <c r="M40" s="6"/>
      <c r="N40" s="6"/>
    </row>
    <row r="41" spans="1:14" x14ac:dyDescent="0.25">
      <c r="A41" s="2" t="s">
        <v>20</v>
      </c>
      <c r="B41" s="7">
        <v>2.5000000000000001E-3</v>
      </c>
      <c r="C41" s="5">
        <v>1633</v>
      </c>
      <c r="D41" s="5">
        <f t="shared" ref="D41:D48" si="5">B41*C41</f>
        <v>4.0825000000000005</v>
      </c>
      <c r="F41" s="9" t="s">
        <v>20</v>
      </c>
      <c r="G41" s="7">
        <v>0</v>
      </c>
      <c r="H41" s="5">
        <v>1633</v>
      </c>
      <c r="I41" s="5">
        <f t="shared" ref="I41:I48" si="6">G41*H41</f>
        <v>0</v>
      </c>
      <c r="L41" s="8"/>
      <c r="M41" s="6"/>
      <c r="N41" s="6"/>
    </row>
    <row r="42" spans="1:14" x14ac:dyDescent="0.25">
      <c r="A42" s="2" t="s">
        <v>5</v>
      </c>
      <c r="B42" s="7">
        <v>0.93799999999999994</v>
      </c>
      <c r="C42" s="5">
        <v>2516</v>
      </c>
      <c r="D42" s="5">
        <f t="shared" si="5"/>
        <v>2360.0079999999998</v>
      </c>
      <c r="F42" s="2" t="s">
        <v>5</v>
      </c>
      <c r="G42" s="7">
        <v>0.92449999999999999</v>
      </c>
      <c r="H42" s="5">
        <v>2516</v>
      </c>
      <c r="I42" s="5">
        <f t="shared" si="6"/>
        <v>2326.0419999999999</v>
      </c>
      <c r="L42" s="8"/>
      <c r="M42" s="6"/>
      <c r="N42" s="6"/>
    </row>
    <row r="43" spans="1:14" x14ac:dyDescent="0.25">
      <c r="A43" s="2" t="s">
        <v>21</v>
      </c>
      <c r="B43" s="3">
        <v>0.02</v>
      </c>
      <c r="C43" s="4">
        <v>2390</v>
      </c>
      <c r="D43" s="5">
        <f t="shared" si="5"/>
        <v>47.800000000000004</v>
      </c>
      <c r="F43" s="2" t="s">
        <v>21</v>
      </c>
      <c r="G43" s="3">
        <v>2.7E-2</v>
      </c>
      <c r="H43" s="4">
        <v>2390</v>
      </c>
      <c r="I43" s="5">
        <f t="shared" si="6"/>
        <v>64.53</v>
      </c>
      <c r="L43" s="1"/>
      <c r="N43" s="6"/>
    </row>
    <row r="44" spans="1:14" x14ac:dyDescent="0.25">
      <c r="A44" s="2" t="s">
        <v>6</v>
      </c>
      <c r="B44" s="7">
        <v>0.01</v>
      </c>
      <c r="C44" s="5">
        <v>3273</v>
      </c>
      <c r="D44" s="5">
        <f t="shared" si="5"/>
        <v>32.730000000000004</v>
      </c>
      <c r="F44" s="2" t="s">
        <v>6</v>
      </c>
      <c r="G44" s="7">
        <v>1.0999999999999999E-2</v>
      </c>
      <c r="H44" s="5">
        <v>3273</v>
      </c>
      <c r="I44" s="5">
        <f t="shared" si="6"/>
        <v>36.003</v>
      </c>
      <c r="L44" s="8"/>
      <c r="M44" s="6"/>
      <c r="N44" s="6"/>
    </row>
    <row r="45" spans="1:14" x14ac:dyDescent="0.25">
      <c r="A45" s="2" t="s">
        <v>7</v>
      </c>
      <c r="B45" s="7">
        <v>2.5000000000000001E-3</v>
      </c>
      <c r="C45" s="5">
        <v>3268</v>
      </c>
      <c r="D45" s="5">
        <f t="shared" si="5"/>
        <v>8.17</v>
      </c>
      <c r="F45" s="2" t="s">
        <v>7</v>
      </c>
      <c r="G45" s="7">
        <v>1.6000000000000001E-3</v>
      </c>
      <c r="H45" s="5">
        <v>3268</v>
      </c>
      <c r="I45" s="5">
        <f t="shared" si="6"/>
        <v>5.2288000000000006</v>
      </c>
      <c r="L45" s="8"/>
      <c r="M45" s="6"/>
      <c r="N45" s="6"/>
    </row>
    <row r="46" spans="1:14" x14ac:dyDescent="0.25">
      <c r="A46" s="2" t="s">
        <v>8</v>
      </c>
      <c r="B46" s="7">
        <v>5.0000000000000001E-4</v>
      </c>
      <c r="C46" s="5">
        <v>4009</v>
      </c>
      <c r="D46" s="5">
        <f t="shared" si="5"/>
        <v>2.0045000000000002</v>
      </c>
      <c r="F46" s="9" t="s">
        <v>8</v>
      </c>
      <c r="G46" s="7">
        <v>0</v>
      </c>
      <c r="H46" s="5">
        <v>4009</v>
      </c>
      <c r="I46" s="5">
        <f t="shared" si="6"/>
        <v>0</v>
      </c>
      <c r="L46" s="8"/>
      <c r="M46" s="6"/>
      <c r="N46" s="6"/>
    </row>
    <row r="47" spans="1:14" x14ac:dyDescent="0.25">
      <c r="A47" s="2" t="s">
        <v>9</v>
      </c>
      <c r="B47" s="7">
        <v>5.0000000000000001E-4</v>
      </c>
      <c r="C47" s="5">
        <v>3990</v>
      </c>
      <c r="D47" s="5">
        <f t="shared" si="5"/>
        <v>1.9950000000000001</v>
      </c>
      <c r="F47" s="9" t="s">
        <v>9</v>
      </c>
      <c r="G47" s="7">
        <v>0</v>
      </c>
      <c r="H47" s="5">
        <v>3990</v>
      </c>
      <c r="I47" s="5">
        <f t="shared" si="6"/>
        <v>0</v>
      </c>
      <c r="L47" s="8"/>
      <c r="M47" s="6"/>
      <c r="N47" s="6"/>
    </row>
    <row r="48" spans="1:14" x14ac:dyDescent="0.25">
      <c r="A48" s="2" t="s">
        <v>19</v>
      </c>
      <c r="B48" s="7">
        <v>1E-3</v>
      </c>
      <c r="C48" s="5">
        <v>3195</v>
      </c>
      <c r="D48" s="5">
        <f t="shared" si="5"/>
        <v>3.1950000000000003</v>
      </c>
      <c r="F48" s="2" t="s">
        <v>19</v>
      </c>
      <c r="G48" s="7">
        <v>8.9999999999999998E-4</v>
      </c>
      <c r="H48" s="5">
        <v>3195</v>
      </c>
      <c r="I48" s="5">
        <f t="shared" si="6"/>
        <v>2.8754999999999997</v>
      </c>
      <c r="L48" s="8"/>
      <c r="M48" s="6"/>
      <c r="N48" s="6"/>
    </row>
    <row r="49" spans="1:14" x14ac:dyDescent="0.25">
      <c r="A49" s="2" t="s">
        <v>26</v>
      </c>
      <c r="B49" s="3">
        <f>SUM(B40:B48)</f>
        <v>0.99999999999999978</v>
      </c>
      <c r="C49" s="4"/>
      <c r="D49" s="4"/>
      <c r="F49" s="2" t="s">
        <v>26</v>
      </c>
      <c r="G49" s="3">
        <f>SUM(G40:G48)</f>
        <v>1</v>
      </c>
      <c r="H49" s="4"/>
      <c r="I49" s="4"/>
      <c r="L49" s="1"/>
    </row>
    <row r="50" spans="1:14" x14ac:dyDescent="0.25">
      <c r="N50" s="6"/>
    </row>
    <row r="51" spans="1:14" x14ac:dyDescent="0.25">
      <c r="A51" s="2" t="s">
        <v>24</v>
      </c>
      <c r="B51" s="4"/>
      <c r="C51" s="4"/>
      <c r="D51" s="5">
        <f>SUM(D40:D48)</f>
        <v>2504.21</v>
      </c>
      <c r="F51" s="2" t="s">
        <v>24</v>
      </c>
      <c r="G51" s="4"/>
      <c r="H51" s="4"/>
      <c r="I51" s="5">
        <f>SUM(I40:I48)</f>
        <v>2496.5943000000002</v>
      </c>
    </row>
    <row r="52" spans="1:14" x14ac:dyDescent="0.25">
      <c r="G52" s="1"/>
    </row>
    <row r="53" spans="1:14" x14ac:dyDescent="0.25">
      <c r="G53" s="8"/>
    </row>
    <row r="56" spans="1:14" x14ac:dyDescent="0.25">
      <c r="A56" s="10" t="s">
        <v>23</v>
      </c>
      <c r="B56" s="10"/>
      <c r="C56" s="10"/>
      <c r="D56" s="10"/>
    </row>
    <row r="57" spans="1:14" x14ac:dyDescent="0.25">
      <c r="A57" s="2" t="s">
        <v>0</v>
      </c>
      <c r="B57" s="2" t="s">
        <v>1</v>
      </c>
      <c r="C57" s="2" t="s">
        <v>13</v>
      </c>
      <c r="D57" s="2" t="s">
        <v>25</v>
      </c>
    </row>
    <row r="58" spans="1:14" x14ac:dyDescent="0.25">
      <c r="A58" s="2" t="s">
        <v>4</v>
      </c>
      <c r="B58" s="7">
        <v>3.5000000000000003E-2</v>
      </c>
      <c r="C58" s="5">
        <v>1769</v>
      </c>
      <c r="D58" s="5">
        <f>B58*C58</f>
        <v>61.915000000000006</v>
      </c>
    </row>
    <row r="59" spans="1:14" x14ac:dyDescent="0.25">
      <c r="A59" s="9" t="s">
        <v>20</v>
      </c>
      <c r="B59" s="7">
        <v>0</v>
      </c>
      <c r="C59" s="5">
        <v>1633</v>
      </c>
      <c r="D59" s="5">
        <f t="shared" ref="D59:D66" si="7">B59*C59</f>
        <v>0</v>
      </c>
    </row>
    <row r="60" spans="1:14" x14ac:dyDescent="0.25">
      <c r="A60" s="2" t="s">
        <v>5</v>
      </c>
      <c r="B60" s="7">
        <v>0.92449999999999999</v>
      </c>
      <c r="C60" s="5">
        <v>2516</v>
      </c>
      <c r="D60" s="5">
        <f t="shared" si="7"/>
        <v>2326.0419999999999</v>
      </c>
    </row>
    <row r="61" spans="1:14" x14ac:dyDescent="0.25">
      <c r="A61" s="2" t="s">
        <v>21</v>
      </c>
      <c r="B61" s="3">
        <v>2.7E-2</v>
      </c>
      <c r="C61" s="4">
        <v>2390</v>
      </c>
      <c r="D61" s="5">
        <f t="shared" si="7"/>
        <v>64.53</v>
      </c>
    </row>
    <row r="62" spans="1:14" x14ac:dyDescent="0.25">
      <c r="A62" s="2" t="s">
        <v>6</v>
      </c>
      <c r="B62" s="7">
        <v>1.0999999999999999E-2</v>
      </c>
      <c r="C62" s="5">
        <v>3273</v>
      </c>
      <c r="D62" s="5">
        <f t="shared" si="7"/>
        <v>36.003</v>
      </c>
    </row>
    <row r="63" spans="1:14" x14ac:dyDescent="0.25">
      <c r="A63" s="2" t="s">
        <v>7</v>
      </c>
      <c r="B63" s="7">
        <v>1.6000000000000001E-3</v>
      </c>
      <c r="C63" s="5">
        <v>3268</v>
      </c>
      <c r="D63" s="5">
        <f t="shared" si="7"/>
        <v>5.2288000000000006</v>
      </c>
    </row>
    <row r="64" spans="1:14" x14ac:dyDescent="0.25">
      <c r="A64" s="9" t="s">
        <v>8</v>
      </c>
      <c r="B64" s="7">
        <v>0</v>
      </c>
      <c r="C64" s="5">
        <v>4009</v>
      </c>
      <c r="D64" s="5">
        <f t="shared" si="7"/>
        <v>0</v>
      </c>
    </row>
    <row r="65" spans="1:4" x14ac:dyDescent="0.25">
      <c r="A65" s="9" t="s">
        <v>9</v>
      </c>
      <c r="B65" s="7">
        <v>0</v>
      </c>
      <c r="C65" s="5">
        <v>3990</v>
      </c>
      <c r="D65" s="5">
        <f t="shared" si="7"/>
        <v>0</v>
      </c>
    </row>
    <row r="66" spans="1:4" x14ac:dyDescent="0.25">
      <c r="A66" s="2" t="s">
        <v>19</v>
      </c>
      <c r="B66" s="7">
        <v>8.9999999999999998E-4</v>
      </c>
      <c r="C66" s="5">
        <v>3195</v>
      </c>
      <c r="D66" s="5">
        <f t="shared" si="7"/>
        <v>2.8754999999999997</v>
      </c>
    </row>
    <row r="67" spans="1:4" x14ac:dyDescent="0.25">
      <c r="A67" s="2" t="s">
        <v>26</v>
      </c>
      <c r="B67" s="3">
        <f>SUM(B58:B66)</f>
        <v>1</v>
      </c>
      <c r="C67" s="4"/>
      <c r="D67" s="4"/>
    </row>
    <row r="69" spans="1:4" x14ac:dyDescent="0.25">
      <c r="A69" s="2" t="s">
        <v>24</v>
      </c>
      <c r="B69" s="4"/>
      <c r="C69" s="4"/>
      <c r="D69" s="5">
        <f>SUM(D58:D66)</f>
        <v>2496.5943000000002</v>
      </c>
    </row>
  </sheetData>
  <mergeCells count="8">
    <mergeCell ref="K20:N20"/>
    <mergeCell ref="F20:I20"/>
    <mergeCell ref="A38:D38"/>
    <mergeCell ref="F38:I38"/>
    <mergeCell ref="A56:D56"/>
    <mergeCell ref="A2:D2"/>
    <mergeCell ref="F2:I2"/>
    <mergeCell ref="A20:D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88D97-D86A-4E31-875C-285965B7551C}">
  <dimension ref="A1"/>
  <sheetViews>
    <sheetView workbookViewId="0">
      <selection activeCell="X5" sqref="X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226D-7E90-4E99-AF68-79EE95F56265}">
  <dimension ref="A1:N35"/>
  <sheetViews>
    <sheetView workbookViewId="0">
      <selection activeCell="F27" sqref="F27"/>
    </sheetView>
  </sheetViews>
  <sheetFormatPr defaultRowHeight="15" x14ac:dyDescent="0.25"/>
  <cols>
    <col min="1" max="1" width="32.85546875" bestFit="1" customWidth="1"/>
    <col min="2" max="2" width="10.7109375" bestFit="1" customWidth="1"/>
    <col min="3" max="3" width="14.140625" bestFit="1" customWidth="1"/>
    <col min="4" max="4" width="16.28515625" bestFit="1" customWidth="1"/>
    <col min="6" max="6" width="32.85546875" bestFit="1" customWidth="1"/>
    <col min="7" max="7" width="10.7109375" bestFit="1" customWidth="1"/>
    <col min="8" max="8" width="14.140625" bestFit="1" customWidth="1"/>
    <col min="9" max="9" width="32.85546875" bestFit="1" customWidth="1"/>
    <col min="11" max="11" width="32.85546875" bestFit="1" customWidth="1"/>
    <col min="12" max="12" width="16.28515625" bestFit="1" customWidth="1"/>
    <col min="13" max="13" width="14.140625" bestFit="1" customWidth="1"/>
    <col min="14" max="14" width="16.28515625" bestFit="1" customWidth="1"/>
  </cols>
  <sheetData>
    <row r="1" spans="1:14" x14ac:dyDescent="0.25">
      <c r="A1" s="10" t="s">
        <v>23</v>
      </c>
      <c r="B1" s="10"/>
      <c r="C1" s="10"/>
      <c r="D1" s="10"/>
      <c r="F1" s="10" t="s">
        <v>14</v>
      </c>
      <c r="G1" s="10"/>
      <c r="H1" s="10"/>
      <c r="I1" s="10"/>
      <c r="K1" s="10" t="s">
        <v>14</v>
      </c>
      <c r="L1" s="10"/>
      <c r="M1" s="10"/>
      <c r="N1" s="10"/>
    </row>
    <row r="2" spans="1:14" x14ac:dyDescent="0.25">
      <c r="A2" s="2" t="s">
        <v>0</v>
      </c>
      <c r="B2" s="2" t="s">
        <v>1</v>
      </c>
      <c r="C2" s="2" t="s">
        <v>13</v>
      </c>
      <c r="D2" s="2" t="s">
        <v>25</v>
      </c>
      <c r="F2" s="2" t="s">
        <v>0</v>
      </c>
      <c r="G2" s="2" t="s">
        <v>1</v>
      </c>
      <c r="H2" s="2" t="s">
        <v>13</v>
      </c>
      <c r="I2" s="2" t="s">
        <v>25</v>
      </c>
      <c r="K2" s="2" t="s">
        <v>0</v>
      </c>
      <c r="L2" s="2" t="s">
        <v>1</v>
      </c>
      <c r="M2" s="2" t="s">
        <v>13</v>
      </c>
      <c r="N2" s="2" t="s">
        <v>25</v>
      </c>
    </row>
    <row r="3" spans="1:14" x14ac:dyDescent="0.25">
      <c r="A3" s="2" t="s">
        <v>4</v>
      </c>
      <c r="B3" s="7">
        <v>3.5000000000000003E-2</v>
      </c>
      <c r="C3" s="5">
        <v>1769</v>
      </c>
      <c r="D3" s="5">
        <f>B3*C3</f>
        <v>61.915000000000006</v>
      </c>
      <c r="F3" s="2" t="s">
        <v>2</v>
      </c>
      <c r="G3" s="7">
        <v>2E-3</v>
      </c>
      <c r="H3" s="5">
        <v>0</v>
      </c>
      <c r="I3" s="5">
        <f>G3*H3</f>
        <v>0</v>
      </c>
      <c r="K3" s="2" t="s">
        <v>2</v>
      </c>
      <c r="L3" s="7">
        <v>0.01</v>
      </c>
      <c r="M3" s="5">
        <v>0</v>
      </c>
      <c r="N3" s="5">
        <f>L3*M3</f>
        <v>0</v>
      </c>
    </row>
    <row r="4" spans="1:14" x14ac:dyDescent="0.25">
      <c r="A4" s="9" t="s">
        <v>20</v>
      </c>
      <c r="B4" s="7">
        <v>0</v>
      </c>
      <c r="C4" s="5">
        <v>1633</v>
      </c>
      <c r="D4" s="5">
        <f t="shared" ref="D4:D11" si="0">B4*C4</f>
        <v>0</v>
      </c>
      <c r="F4" s="2" t="s">
        <v>3</v>
      </c>
      <c r="G4" s="7">
        <v>0.10100000000000001</v>
      </c>
      <c r="H4" s="5">
        <v>0</v>
      </c>
      <c r="I4" s="5">
        <f t="shared" ref="I4:I13" si="1">G4*H4</f>
        <v>0</v>
      </c>
      <c r="K4" s="2" t="s">
        <v>3</v>
      </c>
      <c r="L4" s="7">
        <v>7.0000000000000007E-2</v>
      </c>
      <c r="M4" s="5">
        <v>0</v>
      </c>
      <c r="N4" s="5">
        <f t="shared" ref="N4:N13" si="2">L4*M4</f>
        <v>0</v>
      </c>
    </row>
    <row r="5" spans="1:14" x14ac:dyDescent="0.25">
      <c r="A5" s="2" t="s">
        <v>5</v>
      </c>
      <c r="B5" s="7">
        <v>0.92449999999999999</v>
      </c>
      <c r="C5" s="5">
        <v>2516</v>
      </c>
      <c r="D5" s="5">
        <f t="shared" si="0"/>
        <v>2326.0419999999999</v>
      </c>
      <c r="F5" s="2" t="s">
        <v>4</v>
      </c>
      <c r="G5" s="7">
        <v>4.2000000000000003E-2</v>
      </c>
      <c r="H5" s="5">
        <v>1769</v>
      </c>
      <c r="I5" s="5">
        <f t="shared" si="1"/>
        <v>74.298000000000002</v>
      </c>
      <c r="K5" s="2" t="s">
        <v>4</v>
      </c>
      <c r="L5" s="7">
        <v>6.5000000000000002E-2</v>
      </c>
      <c r="M5" s="5">
        <v>1769</v>
      </c>
      <c r="N5" s="5">
        <f t="shared" si="2"/>
        <v>114.985</v>
      </c>
    </row>
    <row r="6" spans="1:14" x14ac:dyDescent="0.25">
      <c r="A6" s="2" t="s">
        <v>21</v>
      </c>
      <c r="B6" s="3">
        <v>2.7E-2</v>
      </c>
      <c r="C6" s="4">
        <v>2390</v>
      </c>
      <c r="D6" s="5">
        <f t="shared" si="0"/>
        <v>64.53</v>
      </c>
      <c r="F6" s="2" t="s">
        <v>5</v>
      </c>
      <c r="G6" s="7">
        <v>1.9E-2</v>
      </c>
      <c r="H6" s="5">
        <v>2516</v>
      </c>
      <c r="I6" s="5">
        <f t="shared" si="1"/>
        <v>47.804000000000002</v>
      </c>
      <c r="K6" s="2" t="s">
        <v>5</v>
      </c>
      <c r="L6" s="7">
        <v>4.5999999999999999E-2</v>
      </c>
      <c r="M6" s="5">
        <v>2516</v>
      </c>
      <c r="N6" s="5">
        <f t="shared" si="2"/>
        <v>115.736</v>
      </c>
    </row>
    <row r="7" spans="1:14" x14ac:dyDescent="0.25">
      <c r="A7" s="2" t="s">
        <v>6</v>
      </c>
      <c r="B7" s="7">
        <v>1.0999999999999999E-2</v>
      </c>
      <c r="C7" s="5">
        <v>3273</v>
      </c>
      <c r="D7" s="5">
        <f t="shared" si="0"/>
        <v>36.003</v>
      </c>
      <c r="F7" s="2" t="s">
        <v>6</v>
      </c>
      <c r="G7" s="7">
        <v>8.9999999999999993E-3</v>
      </c>
      <c r="H7" s="5">
        <v>3273</v>
      </c>
      <c r="I7" s="5">
        <f t="shared" si="1"/>
        <v>29.456999999999997</v>
      </c>
      <c r="K7" s="2" t="s">
        <v>6</v>
      </c>
      <c r="L7" s="7">
        <v>8.9999999999999993E-3</v>
      </c>
      <c r="M7" s="5">
        <v>3273</v>
      </c>
      <c r="N7" s="5">
        <f t="shared" si="2"/>
        <v>29.456999999999997</v>
      </c>
    </row>
    <row r="8" spans="1:14" x14ac:dyDescent="0.25">
      <c r="A8" s="2" t="s">
        <v>7</v>
      </c>
      <c r="B8" s="7">
        <v>1.6000000000000001E-3</v>
      </c>
      <c r="C8" s="5">
        <v>3268</v>
      </c>
      <c r="D8" s="5">
        <f t="shared" si="0"/>
        <v>5.2288000000000006</v>
      </c>
      <c r="F8" s="2" t="s">
        <v>7</v>
      </c>
      <c r="G8" s="7">
        <v>3.0000000000000001E-3</v>
      </c>
      <c r="H8" s="5">
        <v>3268</v>
      </c>
      <c r="I8" s="5">
        <f t="shared" si="1"/>
        <v>9.8040000000000003</v>
      </c>
      <c r="K8" s="2" t="s">
        <v>7</v>
      </c>
      <c r="L8" s="7">
        <v>8.9999999999999993E-3</v>
      </c>
      <c r="M8" s="5">
        <v>3268</v>
      </c>
      <c r="N8" s="5">
        <f t="shared" si="2"/>
        <v>29.411999999999999</v>
      </c>
    </row>
    <row r="9" spans="1:14" x14ac:dyDescent="0.25">
      <c r="A9" s="9" t="s">
        <v>8</v>
      </c>
      <c r="B9" s="7">
        <v>0</v>
      </c>
      <c r="C9" s="5">
        <v>4009</v>
      </c>
      <c r="D9" s="5">
        <f t="shared" si="0"/>
        <v>0</v>
      </c>
      <c r="F9" s="2" t="s">
        <v>8</v>
      </c>
      <c r="G9" s="7">
        <v>2E-3</v>
      </c>
      <c r="H9" s="5">
        <v>4009</v>
      </c>
      <c r="I9" s="5">
        <f t="shared" si="1"/>
        <v>8.0180000000000007</v>
      </c>
      <c r="K9" s="2" t="s">
        <v>8</v>
      </c>
      <c r="L9" s="7">
        <v>5.0000000000000001E-3</v>
      </c>
      <c r="M9" s="5">
        <v>4009</v>
      </c>
      <c r="N9" s="5">
        <f t="shared" si="2"/>
        <v>20.045000000000002</v>
      </c>
    </row>
    <row r="10" spans="1:14" x14ac:dyDescent="0.25">
      <c r="A10" s="9" t="s">
        <v>9</v>
      </c>
      <c r="B10" s="7">
        <v>0</v>
      </c>
      <c r="C10" s="5">
        <v>3990</v>
      </c>
      <c r="D10" s="5">
        <f t="shared" si="0"/>
        <v>0</v>
      </c>
      <c r="F10" s="2" t="s">
        <v>9</v>
      </c>
      <c r="G10" s="7">
        <v>1E-3</v>
      </c>
      <c r="H10" s="5">
        <v>3990</v>
      </c>
      <c r="I10" s="5">
        <f t="shared" si="1"/>
        <v>3.99</v>
      </c>
      <c r="K10" s="2" t="s">
        <v>9</v>
      </c>
      <c r="L10" s="7">
        <v>5.0000000000000001E-3</v>
      </c>
      <c r="M10" s="5">
        <v>3990</v>
      </c>
      <c r="N10" s="5">
        <f t="shared" si="2"/>
        <v>19.95</v>
      </c>
    </row>
    <row r="11" spans="1:14" x14ac:dyDescent="0.25">
      <c r="A11" s="2" t="s">
        <v>19</v>
      </c>
      <c r="B11" s="7">
        <v>8.9999999999999998E-4</v>
      </c>
      <c r="C11" s="5">
        <v>3195</v>
      </c>
      <c r="D11" s="5">
        <f t="shared" si="0"/>
        <v>2.8754999999999997</v>
      </c>
      <c r="F11" s="2" t="s">
        <v>10</v>
      </c>
      <c r="G11" s="7">
        <v>4.0000000000000001E-3</v>
      </c>
      <c r="H11" s="5">
        <v>4830</v>
      </c>
      <c r="I11" s="5">
        <f t="shared" si="1"/>
        <v>19.32</v>
      </c>
      <c r="K11" s="2" t="s">
        <v>10</v>
      </c>
      <c r="L11" s="7">
        <v>3.0000000000000001E-3</v>
      </c>
      <c r="M11" s="5">
        <v>4830</v>
      </c>
      <c r="N11" s="5">
        <f t="shared" si="2"/>
        <v>14.49</v>
      </c>
    </row>
    <row r="12" spans="1:14" x14ac:dyDescent="0.25">
      <c r="A12" s="2" t="s">
        <v>26</v>
      </c>
      <c r="B12" s="3">
        <f>SUM(B3:B11)</f>
        <v>1</v>
      </c>
      <c r="C12" s="4"/>
      <c r="D12" s="4"/>
      <c r="F12" s="2" t="s">
        <v>11</v>
      </c>
      <c r="G12" s="7">
        <v>0</v>
      </c>
      <c r="H12" s="5">
        <v>5550</v>
      </c>
      <c r="I12" s="5">
        <f t="shared" si="1"/>
        <v>0</v>
      </c>
      <c r="K12" s="2" t="s">
        <v>11</v>
      </c>
      <c r="L12" s="7">
        <v>0</v>
      </c>
      <c r="M12" s="5">
        <v>5550</v>
      </c>
      <c r="N12" s="5">
        <f t="shared" si="2"/>
        <v>0</v>
      </c>
    </row>
    <row r="13" spans="1:14" x14ac:dyDescent="0.25">
      <c r="F13" s="2" t="s">
        <v>12</v>
      </c>
      <c r="G13" s="7">
        <v>0.81699999999999995</v>
      </c>
      <c r="H13" s="5">
        <v>1010</v>
      </c>
      <c r="I13" s="5">
        <f t="shared" si="1"/>
        <v>825.17</v>
      </c>
      <c r="K13" s="2" t="s">
        <v>12</v>
      </c>
      <c r="L13" s="7">
        <v>0.77800000000000002</v>
      </c>
      <c r="M13" s="5">
        <v>1010</v>
      </c>
      <c r="N13" s="5">
        <f t="shared" si="2"/>
        <v>785.78</v>
      </c>
    </row>
    <row r="14" spans="1:14" x14ac:dyDescent="0.25">
      <c r="A14" s="2" t="s">
        <v>24</v>
      </c>
      <c r="B14" s="4"/>
      <c r="C14" s="4"/>
      <c r="D14" s="5">
        <f>SUM(D3:D11)</f>
        <v>2496.5943000000002</v>
      </c>
      <c r="F14" s="2" t="s">
        <v>26</v>
      </c>
      <c r="G14" s="3">
        <f>SUM(G3:G13)</f>
        <v>1</v>
      </c>
      <c r="H14" s="4"/>
      <c r="I14" s="4"/>
      <c r="K14" s="2" t="s">
        <v>26</v>
      </c>
      <c r="L14" s="3">
        <f>SUM(L3:L13)</f>
        <v>1</v>
      </c>
      <c r="M14" s="4"/>
      <c r="N14" s="4"/>
    </row>
    <row r="15" spans="1:14" x14ac:dyDescent="0.25">
      <c r="G15" s="1"/>
      <c r="L15" s="1"/>
    </row>
    <row r="16" spans="1:14" x14ac:dyDescent="0.25">
      <c r="F16" s="2" t="s">
        <v>24</v>
      </c>
      <c r="G16" s="4"/>
      <c r="H16" s="4"/>
      <c r="I16" s="5">
        <f>SUM(I3:I13)</f>
        <v>1017.861</v>
      </c>
      <c r="K16" s="2" t="s">
        <v>24</v>
      </c>
      <c r="L16" s="4"/>
      <c r="M16" s="4"/>
      <c r="N16" s="5">
        <f>SUM(N3:N13)</f>
        <v>1129.855</v>
      </c>
    </row>
    <row r="19" spans="1:12" x14ac:dyDescent="0.25">
      <c r="G19" s="8" cm="1">
        <f t="array" ref="G19:G28">1-G3:G12</f>
        <v>0.998</v>
      </c>
    </row>
    <row r="20" spans="1:12" x14ac:dyDescent="0.25">
      <c r="A20" s="10" t="s">
        <v>17</v>
      </c>
      <c r="B20" s="10"/>
      <c r="C20" s="10"/>
      <c r="D20" s="10"/>
      <c r="G20">
        <v>0.89900000000000002</v>
      </c>
      <c r="I20" s="10" t="s">
        <v>27</v>
      </c>
      <c r="J20" s="10"/>
      <c r="K20" s="10"/>
      <c r="L20" s="10"/>
    </row>
    <row r="21" spans="1:12" x14ac:dyDescent="0.25">
      <c r="A21" s="2" t="s">
        <v>0</v>
      </c>
      <c r="B21" s="2" t="s">
        <v>1</v>
      </c>
      <c r="C21" s="2" t="s">
        <v>13</v>
      </c>
      <c r="D21" s="2" t="s">
        <v>25</v>
      </c>
      <c r="G21">
        <v>0.95799999999999996</v>
      </c>
      <c r="I21" s="2" t="s">
        <v>0</v>
      </c>
      <c r="J21" s="2" t="s">
        <v>1</v>
      </c>
      <c r="K21" s="2" t="s">
        <v>13</v>
      </c>
      <c r="L21" s="2" t="s">
        <v>25</v>
      </c>
    </row>
    <row r="22" spans="1:12" x14ac:dyDescent="0.25">
      <c r="A22" s="2" t="s">
        <v>2</v>
      </c>
      <c r="B22" s="7">
        <v>0</v>
      </c>
      <c r="C22" s="5">
        <v>0</v>
      </c>
      <c r="D22" s="5">
        <f>B22*C22</f>
        <v>0</v>
      </c>
      <c r="G22">
        <v>0.98099999999999998</v>
      </c>
      <c r="I22" s="2" t="s">
        <v>2</v>
      </c>
      <c r="J22" s="7">
        <v>2.5100000000000001E-2</v>
      </c>
      <c r="K22" s="5">
        <v>0</v>
      </c>
      <c r="L22" s="5">
        <f>J22*K22</f>
        <v>0</v>
      </c>
    </row>
    <row r="23" spans="1:12" x14ac:dyDescent="0.25">
      <c r="A23" s="2" t="s">
        <v>3</v>
      </c>
      <c r="B23" s="7">
        <v>4.0000000000000001E-3</v>
      </c>
      <c r="C23" s="5">
        <v>0</v>
      </c>
      <c r="D23" s="5">
        <f t="shared" ref="D23:D32" si="3">B23*C23</f>
        <v>0</v>
      </c>
      <c r="G23">
        <v>0.99099999999999999</v>
      </c>
      <c r="I23" s="2" t="s">
        <v>3</v>
      </c>
      <c r="J23" s="7">
        <v>3.0099999999999998E-2</v>
      </c>
      <c r="K23" s="5">
        <v>0</v>
      </c>
      <c r="L23" s="5">
        <f t="shared" ref="L23:L32" si="4">J23*K23</f>
        <v>0</v>
      </c>
    </row>
    <row r="24" spans="1:12" x14ac:dyDescent="0.25">
      <c r="A24" s="2" t="s">
        <v>4</v>
      </c>
      <c r="B24" s="7">
        <v>2.3300000000000001E-2</v>
      </c>
      <c r="C24" s="5">
        <v>1769</v>
      </c>
      <c r="D24" s="5">
        <f t="shared" si="3"/>
        <v>41.217700000000001</v>
      </c>
      <c r="G24">
        <v>0.997</v>
      </c>
      <c r="I24" s="2" t="s">
        <v>4</v>
      </c>
      <c r="J24" s="7">
        <v>3.5299999999999998E-2</v>
      </c>
      <c r="K24" s="5">
        <v>1769</v>
      </c>
      <c r="L24" s="5">
        <f t="shared" si="4"/>
        <v>62.445699999999995</v>
      </c>
    </row>
    <row r="25" spans="1:12" x14ac:dyDescent="0.25">
      <c r="A25" s="2" t="s">
        <v>5</v>
      </c>
      <c r="B25" s="7">
        <v>0</v>
      </c>
      <c r="C25" s="5">
        <v>2516</v>
      </c>
      <c r="D25" s="5">
        <f t="shared" si="3"/>
        <v>0</v>
      </c>
      <c r="G25">
        <v>0.998</v>
      </c>
      <c r="I25" s="2" t="s">
        <v>5</v>
      </c>
      <c r="J25" s="7">
        <v>0.01</v>
      </c>
      <c r="K25" s="5">
        <v>2516</v>
      </c>
      <c r="L25" s="5">
        <f t="shared" si="4"/>
        <v>25.16</v>
      </c>
    </row>
    <row r="26" spans="1:12" x14ac:dyDescent="0.25">
      <c r="A26" s="2" t="s">
        <v>6</v>
      </c>
      <c r="B26" s="7">
        <v>0</v>
      </c>
      <c r="C26" s="5">
        <v>3273</v>
      </c>
      <c r="D26" s="5">
        <f t="shared" si="3"/>
        <v>0</v>
      </c>
      <c r="G26">
        <v>0.999</v>
      </c>
      <c r="I26" s="2" t="s">
        <v>6</v>
      </c>
      <c r="J26" s="7">
        <v>3.96E-3</v>
      </c>
      <c r="K26" s="5">
        <v>3273</v>
      </c>
      <c r="L26" s="5">
        <f t="shared" si="4"/>
        <v>12.961079999999999</v>
      </c>
    </row>
    <row r="27" spans="1:12" x14ac:dyDescent="0.25">
      <c r="A27" s="2" t="s">
        <v>7</v>
      </c>
      <c r="B27" s="7">
        <v>0</v>
      </c>
      <c r="C27" s="5">
        <v>3268</v>
      </c>
      <c r="D27" s="5">
        <f t="shared" si="3"/>
        <v>0</v>
      </c>
      <c r="G27">
        <v>0.996</v>
      </c>
      <c r="I27" s="2" t="s">
        <v>7</v>
      </c>
      <c r="J27" s="7">
        <v>4.0000000000000001E-3</v>
      </c>
      <c r="K27" s="5">
        <v>3268</v>
      </c>
      <c r="L27" s="5">
        <f t="shared" si="4"/>
        <v>13.072000000000001</v>
      </c>
    </row>
    <row r="28" spans="1:12" x14ac:dyDescent="0.25">
      <c r="A28" s="2" t="s">
        <v>8</v>
      </c>
      <c r="B28" s="7">
        <v>0</v>
      </c>
      <c r="C28" s="5">
        <v>4009</v>
      </c>
      <c r="D28" s="5">
        <f t="shared" si="3"/>
        <v>0</v>
      </c>
      <c r="G28">
        <v>1</v>
      </c>
      <c r="I28" s="2" t="s">
        <v>8</v>
      </c>
      <c r="J28" s="7">
        <v>1.5100000000000001E-3</v>
      </c>
      <c r="K28" s="5">
        <v>4009</v>
      </c>
      <c r="L28" s="5">
        <f t="shared" si="4"/>
        <v>6.0535899999999998</v>
      </c>
    </row>
    <row r="29" spans="1:12" x14ac:dyDescent="0.25">
      <c r="A29" s="2" t="s">
        <v>9</v>
      </c>
      <c r="B29" s="7">
        <v>0</v>
      </c>
      <c r="C29" s="5">
        <v>3990</v>
      </c>
      <c r="D29" s="5">
        <f t="shared" si="3"/>
        <v>0</v>
      </c>
      <c r="I29" s="2" t="s">
        <v>9</v>
      </c>
      <c r="J29" s="7">
        <v>1.5100000000000001E-3</v>
      </c>
      <c r="K29" s="5">
        <v>3990</v>
      </c>
      <c r="L29" s="5">
        <f t="shared" si="4"/>
        <v>6.0249000000000006</v>
      </c>
    </row>
    <row r="30" spans="1:12" x14ac:dyDescent="0.25">
      <c r="A30" s="2" t="s">
        <v>10</v>
      </c>
      <c r="B30" s="7">
        <v>0</v>
      </c>
      <c r="C30" s="5">
        <v>4830</v>
      </c>
      <c r="D30" s="5">
        <f t="shared" si="3"/>
        <v>0</v>
      </c>
      <c r="I30" s="2" t="s">
        <v>10</v>
      </c>
      <c r="J30" s="7">
        <v>4.9700000000000005E-4</v>
      </c>
      <c r="K30" s="5">
        <v>4830</v>
      </c>
      <c r="L30" s="5">
        <f t="shared" si="4"/>
        <v>2.4005100000000001</v>
      </c>
    </row>
    <row r="31" spans="1:12" x14ac:dyDescent="0.25">
      <c r="A31" s="2" t="s">
        <v>11</v>
      </c>
      <c r="B31" s="7">
        <v>0</v>
      </c>
      <c r="C31" s="5">
        <v>5550</v>
      </c>
      <c r="D31" s="5">
        <f t="shared" si="3"/>
        <v>0</v>
      </c>
      <c r="I31" s="2" t="s">
        <v>11</v>
      </c>
      <c r="J31" s="7">
        <v>1.9699999999999999E-4</v>
      </c>
      <c r="K31" s="5">
        <v>5550</v>
      </c>
      <c r="L31" s="5">
        <f t="shared" si="4"/>
        <v>1.09335</v>
      </c>
    </row>
    <row r="32" spans="1:12" x14ac:dyDescent="0.25">
      <c r="A32" s="2" t="s">
        <v>12</v>
      </c>
      <c r="B32" s="7">
        <v>0.97399999999999998</v>
      </c>
      <c r="C32" s="5">
        <v>1010</v>
      </c>
      <c r="D32" s="5">
        <f t="shared" si="3"/>
        <v>983.74</v>
      </c>
      <c r="I32" s="2" t="s">
        <v>12</v>
      </c>
      <c r="J32" s="7">
        <v>0.887826</v>
      </c>
      <c r="K32" s="5">
        <v>1010</v>
      </c>
      <c r="L32" s="5">
        <f t="shared" si="4"/>
        <v>896.70425999999998</v>
      </c>
    </row>
    <row r="33" spans="1:12" x14ac:dyDescent="0.25">
      <c r="A33" s="2" t="s">
        <v>26</v>
      </c>
      <c r="B33" s="3">
        <f>SUM(B22:B32)</f>
        <v>1.0013000000000001</v>
      </c>
      <c r="C33" s="4"/>
      <c r="D33" s="4"/>
      <c r="I33" s="2" t="s">
        <v>26</v>
      </c>
      <c r="J33" s="3">
        <f>SUM(J22:J32)</f>
        <v>1</v>
      </c>
      <c r="K33" s="4"/>
      <c r="L33" s="4"/>
    </row>
    <row r="34" spans="1:12" x14ac:dyDescent="0.25">
      <c r="B34" s="1"/>
      <c r="J34" s="1"/>
    </row>
    <row r="35" spans="1:12" x14ac:dyDescent="0.25">
      <c r="A35" s="2" t="s">
        <v>24</v>
      </c>
      <c r="B35" s="4"/>
      <c r="C35" s="4"/>
      <c r="D35" s="5">
        <f>SUM(D22:D32)</f>
        <v>1024.9576999999999</v>
      </c>
      <c r="I35" s="2" t="s">
        <v>24</v>
      </c>
      <c r="J35" s="4"/>
      <c r="K35" s="4"/>
      <c r="L35" s="5">
        <f>SUM(L22:L32)</f>
        <v>1025.9153899999999</v>
      </c>
    </row>
  </sheetData>
  <mergeCells count="5">
    <mergeCell ref="A1:D1"/>
    <mergeCell ref="F1:I1"/>
    <mergeCell ref="K1:N1"/>
    <mergeCell ref="A20:D20"/>
    <mergeCell ref="I20:L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Reference</vt:lpstr>
      <vt:lpstr>Sheet2</vt:lpstr>
    </vt:vector>
  </TitlesOfParts>
  <Company>GE Appliances Haier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Sweatt, Corey (GE Appliances, Haier)</dc:creator>
  <cp:lastModifiedBy>Sweatt, Corey (GE Appliances, Haier)</cp:lastModifiedBy>
  <dcterms:created xsi:type="dcterms:W3CDTF">2024-06-26T15:24:46Z</dcterms:created>
  <dcterms:modified xsi:type="dcterms:W3CDTF">2024-08-27T18:03:11Z</dcterms:modified>
</cp:coreProperties>
</file>