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240028629\Desktop\LPPowerVent\24WS1575_AWP24WS10411_50T_1\"/>
    </mc:Choice>
  </mc:AlternateContent>
  <xr:revisionPtr revIDLastSave="0" documentId="13_ncr:1_{E1926B9E-99F2-4A47-AD53-9F25206A6CE8}" xr6:coauthVersionLast="47" xr6:coauthVersionMax="47" xr10:uidLastSave="{00000000-0000-0000-0000-000000000000}"/>
  <bookViews>
    <workbookView xWindow="-110" yWindow="-110" windowWidth="19420" windowHeight="10420" xr2:uid="{A1A8F565-872A-45DC-ABCB-CC61B4BB6797}"/>
  </bookViews>
  <sheets>
    <sheet name="Probe Placement" sheetId="1" r:id="rId1"/>
    <sheet name="Specific Gravity" sheetId="2" r:id="rId2"/>
    <sheet name="Sheet3" sheetId="3" r:id="rId3"/>
  </sheets>
  <definedNames>
    <definedName name="_xlnm.Print_Area" localSheetId="0">#N/A</definedName>
  </definedNames>
  <calcPr calcId="191028" calcMode="autoNoTable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5" i="2"/>
  <c r="D7" i="2" s="1"/>
  <c r="B8" i="1"/>
  <c r="F8" i="1"/>
  <c r="B13" i="1"/>
  <c r="B14" i="1"/>
  <c r="B15" i="1"/>
  <c r="B16" i="1"/>
  <c r="F16" i="1"/>
  <c r="F15" i="1"/>
  <c r="F14" i="1"/>
  <c r="F13" i="1"/>
  <c r="F12" i="1"/>
  <c r="F11" i="1"/>
  <c r="E7" i="2" l="1"/>
  <c r="D8" i="2"/>
  <c r="E11" i="2" l="1"/>
  <c r="E8" i="2"/>
  <c r="E14" i="2" l="1"/>
  <c r="E10" i="2"/>
  <c r="E12" i="2" s="1"/>
  <c r="E15" i="2" s="1"/>
  <c r="E17" i="2" l="1"/>
</calcChain>
</file>

<file path=xl/sharedStrings.xml><?xml version="1.0" encoding="utf-8"?>
<sst xmlns="http://schemas.openxmlformats.org/spreadsheetml/2006/main" count="55" uniqueCount="40">
  <si>
    <t>Tank Capacity &amp; Probe Construction Calculations</t>
  </si>
  <si>
    <t>Model #</t>
  </si>
  <si>
    <t>CG50T08AYV01</t>
  </si>
  <si>
    <t>Date:</t>
  </si>
  <si>
    <t>Serial #</t>
  </si>
  <si>
    <t xml:space="preserve"> </t>
  </si>
  <si>
    <t>Lab ID #</t>
  </si>
  <si>
    <t>Tank Capacity</t>
  </si>
  <si>
    <t>Gross</t>
  </si>
  <si>
    <t>Lbs</t>
  </si>
  <si>
    <t>Water Temp.</t>
  </si>
  <si>
    <t>Deg. F</t>
  </si>
  <si>
    <t>Tare</t>
  </si>
  <si>
    <t>Specific Water Wt.</t>
  </si>
  <si>
    <t>Lbs/Gal</t>
  </si>
  <si>
    <t>Net Weight</t>
  </si>
  <si>
    <t>Actual Capacity</t>
  </si>
  <si>
    <t>Gal.</t>
  </si>
  <si>
    <t>1/12 volume</t>
  </si>
  <si>
    <t>T.C. Rod Cal.</t>
  </si>
  <si>
    <t>T.C. Zones 1 - 6</t>
  </si>
  <si>
    <t>Tank Height (H)</t>
  </si>
  <si>
    <t>Inches</t>
  </si>
  <si>
    <t>X = 1/12 water</t>
  </si>
  <si>
    <t>2X</t>
  </si>
  <si>
    <t>H - 2X</t>
  </si>
  <si>
    <t>(H - 2X)/5</t>
  </si>
  <si>
    <t>Min. Rod Length (H-X)</t>
  </si>
  <si>
    <t>(Zone 6 is X value) 6</t>
  </si>
  <si>
    <t>Test Temp</t>
  </si>
  <si>
    <t>Temp</t>
  </si>
  <si>
    <t>Sp. Wt.</t>
  </si>
  <si>
    <t>Difference</t>
  </si>
  <si>
    <t>Temperature Difference</t>
  </si>
  <si>
    <t>Diff per Tenth Degree</t>
  </si>
  <si>
    <t>Sp Wt Water (Whole)</t>
  </si>
  <si>
    <t>Subtract for Tenth Degree</t>
  </si>
  <si>
    <t>Sp Wt Water</t>
  </si>
  <si>
    <t>DZ600087C</t>
  </si>
  <si>
    <t>24WS1575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</si>
</sst>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4" x14ac:knownFonts="1">
    <font>
      <sz val="10"/>
      <name val="Arial"/>
    </font>
    <font>
      <i/>
      <sz val="11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 style="thick">
        <color indexed="33"/>
      </left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/>
      <top style="thick">
        <color indexed="33"/>
      </top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/>
      <bottom style="thick">
        <color indexed="33"/>
      </bottom>
      <diagonal/>
    </border>
    <border>
      <left/>
      <right style="thick">
        <color indexed="33"/>
      </right>
      <top/>
      <bottom style="thick">
        <color indexed="33"/>
      </bottom>
      <diagonal/>
    </border>
    <border>
      <left/>
      <right/>
      <top style="thick">
        <color indexed="33"/>
      </top>
      <bottom/>
      <diagonal/>
    </border>
    <border>
      <left/>
      <right style="thick">
        <color indexed="33"/>
      </right>
      <top style="thick">
        <color indexed="33"/>
      </top>
      <bottom/>
      <diagonal/>
    </border>
    <border>
      <left/>
      <right style="thick">
        <color indexed="33"/>
      </right>
      <top/>
      <bottom/>
      <diagonal/>
    </border>
    <border>
      <left/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 style="thin">
        <color indexed="33"/>
      </top>
      <bottom style="thin">
        <color indexed="33"/>
      </bottom>
      <diagonal/>
    </border>
    <border>
      <left/>
      <right style="thick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/>
      <diagonal/>
    </border>
    <border>
      <left/>
      <right/>
      <top/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 style="thin">
        <color indexed="33"/>
      </right>
      <top/>
      <bottom style="thick">
        <color indexed="33"/>
      </bottom>
      <diagonal/>
    </border>
    <border>
      <left style="thin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ck">
        <color indexed="33"/>
      </right>
      <top style="thin">
        <color indexed="33"/>
      </top>
      <bottom style="thick">
        <color indexed="33"/>
      </bottom>
      <diagonal/>
    </border>
    <border>
      <left/>
      <right/>
      <top style="thin">
        <color indexed="33"/>
      </top>
      <bottom style="thick">
        <color indexed="33"/>
      </bottom>
      <diagonal/>
    </border>
    <border>
      <left style="thick">
        <color indexed="3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33"/>
      </left>
      <right/>
      <top style="thick">
        <color indexed="33"/>
      </top>
      <bottom style="thick">
        <color indexed="33"/>
      </bottom>
      <diagonal/>
    </border>
    <border>
      <left/>
      <right/>
      <top style="thick">
        <color indexed="33"/>
      </top>
      <bottom style="thick">
        <color indexed="33"/>
      </bottom>
      <diagonal/>
    </border>
    <border>
      <left/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ck">
        <color indexed="33"/>
      </right>
      <top style="thick">
        <color indexed="33"/>
      </top>
      <bottom/>
      <diagonal/>
    </border>
    <border>
      <left style="thick">
        <color indexed="33"/>
      </left>
      <right/>
      <top style="thick">
        <color indexed="33"/>
      </top>
      <bottom/>
      <diagonal/>
    </border>
    <border>
      <left style="thick">
        <color indexed="14"/>
      </left>
      <right/>
      <top style="thick">
        <color indexed="14"/>
      </top>
      <bottom style="medium">
        <color rgb="FFFF00FF"/>
      </bottom>
      <diagonal/>
    </border>
    <border>
      <left/>
      <right/>
      <top style="thick">
        <color indexed="14"/>
      </top>
      <bottom style="medium">
        <color rgb="FFFF00FF"/>
      </bottom>
      <diagonal/>
    </border>
    <border>
      <left/>
      <right style="thick">
        <color indexed="14"/>
      </right>
      <top style="thick">
        <color indexed="14"/>
      </top>
      <bottom style="medium">
        <color rgb="FFFF00F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164" fontId="0" fillId="2" borderId="1" xfId="0" applyNumberForma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2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165" fontId="0" fillId="3" borderId="15" xfId="0" applyNumberFormat="1" applyFill="1" applyBorder="1"/>
    <xf numFmtId="0" fontId="0" fillId="3" borderId="16" xfId="0" applyFill="1" applyBorder="1" applyAlignment="1">
      <alignment wrapText="1"/>
    </xf>
    <xf numFmtId="2" fontId="0" fillId="3" borderId="15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 applyAlignment="1">
      <alignment horizontal="right"/>
    </xf>
    <xf numFmtId="0" fontId="0" fillId="3" borderId="19" xfId="0" applyFill="1" applyBorder="1"/>
    <xf numFmtId="0" fontId="0" fillId="3" borderId="20" xfId="0" applyFill="1" applyBorder="1"/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2" fontId="0" fillId="3" borderId="21" xfId="0" applyNumberFormat="1" applyFill="1" applyBorder="1" applyAlignment="1">
      <alignment horizontal="center"/>
    </xf>
    <xf numFmtId="14" fontId="0" fillId="0" borderId="0" xfId="0" applyNumberFormat="1"/>
    <xf numFmtId="14" fontId="0" fillId="2" borderId="1" xfId="0" applyNumberFormat="1" applyFill="1" applyBorder="1" applyProtection="1">
      <protection locked="0"/>
    </xf>
    <xf numFmtId="0" fontId="0" fillId="0" borderId="22" xfId="0" applyBorder="1"/>
    <xf numFmtId="164" fontId="0" fillId="3" borderId="0" xfId="0" applyNumberFormat="1" applyFill="1"/>
    <xf numFmtId="2" fontId="0" fillId="3" borderId="0" xfId="0" applyNumberFormat="1" applyFill="1"/>
    <xf numFmtId="0" fontId="0" fillId="3" borderId="16" xfId="0" applyFill="1" applyBorder="1"/>
    <xf numFmtId="164" fontId="0" fillId="3" borderId="23" xfId="0" applyNumberFormat="1" applyFill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1" fillId="3" borderId="3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31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19</xdr:row>
      <xdr:rowOff>38100</xdr:rowOff>
    </xdr:from>
    <xdr:to>
      <xdr:col>6</xdr:col>
      <xdr:colOff>447675</xdr:colOff>
      <xdr:row>53</xdr:row>
      <xdr:rowOff>9525</xdr:rowOff>
    </xdr:to>
    <xdr:pic>
      <xdr:nvPicPr>
        <xdr:cNvPr id="1387" name="Picture 1" descr="A:\tank.bmp">
          <a:extLst>
            <a:ext uri="{FF2B5EF4-FFF2-40B4-BE49-F238E27FC236}">
              <a16:creationId xmlns:a16="http://schemas.microsoft.com/office/drawing/2014/main" id="{5817EDDB-7C71-DC7D-5AD9-F320321A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86175"/>
          <a:ext cx="4819650" cy="547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141</xdr:colOff>
      <xdr:row>30</xdr:row>
      <xdr:rowOff>155575</xdr:rowOff>
    </xdr:from>
    <xdr:to>
      <xdr:col>5</xdr:col>
      <xdr:colOff>523556</xdr:colOff>
      <xdr:row>32</xdr:row>
      <xdr:rowOff>3501</xdr:rowOff>
    </xdr:to>
    <xdr:sp macro="" textlink="F11">
      <xdr:nvSpPr>
        <xdr:cNvPr id="1027" name="Text Box 3">
          <a:extLst>
            <a:ext uri="{FF2B5EF4-FFF2-40B4-BE49-F238E27FC236}">
              <a16:creationId xmlns:a16="http://schemas.microsoft.com/office/drawing/2014/main" id="{C3DE9346-00C4-CE33-6DE8-AF1F538B7010}"/>
            </a:ext>
          </a:extLst>
        </xdr:cNvPr>
        <xdr:cNvSpPr txBox="1">
          <a:spLocks noChangeArrowheads="1" noTextEdit="1"/>
        </xdr:cNvSpPr>
      </xdr:nvSpPr>
      <xdr:spPr bwMode="auto">
        <a:xfrm>
          <a:off x="3952875" y="53625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357E13E7-2B25-479C-9C50-5B5724977C9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42.21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33</xdr:row>
      <xdr:rowOff>117475</xdr:rowOff>
    </xdr:from>
    <xdr:to>
      <xdr:col>5</xdr:col>
      <xdr:colOff>560899</xdr:colOff>
      <xdr:row>34</xdr:row>
      <xdr:rowOff>154479</xdr:rowOff>
    </xdr:to>
    <xdr:sp macro="" textlink="F12">
      <xdr:nvSpPr>
        <xdr:cNvPr id="1028" name="Text Box 4">
          <a:extLst>
            <a:ext uri="{FF2B5EF4-FFF2-40B4-BE49-F238E27FC236}">
              <a16:creationId xmlns:a16="http://schemas.microsoft.com/office/drawing/2014/main" id="{BE3E8D94-265D-8D08-991E-FA821B72A1CD}"/>
            </a:ext>
          </a:extLst>
        </xdr:cNvPr>
        <xdr:cNvSpPr txBox="1">
          <a:spLocks noChangeArrowheads="1" noTextEdit="1"/>
        </xdr:cNvSpPr>
      </xdr:nvSpPr>
      <xdr:spPr bwMode="auto">
        <a:xfrm>
          <a:off x="3962400" y="577215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13030475-8A4C-4477-8B8C-EF66BB3ACC8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34.39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36</xdr:row>
      <xdr:rowOff>34925</xdr:rowOff>
    </xdr:from>
    <xdr:to>
      <xdr:col>5</xdr:col>
      <xdr:colOff>599949</xdr:colOff>
      <xdr:row>37</xdr:row>
      <xdr:rowOff>38038</xdr:rowOff>
    </xdr:to>
    <xdr:sp macro="" textlink="F13">
      <xdr:nvSpPr>
        <xdr:cNvPr id="1029" name="Text Box 5">
          <a:extLst>
            <a:ext uri="{FF2B5EF4-FFF2-40B4-BE49-F238E27FC236}">
              <a16:creationId xmlns:a16="http://schemas.microsoft.com/office/drawing/2014/main" id="{0BFC1D27-88F8-BEA6-3383-3628864A01CE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2007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A7B70658-5EF7-480E-99D4-AD7E84FC400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26.56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39</xdr:row>
      <xdr:rowOff>10795</xdr:rowOff>
    </xdr:from>
    <xdr:to>
      <xdr:col>5</xdr:col>
      <xdr:colOff>599949</xdr:colOff>
      <xdr:row>40</xdr:row>
      <xdr:rowOff>874</xdr:rowOff>
    </xdr:to>
    <xdr:sp macro="" textlink="F14">
      <xdr:nvSpPr>
        <xdr:cNvPr id="1030" name="Text Box 6">
          <a:extLst>
            <a:ext uri="{FF2B5EF4-FFF2-40B4-BE49-F238E27FC236}">
              <a16:creationId xmlns:a16="http://schemas.microsoft.com/office/drawing/2014/main" id="{5F85BAE0-DFD2-8B41-27CD-25AAD8A11ACF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62940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9ECD3751-7F31-4513-A3D0-3BB5BB1A2FB4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18.74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3316</xdr:colOff>
      <xdr:row>41</xdr:row>
      <xdr:rowOff>73025</xdr:rowOff>
    </xdr:from>
    <xdr:to>
      <xdr:col>5</xdr:col>
      <xdr:colOff>616646</xdr:colOff>
      <xdr:row>42</xdr:row>
      <xdr:rowOff>114901</xdr:rowOff>
    </xdr:to>
    <xdr:sp macro="" textlink="F15">
      <xdr:nvSpPr>
        <xdr:cNvPr id="1031" name="Text Box 7">
          <a:extLst>
            <a:ext uri="{FF2B5EF4-FFF2-40B4-BE49-F238E27FC236}">
              <a16:creationId xmlns:a16="http://schemas.microsoft.com/office/drawing/2014/main" id="{F374B3B2-0E8D-80DE-076D-1D1454EA406A}"/>
            </a:ext>
          </a:extLst>
        </xdr:cNvPr>
        <xdr:cNvSpPr txBox="1">
          <a:spLocks noChangeArrowheads="1" noTextEdit="1"/>
        </xdr:cNvSpPr>
      </xdr:nvSpPr>
      <xdr:spPr bwMode="auto">
        <a:xfrm>
          <a:off x="4000500" y="7058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BAE81B27-AC68-457F-B9E8-1C1C1A2CDDF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10.91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1058</xdr:colOff>
      <xdr:row>44</xdr:row>
      <xdr:rowOff>1270</xdr:rowOff>
    </xdr:from>
    <xdr:to>
      <xdr:col>5</xdr:col>
      <xdr:colOff>594207</xdr:colOff>
      <xdr:row>45</xdr:row>
      <xdr:rowOff>9894</xdr:rowOff>
    </xdr:to>
    <xdr:sp macro="" textlink="F16">
      <xdr:nvSpPr>
        <xdr:cNvPr id="1032" name="Text Box 8">
          <a:extLst>
            <a:ext uri="{FF2B5EF4-FFF2-40B4-BE49-F238E27FC236}">
              <a16:creationId xmlns:a16="http://schemas.microsoft.com/office/drawing/2014/main" id="{3CADBF6D-D00B-4CBA-A95B-E276CF4A8717}"/>
            </a:ext>
          </a:extLst>
        </xdr:cNvPr>
        <xdr:cNvSpPr txBox="1">
          <a:spLocks noChangeArrowheads="1" noTextEdit="1"/>
        </xdr:cNvSpPr>
      </xdr:nvSpPr>
      <xdr:spPr bwMode="auto">
        <a:xfrm>
          <a:off x="4010025" y="7439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729F63D6-8018-467E-8AFD-08E1ECEB5E03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3.50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935990</xdr:colOff>
      <xdr:row>37</xdr:row>
      <xdr:rowOff>1270</xdr:rowOff>
    </xdr:from>
    <xdr:to>
      <xdr:col>1</xdr:col>
      <xdr:colOff>40427</xdr:colOff>
      <xdr:row>38</xdr:row>
      <xdr:rowOff>56901</xdr:rowOff>
    </xdr:to>
    <xdr:sp macro="" textlink="B11">
      <xdr:nvSpPr>
        <xdr:cNvPr id="1034" name="Text Box 10">
          <a:extLst>
            <a:ext uri="{FF2B5EF4-FFF2-40B4-BE49-F238E27FC236}">
              <a16:creationId xmlns:a16="http://schemas.microsoft.com/office/drawing/2014/main" id="{49E99507-3AC1-D9B6-1639-DA249CD78751}"/>
            </a:ext>
          </a:extLst>
        </xdr:cNvPr>
        <xdr:cNvSpPr txBox="1">
          <a:spLocks noChangeArrowheads="1" noTextEdit="1"/>
        </xdr:cNvSpPr>
      </xdr:nvSpPr>
      <xdr:spPr bwMode="auto">
        <a:xfrm>
          <a:off x="628650" y="6343650"/>
          <a:ext cx="3524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3E8AA1FA-E20E-4ADE-B093-70D4923370D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46.13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E20-6FA2-4816-A545-99B2459D54A2}">
  <dimension ref="A1:J25"/>
  <sheetViews>
    <sheetView tabSelected="1" zoomScale="90" zoomScaleNormal="90" workbookViewId="0">
      <selection activeCell="F12" sqref="F12"/>
    </sheetView>
  </sheetViews>
  <sheetFormatPr defaultRowHeight="12.5" x14ac:dyDescent="0.25"/>
  <cols>
    <col min="1" max="1" width="14.54296875" bestFit="1" customWidth="1"/>
    <col min="2" max="2" width="9.453125" bestFit="1" customWidth="1"/>
    <col min="5" max="5" width="18" bestFit="1" customWidth="1"/>
    <col min="6" max="6" width="11.1796875" bestFit="1" customWidth="1"/>
  </cols>
  <sheetData>
    <row r="1" spans="1:10" ht="24" customHeight="1" thickTop="1" thickBot="1" x14ac:dyDescent="0.4">
      <c r="A1" s="44" t="s">
        <v>0</v>
      </c>
      <c r="B1" s="45"/>
      <c r="C1" s="45"/>
      <c r="D1" s="45"/>
      <c r="E1" s="45"/>
      <c r="F1" s="45"/>
      <c r="G1" s="46"/>
    </row>
    <row r="2" spans="1:10" ht="13.5" thickTop="1" thickBot="1" x14ac:dyDescent="0.3">
      <c r="A2" s="8" t="s">
        <v>1</v>
      </c>
      <c r="B2" s="50" t="s">
        <v>2</v>
      </c>
      <c r="C2" s="51"/>
      <c r="D2" s="52"/>
      <c r="E2" s="12" t="s">
        <v>3</v>
      </c>
      <c r="F2" s="38">
        <v>45629</v>
      </c>
      <c r="G2" s="13"/>
    </row>
    <row r="3" spans="1:10" ht="13.5" thickTop="1" thickBot="1" x14ac:dyDescent="0.3">
      <c r="A3" s="9" t="s">
        <v>4</v>
      </c>
      <c r="B3" s="50" t="s">
        <v>38</v>
      </c>
      <c r="C3" s="51"/>
      <c r="D3" s="52"/>
      <c r="E3" s="14"/>
      <c r="F3" s="14"/>
      <c r="G3" s="15"/>
      <c r="J3" t="s">
        <v>5</v>
      </c>
    </row>
    <row r="4" spans="1:10" ht="13.5" thickTop="1" thickBot="1" x14ac:dyDescent="0.3">
      <c r="A4" s="9" t="s">
        <v>6</v>
      </c>
      <c r="B4" s="56" t="s">
        <v>39</v>
      </c>
      <c r="C4" s="57"/>
      <c r="D4" s="58"/>
      <c r="E4" s="10"/>
      <c r="F4" s="10"/>
      <c r="G4" s="11"/>
    </row>
    <row r="5" spans="1:10" ht="15.5" thickTop="1" thickBot="1" x14ac:dyDescent="0.4">
      <c r="A5" s="53" t="s">
        <v>7</v>
      </c>
      <c r="B5" s="48"/>
      <c r="C5" s="48"/>
      <c r="D5" s="48"/>
      <c r="E5" s="54"/>
      <c r="F5" s="54"/>
      <c r="G5" s="55"/>
    </row>
    <row r="6" spans="1:10" ht="13.5" thickTop="1" thickBot="1" x14ac:dyDescent="0.3">
      <c r="A6" s="9" t="s">
        <v>8</v>
      </c>
      <c r="B6" s="6">
        <v>414.9</v>
      </c>
      <c r="C6" s="16" t="s">
        <v>9</v>
      </c>
      <c r="D6" s="21"/>
      <c r="E6" s="18" t="s">
        <v>10</v>
      </c>
      <c r="F6" s="6">
        <v>83</v>
      </c>
      <c r="G6" s="20" t="s">
        <v>11</v>
      </c>
    </row>
    <row r="7" spans="1:10" ht="13.5" thickTop="1" thickBot="1" x14ac:dyDescent="0.3">
      <c r="A7" s="9" t="s">
        <v>12</v>
      </c>
      <c r="B7" s="6">
        <v>0</v>
      </c>
      <c r="C7" s="16" t="s">
        <v>9</v>
      </c>
      <c r="D7" s="17"/>
      <c r="E7" s="18" t="s">
        <v>13</v>
      </c>
      <c r="F7" s="22">
        <v>8.3374999999999986</v>
      </c>
      <c r="G7" s="20" t="s">
        <v>14</v>
      </c>
      <c r="I7" s="37"/>
    </row>
    <row r="8" spans="1:10" ht="13.5" thickTop="1" thickBot="1" x14ac:dyDescent="0.3">
      <c r="A8" s="9" t="s">
        <v>15</v>
      </c>
      <c r="B8" s="40">
        <f>B6-B7</f>
        <v>414.9</v>
      </c>
      <c r="C8" s="16" t="s">
        <v>9</v>
      </c>
      <c r="D8" s="17"/>
      <c r="E8" s="18" t="s">
        <v>16</v>
      </c>
      <c r="F8" s="19">
        <f>B8/F7</f>
        <v>49.763118440779614</v>
      </c>
      <c r="G8" s="20" t="s">
        <v>17</v>
      </c>
    </row>
    <row r="9" spans="1:10" ht="13" thickBot="1" x14ac:dyDescent="0.3">
      <c r="A9" s="42" t="s">
        <v>18</v>
      </c>
      <c r="B9" s="43">
        <f>B6/12</f>
        <v>34.574999999999996</v>
      </c>
      <c r="C9" s="26"/>
      <c r="D9" s="17"/>
      <c r="E9" s="14"/>
      <c r="F9" s="41"/>
      <c r="G9" s="15"/>
    </row>
    <row r="10" spans="1:10" ht="15.5" thickTop="1" thickBot="1" x14ac:dyDescent="0.4">
      <c r="A10" s="47" t="s">
        <v>19</v>
      </c>
      <c r="B10" s="48"/>
      <c r="C10" s="48"/>
      <c r="D10" s="17"/>
      <c r="E10" s="48" t="s">
        <v>20</v>
      </c>
      <c r="F10" s="48"/>
      <c r="G10" s="49"/>
    </row>
    <row r="11" spans="1:10" ht="13.5" thickTop="1" thickBot="1" x14ac:dyDescent="0.3">
      <c r="A11" s="9" t="s">
        <v>21</v>
      </c>
      <c r="B11" s="7">
        <v>46.125</v>
      </c>
      <c r="C11" s="16" t="s">
        <v>22</v>
      </c>
      <c r="D11" s="17"/>
      <c r="E11" s="18">
        <v>1</v>
      </c>
      <c r="F11" s="25">
        <f>$B$15+F12</f>
        <v>42.212500000000006</v>
      </c>
      <c r="G11" s="20" t="s">
        <v>22</v>
      </c>
      <c r="H11" s="39"/>
    </row>
    <row r="12" spans="1:10" ht="13.5" thickTop="1" thickBot="1" x14ac:dyDescent="0.3">
      <c r="A12" s="9" t="s">
        <v>23</v>
      </c>
      <c r="B12" s="7">
        <v>3.5</v>
      </c>
      <c r="C12" s="16" t="s">
        <v>22</v>
      </c>
      <c r="D12" s="17"/>
      <c r="E12" s="18">
        <v>2</v>
      </c>
      <c r="F12" s="25">
        <f>$B$15+F13</f>
        <v>34.387500000000003</v>
      </c>
      <c r="G12" s="20" t="s">
        <v>22</v>
      </c>
    </row>
    <row r="13" spans="1:10" ht="13" thickTop="1" x14ac:dyDescent="0.25">
      <c r="A13" s="9" t="s">
        <v>24</v>
      </c>
      <c r="B13" s="24">
        <f>B12*2</f>
        <v>7</v>
      </c>
      <c r="C13" s="16" t="s">
        <v>22</v>
      </c>
      <c r="D13" s="17"/>
      <c r="E13" s="18">
        <v>3</v>
      </c>
      <c r="F13" s="25">
        <f>$B$15+F14</f>
        <v>26.5625</v>
      </c>
      <c r="G13" s="20" t="s">
        <v>22</v>
      </c>
    </row>
    <row r="14" spans="1:10" x14ac:dyDescent="0.25">
      <c r="A14" s="9" t="s">
        <v>25</v>
      </c>
      <c r="B14" s="25">
        <f>B11-B13</f>
        <v>39.125</v>
      </c>
      <c r="C14" s="16" t="s">
        <v>22</v>
      </c>
      <c r="D14" s="17"/>
      <c r="E14" s="18">
        <v>4</v>
      </c>
      <c r="F14" s="25">
        <f>$B$15+F15</f>
        <v>18.737500000000001</v>
      </c>
      <c r="G14" s="20" t="s">
        <v>22</v>
      </c>
    </row>
    <row r="15" spans="1:10" x14ac:dyDescent="0.25">
      <c r="A15" s="9" t="s">
        <v>26</v>
      </c>
      <c r="B15" s="25">
        <f>B14/5</f>
        <v>7.8250000000000002</v>
      </c>
      <c r="C15" s="16" t="s">
        <v>22</v>
      </c>
      <c r="D15" s="17"/>
      <c r="E15" s="18">
        <v>5</v>
      </c>
      <c r="F15" s="25">
        <f>(B11-B13)/10+B13</f>
        <v>10.9125</v>
      </c>
      <c r="G15" s="20" t="s">
        <v>22</v>
      </c>
    </row>
    <row r="16" spans="1:10" ht="25.5" thickBot="1" x14ac:dyDescent="0.3">
      <c r="A16" s="23" t="s">
        <v>27</v>
      </c>
      <c r="B16" s="36">
        <f>B11-B12</f>
        <v>42.625</v>
      </c>
      <c r="C16" s="26" t="s">
        <v>22</v>
      </c>
      <c r="D16" s="27" t="s">
        <v>5</v>
      </c>
      <c r="E16" s="28" t="s">
        <v>28</v>
      </c>
      <c r="F16" s="36">
        <f>B12</f>
        <v>3.5</v>
      </c>
      <c r="G16" s="29" t="s">
        <v>22</v>
      </c>
    </row>
    <row r="17" spans="1:10" ht="13" thickTop="1" x14ac:dyDescent="0.25">
      <c r="A17" s="30"/>
      <c r="B17" s="31"/>
      <c r="C17" s="32"/>
      <c r="D17" s="33"/>
      <c r="E17" s="32"/>
      <c r="F17" s="31"/>
      <c r="G17" s="32"/>
    </row>
    <row r="18" spans="1:10" x14ac:dyDescent="0.25">
      <c r="A18" s="34"/>
      <c r="B18" s="35"/>
      <c r="D18" s="1"/>
      <c r="F18" s="35"/>
    </row>
    <row r="25" spans="1:10" x14ac:dyDescent="0.25">
      <c r="J25" t="s">
        <v>5</v>
      </c>
    </row>
  </sheetData>
  <mergeCells count="7">
    <mergeCell ref="A1:G1"/>
    <mergeCell ref="A10:C10"/>
    <mergeCell ref="E10:G10"/>
    <mergeCell ref="B2:D2"/>
    <mergeCell ref="B3:D3"/>
    <mergeCell ref="A5:G5"/>
    <mergeCell ref="B4:D4"/>
  </mergeCells>
  <phoneticPr fontId="0" type="noConversion"/>
  <printOptions horizontalCentered="1" verticalCentered="1"/>
  <pageMargins left="0.75" right="0.75" top="1" bottom="1" header="0.5" footer="0.5"/>
  <pageSetup scale="92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B066-CD7E-4F75-9319-AE0737374A16}">
  <dimension ref="A1:F23"/>
  <sheetViews>
    <sheetView workbookViewId="0">
      <selection activeCell="E14" sqref="E14"/>
    </sheetView>
  </sheetViews>
  <sheetFormatPr defaultRowHeight="12.5" x14ac:dyDescent="0.25"/>
  <cols>
    <col min="2" max="2" width="9.1796875" style="3" customWidth="1"/>
    <col min="4" max="4" width="22.54296875" customWidth="1"/>
    <col min="5" max="5" width="10.1796875" bestFit="1" customWidth="1"/>
  </cols>
  <sheetData>
    <row r="1" spans="1:6" x14ac:dyDescent="0.25">
      <c r="A1">
        <v>58</v>
      </c>
      <c r="B1" s="3">
        <v>8.3390000000000004</v>
      </c>
    </row>
    <row r="2" spans="1:6" x14ac:dyDescent="0.25">
      <c r="A2">
        <v>59</v>
      </c>
      <c r="B2" s="3">
        <v>8.3379999999999992</v>
      </c>
    </row>
    <row r="3" spans="1:6" x14ac:dyDescent="0.25">
      <c r="A3">
        <v>60</v>
      </c>
      <c r="B3" s="3">
        <v>8.3369999999999997</v>
      </c>
    </row>
    <row r="4" spans="1:6" x14ac:dyDescent="0.25">
      <c r="A4">
        <v>61</v>
      </c>
      <c r="B4" s="3">
        <v>8.3360000000000003</v>
      </c>
    </row>
    <row r="5" spans="1:6" x14ac:dyDescent="0.25">
      <c r="A5">
        <v>62</v>
      </c>
      <c r="B5" s="3">
        <v>8.3350000000000009</v>
      </c>
      <c r="D5" s="1" t="s">
        <v>29</v>
      </c>
      <c r="E5" s="5">
        <f>'Probe Placement'!F6</f>
        <v>83</v>
      </c>
    </row>
    <row r="6" spans="1:6" x14ac:dyDescent="0.25">
      <c r="A6">
        <v>63</v>
      </c>
      <c r="B6" s="3">
        <v>8.3350000000000009</v>
      </c>
      <c r="D6" s="2" t="s">
        <v>30</v>
      </c>
      <c r="E6" s="2" t="s">
        <v>31</v>
      </c>
    </row>
    <row r="7" spans="1:6" x14ac:dyDescent="0.25">
      <c r="A7">
        <v>64</v>
      </c>
      <c r="B7" s="3">
        <v>8.3339999999999996</v>
      </c>
      <c r="D7" s="2">
        <f>ROUNDUP(E5,0)</f>
        <v>83</v>
      </c>
      <c r="E7" s="2">
        <f>VLOOKUP(D7,A3:B23,2)</f>
        <v>8.3170000000000002</v>
      </c>
    </row>
    <row r="8" spans="1:6" x14ac:dyDescent="0.25">
      <c r="A8">
        <v>65</v>
      </c>
      <c r="B8" s="3">
        <v>8.3330000000000002</v>
      </c>
      <c r="D8" s="2">
        <f>D7-1</f>
        <v>82</v>
      </c>
      <c r="E8" s="2">
        <f>VLOOKUP(D8,A1:B23,2)</f>
        <v>8.3170000000000002</v>
      </c>
    </row>
    <row r="9" spans="1:6" x14ac:dyDescent="0.25">
      <c r="A9">
        <v>66</v>
      </c>
      <c r="B9" s="3">
        <v>8.3320000000000007</v>
      </c>
    </row>
    <row r="10" spans="1:6" x14ac:dyDescent="0.25">
      <c r="A10">
        <v>67</v>
      </c>
      <c r="B10" s="3">
        <v>8.3309999999999995</v>
      </c>
      <c r="D10" t="s">
        <v>32</v>
      </c>
      <c r="E10" s="4">
        <f>E8-E7</f>
        <v>0</v>
      </c>
    </row>
    <row r="11" spans="1:6" x14ac:dyDescent="0.25">
      <c r="A11">
        <v>68</v>
      </c>
      <c r="B11" s="3">
        <v>8.33</v>
      </c>
      <c r="D11" t="s">
        <v>33</v>
      </c>
      <c r="E11" s="4">
        <f>E5-D8</f>
        <v>1</v>
      </c>
    </row>
    <row r="12" spans="1:6" x14ac:dyDescent="0.25">
      <c r="A12">
        <v>69</v>
      </c>
      <c r="B12" s="3">
        <v>8.3290000000000006</v>
      </c>
      <c r="D12" t="s">
        <v>34</v>
      </c>
      <c r="E12" s="4">
        <f>E10/10</f>
        <v>0</v>
      </c>
    </row>
    <row r="13" spans="1:6" x14ac:dyDescent="0.25">
      <c r="A13">
        <v>70</v>
      </c>
      <c r="B13" s="3">
        <v>8.3290000000000006</v>
      </c>
    </row>
    <row r="14" spans="1:6" x14ac:dyDescent="0.25">
      <c r="A14">
        <v>71</v>
      </c>
      <c r="B14" s="3">
        <v>8.327</v>
      </c>
      <c r="D14" t="s">
        <v>35</v>
      </c>
      <c r="E14">
        <f>E8</f>
        <v>8.3170000000000002</v>
      </c>
    </row>
    <row r="15" spans="1:6" x14ac:dyDescent="0.25">
      <c r="A15">
        <v>72</v>
      </c>
      <c r="B15" s="3">
        <v>8.3260000000000005</v>
      </c>
      <c r="D15" t="s">
        <v>36</v>
      </c>
      <c r="E15" s="4">
        <f>(E11*10)*E12</f>
        <v>0</v>
      </c>
      <c r="F15" s="4"/>
    </row>
    <row r="16" spans="1:6" x14ac:dyDescent="0.25">
      <c r="A16">
        <v>73</v>
      </c>
      <c r="B16" s="3">
        <v>8.3249999999999993</v>
      </c>
    </row>
    <row r="17" spans="1:6" x14ac:dyDescent="0.25">
      <c r="A17">
        <v>74</v>
      </c>
      <c r="B17" s="3">
        <v>8.3239999999999998</v>
      </c>
      <c r="D17" t="s">
        <v>37</v>
      </c>
      <c r="E17" s="4">
        <f>E14-E15</f>
        <v>8.3170000000000002</v>
      </c>
      <c r="F17" s="4"/>
    </row>
    <row r="18" spans="1:6" x14ac:dyDescent="0.25">
      <c r="A18">
        <v>75</v>
      </c>
      <c r="B18" s="3">
        <v>8.3230000000000004</v>
      </c>
    </row>
    <row r="19" spans="1:6" x14ac:dyDescent="0.25">
      <c r="A19">
        <v>76</v>
      </c>
      <c r="B19" s="3">
        <v>8.3219999999999992</v>
      </c>
    </row>
    <row r="20" spans="1:6" x14ac:dyDescent="0.25">
      <c r="A20">
        <v>77</v>
      </c>
      <c r="B20" s="3">
        <v>8.3209999999999997</v>
      </c>
    </row>
    <row r="21" spans="1:6" x14ac:dyDescent="0.25">
      <c r="A21">
        <v>78</v>
      </c>
      <c r="B21" s="3">
        <v>8.3190000000000008</v>
      </c>
    </row>
    <row r="22" spans="1:6" x14ac:dyDescent="0.25">
      <c r="A22">
        <v>79</v>
      </c>
      <c r="B22" s="3">
        <v>8.3179999999999996</v>
      </c>
    </row>
    <row r="23" spans="1:6" x14ac:dyDescent="0.25">
      <c r="A23">
        <v>80</v>
      </c>
      <c r="B23" s="3">
        <v>8.3170000000000002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CA5F-1443-4E54-B6F7-6F96E4FA9E17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F40FF5-0CC1-4695-B6FC-01EBD0067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7F05AE-7D28-4586-BFCB-E3D20DEA73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Probe Placement</vt:lpstr>
      <vt:lpstr>Specific Gravity</vt:lpstr>
      <vt:lpstr>Sheet3</vt:lpstr>
    </vt:vector>
  </TitlesOfParts>
  <Manager/>
  <Company>Rheem Manufacturing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Thenappan, Subbu (GE Appliances, Haier)</dc:creator>
  <cp:keywords/>
  <dc:description/>
  <cp:lastModifiedBy>Irwin, Anthony  (GE Appliances, Haier)</cp:lastModifiedBy>
  <cp:revision/>
  <dcterms:created xsi:type="dcterms:W3CDTF">1999-08-27T14:15:20Z</dcterms:created>
  <dcterms:modified xsi:type="dcterms:W3CDTF">2024-12-18T17:37:33Z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</Properties>
</file>