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BRAULIO HUAMAN\Documents\"/>
    </mc:Choice>
  </mc:AlternateContent>
  <xr:revisionPtr revIDLastSave="0" documentId="13_ncr:1_{31458F42-A2AD-4C29-B79F-38AD30B4785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22-08" sheetId="1" r:id="rId1"/>
    <sheet name="Distribución de terceros  " sheetId="2" r:id="rId2"/>
    <sheet name="PERSONAL OFFSITE" sheetId="3" r:id="rId3"/>
    <sheet name="01. Oficinas " sheetId="4" state="hidden" r:id="rId4"/>
    <sheet name="02. Planta de concreto" sheetId="5" state="hidden" r:id="rId5"/>
    <sheet name="03. Almacén rampa sur" sheetId="6" state="hidden" r:id="rId6"/>
    <sheet name="05. Almacén rampa norte" sheetId="7" state="hidden" r:id="rId7"/>
  </sheets>
  <definedNames>
    <definedName name="_" localSheetId="3">#REF!</definedName>
    <definedName name="_" localSheetId="4">#REF!</definedName>
    <definedName name="_" localSheetId="5">#REF!</definedName>
    <definedName name="_" localSheetId="6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>{#N/A,#N/A,FALSE,"Total_OC015";#N/A,#N/A,FALSE,"ADMIN";#N/A,#N/A,FALSE,"PROCES";#N/A,#N/A,FALSE,"mecan";#N/A,#N/A,FALSE,"civil";#N/A,#N/A,FALSE,"CAÑER";#N/A,#N/A,FALSE,"ELEC";#N/A,#N/A,FALSE,"INSTR"}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3">{#N/A,#N/A,FALSE,"Total_OC015";#N/A,#N/A,FALSE,"ADMIN";#N/A,#N/A,FALSE,"PROCES";#N/A,#N/A,FALSE,"mecan";#N/A,#N/A,FALSE,"civil";#N/A,#N/A,FALSE,"CAÑER";#N/A,#N/A,FALSE,"ELEC";#N/A,#N/A,FALSE,"INSTR"}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3">{#N/A,#N/A,TRUE,"Est. de Fact.";#N/A,#N/A,TRUE,"Capitulo 19";#N/A,#N/A,TRUE,"Proyecto P855"}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3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3">{#N/A,#N/A,FALSE,"Total_OC015";#N/A,#N/A,FALSE,"ADMIN";#N/A,#N/A,FALSE,"PROCES";#N/A,#N/A,FALSE,"mecan";#N/A,#N/A,FALSE,"civil";#N/A,#N/A,FALSE,"CAÑER";#N/A,#N/A,FALSE,"ELEC";#N/A,#N/A,FALSE,"INSTR"}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>{#N/A,#N/A,FALSE,"Total_OC015";#N/A,#N/A,FALSE,"ADMIN";#N/A,#N/A,FALSE,"PROCES";#N/A,#N/A,FALSE,"mecan";#N/A,#N/A,FALSE,"civil";#N/A,#N/A,FALSE,"CAÑER";#N/A,#N/A,FALSE,"ELEC";#N/A,#N/A,FALSE,"INSTR"}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3">{#N/A,#N/A,FALSE,"Total_OC015";#N/A,#N/A,FALSE,"ADMIN";#N/A,#N/A,FALSE,"PROCES";#N/A,#N/A,FALSE,"mecan";#N/A,#N/A,FALSE,"civil";#N/A,#N/A,FALSE,"CAÑER";#N/A,#N/A,FALSE,"ELEC";#N/A,#N/A,FALSE,"INSTR"}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3">{#N/A,#N/A,TRUE,"Est. de Fact.";#N/A,#N/A,TRUE,"Capitulo 19";#N/A,#N/A,TRUE,"Proyecto P855"}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3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3">{#N/A,#N/A,FALSE,"Total_OC015";#N/A,#N/A,FALSE,"ADMIN";#N/A,#N/A,FALSE,"PROCES";#N/A,#N/A,FALSE,"mecan";#N/A,#N/A,FALSE,"civil";#N/A,#N/A,FALSE,"CAÑER";#N/A,#N/A,FALSE,"ELEC";#N/A,#N/A,FALSE,"INSTR"}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>{#N/A,#N/A,FALSE,"Total_OC015";#N/A,#N/A,FALSE,"ADMIN";#N/A,#N/A,FALSE,"PROCES";#N/A,#N/A,FALSE,"mecan";#N/A,#N/A,FALSE,"civil";#N/A,#N/A,FALSE,"CAÑER";#N/A,#N/A,FALSE,"ELEC";#N/A,#N/A,FALSE,"INSTR"}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>{"FlujoGastos",#N/A,FALSE,"Base";"FlujoGastos",#N/A,FALSE,"Buzón Tren";"FlujoGastos",#N/A,FALSE,"Buzón Camión";"FlujoGastos",#N/A,FALSE,"LHD Camión";"FlujoGastos",#N/A,FALSE,"Cámara Camión"}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>{"desarrollo",#N/A,FALSE,"Cámara Camión";"resumen",#N/A,FALSE,"Cámara Camión";"eqprod",#N/A,FALSE,"Cámara Camión"}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3">{#N/A,#N/A,FALSE,"Total_OC015";#N/A,#N/A,FALSE,"ADMIN";#N/A,#N/A,FALSE,"PROCES";#N/A,#N/A,FALSE,"mecan";#N/A,#N/A,FALSE,"civil";#N/A,#N/A,FALSE,"CAÑER";#N/A,#N/A,FALSE,"ELEC";#N/A,#N/A,FALSE,"INSTR"}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3">{#N/A,#N/A,TRUE,"Est. de Fact.";#N/A,#N/A,TRUE,"Capitulo 19";#N/A,#N/A,TRUE,"Proyecto P855"}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3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3">{#N/A,#N/A,FALSE,"Total_OC015";#N/A,#N/A,FALSE,"ADMIN";#N/A,#N/A,FALSE,"PROCES";#N/A,#N/A,FALSE,"mecan";#N/A,#N/A,FALSE,"civil";#N/A,#N/A,FALSE,"CAÑER";#N/A,#N/A,FALSE,"ELEC";#N/A,#N/A,FALSE,"INSTR"}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>{"FlujoGastos",#N/A,FALSE,"Base";"FlujoGastos",#N/A,FALSE,"Buzón Tren";"FlujoGastos",#N/A,FALSE,"Buzón Camión";"FlujoGastos",#N/A,FALSE,"LHD Camión";"FlujoGastos",#N/A,FALSE,"Cámara Camión"}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>{"desarrollo",#N/A,FALSE,"Cámara Camión";"resumen",#N/A,FALSE,"Cámara Camión";"eqprod",#N/A,FALSE,"Cámara Camión"}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>{#N/A,#N/A,FALSE,"Total_OC015";#N/A,#N/A,FALSE,"ADMIN";#N/A,#N/A,FALSE,"PROCES";#N/A,#N/A,FALSE,"mecan";#N/A,#N/A,FALSE,"civil";#N/A,#N/A,FALSE,"CAÑER";#N/A,#N/A,FALSE,"ELEC";#N/A,#N/A,FALSE,"INSTR"}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>{"FlujoGastos",#N/A,FALSE,"Base";"FlujoGastos",#N/A,FALSE,"Buzón Tren";"FlujoGastos",#N/A,FALSE,"Buzón Camión";"FlujoGastos",#N/A,FALSE,"LHD Camión";"FlujoGastos",#N/A,FALSE,"Cámara Camión"}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>{"desarrollo",#N/A,FALSE,"Cámara Camión";"resumen",#N/A,FALSE,"Cámara Camión";"eqprod",#N/A,FALSE,"Cámara Camión"}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3">{#N/A,#N/A,TRUE,"Est. de Fact.";#N/A,#N/A,TRUE,"Capitulo 19";#N/A,#N/A,TRUE,"Proyecto P855"}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>{"April",#N/A,FALSE,"April"}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3">{#N/A,#N/A,FALSE,"Total_OC015";#N/A,#N/A,FALSE,"ADMIN";#N/A,#N/A,FALSE,"PROCES";#N/A,#N/A,FALSE,"mecan";#N/A,#N/A,FALSE,"civil";#N/A,#N/A,FALSE,"CAÑER";#N/A,#N/A,FALSE,"ELEC";#N/A,#N/A,FALSE,"INSTR"}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>#REF!</definedName>
    <definedName name="___thinkcellOXYHo3nJ10uZP.Bb3thfpQ" localSheetId="3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>#REF!</definedName>
    <definedName name="___thinkcellvZ7ShqV0dkWj98tpZsWYlw" localSheetId="3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3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3">{#N/A,#N/A,FALSE,"Total_OC015";#N/A,#N/A,FALSE,"ADMIN";#N/A,#N/A,FALSE,"PROCES";#N/A,#N/A,FALSE,"mecan";#N/A,#N/A,FALSE,"civil";#N/A,#N/A,FALSE,"CAÑER";#N/A,#N/A,FALSE,"ELEC";#N/A,#N/A,FALSE,"INSTR"}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>{"April",#N/A,FALSE,"April"}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>{#N/A,#N/A,FALSE,"Total_OC015";#N/A,#N/A,FALSE,"ADMIN";#N/A,#N/A,FALSE,"PROCES";#N/A,#N/A,FALSE,"mecan";#N/A,#N/A,FALSE,"civil";#N/A,#N/A,FALSE,"CAÑER";#N/A,#N/A,FALSE,"ELEC";#N/A,#N/A,FALSE,"INSTR"}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>{"FlujoGastos",#N/A,FALSE,"Base";"FlujoGastos",#N/A,FALSE,"Buzón Tren";"FlujoGastos",#N/A,FALSE,"Buzón Camión";"FlujoGastos",#N/A,FALSE,"LHD Camión";"FlujoGastos",#N/A,FALSE,"Cámara Camión"}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>{"desarrollo",#N/A,FALSE,"Cámara Camión";"resumen",#N/A,FALSE,"Cámara Camión";"eqprod",#N/A,FALSE,"Cámara Camión"}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3">{#N/A,#N/A,FALSE,"Total_OC015";#N/A,#N/A,FALSE,"ADMIN";#N/A,#N/A,FALSE,"PROCES";#N/A,#N/A,FALSE,"mecan";#N/A,#N/A,FALSE,"civil";#N/A,#N/A,FALSE,"CAÑER";#N/A,#N/A,FALSE,"ELEC";#N/A,#N/A,FALSE,"INSTR"}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3">{#N/A,#N/A,TRUE,"Est. de Fact.";#N/A,#N/A,TRUE,"Capitulo 19";#N/A,#N/A,TRUE,"Proyecto P855"}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3">{#N/A,#N/A,FALSE,"Total_OC015";#N/A,#N/A,FALSE,"ADMIN";#N/A,#N/A,FALSE,"PROCES";#N/A,#N/A,FALSE,"mecan";#N/A,#N/A,FALSE,"civil";#N/A,#N/A,FALSE,"CAÑER";#N/A,#N/A,FALSE,"ELEC";#N/A,#N/A,FALSE,"INSTR"}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3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>#REF!</definedName>
    <definedName name="_1__123Graph_A121_2_A" localSheetId="3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>#REF!</definedName>
    <definedName name="_1_0_S" localSheetId="3">#REF!</definedName>
    <definedName name="_1_0_S" localSheetId="4">#REF!</definedName>
    <definedName name="_1_0_S" localSheetId="5">#REF!</definedName>
    <definedName name="_1_0_S" localSheetId="6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3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>#REF!</definedName>
    <definedName name="_3__123Graph_AEFICIENCIA_1" localSheetId="3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3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>{"April",#N/A,FALSE,"April"}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3">0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3">{#N/A,#N/A,FALSE,"Total_OC015";#N/A,#N/A,FALSE,"ADMIN";#N/A,#N/A,FALSE,"PROCES";#N/A,#N/A,FALSE,"mecan";#N/A,#N/A,FALSE,"civil";#N/A,#N/A,FALSE,"CAÑER";#N/A,#N/A,FALSE,"ELEC";#N/A,#N/A,FALSE,"INSTR"}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>{"FlujoGastos",#N/A,FALSE,"Base";"FlujoGastos",#N/A,FALSE,"Buzón Tren";"FlujoGastos",#N/A,FALSE,"Buzón Camión";"FlujoGastos",#N/A,FALSE,"LHD Camión";"FlujoGastos",#N/A,FALSE,"Cámara Camión"}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>{"desarrollo",#N/A,FALSE,"Cámara Camión";"resumen",#N/A,FALSE,"Cámara Camión";"eqprod",#N/A,FALSE,"Cámara Camión"}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3">{#N/A,#N/A,FALSE,"Total_OC015";#N/A,#N/A,FALSE,"ADMIN";#N/A,#N/A,FALSE,"PROCES";#N/A,#N/A,FALSE,"mecan";#N/A,#N/A,FALSE,"civil";#N/A,#N/A,FALSE,"CAÑER";#N/A,#N/A,FALSE,"ELEC";#N/A,#N/A,FALSE,"INSTR"}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>255</definedName>
    <definedName name="_Order1" localSheetId="4">255</definedName>
    <definedName name="_Order1" localSheetId="5">255</definedName>
    <definedName name="_Order1" localSheetId="6">255</definedName>
    <definedName name="_Order1">0</definedName>
    <definedName name="_Order1_1">0</definedName>
    <definedName name="_Order2" localSheetId="3">255</definedName>
    <definedName name="_Order2" localSheetId="4">255</definedName>
    <definedName name="_Order2" localSheetId="5">255</definedName>
    <definedName name="_Order2" localSheetId="6">255</definedName>
    <definedName name="_Order2">0</definedName>
    <definedName name="_PA1">#REF!</definedName>
    <definedName name="_Parse_In" localSheetId="3">#REF!</definedName>
    <definedName name="_Parse_In" localSheetId="4">#REF!</definedName>
    <definedName name="_Parse_In" localSheetId="5">#REF!</definedName>
    <definedName name="_Parse_In" localSheetId="6">#REF!</definedName>
    <definedName name="_Parse_In">#REF!</definedName>
    <definedName name="_Parse_Out" localSheetId="3">#REF!</definedName>
    <definedName name="_Parse_Out" localSheetId="4">#REF!</definedName>
    <definedName name="_Parse_Out" localSheetId="5">#REF!</definedName>
    <definedName name="_Parse_Out" localSheetId="6">#REF!</definedName>
    <definedName name="_Parse_Out">#REF!</definedName>
    <definedName name="_pl">#REF!</definedName>
    <definedName name="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>{#N/A,#N/A,FALSE,"Total_OC015";#N/A,#N/A,FALSE,"ADMIN";#N/A,#N/A,FALSE,"PROCES";#N/A,#N/A,FALSE,"mecan";#N/A,#N/A,FALSE,"civil";#N/A,#N/A,FALSE,"CAÑER";#N/A,#N/A,FALSE,"ELEC";#N/A,#N/A,FALSE,"INSTR"}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3">#REF!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>#REF!</definedName>
    <definedName name="_Regression_X" localSheetId="3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3">#REF!</definedName>
    <definedName name="_S" localSheetId="4">#REF!</definedName>
    <definedName name="_S" localSheetId="5">#REF!</definedName>
    <definedName name="_S" localSheetId="6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3">#REF!</definedName>
    <definedName name="_Table1_In1" localSheetId="4">#REF!</definedName>
    <definedName name="_Table1_In1" localSheetId="5">#REF!</definedName>
    <definedName name="_Table1_In1" localSheetId="6">#REF!</definedName>
    <definedName name="_Table1_In1">#REF!</definedName>
    <definedName name="_Table1_Out">#REF!</definedName>
    <definedName name="_Table2_In1" localSheetId="3">#REF!</definedName>
    <definedName name="_Table2_In1" localSheetId="4">#REF!</definedName>
    <definedName name="_Table2_In1" localSheetId="5">#REF!</definedName>
    <definedName name="_Table2_In1" localSheetId="6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>{#N/A,#N/A,TRUE,"Est. de Fact.";#N/A,#N/A,TRUE,"Capitulo 19";#N/A,#N/A,TRUE,"Proyecto P855"}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3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3">{#N/A,#N/A,FALSE,"Total_OC015";#N/A,#N/A,FALSE,"ADMIN";#N/A,#N/A,FALSE,"PROCES";#N/A,#N/A,FALSE,"mecan";#N/A,#N/A,FALSE,"civil";#N/A,#N/A,FALSE,"CAÑER";#N/A,#N/A,FALSE,"ELEC";#N/A,#N/A,FALSE,"INSTR"}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>{"Sin detalle",#N/A,FALSE,"Flujo (redondeado)";"Detallado",#N/A,FALSE,"Flujo (redondeado)"}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>{#N/A,#N/A,FALSE,"Resumen"}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3">{#N/A,#N/A,FALSE,"1 PSS";#N/A,#N/A,FALSE,"2 PSS";#N/A,#N/A,FALSE,"CLIENT";#N/A,#N/A,FALSE,"SUM PSS&amp;GM ORIG"}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>{"April",#N/A,FALSE,"April"}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>{"April",#N/A,FALSE,"April"}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>{"April",#N/A,FALSE,"April"}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>{#N/A,#N/A,FALSE,"Total_OC015";#N/A,#N/A,FALSE,"ADMIN";#N/A,#N/A,FALSE,"PROCES";#N/A,#N/A,FALSE,"mecan";#N/A,#N/A,FALSE,"civil";#N/A,#N/A,FALSE,"CAÑER";#N/A,#N/A,FALSE,"ELEC";#N/A,#N/A,FALSE,"INSTR"}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>{"FEB_DEC",#N/A,FALSE,"February"}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>{"MAR",#N/A,FALSE,"March"}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3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3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>{#N/A,#N/A,FALSE,"Cost Report";#N/A,#N/A,FALSE,"Qtly Summ.";#N/A,#N/A,FALSE,"Mar  Qtr";#N/A,#N/A,FALSE,"Report Summary"}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3">#REF!</definedName>
    <definedName name="ARMA" localSheetId="4">#REF!</definedName>
    <definedName name="ARMA" localSheetId="5">#REF!</definedName>
    <definedName name="ARMA" localSheetId="6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3">{"Sin detalle",#N/A,FALSE,"Flujo (redondeado)"}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3">{#N/A,#N/A,FALSE,"Matrix";#N/A,#N/A,FALSE,"Executive";#N/A,#N/A,FALSE,"Summary"}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3">{"desarrollo",#N/A,FALSE,"LHD Camión";"eqdllo",#N/A,FALSE,"LHD Camión";"eqprod",#N/A,FALSE,"LHD Camión";"Resumen",#N/A,FALSE,"LHD Camión"}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3">{#N/A,#N/A,FALSE,"Total_OC015";#N/A,#N/A,FALSE,"ADMIN";#N/A,#N/A,FALSE,"PROCES";#N/A,#N/A,FALSE,"mecan";#N/A,#N/A,FALSE,"civil";#N/A,#N/A,FALSE,"CAÑER";#N/A,#N/A,FALSE,"ELEC";#N/A,#N/A,FALSE,"INSTR"}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3">{"Sin detalle",#N/A,FALSE,"Flujo (redondeado)"}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3">{"Sin detalle",#N/A,FALSE,"Flujo (redondeado)";"Detallado",#N/A,FALSE,"Flujo (redondeado)"}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3">#REF!</definedName>
    <definedName name="bbbb" localSheetId="4">#REF!</definedName>
    <definedName name="bbbb" localSheetId="5">#REF!</definedName>
    <definedName name="bbbb" localSheetId="6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>{"Sin detalle",#N/A,FALSE,"Flujo (redondeado)";"Detallado",#N/A,FALSE,"Flujo (redondeado)"}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>{#N/A,#N/A,TRUE,"Est. de Fact.";#N/A,#N/A,TRUE,"Capitulo 19";#N/A,#N/A,TRUE,"Proyecto P855"}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>{"FlujoGastos",#N/A,FALSE,"Base";"FlujoGastos",#N/A,FALSE,"Buzón Tren";"FlujoGastos",#N/A,FALSE,"Buzón Camión";"FlujoGastos",#N/A,FALSE,"LHD Camión";"FlujoGastos",#N/A,FALSE,"Cámara Camión"}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3">-786087239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>-1167690996</definedName>
    <definedName name="CBWorkbookPriority_1">-63374579</definedName>
    <definedName name="CBWorkbookPriority1">-674308301</definedName>
    <definedName name="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>{#N/A,#N/A,FALSE,"DET-CAMB.";#N/A,#N/A,FALSE,"PRESUP.";#N/A,#N/A,FALSE,"RESUMEN";#N/A,#N/A,FALSE,"CT";#N/A,#N/A,FALSE,"PD";#N/A,#N/A,FALSE,"PR"}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3">{#N/A,#N/A,FALSE,"US$";#N/A,#N/A,FALSE,"SUMMARY";#N/A,#N/A,FALSE,"DET.SUMM";#N/A,#N/A,FALSE,"BACK-UP";#N/A,#N/A,FALSE,"INDIRECTS"}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>{#N/A,#N/A,FALSE,"Resumen"}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>{"desarrollo",#N/A,FALSE,"Cámara Camión";"resumen",#N/A,FALSE,"Cámara Camión";"eqprod",#N/A,FALSE,"Cámara Camión"}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3">{#N/A,#N/A,TRUE,"1842CWN0"}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3">{"datadetail",#N/A,FALSE,"QFD"}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>{"CI+GG(BASE)",#N/A,FALSE,"CI+GG(BASE)";"GG",#N/A,FALSE,"CI+GG(BASE)";"CI",#N/A,FALSE,"CI+GG(BASE)"}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3">{"Sin detalle",#N/A,FALSE,"Flujo (redondeado)";"Detallado",#N/A,FALSE,"Flujo (redondeado)"}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>{#N/A,#N/A,FALSE,"summary";#N/A,#N/A,FALSE,"SumGraph"}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>{#N/A,#N/A,TRUE,"Est. de Fact.";#N/A,#N/A,TRUE,"Capitulo 19";#N/A,#N/A,TRUE,"Proyecto P855"}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>{"May",#N/A,FALSE,"May"}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>{#N/A,#N/A,FALSE,"Total_OC015";#N/A,#N/A,FALSE,"ADMIN";#N/A,#N/A,FALSE,"PROCES";#N/A,#N/A,FALSE,"mecan";#N/A,#N/A,FALSE,"civil";#N/A,#N/A,FALSE,"CAÑER";#N/A,#N/A,FALSE,"ELEC";#N/A,#N/A,FALSE,"INSTR"}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>{"desarrollo",#N/A,FALSE,"Cámara Camión";"resumen",#N/A,FALSE,"Cámara Camión";"eqprod",#N/A,FALSE,"Cámara Camión"}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3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3">{#N/A,#N/A,FALSE,"US$";#N/A,#N/A,FALSE,"SUMMARY";#N/A,#N/A,FALSE,"DET.SUMM";#N/A,#N/A,FALSE,"BACK-UP";#N/A,#N/A,FALSE,"INDIRECTS";#N/A,#N/A,FALSE,"PARAMETERS";#N/A,#N/A,FALSE,"RATES"}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>{#N/A,#N/A,TRUE,"Est. de Fact.";#N/A,#N/A,TRUE,"Capitulo 19";#N/A,#N/A,TRUE,"Proyecto P855"}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3">{"Sin detalle",#N/A,FALSE,"Flujo (redondeado)";"Detallado",#N/A,FALSE,"Flujo (redondeado)"}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>{#N/A,#N/A,FALSE,"DET-CAMB.";#N/A,#N/A,FALSE,"PRESUP.";#N/A,#N/A,FALSE,"RESUMEN";#N/A,#N/A,FALSE,"CT";#N/A,#N/A,FALSE,"PD";#N/A,#N/A,FALSE,"PR"}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>{#N/A,#N/A,FALSE,"Act.Fcst Costs"}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>{#N/A,#N/A,FALSE,"Resumen"}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3">{#N/A,#N/A,FALSE,"DET-CAMB.";#N/A,#N/A,FALSE,"PRESUP.";#N/A,#N/A,FALSE,"RESUMEN";#N/A,#N/A,FALSE,"CT";#N/A,#N/A,FALSE,"PD";#N/A,#N/A,FALSE,"PR"}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3">{#N/A,#N/A,TRUE,"Est. de Fact.";#N/A,#N/A,TRUE,"Capitulo 19";#N/A,#N/A,TRUE,"Proyecto P855"}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3">{#N/A,#N/A,FALSE,"Total_OC015";#N/A,#N/A,FALSE,"ADMIN";#N/A,#N/A,FALSE,"PROCES";#N/A,#N/A,FALSE,"mecan";#N/A,#N/A,FALSE,"civil";#N/A,#N/A,FALSE,"CAÑER";#N/A,#N/A,FALSE,"ELEC";#N/A,#N/A,FALSE,"INSTR"}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3">{#N/A,#N/A,FALSE,"Total_OC015";#N/A,#N/A,FALSE,"ADMIN";#N/A,#N/A,FALSE,"PROCES";#N/A,#N/A,FALSE,"mecan";#N/A,#N/A,FALSE,"civil";#N/A,#N/A,FALSE,"CAÑER";#N/A,#N/A,FALSE,"ELEC";#N/A,#N/A,FALSE,"INSTR"}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>#REF!</definedName>
    <definedName name="FB" localSheetId="4">#REF!</definedName>
    <definedName name="FB" localSheetId="5">#REF!</definedName>
    <definedName name="FB" localSheetId="6">#REF!</definedName>
    <definedName name="FB">#REF!</definedName>
    <definedName name="fbhdfhdfh" localSheetId="3">#REF!</definedName>
    <definedName name="fbhdfhdfh" localSheetId="4">#REF!</definedName>
    <definedName name="fbhdfhdfh" localSheetId="5">#REF!</definedName>
    <definedName name="fbhdfhdfh" localSheetId="6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>{"CI+GG(BASE)",#N/A,FALSE,"CI+GG(BASE)";"GG",#N/A,FALSE,"CI+GG(BASE)";"CI",#N/A,FALSE,"CI+GG(BASE)"}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3">{#N/A,#N/A,FALSE,"Total_OC015";#N/A,#N/A,FALSE,"ADMIN";#N/A,#N/A,FALSE,"PROCES";#N/A,#N/A,FALSE,"mecan";#N/A,#N/A,FALSE,"civil";#N/A,#N/A,FALSE,"CAÑER";#N/A,#N/A,FALSE,"ELEC";#N/A,#N/A,FALSE,"INSTR"}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3">{#N/A,#N/A,FALSE,"Total_OC015";#N/A,#N/A,FALSE,"ADMIN";#N/A,#N/A,FALSE,"PROCES";#N/A,#N/A,FALSE,"mecan";#N/A,#N/A,FALSE,"civil";#N/A,#N/A,FALSE,"CAÑER";#N/A,#N/A,FALSE,"ELEC";#N/A,#N/A,FALSE,"INSTR"}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3">{"JAN",#N/A,FALSE,"January"}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3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3">{"April",#N/A,FALSE,"April"}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>{#N/A,#N/A,TRUE,"259020CIPAug";#N/A,#N/A,TRUE,"259020CIPAug (2)"}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3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>{"June",#N/A,FALSE,"June"}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>{"Sin detalle",#N/A,FALSE,"Flujo (redondeado)";"Detallado",#N/A,FALSE,"Flujo (redondeado)"}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>{#N/A,#N/A,FALSE,"DET-CAMB.";#N/A,#N/A,FALSE,"PRESUP.";#N/A,#N/A,FALSE,"RESUMEN";#N/A,#N/A,FALSE,"CT";#N/A,#N/A,FALSE,"PD";#N/A,#N/A,FALSE,"PR"}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3">{#N/A,#N/A,FALSE,"Total_OC015";#N/A,#N/A,FALSE,"ADMIN";#N/A,#N/A,FALSE,"PROCES";#N/A,#N/A,FALSE,"mecan";#N/A,#N/A,FALSE,"civil";#N/A,#N/A,FALSE,"CAÑER";#N/A,#N/A,FALSE,"ELEC";#N/A,#N/A,FALSE,"INSTR"}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3">{#N/A,#N/A,TRUE,"Est. de Fact.";#N/A,#N/A,TRUE,"Capitulo 19";#N/A,#N/A,TRUE,"Proyecto P855"}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>{#N/A,#N/A,FALSE,"Cost Report";#N/A,#N/A,FALSE,"Qtly Summ.";#N/A,#N/A,FALSE,"Mar  Qtr";#N/A,#N/A,FALSE,"Report Summary"}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3">{"CI+GG(BASE)",#N/A,FALSE,"CI+GG(BASE)";"GG",#N/A,FALSE,"CI+GG(BASE)";"CI",#N/A,FALSE,"CI+GG(BASE)"}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>{"FlujoGastos",#N/A,FALSE,"Base";"FlujoGastos",#N/A,FALSE,"Buzón Tren";"FlujoGastos",#N/A,FALSE,"Buzón Camión";"FlujoGastos",#N/A,FALSE,"LHD Camión";"FlujoGastos",#N/A,FALSE,"Cámara Camión"}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>{"desarrollo",#N/A,FALSE,"Cámara Camión";"resumen",#N/A,FALSE,"Cámara Camión";"eqprod",#N/A,FALSE,"Cámara Camión"}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3">{#N/A,#N/A,FALSE,"Total_OC015";#N/A,#N/A,FALSE,"ADMIN";#N/A,#N/A,FALSE,"PROCES";#N/A,#N/A,FALSE,"mecan";#N/A,#N/A,FALSE,"civil";#N/A,#N/A,FALSE,"CAÑER";#N/A,#N/A,FALSE,"ELEC";#N/A,#N/A,FALSE,"INSTR"}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3">{#N/A,#N/A,TRUE,"Est. de Fact.";#N/A,#N/A,TRUE,"Capitulo 19";#N/A,#N/A,TRUE,"Proyecto P855"}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3">{#N/A,#N/A,FALSE,"Total_OC015";#N/A,#N/A,FALSE,"ADMIN";#N/A,#N/A,FALSE,"PROCES";#N/A,#N/A,FALSE,"mecan";#N/A,#N/A,FALSE,"civil";#N/A,#N/A,FALSE,"CAÑER";#N/A,#N/A,FALSE,"ELEC";#N/A,#N/A,FALSE,"INSTR"}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>{"ARA1",#N/A,FALSE,"ENG-ARA";"ARAhours",#N/A,FALSE,"ENG-ARA";"ARA$",#N/A,FALSE,"ENG-ARA"}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>{#N/A,#N/A,FALSE,"Cost Report";#N/A,#N/A,FALSE,"Qtly Summ.";#N/A,#N/A,FALSE,"Mar  Qtr";#N/A,#N/A,FALSE,"Report Summary"}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3">{#N/A,#N/A,FALSE,"summary";#N/A,#N/A,FALSE,"SumGraph"}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3">{#N/A,#N/A,FALSE,"Matrix";#N/A,#N/A,FALSE,"Executive";#N/A,#N/A,FALSE,"Summary"}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>{#N/A,#N/A,FALSE,"CLIENT HOPSR";#N/A,#N/A,FALSE,"JEG GRAPH";#N/A,#N/A,FALSE,"PROCESS";#N/A,#N/A,FALSE,"CIVIL";#N/A,#N/A,FALSE,"ELECTRICAL";#N/A,#N/A,FALSE,"CNTRL SYS";#N/A,#N/A,FALSE,"MECH";#N/A,#N/A,FALSE,"PIPE"}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3">{"FlujoGastos",#N/A,FALSE,"Base";"FlujoGastos",#N/A,FALSE,"Buzón Tren";"FlujoGastos",#N/A,FALSE,"Buzón Camión";"FlujoGastos",#N/A,FALSE,"LHD Camión";"FlujoGastos",#N/A,FALSE,"Cámara Camión"}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>{#N/A,#N/A,FALSE,"Total_OC015";#N/A,#N/A,FALSE,"ADMIN";#N/A,#N/A,FALSE,"PROCES";#N/A,#N/A,FALSE,"mecan";#N/A,#N/A,FALSE,"civil";#N/A,#N/A,FALSE,"CAÑER";#N/A,#N/A,FALSE,"ELEC";#N/A,#N/A,FALSE,"INSTR"}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3">{#N/A,#N/A,TRUE,"Est. de Fact.";#N/A,#N/A,TRUE,"Capitulo 19";#N/A,#N/A,TRUE,"Proyecto P855"}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3">{#N/A,#N/A,FALSE,"summary";#N/A,#N/A,FALSE,"SumGraph"}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>{"MAR",#N/A,FALSE,"March"}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>{#N/A,#N/A,FALSE,"US$";#N/A,#N/A,FALSE,"SUMMARY";#N/A,#N/A,FALSE,"DET.SUMM";#N/A,#N/A,FALSE,"BACK-UP";#N/A,#N/A,FALSE,"INDIRECTS";#N/A,#N/A,FALSE,"PARAMETERS";#N/A,#N/A,FALSE,"RATES"}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3">{#N/A,#N/A,FALSE,"US$";#N/A,#N/A,FALSE,"SUMMARY";#N/A,#N/A,FALSE,"DET.SUMM";#N/A,#N/A,FALSE,"BACK-UP";#N/A,#N/A,FALSE,"INDIRECTS"}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>{"desarrollo",#N/A,FALSE,"LHD Camión";"eqdllo",#N/A,FALSE,"LHD Camión";"eqprod",#N/A,FALSE,"LHD Camión";"Resumen",#N/A,FALSE,"LHD Camión"}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3">1252</definedName>
    <definedName name="HTML_CodePage" localSheetId="4">1252</definedName>
    <definedName name="HTML_CodePage" localSheetId="5">1252</definedName>
    <definedName name="HTML_CodePage" localSheetId="6">1252</definedName>
    <definedName name="HTML_CodePage">863</definedName>
    <definedName name="HTML_Control" localSheetId="3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3">""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>"jklyi.c m"</definedName>
    <definedName name="HTML_Email">""</definedName>
    <definedName name="HTML_Header" localSheetId="3">"INDI DIV"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>"mndghm"</definedName>
    <definedName name="HTML_LastUpdate" localSheetId="3">"15-05-2003"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>"02/05/2002"</definedName>
    <definedName name="HTML_LineAfter">FALSE</definedName>
    <definedName name="HTML_LineBefore">FALSE</definedName>
    <definedName name="HTML_Name" localSheetId="3">"ROrdenez"</definedName>
    <definedName name="HTML_Name" localSheetId="4">"ROrdenez"</definedName>
    <definedName name="HTML_Name" localSheetId="5">"ROrdenez"</definedName>
    <definedName name="HTML_Name" localSheetId="6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3">"D:\INFORMES\Indices\2003\Divisional\indices 20031.htm"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3">"INFORME ENERGIA 2003"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3">{#N/A,#N/A,FALSE,"summary";#N/A,#N/A,FALSE,"SumGraph"}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>{#N/A,#N/A,TRUE,"1842CWN0"}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>{"Sin detalle",#N/A,FALSE,"Flujo (redondeado)";"Detallado",#N/A,FALSE,"Flujo (redondeado)"}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>{#N/A,#N/A,FALSE,"Total_OC015";#N/A,#N/A,FALSE,"ADMIN";#N/A,#N/A,FALSE,"PROCES";#N/A,#N/A,FALSE,"mecan";#N/A,#N/A,FALSE,"civil";#N/A,#N/A,FALSE,"CAÑER";#N/A,#N/A,FALSE,"ELEC";#N/A,#N/A,FALSE,"INSTR"}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3">{#N/A,#N/A,TRUE,"Est. de Fact.";#N/A,#N/A,TRUE,"Capitulo 19";#N/A,#N/A,TRUE,"Proyecto P855"}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>{#N/A,#N/A,FALSE,"1 PSS";#N/A,#N/A,FALSE,"2 PSS";#N/A,#N/A,FALSE,"CLIENT";#N/A,#N/A,FALSE,"SUM PSS&amp;GM ORIG"}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3">{#N/A,#N/A,FALSE,"1 PSS";#N/A,#N/A,FALSE,"2 PSS";#N/A,#N/A,FALSE,"CLIENT";#N/A,#N/A,FALSE,"SUM PSS&amp;GM ORIG"}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>{#N/A,#N/A,FALSE,"MANHR FCST-BASE"}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>{#N/A,#N/A,FALSE,"Total_OC015";#N/A,#N/A,FALSE,"ADMIN";#N/A,#N/A,FALSE,"PROCES";#N/A,#N/A,FALSE,"mecan";#N/A,#N/A,FALSE,"civil";#N/A,#N/A,FALSE,"CAÑER";#N/A,#N/A,FALSE,"ELEC";#N/A,#N/A,FALSE,"INSTR"}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3">{#N/A,#N/A,FALSE,"DET-CAMB.";#N/A,#N/A,FALSE,"PRESUP.";#N/A,#N/A,FALSE,"RESUMEN";#N/A,#N/A,FALSE,"CT";#N/A,#N/A,FALSE,"PD";#N/A,#N/A,FALSE,"PR"}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3">{"BALANCE_SHEET",#N/A,FALSE,"A";"INCOME_STATEMENT",#N/A,FALSE,"A"}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3">{"June",#N/A,FALSE,"June"}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3">{"May",#N/A,FALSE,"May"}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3">{#N/A,#N/A,FALSE,"Matrix";#N/A,#N/A,FALSE,"Executive";#N/A,#N/A,FALSE,"Summary"}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>{#N/A,#N/A,FALSE,"MANHR FCST-BASE"}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3">{#N/A,#N/A,FALSE,"Resumen"}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>{#N/A,#N/A,FALSE,"US$";#N/A,#N/A,FALSE,"SUMMARY";#N/A,#N/A,FALSE,"DET.SUMM";#N/A,#N/A,FALSE,"BACK-UP";#N/A,#N/A,FALSE,"INDIRECTS"}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>{#N/A,#N/A,FALSE,"Total_OC015";#N/A,#N/A,FALSE,"ADMIN";#N/A,#N/A,FALSE,"PROCES";#N/A,#N/A,FALSE,"mecan";#N/A,#N/A,FALSE,"civil";#N/A,#N/A,FALSE,"CAÑER";#N/A,#N/A,FALSE,"ELEC";#N/A,#N/A,FALSE,"INSTR"}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3">#REF!</definedName>
    <definedName name="lñl" localSheetId="4">#REF!</definedName>
    <definedName name="lñl" localSheetId="5">#REF!</definedName>
    <definedName name="lñl" localSheetId="6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>{#N/A,#N/A,FALSE,"Total_OC015";#N/A,#N/A,FALSE,"ADMIN";#N/A,#N/A,FALSE,"PROCES";#N/A,#N/A,FALSE,"mecan";#N/A,#N/A,FALSE,"civil";#N/A,#N/A,FALSE,"CAÑER";#N/A,#N/A,FALSE,"ELEC";#N/A,#N/A,FALSE,"INSTR"}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3">{#N/A,#N/A,FALSE,"US$";#N/A,#N/A,FALSE,"SUMMARY";#N/A,#N/A,FALSE,"DET.SUMM";#N/A,#N/A,FALSE,"BACK-UP";#N/A,#N/A,FALSE,"INDIRECTS";#N/A,#N/A,FALSE,"PARAMETERS";#N/A,#N/A,FALSE,"RATES"}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3">{#N/A,#N/A,FALSE,"US$";#N/A,#N/A,FALSE,"SUMMARY";#N/A,#N/A,FALSE,"DET.SUMM";#N/A,#N/A,FALSE,"BACK-UP";#N/A,#N/A,FALSE,"INDIRECTS";#N/A,#N/A,FALSE,"PARAMETERS";#N/A,#N/A,FALSE,"RATES"}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>{#N/A,#N/A,FALSE,"US$";#N/A,#N/A,FALSE,"SUMMARY";#N/A,#N/A,FALSE,"DET.SUMM";#N/A,#N/A,FALSE,"BACK-UP";#N/A,#N/A,FALSE,"INDIRECTS"}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>{#N/A,#N/A,FALSE,"US$";#N/A,#N/A,FALSE,"SUMMARY";#N/A,#N/A,FALSE,"DET.SUMM";#N/A,#N/A,FALSE,"BACK-UP";#N/A,#N/A,FALSE,"INDIRECTS";#N/A,#N/A,FALSE,"PARAMETERS";#N/A,#N/A,FALSE,"RATES"}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>{#N/A,#N/A,FALSE,"US$";#N/A,#N/A,FALSE,"SUMMARY";#N/A,#N/A,FALSE,"DET.SUMM";#N/A,#N/A,FALSE,"BACK-UP";#N/A,#N/A,FALSE,"INDIRECTS"}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#REF!</definedName>
    <definedName name="mo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>{#N/A,#N/A,TRUE,"259020CIPAug";#N/A,#N/A,TRUE,"259020CIPAug (2)"}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3">{"BALANCE_SHEET",#N/A,FALSE,"A";"INCOME_STATEMENT",#N/A,FALSE,"A"}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>{#N/A,#N/A,FALSE,"Total_OC015";#N/A,#N/A,FALSE,"ADMIN";#N/A,#N/A,FALSE,"PROCES";#N/A,#N/A,FALSE,"mecan";#N/A,#N/A,FALSE,"civil";#N/A,#N/A,FALSE,"CAÑER";#N/A,#N/A,FALSE,"ELEC";#N/A,#N/A,FALSE,"INSTR"}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>{#N/A,#N/A,FALSE,"E-1";#N/A,#N/A,FALSE,"E-2";#N/A,#N/A,FALSE,"F-1";#N/A,#N/A,FALSE,"F-2";#N/A,#N/A,FALSE,"F-3";#N/A,#N/A,FALSE,"F-4";#N/A,#N/A,FALSE,"F-5";#N/A,#N/A,FALSE,"F-6";#N/A,#N/A,FALSE,"Matrix"}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3">{#N/A,#N/A,FALSE,"Matrix";#N/A,#N/A,FALSE,"Executive";#N/A,#N/A,FALSE,"Summary"}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>{"April",#N/A,FALSE,"April"}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>{#N/A,#N/A,FALSE,"Total_OC015";#N/A,#N/A,FALSE,"ADMIN";#N/A,#N/A,FALSE,"PROCES";#N/A,#N/A,FALSE,"mecan";#N/A,#N/A,FALSE,"civil";#N/A,#N/A,FALSE,"CAÑER";#N/A,#N/A,FALSE,"ELEC";#N/A,#N/A,FALSE,"INSTR"}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>{#N/A,#N/A,FALSE,"Total_OC015";#N/A,#N/A,FALSE,"ADMIN";#N/A,#N/A,FALSE,"PROCES";#N/A,#N/A,FALSE,"mecan";#N/A,#N/A,FALSE,"civil";#N/A,#N/A,FALSE,"CAÑER";#N/A,#N/A,FALSE,"ELEC";#N/A,#N/A,FALSE,"INSTR"}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>{#N/A,#N/A,FALSE,"DET-CAMB.";#N/A,#N/A,FALSE,"PRESUP.";#N/A,#N/A,FALSE,"RESUMEN";#N/A,#N/A,FALSE,"CT";#N/A,#N/A,FALSE,"PD";#N/A,#N/A,FALSE,"PR"}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3">{#N/A,#N/A,FALSE,"Total_OC015";#N/A,#N/A,FALSE,"ADMIN";#N/A,#N/A,FALSE,"PROCES";#N/A,#N/A,FALSE,"mecan";#N/A,#N/A,FALSE,"civil";#N/A,#N/A,FALSE,"CAÑER";#N/A,#N/A,FALSE,"ELEC";#N/A,#N/A,FALSE,"INSTR"}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>"DHVLK6Q7CRXPQ8H2IS9A5DD3"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>{#N/A,#N/A,FALSE,"US$";#N/A,#N/A,FALSE,"SUMMARY";#N/A,#N/A,FALSE,"DET.SUMM";#N/A,#N/A,FALSE,"BACK-UP";#N/A,#N/A,FALSE,"INDIRECTS";#N/A,#N/A,FALSE,"PARAMETERS";#N/A,#N/A,FALSE,"RATES"}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>{#N/A,#N/A,FALSE,"DET-CAMB.";#N/A,#N/A,FALSE,"PRESUP.";#N/A,#N/A,FALSE,"RESUMEN";#N/A,#N/A,FALSE,"CT";#N/A,#N/A,FALSE,"PD";#N/A,#N/A,FALSE,"PR"}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3">{#N/A,#N/A,FALSE,"DET-CAMB.";#N/A,#N/A,FALSE,"PRESUP.";#N/A,#N/A,FALSE,"RESUMEN";#N/A,#N/A,FALSE,"CT";#N/A,#N/A,FALSE,"PD";#N/A,#N/A,FALSE,"PR"}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>{#N/A,#N/A,FALSE,"US$";#N/A,#N/A,FALSE,"SUMMARY";#N/A,#N/A,FALSE,"DET.SUMM";#N/A,#N/A,FALSE,"BACK-UP";#N/A,#N/A,FALSE,"INDIRECTS";#N/A,#N/A,FALSE,"PARAMETERS";#N/A,#N/A,FALSE,"RATES"}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3">{#N/A,#N/A,FALSE,"DET-CAMB.";#N/A,#N/A,FALSE,"PRESUP.";#N/A,#N/A,FALSE,"RESUMEN";#N/A,#N/A,FALSE,"CT";#N/A,#N/A,FALSE,"PD";#N/A,#N/A,FALSE,"PR"}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>{#N/A,#N/A,FALSE,"DET-CAMB.";#N/A,#N/A,FALSE,"PRESUP.";#N/A,#N/A,FALSE,"RESUMEN";#N/A,#N/A,FALSE,"CT";#N/A,#N/A,FALSE,"PD";#N/A,#N/A,FALSE,"PR"}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>{"April",#N/A,FALSE,"April"}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>{"JAN",#N/A,FALSE,"January"}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3">{"Sin detalle",#N/A,FALSE,"Flujo (redondeado)";"Detallado",#N/A,FALSE,"Flujo (redondeado)"}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3">{#N/A,#N/A,TRUE,"INGENIERIA";#N/A,#N/A,TRUE,"COMPRAS";#N/A,#N/A,TRUE,"DIRECCION";#N/A,#N/A,TRUE,"RESUMEN"}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3">{"April",#N/A,FALSE,"April"}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3">{"May",#N/A,FALSE,"May"}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>{"FEB_DEC",#N/A,FALSE,"February"}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>INDEX(codematch,1,20)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>#REF!</definedName>
    <definedName name="REC" localSheetId="4">#REF!</definedName>
    <definedName name="REC" localSheetId="5">#REF!</definedName>
    <definedName name="REC" localSheetId="6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>{#N/A,#N/A,TRUE,"Est. de Fact.";#N/A,#N/A,TRUE,"Capitulo 19";#N/A,#N/A,TRUE,"Proyecto P855"}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3">{#N/A,#N/A,FALSE,"DET-CAMB.";#N/A,#N/A,FALSE,"PRESUP.";#N/A,#N/A,FALSE,"RESUMEN";#N/A,#N/A,FALSE,"CT";#N/A,#N/A,FALSE,"PD";#N/A,#N/A,FALSE,"PR"}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3">5</definedName>
    <definedName name="RiskHasSettings" localSheetId="4">5</definedName>
    <definedName name="RiskHasSettings" localSheetId="5">5</definedName>
    <definedName name="RiskHasSettings" localSheetId="6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3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3">100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>10000</definedName>
    <definedName name="RiskNumIterations_1">1000</definedName>
    <definedName name="RiskNumSimulations">1</definedName>
    <definedName name="RiskPauseOnError" localSheetId="3">FALSE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3">FALSE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3">{"FEB_DEC",#N/A,FALSE,"February"}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3">{#N/A,#N/A,FALSE,"DET-CAMB.";#N/A,#N/A,FALSE,"PRESUP.";#N/A,#N/A,FALSE,"RESUMEN";#N/A,#N/A,FALSE,"CT";#N/A,#N/A,FALSE,"PD";#N/A,#N/A,FALSE,"PR"}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>{#N/A,#N/A,FALSE,"Summary";#N/A,#N/A,FALSE,"KPI 1";#N/A,#N/A,FALSE,"KPI 3";#N/A,#N/A,FALSE,"Proj 1"}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>{#N/A,#N/A,TRUE,"Est. de Fact.";#N/A,#N/A,TRUE,"Capitulo 19";#N/A,#N/A,TRUE,"Proyecto P855"}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>{#N/A,#N/A,FALSE,"Total_OC015";#N/A,#N/A,FALSE,"ADMIN";#N/A,#N/A,FALSE,"PROCES";#N/A,#N/A,FALSE,"mecan";#N/A,#N/A,FALSE,"civil";#N/A,#N/A,FALSE,"CAÑER";#N/A,#N/A,FALSE,"ELEC";#N/A,#N/A,FALSE,"INSTR"}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3">{"April",#N/A,FALSE,"April"}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>{"Sin detalle",#N/A,FALSE,"Flujo (redondeado)";"Detallado",#N/A,FALSE,"Flujo (redondeado)"}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3">{#N/A,#N/A,FALSE,"Total_OC015";#N/A,#N/A,FALSE,"ADMIN";#N/A,#N/A,FALSE,"PROCES";#N/A,#N/A,FALSE,"mecan";#N/A,#N/A,FALSE,"civil";#N/A,#N/A,FALSE,"CAÑER";#N/A,#N/A,FALSE,"ELEC";#N/A,#N/A,FALSE,"INSTR"}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3">{#N/A,#N/A,FALSE,"Total_OC015";#N/A,#N/A,FALSE,"ADMIN";#N/A,#N/A,FALSE,"PROCES";#N/A,#N/A,FALSE,"mecan";#N/A,#N/A,FALSE,"civil";#N/A,#N/A,FALSE,"CAÑER";#N/A,#N/A,FALSE,"ELEC";#N/A,#N/A,FALSE,"INSTR"}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>1</definedName>
    <definedName name="sencount" localSheetId="4">1</definedName>
    <definedName name="sencount" localSheetId="5">1</definedName>
    <definedName name="sencount" localSheetId="6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>{#N/A,#N/A,FALSE,"Cost Report";#N/A,#N/A,FALSE,"Table 2.1";#N/A,#N/A,FALSE,"Plant Statistics";"Plant Costs",#N/A,FALSE,"Cost Summary"}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>{#N/A,#N/A,FALSE,"DATA"}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>#REF!</definedName>
    <definedName name="SORT2" localSheetId="4">#REF!</definedName>
    <definedName name="SORT2" localSheetId="5">#REF!</definedName>
    <definedName name="SORT2" localSheetId="6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3">{"BALANCE_SHEET",#N/A,FALSE,"A";"INCOME_STATEMENT",#N/A,FALSE,"A"}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>{"June",#N/A,FALSE,"June"}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>{"MAR",#N/A,FALSE,"March"}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3">{#N/A,#N/A,FALSE,"CLIENT HOPSR";#N/A,#N/A,FALSE,"JEG GRAPH";#N/A,#N/A,FALSE,"PROCESS";#N/A,#N/A,FALSE,"CIVIL";#N/A,#N/A,FALSE,"ELECTRICAL";#N/A,#N/A,FALSE,"CNTRL SYS";#N/A,#N/A,FALSE,"MECH";#N/A,#N/A,FALSE,"PIPE"}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>{#N/A,#N/A,FALSE,"Total_OC015";#N/A,#N/A,FALSE,"ADMIN";#N/A,#N/A,FALSE,"PROCES";#N/A,#N/A,FALSE,"mecan";#N/A,#N/A,FALSE,"civil";#N/A,#N/A,FALSE,"CAÑER";#N/A,#N/A,FALSE,"ELEC";#N/A,#N/A,FALSE,"INSTR"}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3">{"Admin Costs",#N/A,FALSE,"Act.Fcst Costs"}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>{#N/A,#N/A,FALSE,"Total_OC015";#N/A,#N/A,FALSE,"ADMIN";#N/A,#N/A,FALSE,"PROCES";#N/A,#N/A,FALSE,"mecan";#N/A,#N/A,FALSE,"civil";#N/A,#N/A,FALSE,"CAÑER";#N/A,#N/A,FALSE,"ELEC";#N/A,#N/A,FALSE,"INSTR"}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3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3">#REF!</definedName>
    <definedName name="Texto204" localSheetId="4">#REF!</definedName>
    <definedName name="Texto204" localSheetId="5">#REF!</definedName>
    <definedName name="Texto204" localSheetId="6">#REF!</definedName>
    <definedName name="Texto204">#REF!</definedName>
    <definedName name="Texto205" localSheetId="3">#REF!</definedName>
    <definedName name="Texto205" localSheetId="4">#REF!</definedName>
    <definedName name="Texto205" localSheetId="5">#REF!</definedName>
    <definedName name="Texto205" localSheetId="6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3">{#N/A,#N/A,FALSE,"VISTAF"}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3">#REF!</definedName>
    <definedName name="Titulos121" localSheetId="4">#REF!</definedName>
    <definedName name="Titulos121" localSheetId="5">#REF!</definedName>
    <definedName name="Titulos121" localSheetId="6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3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>{"April",#N/A,FALSE,"April"}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3">{"EXEC",#N/A,FALSE,"Header";"EXEC_2",#N/A,FALSE,"Summary_2"}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>#REF!</definedName>
    <definedName name="TTTT" localSheetId="4">#REF!</definedName>
    <definedName name="TTTT" localSheetId="5">#REF!</definedName>
    <definedName name="TTTT" localSheetId="6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>{#N/A,#N/A,FALSE,"Total_OC015";#N/A,#N/A,FALSE,"ADMIN";#N/A,#N/A,FALSE,"PROCES";#N/A,#N/A,FALSE,"mecan";#N/A,#N/A,FALSE,"civil";#N/A,#N/A,FALSE,"CAÑER";#N/A,#N/A,FALSE,"ELEC";#N/A,#N/A,FALSE,"INSTR"}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>#REF!</definedName>
    <definedName name="UNIFORMANCES10R4C30" localSheetId="3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>#REF!</definedName>
    <definedName name="UNIFORMANCES10R4C37" localSheetId="3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>{"JAN",#N/A,FALSE,"January"}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>{"desarrollo",#N/A,FALSE,"Cámara Camión";"resumen",#N/A,FALSE,"Cámara Camión";"eqprod",#N/A,FALSE,"Cámara Camión"}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3">{#N/A,#N/A,FALSE,"Total_OC015";#N/A,#N/A,FALSE,"ADMIN";#N/A,#N/A,FALSE,"PROCES";#N/A,#N/A,FALSE,"mecan";#N/A,#N/A,FALSE,"civil";#N/A,#N/A,FALSE,"CAÑER";#N/A,#N/A,FALSE,"ELEC";#N/A,#N/A,FALSE,"INSTR"}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3">{"FlujoGastos",#N/A,FALSE,"Base";"FlujoGastos",#N/A,FALSE,"Buzón Tren";"FlujoGastos",#N/A,FALSE,"Buzón Camión";"FlujoGastos",#N/A,FALSE,"LHD Camión";"FlujoGastos",#N/A,FALSE,"Cámara Camión"}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3">{#N/A,#N/A,FALSE,"CLIENT HOPSR";#N/A,#N/A,FALSE,"JEG GRAPH";#N/A,#N/A,FALSE,"PROCESS";#N/A,#N/A,FALSE,"CIVIL";#N/A,#N/A,FALSE,"ELECTRICAL";#N/A,#N/A,FALSE,"CNTRL SYS";#N/A,#N/A,FALSE,"MECH";#N/A,#N/A,FALSE,"PIPE"}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3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3">{"desarrollo",#N/A,FALSE,"Cámara Camión";"resumen",#N/A,FALSE,"Cámara Camión";"eqprod",#N/A,FALSE,"Cámara Camión"}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3">{"desarrollo",#N/A,FALSE,"LHD Camión";"eqdllo",#N/A,FALSE,"LHD Camión";"eqprod",#N/A,FALSE,"LHD Camión";"Resumen",#N/A,FALSE,"LHD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3">{"Sin detalle",#N/A,FALSE,"Flujo (redondeado)";"Detallado",#N/A,FALSE,"Flujo (redondeado)"}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>{#N/A,#N/A,FALSE,"Total_OC015";#N/A,#N/A,FALSE,"ADMIN";#N/A,#N/A,FALSE,"PROCES";#N/A,#N/A,FALSE,"mecan";#N/A,#N/A,FALSE,"civil";#N/A,#N/A,FALSE,"CAÑER";#N/A,#N/A,FALSE,"ELEC";#N/A,#N/A,FALSE,"INSTR"}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3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3">{#N/A,#N/A,TRUE,"Est. de Fact.";#N/A,#N/A,TRUE,"Capitulo 19";#N/A,#N/A,TRUE,"Proyecto P855"}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>{"April",#N/A,FALSE,"April"}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3">{"Sin detalle",#N/A,FALSE,"Flujo (redondeado)";"Detallado",#N/A,FALSE,"Flujo (redondeado)"}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3">{#N/A,#N/A,TRUE,"Est. de Fact.";#N/A,#N/A,TRUE,"Capitulo 19";#N/A,#N/A,TRUE,"Proyecto P855"}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3">{#N/A,#N/A,FALSE,"Act.Fcst Costs"}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3">{"4",#N/A,FALSE,"Flujos Caja - Mon. 1999"}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3">{#N/A,#N/A,TRUE,"259020CIPAug";#N/A,#N/A,TRUE,"259020CIPAug (2)"}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>{#N/A,#N/A,FALSE,"1 PSS";#N/A,#N/A,FALSE,"2 PSS";#N/A,#N/A,FALSE,"CLIENT";#N/A,#N/A,FALSE,"SUM PSS&amp;GM ORIG"}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3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3">{"ARA1",#N/A,FALSE,"ENG-ARA";"ARAhours",#N/A,FALSE,"ENG-ARA";"ARA$",#N/A,FALSE,"ENG-ARA"}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3">{"dd sheet",#N/A,FALSE,"D &amp; D SHEET";"data",#N/A,FALSE,"Data";"techbid",#N/A,FALSE,"tech bid";"comm",#N/A,FALSE,"COMMERCIAL"}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>{"bechtel1",#N/A,TRUE,"BECHTEL";"bechtelhours",#N/A,TRUE,"BECHTEL";"bechtel$",#N/A,TRUE,"BECHTEL"}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>{"desarrollo",#N/A,FALSE,"Cámara Camión";"resumen",#N/A,FALSE,"Cámara Camión";"eqprod",#N/A,FALSE,"Cámara Camión"}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3">{"CI+GG(BASE)",#N/A,FALSE,"CI+GG(BASE)";"GG",#N/A,FALSE,"CI+GG(BASE)";"CI",#N/A,FALSE,"CI+GG(BASE)"}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3">{#N/A,#N/A,TRUE,"1842CWN0"}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3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>{#N/A,#N/A,FALSE,"WBS 1.06";#N/A,#N/A,FALSE,"WBS 1.14";#N/A,#N/A,FALSE,"WBS 1.17";#N/A,#N/A,FALSE,"WBS 1.18"}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>{#N/A,#N/A,FALSE,"DATA"}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3">{"datadetail",#N/A,FALSE,"QFD"}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3">{"Admin Costs",#N/A,FALSE,"Act.Fcst Costs"}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>{#N/A,#N/A,FALSE,"summary";#N/A,#N/A,FALSE,"SumGraph"}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>{"EXEC",#N/A,TRUE,"Header";"EXEC_1",#N/A,TRUE,"Summary_1"}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3">{"EXEC",#N/A,FALSE,"Header";"EXEC_2",#N/A,FALSE,"Summary_2"}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3">{"EXEC",#N/A,FALSE,"Header";"EXEC_3",#N/A,FALSE,"Summary_3"}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3">{"EXEC",#N/A,FALSE,"Header";"EXEC_4",#N/A,FALSE,"Summary_4"}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>{"April",#N/A,FALSE,"April"}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3">{"FEB_DEC",#N/A,FALSE,"February"}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3">{"JAN",#N/A,FALSE,"January"}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3">{"June",#N/A,FALSE,"June"}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3">{"MAR",#N/A,FALSE,"March"}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3">{"May",#N/A,FALSE,"May"}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3">{"FlujoGastos",#N/A,FALSE,"Base";"FlujoGastos",#N/A,FALSE,"Buzón Tren";"FlujoGastos",#N/A,FALSE,"Buzón Camión";"FlujoGastos",#N/A,FALSE,"LHD Camión";"FlujoGastos",#N/A,FALSE,"Cámara Camión"}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>{#N/A,#N/A,FALSE,"E-1";#N/A,#N/A,FALSE,"E-2";#N/A,#N/A,FALSE,"F-1";#N/A,#N/A,FALSE,"F-2";#N/A,#N/A,FALSE,"F-3";#N/A,#N/A,FALSE,"F-4";#N/A,#N/A,FALSE,"F-5";#N/A,#N/A,FALSE,"F-6";#N/A,#N/A,FALSE,"Matrix"}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>{#N/A,#N/A,FALSE,"US$";#N/A,#N/A,FALSE,"SUMMARY";#N/A,#N/A,FALSE,"DET.SUMM";#N/A,#N/A,FALSE,"BACK-UP";#N/A,#N/A,FALSE,"INDIRECTS";#N/A,#N/A,FALSE,"PARAMETERS";#N/A,#N/A,FALSE,"RATES"}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>{#N/A,#N/A,FALSE,"VISTAF"}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3">{#N/A,#N/A,FALSE,"Cost Report";#N/A,#N/A,FALSE,"Qtly Summ.";#N/A,#N/A,FALSE,"Mar  Qtr";#N/A,#N/A,FALSE,"Report Summary"}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3">{#N/A,#N/A,TRUE,"INGENIERIA";#N/A,#N/A,TRUE,"COMPRAS";#N/A,#N/A,TRUE,"DIRECCION";#N/A,#N/A,TRUE,"RESUMEN"}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>{#N/A,#N/A,FALSE,"DET-CAMB.";#N/A,#N/A,FALSE,"PRESUP.";#N/A,#N/A,FALSE,"RESUMEN";#N/A,#N/A,FALSE,"CT";#N/A,#N/A,FALSE,"PD";#N/A,#N/A,FALSE,"PR"}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>{"desarrollo",#N/A,FALSE,"LHD Camión";"eqdllo",#N/A,FALSE,"LHD Camión";"eqprod",#N/A,FALSE,"LHD Camión";"Resumen",#N/A,FALSE,"LHD Camión"}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3">{#N/A,#N/A,FALSE,"Lista Eq.yMaq."}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>{#N/A,#N/A,FALSE,"VISTAF"}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>{#N/A,#N/A,FALSE,"MANHR FCST-BASE"}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>{"MO(BASE)",#N/A,FALSE,"MO(BASE)";"MO(BASE)1",#N/A,FALSE,"MO(BASE)";"MO(BASE)2",#N/A,FALSE,"MO(BASE)"}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>{"3",#N/A,FALSE,"Flujos Caja - Mon. 1999";"INGRESOS MONEDA 1999",#N/A,FALSE,"Flujos Caja - Mon. 1999"}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3">{#N/A,#N/A,FALSE,"Cost Report";#N/A,#N/A,FALSE,"Table 2.1";#N/A,#N/A,FALSE,"Plant Statistics";"Plant Costs",#N/A,FALSE,"Cost Summary"}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3">{#N/A,#N/A,FALSE,"subcontract"}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3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3">{"BALANCE_SHEET",#N/A,FALSE,"A";"INCOME_STATEMENT",#N/A,FALSE,"A"}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3">{#N/A,#N/A,FALSE,"US$";#N/A,#N/A,FALSE,"SUMMARY";#N/A,#N/A,FALSE,"DET.SUMM";#N/A,#N/A,FALSE,"BACK-UP";#N/A,#N/A,FALSE,"INDIRECTS"}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>{#N/A,#N/A,FALSE,"PEND INC";#N/A,#N/A,FALSE,"PEND MINM"}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>{#N/A,#N/A,FALSE,"Presupuesto"}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3">{#N/A,#N/A,TRUE,"Title";#N/A,#N/A,TRUE,"CC-Summary";#N/A,#N/A,TRUE,"CapitalCost";#N/A,#N/A,TRUE,"Revenue and cost analysis";#N/A,#N/A,TRUE,"DCF";#N/A,#N/A,TRUE,"DCF-APV";#N/A,#N/A,TRUE,"DCF-WACC"}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3">{#N/A,#N/A,TRUE,"Traffic";#N/A,#N/A,TRUE,"Capex";#N/A,#N/A,TRUE,"P_and_L"}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>{#N/A,#N/A,TRUE,"Est. de Fact.";#N/A,#N/A,TRUE,"Capitulo 19";#N/A,#N/A,TRUE,"Proyecto P855"}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>{#N/A,#N/A,FALSE,"Total_OC015";#N/A,#N/A,FALSE,"ADMIN";#N/A,#N/A,FALSE,"PROCES";#N/A,#N/A,FALSE,"mecan";#N/A,#N/A,FALSE,"civil";#N/A,#N/A,FALSE,"CAÑER";#N/A,#N/A,FALSE,"ELEC";#N/A,#N/A,FALSE,"INSTR"}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>{#N/A,#N/A,FALSE,"MAQUINA"}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3">{#N/A,#N/A,FALSE,"Summary";#N/A,#N/A,FALSE,"KPI 1";#N/A,#N/A,FALSE,"KPI 3";#N/A,#N/A,FALSE,"Proj 1"}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>{#N/A,#N/A,FALSE,"Cost Report";"Geology",#N/A,FALSE,"Cost Summary";"Geolgy Recon",#N/A,FALSE,"UG Geology Rep."}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3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3">{"Sin detalle",#N/A,FALSE,"Flujo (redondeado)"}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3">{#N/A,#N/A,FALSE,"Resumen"}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>{#N/A,#N/A,FALSE,"Total_OC015";#N/A,#N/A,FALSE,"ADMIN";#N/A,#N/A,FALSE,"PROCES";#N/A,#N/A,FALSE,"mecan";#N/A,#N/A,FALSE,"civil";#N/A,#N/A,FALSE,"CAÑER";#N/A,#N/A,FALSE,"ELEC";#N/A,#N/A,FALSE,"INSTR"}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>{#N/A,#N/A,FALSE,"Total_OC015";#N/A,#N/A,FALSE,"ADMIN";#N/A,#N/A,FALSE,"PROCES";#N/A,#N/A,FALSE,"mecan";#N/A,#N/A,FALSE,"civil";#N/A,#N/A,FALSE,"CAÑER";#N/A,#N/A,FALSE,"ELEC";#N/A,#N/A,FALSE,"INSTR"}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>{"BALANCE_SHEET",#N/A,FALSE,"A";"INCOME_STATEMENT",#N/A,FALSE,"A"}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>{#N/A,#N/A,FALSE,"US$";#N/A,#N/A,FALSE,"SUMMARY";#N/A,#N/A,FALSE,"DET.SUMM";#N/A,#N/A,FALSE,"BACK-UP";#N/A,#N/A,FALSE,"INDIRECTS"}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3">{"Sin detalle",#N/A,FALSE,"Flujo (redondeado)";"Detallado",#N/A,FALSE,"Flujo (redondeado)"}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>{"JAN",#N/A,FALSE,"January"}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>{#N/A,#N/A,FALSE,"Cost Report";"Geology",#N/A,FALSE,"Cost Summary";"Geolgy Recon",#N/A,FALSE,"UG Geology Rep."}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3">{#N/A,#N/A,TRUE,"Est. de Fact.";#N/A,#N/A,TRUE,"Capitulo 19";#N/A,#N/A,TRUE,"Proyecto P855"}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3">{"April",#N/A,FALSE,"April"}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3">{#N/A,#N/A,FALSE,"Matrix";#N/A,#N/A,FALSE,"Executive";#N/A,#N/A,FALSE,"Summary"}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3">{"June",#N/A,FALSE,"June"}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3">{#N/A,#N/A,FALSE,"Total_OC015";#N/A,#N/A,FALSE,"ADMIN";#N/A,#N/A,FALSE,"PROCES";#N/A,#N/A,FALSE,"mecan";#N/A,#N/A,FALSE,"civil";#N/A,#N/A,FALSE,"CAÑER";#N/A,#N/A,FALSE,"ELEC";#N/A,#N/A,FALSE,"INSTR"}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3">{#N/A,#N/A,FALSE,"Total_OC015";#N/A,#N/A,FALSE,"ADMIN";#N/A,#N/A,FALSE,"PROCES";#N/A,#N/A,FALSE,"mecan";#N/A,#N/A,FALSE,"civil";#N/A,#N/A,FALSE,"CAÑER";#N/A,#N/A,FALSE,"ELEC";#N/A,#N/A,FALSE,"INSTR"}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>#REF!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>#REF!</definedName>
    <definedName name="Z_14E129CF_A7C1_11D5_91BA_00306E01C422_.wvu.PrintTitles" localSheetId="3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3">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>#REF!</definedName>
    <definedName name="Z_BCCE95A1_850E_11D6_94AC_0002B3321F85_.wvu.PrintTitles" localSheetId="3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>#REF!</definedName>
    <definedName name="Z_BEABC214_6C4C_11D6_92C1_00306E01C422_.wvu.Cols" localSheetId="3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>#REF!</definedName>
    <definedName name="Z_BEABC214_6C4C_11D6_92C1_00306E01C422_.wvu.PrintTitles" localSheetId="3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>#REF!</definedName>
    <definedName name="Z_FE724EBA_67D3_43FD_81E0_0C4D031A030F_.wvu.PrintTitles" localSheetId="3">#REF!,#REF!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3">{"April",#N/A,FALSE,"April"}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>{"BALANCE_SHEET",#N/A,FALSE,"A";"INCOME_STATEMENT",#N/A,FALSE,"A"}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3">{"Sin detalle",#N/A,FALSE,"Flujo (redondeado)";"Detallado",#N/A,FALSE,"Flujo (redondeado)"}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  <extLst>
    <ext uri="GoogleSheetsCustomDataVersion2">
      <go:sheetsCustomData xmlns:go="http://customooxmlschemas.google.com/" r:id="rId11" roundtripDataChecksum="4N9WiBw36nZG51GjpMtGdsO0BCdPxxXLvgahG/e9JB0="/>
    </ext>
  </extLst>
</workbook>
</file>

<file path=xl/calcChain.xml><?xml version="1.0" encoding="utf-8"?>
<calcChain xmlns="http://schemas.openxmlformats.org/spreadsheetml/2006/main">
  <c r="AN39" i="1" l="1"/>
  <c r="AH39" i="1"/>
  <c r="AN38" i="1"/>
  <c r="AH38" i="1"/>
  <c r="AN37" i="1"/>
  <c r="AH37" i="1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 s="1"/>
  <c r="G192" i="7"/>
  <c r="G191" i="7" s="1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J34" i="7"/>
  <c r="K34" i="7" s="1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I179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 s="1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 s="1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63" i="6" s="1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I58" i="2"/>
  <c r="I57" i="2"/>
  <c r="I56" i="2"/>
  <c r="I59" i="2" s="1"/>
  <c r="E45" i="2"/>
  <c r="E44" i="2"/>
  <c r="E46" i="2" s="1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G39" i="2" s="1"/>
  <c r="F38" i="2"/>
  <c r="E38" i="2"/>
  <c r="D38" i="2"/>
  <c r="G38" i="2" s="1"/>
  <c r="F37" i="2"/>
  <c r="E37" i="2"/>
  <c r="D37" i="2"/>
  <c r="G37" i="2" s="1"/>
  <c r="F36" i="2"/>
  <c r="E36" i="2"/>
  <c r="D36" i="2"/>
  <c r="G36" i="2" s="1"/>
  <c r="F35" i="2"/>
  <c r="E35" i="2"/>
  <c r="D35" i="2"/>
  <c r="G35" i="2" s="1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G31" i="2" s="1"/>
  <c r="J27" i="2"/>
  <c r="J26" i="2"/>
  <c r="J23" i="2"/>
  <c r="J22" i="2"/>
  <c r="J12" i="2"/>
  <c r="J11" i="2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AQ292" i="1"/>
  <c r="J292" i="1"/>
  <c r="AQ291" i="1"/>
  <c r="J291" i="1"/>
  <c r="AQ290" i="1"/>
  <c r="J290" i="1"/>
  <c r="AQ289" i="1"/>
  <c r="J289" i="1"/>
  <c r="AQ288" i="1"/>
  <c r="J288" i="1"/>
  <c r="AQ286" i="1"/>
  <c r="J286" i="1"/>
  <c r="AQ285" i="1"/>
  <c r="J285" i="1"/>
  <c r="J293" i="1" s="1"/>
  <c r="N293" i="1" s="1"/>
  <c r="AH50" i="1"/>
  <c r="AB49" i="1"/>
  <c r="AE49" i="1" s="1"/>
  <c r="AN46" i="1"/>
  <c r="AH46" i="1"/>
  <c r="AN45" i="1"/>
  <c r="AH45" i="1"/>
  <c r="AN44" i="1"/>
  <c r="AH44" i="1"/>
  <c r="AE43" i="1"/>
  <c r="AN41" i="1"/>
  <c r="AH41" i="1"/>
  <c r="AB41" i="1"/>
  <c r="AB40" i="1"/>
  <c r="AE40" i="1" s="1"/>
  <c r="AX39" i="1"/>
  <c r="AN36" i="1"/>
  <c r="AH36" i="1"/>
  <c r="AM27" i="1"/>
  <c r="AK27" i="1"/>
  <c r="AE27" i="1"/>
  <c r="AA27" i="1"/>
  <c r="R27" i="1"/>
  <c r="P27" i="1"/>
  <c r="J27" i="1"/>
  <c r="F27" i="1"/>
  <c r="AO26" i="1"/>
  <c r="AG26" i="1"/>
  <c r="AI26" i="1" s="1"/>
  <c r="T26" i="1"/>
  <c r="L26" i="1"/>
  <c r="N26" i="1" s="1"/>
  <c r="AO25" i="1"/>
  <c r="AG25" i="1"/>
  <c r="AI25" i="1" s="1"/>
  <c r="T25" i="1"/>
  <c r="L25" i="1"/>
  <c r="N25" i="1" s="1"/>
  <c r="AO24" i="1"/>
  <c r="AG24" i="1"/>
  <c r="AI24" i="1" s="1"/>
  <c r="T24" i="1"/>
  <c r="L24" i="1"/>
  <c r="N24" i="1" s="1"/>
  <c r="AO23" i="1"/>
  <c r="AG23" i="1"/>
  <c r="AI23" i="1" s="1"/>
  <c r="T23" i="1"/>
  <c r="L23" i="1"/>
  <c r="AO22" i="1"/>
  <c r="AG22" i="1"/>
  <c r="T22" i="1"/>
  <c r="L22" i="1"/>
  <c r="N22" i="1" s="1"/>
  <c r="AO21" i="1"/>
  <c r="AG21" i="1"/>
  <c r="AI21" i="1" s="1"/>
  <c r="T21" i="1"/>
  <c r="L21" i="1"/>
  <c r="N21" i="1" s="1"/>
  <c r="AO20" i="1"/>
  <c r="AG20" i="1"/>
  <c r="AI20" i="1" s="1"/>
  <c r="T20" i="1"/>
  <c r="L20" i="1"/>
  <c r="N20" i="1" s="1"/>
  <c r="AO19" i="1"/>
  <c r="AG19" i="1"/>
  <c r="AI19" i="1" s="1"/>
  <c r="T19" i="1"/>
  <c r="L19" i="1"/>
  <c r="N19" i="1" s="1"/>
  <c r="AO18" i="1"/>
  <c r="AG18" i="1"/>
  <c r="AI18" i="1" s="1"/>
  <c r="T18" i="1"/>
  <c r="L18" i="1"/>
  <c r="N18" i="1" s="1"/>
  <c r="AO17" i="1"/>
  <c r="AG17" i="1"/>
  <c r="AI17" i="1" s="1"/>
  <c r="T17" i="1"/>
  <c r="L17" i="1"/>
  <c r="N17" i="1" s="1"/>
  <c r="AO16" i="1"/>
  <c r="AG16" i="1"/>
  <c r="AI16" i="1" s="1"/>
  <c r="T16" i="1"/>
  <c r="L16" i="1"/>
  <c r="N16" i="1" s="1"/>
  <c r="AO15" i="1"/>
  <c r="AG15" i="1"/>
  <c r="AI15" i="1" s="1"/>
  <c r="T15" i="1"/>
  <c r="L15" i="1"/>
  <c r="N15" i="1" s="1"/>
  <c r="AO14" i="1"/>
  <c r="AG14" i="1"/>
  <c r="AI14" i="1" s="1"/>
  <c r="T14" i="1"/>
  <c r="L14" i="1"/>
  <c r="N14" i="1" s="1"/>
  <c r="G8" i="1"/>
  <c r="AO27" i="1" l="1"/>
  <c r="T27" i="1"/>
  <c r="O69" i="1"/>
  <c r="F282" i="1"/>
  <c r="G4" i="7"/>
  <c r="G3" i="7"/>
  <c r="G286" i="7" s="1"/>
  <c r="G90" i="5"/>
  <c r="G37" i="5"/>
  <c r="G3" i="5"/>
  <c r="G401" i="5" s="1"/>
  <c r="M7" i="2"/>
  <c r="I52" i="2"/>
  <c r="I49" i="2"/>
  <c r="I53" i="2"/>
  <c r="I51" i="2"/>
  <c r="I50" i="2"/>
  <c r="AH49" i="1"/>
  <c r="AN49" i="1"/>
  <c r="AN43" i="1"/>
  <c r="AH43" i="1"/>
  <c r="AN40" i="1"/>
  <c r="AH40" i="1"/>
  <c r="L27" i="1"/>
  <c r="N23" i="1"/>
  <c r="AI22" i="1"/>
  <c r="AG27" i="1"/>
  <c r="AI27" i="1"/>
  <c r="N27" i="1"/>
  <c r="J50" i="2" l="1"/>
  <c r="I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7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buIDHbBwspZ9SblcONPuuE6bvg=="/>
    </ext>
  </extLst>
</comments>
</file>

<file path=xl/sharedStrings.xml><?xml version="1.0" encoding="utf-8"?>
<sst xmlns="http://schemas.openxmlformats.org/spreadsheetml/2006/main" count="5394" uniqueCount="2571">
  <si>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</si>
  <si>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</si>
  <si>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</si>
  <si>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</si>
  <si>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</si>
  <si>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</si>
  <si>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</si>
  <si>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</si>
  <si>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</si>
  <si>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</si>
  <si>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</si>
  <si>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</si>
  <si>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</si>
  <si>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</si>
  <si>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</si>
  <si>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</si>
  <si>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</si>
  <si>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</si>
  <si>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</si>
  <si>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</si>
  <si>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</si>
  <si>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</si>
  <si>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</si>
  <si>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</si>
  <si>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</si>
  <si>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</si>
  <si>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</si>
  <si>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</si>
  <si>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</si>
  <si>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</si>
  <si>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</si>
  <si>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</si>
  <si>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</si>
  <si>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</si>
  <si>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</si>
  <si>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</si>
  <si>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</si>
  <si>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</si>
  <si>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</si>
  <si>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</si>
  <si>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</si>
  <si>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</si>
  <si>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</si>
  <si>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</si>
  <si>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</si>
  <si>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</si>
  <si>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</si>
  <si>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</si>
  <si>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</si>
  <si>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</si>
  <si>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</si>
  <si>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</si>
  <si>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</si>
  <si>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</si>
  <si>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</si>
  <si>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</si>
  <si>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</si>
  <si>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</si>
  <si>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</si>
  <si>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</si>
  <si>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</si>
  <si>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</si>
  <si>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</si>
  <si>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</si>
  <si>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</si>
  <si>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</si>
  <si>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</si>
  <si>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</si>
  <si>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</si>
  <si>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</si>
  <si>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</si>
  <si>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</si>
  <si>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Semana03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</si>
  <si>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</si>
  <si>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</si>
  <si>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</si>
  <si>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</si>
  <si>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</si>
  <si>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</si>
  <si>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</si>
  <si>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</si>
  <si>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</si>
  <si>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</si>
  <si>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</si>
  <si>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</si>
  <si>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</si>
  <si>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</si>
  <si>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</si>
  <si>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</si>
  <si>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</si>
  <si>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</si>
  <si>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</si>
  <si>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</si>
  <si>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</si>
  <si>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</si>
  <si>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</si>
  <si>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</si>
  <si>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</si>
  <si>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</si>
  <si>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</si>
  <si>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</si>
  <si>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</si>
  <si>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</si>
  <si>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</si>
  <si>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</si>
  <si>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</si>
  <si>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</si>
  <si>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</si>
  <si>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</si>
  <si>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</si>
  <si>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</si>
  <si>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</si>
  <si>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</si>
  <si>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</si>
  <si>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</si>
  <si>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</si>
  <si>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</si>
  <si>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</si>
  <si>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</si>
  <si>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</si>
  <si>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</si>
  <si>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</si>
  <si>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</si>
  <si>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</si>
  <si>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</si>
  <si>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</si>
  <si>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</si>
  <si>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</si>
  <si>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</si>
  <si>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</si>
  <si>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</si>
  <si>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</si>
  <si>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</si>
  <si>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</si>
  <si>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</si>
  <si>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</si>
  <si>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</si>
  <si>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</si>
  <si>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</si>
  <si>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</si>
  <si>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</si>
  <si>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</si>
  <si>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</si>
  <si>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</si>
  <si>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</si>
  <si>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</si>
  <si>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</si>
  <si>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</si>
  <si>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</si>
  <si>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</si>
  <si>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</si>
  <si>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</si>
  <si>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</si>
  <si>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 xml:space="preserve"> Cuadrilla de Bancoductos Rampa Sur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</si>
  <si>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</si>
  <si>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</si>
  <si>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</si>
  <si>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</si>
  <si>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</si>
  <si>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</si>
  <si>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</si>
  <si>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</si>
  <si>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</si>
  <si>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</si>
  <si>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</si>
  <si>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</si>
  <si>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</si>
  <si>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</si>
  <si>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</si>
  <si>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</si>
  <si>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</si>
  <si>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</si>
  <si>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</si>
  <si>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</si>
  <si>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</si>
  <si>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</si>
  <si>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</si>
  <si>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</si>
  <si>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</si>
  <si>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</si>
  <si>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</si>
  <si>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</si>
  <si>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</si>
  <si>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</si>
  <si>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</si>
  <si>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</si>
  <si>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</si>
  <si>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</si>
  <si>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</si>
  <si>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</si>
  <si>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</si>
  <si>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</si>
  <si>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</si>
  <si>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</si>
  <si>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</si>
  <si>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</si>
  <si>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</si>
  <si>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</si>
  <si>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</si>
  <si>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</si>
  <si>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</si>
  <si>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</si>
  <si>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</si>
  <si>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</si>
  <si>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</si>
  <si>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</si>
  <si>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</si>
  <si>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</si>
  <si>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</si>
  <si>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</si>
  <si>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</si>
  <si>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</si>
  <si>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</si>
  <si>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</si>
  <si>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</si>
  <si>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</si>
  <si>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</si>
  <si>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</si>
  <si>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</si>
  <si>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</si>
  <si>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</si>
  <si>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</si>
  <si>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</si>
  <si>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</si>
  <si>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</si>
  <si>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</si>
  <si>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</si>
  <si>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</si>
  <si>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</si>
  <si>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</si>
  <si>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</si>
  <si>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</si>
  <si>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</si>
  <si>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</si>
  <si>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</si>
  <si>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</si>
  <si>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</si>
  <si>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</si>
  <si>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</si>
  <si>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</si>
  <si>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</si>
  <si>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</si>
  <si>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</si>
  <si>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</si>
  <si>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</si>
  <si>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</si>
  <si>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</si>
  <si>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</si>
  <si>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</si>
  <si>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</si>
  <si>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</si>
  <si>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</si>
  <si>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</si>
  <si>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</si>
  <si>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</si>
  <si>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</si>
  <si>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</si>
  <si>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</si>
  <si>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</si>
  <si>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</si>
  <si>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</si>
  <si>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</si>
  <si>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</si>
  <si>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</si>
  <si>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</si>
  <si>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</si>
  <si>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</si>
  <si>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</si>
  <si>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</si>
  <si>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</si>
  <si>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</si>
  <si>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</si>
  <si>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</si>
  <si>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</si>
  <si>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</si>
  <si>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</si>
  <si>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</si>
  <si>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</si>
  <si>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</si>
  <si>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</si>
  <si>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</si>
  <si>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</si>
  <si>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</si>
  <si>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</si>
  <si>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</si>
  <si>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</si>
  <si>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</si>
  <si>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</si>
  <si>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</si>
  <si>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</si>
  <si>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</si>
  <si>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</si>
  <si>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</si>
  <si>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</si>
  <si>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</si>
  <si>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</si>
  <si>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</si>
  <si>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</si>
  <si>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</si>
  <si>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</si>
  <si>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</si>
  <si>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</si>
  <si>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</si>
  <si>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</si>
  <si>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</si>
  <si>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</si>
  <si>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</si>
  <si>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</si>
  <si>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</si>
  <si>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</si>
  <si>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</si>
  <si>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</si>
  <si>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</si>
  <si>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</si>
  <si>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</si>
  <si>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</si>
  <si>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</si>
  <si>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</si>
  <si>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</si>
  <si>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</si>
  <si>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</si>
  <si>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</si>
  <si>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</si>
  <si>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</si>
  <si>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</si>
  <si>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</si>
  <si>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</si>
  <si>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</si>
  <si>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</si>
  <si>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</si>
  <si>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</si>
  <si>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</si>
  <si>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</si>
  <si>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</si>
  <si>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</si>
  <si>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</si>
  <si>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</si>
  <si>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</si>
  <si>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</si>
  <si>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</si>
  <si>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</si>
  <si>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</si>
  <si>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</si>
  <si>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</si>
  <si>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</si>
  <si>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</si>
  <si>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</si>
  <si>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</si>
  <si>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</si>
  <si>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</si>
  <si>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</si>
  <si>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</si>
  <si>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</si>
  <si>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</si>
  <si>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</si>
  <si>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</si>
  <si>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</si>
  <si>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</si>
  <si>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</si>
  <si>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</si>
  <si>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</si>
  <si>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</si>
  <si>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</si>
  <si>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</si>
  <si>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</si>
  <si>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</si>
  <si>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</si>
  <si>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</si>
  <si>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</si>
  <si>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</si>
  <si>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</si>
  <si>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</si>
  <si>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</si>
  <si>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</si>
  <si>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</si>
  <si>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</si>
  <si>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</si>
  <si>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</si>
  <si>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</si>
  <si>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</si>
  <si>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</si>
  <si>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</si>
  <si>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</si>
  <si>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</si>
  <si>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</si>
  <si>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</si>
  <si>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</si>
  <si>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</si>
  <si>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</si>
  <si>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</si>
  <si>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</si>
  <si>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</si>
  <si>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</si>
  <si>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</si>
  <si>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</si>
  <si>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</si>
  <si>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</si>
  <si>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</si>
  <si>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</si>
  <si>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</si>
  <si>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</si>
  <si>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</si>
  <si>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</si>
  <si>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RAMPA SUR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</si>
  <si>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</si>
  <si>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</si>
  <si>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</si>
  <si>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</si>
  <si>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</si>
  <si>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</si>
  <si>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</si>
  <si>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</si>
  <si>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</si>
  <si>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</si>
  <si>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</si>
  <si>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</si>
  <si>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</si>
  <si>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EXCAVACIÓN DE ZANJA CON RETROEXCAVADORA 0.60 X 0.80M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</si>
  <si>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</si>
  <si>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</si>
  <si>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</si>
  <si>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</si>
  <si>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</si>
  <si>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</si>
  <si>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</si>
  <si>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</si>
  <si>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</si>
  <si>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</si>
  <si>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</si>
  <si>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</si>
  <si>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</si>
  <si>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</si>
  <si>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</si>
  <si>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</si>
  <si>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</si>
  <si>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</si>
  <si>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</si>
  <si>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</si>
  <si>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</si>
  <si>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</si>
  <si>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</si>
  <si>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</si>
  <si>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</si>
  <si>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</si>
  <si>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</si>
  <si>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</si>
  <si>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</si>
  <si>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110/5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</si>
  <si>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</si>
  <si>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</si>
  <si>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</si>
  <si>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</si>
  <si>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</si>
  <si>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</si>
  <si>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</si>
  <si>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</si>
  <si>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</si>
  <si>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</si>
  <si>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</si>
  <si>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</si>
  <si>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</si>
  <si>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</si>
  <si>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</si>
  <si>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</si>
  <si>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</si>
  <si>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ELIMINACION DE MATERIAL EXCEDENTE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</si>
  <si>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</si>
  <si>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</si>
  <si>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</si>
  <si>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</si>
  <si>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</si>
  <si>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</si>
  <si>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</si>
  <si>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</si>
  <si>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</si>
  <si>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</si>
  <si>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</si>
  <si>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</si>
  <si>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</si>
  <si>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</si>
  <si>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</si>
  <si>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</si>
  <si>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</si>
  <si>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</si>
  <si>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</si>
  <si>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</si>
  <si>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</si>
  <si>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</si>
  <si>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</si>
  <si>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</si>
  <si>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</si>
  <si>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</si>
  <si>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</si>
  <si>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</si>
  <si>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</si>
  <si>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</si>
  <si>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</si>
  <si>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</si>
  <si>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</si>
  <si>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</si>
  <si>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</si>
  <si>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</si>
  <si>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</si>
  <si>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</si>
  <si>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</si>
  <si>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</si>
  <si>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</si>
  <si>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</si>
  <si>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</si>
  <si>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</si>
  <si>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</si>
  <si>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</si>
  <si>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</si>
  <si>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</si>
  <si>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</si>
  <si>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</si>
  <si>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</si>
  <si>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</si>
  <si>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</si>
  <si>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</si>
  <si>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</si>
  <si>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</si>
  <si>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</si>
  <si>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</si>
  <si>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</si>
  <si>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</si>
  <si>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</si>
  <si>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</si>
  <si>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</si>
  <si>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</si>
  <si>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</si>
  <si>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</si>
  <si>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</si>
  <si>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</si>
  <si>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</si>
  <si>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</si>
  <si>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</si>
  <si>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</si>
  <si>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</si>
  <si>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</si>
  <si>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</si>
  <si>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</si>
  <si>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</si>
  <si>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</si>
  <si>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</si>
  <si>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</si>
  <si>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</si>
  <si>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</si>
  <si>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</si>
  <si>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</si>
  <si>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</si>
  <si>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</si>
  <si>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</si>
  <si>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</si>
  <si>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</si>
  <si>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</si>
  <si>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</si>
  <si>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</si>
  <si>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</si>
  <si>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</si>
  <si>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</si>
  <si>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</si>
  <si>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</si>
  <si>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</si>
  <si>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</si>
  <si>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</si>
  <si>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</si>
  <si>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</si>
  <si>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</si>
  <si>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</si>
  <si>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</si>
  <si>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</si>
  <si>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</si>
  <si>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</si>
  <si>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</si>
  <si>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</si>
  <si>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</si>
  <si>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</si>
  <si>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</si>
  <si>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</si>
  <si>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</si>
  <si>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</si>
  <si>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</si>
  <si>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</si>
  <si>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</si>
  <si>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</si>
  <si>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</si>
  <si>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</si>
  <si>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</si>
  <si>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</si>
  <si>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</si>
  <si>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</si>
  <si>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</si>
  <si>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</si>
  <si>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</si>
  <si>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</si>
  <si>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</si>
  <si>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</si>
  <si>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</si>
  <si>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</si>
  <si>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</si>
  <si>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</si>
  <si>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</si>
  <si>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</si>
  <si>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</si>
  <si>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</si>
  <si>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</si>
  <si>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</si>
  <si>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</si>
  <si>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</si>
  <si>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</si>
  <si>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</si>
  <si>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</si>
  <si>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</si>
  <si>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</si>
  <si>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</si>
  <si>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</si>
  <si>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</si>
  <si>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</si>
  <si>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</si>
  <si>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</si>
  <si>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</si>
  <si>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</si>
  <si>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</si>
  <si>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</si>
  <si>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</si>
  <si>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</si>
  <si>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</si>
  <si>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</si>
  <si>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</si>
  <si>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</si>
  <si>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</si>
  <si>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</si>
  <si>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</si>
  <si>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</si>
  <si>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</si>
  <si>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</si>
  <si>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</si>
  <si>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</si>
  <si>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</si>
  <si>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</si>
  <si>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</si>
  <si>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</si>
  <si>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</si>
  <si>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</si>
  <si>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</si>
  <si>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</si>
  <si>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</si>
  <si>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</si>
  <si>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</si>
  <si>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</si>
  <si>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</si>
  <si>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</si>
  <si>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</si>
  <si>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</si>
  <si>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</si>
  <si>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</si>
  <si>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</si>
  <si>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</si>
  <si>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</si>
  <si>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</si>
  <si>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</si>
  <si>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</si>
  <si>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</si>
  <si>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</si>
  <si>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</si>
  <si>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</si>
  <si>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</si>
  <si>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</si>
  <si>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</si>
  <si>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</si>
  <si>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</si>
  <si>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</si>
  <si>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</si>
  <si>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instalacion de bancoductos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</si>
  <si>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</si>
  <si>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</si>
  <si>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</si>
  <si>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</si>
  <si>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</si>
  <si>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</si>
  <si>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</si>
  <si>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</si>
  <si>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</si>
  <si>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</si>
  <si>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</si>
  <si>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</si>
  <si>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</si>
  <si>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</si>
  <si>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</si>
  <si>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</si>
  <si>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</si>
  <si>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</si>
  <si>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</si>
  <si>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</si>
  <si>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</si>
  <si>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</si>
  <si>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</si>
  <si>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</si>
  <si>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</si>
  <si>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</si>
  <si>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</si>
  <si>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</si>
  <si>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</si>
  <si>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</si>
  <si>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</si>
  <si>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</si>
  <si>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</si>
  <si>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</si>
  <si>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</si>
  <si>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</si>
  <si>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</si>
  <si>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</si>
  <si>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</si>
  <si>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</si>
  <si>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</si>
  <si>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</si>
  <si>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</si>
  <si>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</si>
  <si>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</si>
  <si>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</si>
  <si>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</si>
  <si>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</si>
  <si>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</si>
  <si>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</si>
  <si>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</si>
  <si>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</si>
  <si>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</si>
  <si>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</si>
  <si>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</si>
  <si>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</si>
  <si>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</si>
  <si>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</si>
  <si>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</si>
  <si>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</si>
  <si>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</si>
  <si>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</si>
  <si>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</si>
  <si>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</si>
  <si>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</si>
  <si>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</si>
  <si>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</si>
  <si>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</si>
  <si>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</si>
  <si>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</si>
  <si>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</si>
  <si>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</si>
  <si>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</si>
  <si>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</si>
  <si>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</si>
  <si>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</si>
  <si>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</si>
  <si>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</si>
  <si>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</si>
  <si>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</si>
  <si>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</si>
  <si>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</si>
  <si>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</si>
  <si>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</si>
  <si>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</si>
  <si>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</si>
  <si>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</si>
  <si>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</si>
  <si>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</si>
  <si>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</si>
  <si>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</si>
  <si>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</si>
  <si>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</si>
  <si>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</si>
  <si>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</si>
  <si>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</si>
  <si>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</si>
  <si>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</si>
  <si>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</si>
  <si>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</si>
  <si>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</si>
  <si>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</si>
  <si>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</si>
  <si>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</si>
  <si>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</si>
  <si>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</si>
  <si>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</si>
  <si>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</si>
  <si>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</si>
  <si>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</si>
  <si>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</si>
  <si>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</si>
  <si>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</si>
  <si>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</si>
  <si>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</si>
  <si>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</si>
  <si>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</si>
  <si>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</si>
  <si>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</si>
  <si>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</si>
  <si>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</si>
  <si>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</si>
  <si>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</si>
  <si>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</si>
  <si>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</si>
  <si>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</si>
  <si>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</si>
  <si>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</si>
  <si>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</si>
  <si>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</si>
  <si>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</si>
  <si>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</si>
  <si>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</si>
  <si>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</si>
  <si>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</si>
  <si>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</si>
  <si>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</si>
  <si>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</si>
  <si>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</si>
  <si>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</si>
  <si>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</si>
  <si>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</si>
  <si>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</si>
  <si>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</si>
  <si>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</si>
  <si>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</si>
  <si>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</si>
  <si>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</si>
  <si>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</si>
  <si>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</si>
  <si>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</si>
  <si>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</si>
  <si>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</si>
  <si>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</si>
  <si>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</si>
  <si>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</si>
  <si>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</si>
  <si>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</si>
  <si>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</si>
  <si>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</si>
  <si>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</si>
  <si>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</si>
  <si>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</si>
  <si>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</si>
  <si>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</si>
  <si>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</si>
  <si>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</si>
  <si>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</si>
  <si>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</si>
  <si>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</si>
  <si>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</si>
  <si>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</si>
  <si>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</si>
  <si>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</si>
  <si>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</si>
  <si>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</si>
  <si>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</si>
  <si>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</si>
  <si>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</si>
  <si>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</si>
  <si>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</si>
  <si>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</si>
  <si>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</si>
  <si>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</si>
  <si>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</si>
  <si>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</si>
  <si>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</si>
  <si>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</si>
  <si>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</si>
  <si>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</si>
  <si>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</si>
  <si>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</si>
  <si>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</si>
  <si>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</si>
  <si>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</si>
  <si>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</si>
  <si>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</si>
  <si>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</si>
  <si>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</si>
  <si>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</si>
  <si>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</si>
  <si>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</si>
  <si>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</si>
  <si>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</si>
  <si>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</si>
  <si>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</si>
  <si>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</si>
  <si>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</si>
  <si>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</si>
  <si>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</si>
  <si>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</si>
  <si>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</si>
  <si>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</si>
  <si>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</si>
  <si>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</si>
  <si>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</si>
  <si>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</si>
  <si>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</si>
  <si>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</si>
  <si>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</si>
  <si>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</si>
  <si>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</si>
  <si>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</si>
  <si>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</si>
  <si>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</si>
  <si>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</si>
  <si>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</si>
  <si>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</si>
  <si>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</si>
  <si>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</si>
  <si>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</si>
  <si>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</si>
  <si>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</si>
  <si>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</si>
  <si>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</si>
  <si>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</si>
  <si>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</si>
  <si>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</si>
  <si>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</si>
  <si>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</si>
  <si>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</si>
  <si>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</si>
  <si>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</si>
  <si>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</si>
  <si>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</si>
  <si>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</si>
  <si>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</si>
  <si>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</si>
  <si>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</si>
  <si>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</si>
  <si>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</si>
  <si>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</si>
  <si>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</si>
  <si>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</si>
  <si>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</si>
  <si>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</si>
  <si>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</si>
  <si>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</si>
  <si>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</si>
  <si>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</si>
  <si>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</si>
  <si>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</si>
  <si>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</si>
  <si>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</si>
  <si>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</si>
  <si>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</si>
  <si>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</si>
  <si>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</si>
  <si>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</si>
  <si>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</si>
  <si>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</si>
  <si>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</si>
  <si>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</si>
  <si>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</si>
  <si>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</si>
  <si>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</si>
  <si>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</si>
  <si>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</si>
  <si>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</si>
  <si>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</si>
  <si>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</si>
  <si>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</si>
  <si>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</si>
  <si>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</si>
  <si>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</si>
  <si>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</si>
  <si>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</si>
  <si>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</si>
  <si>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</si>
  <si>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</si>
  <si>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</si>
  <si>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</si>
  <si>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</si>
  <si>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</si>
  <si>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</si>
  <si>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</si>
  <si>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</si>
  <si>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</si>
  <si>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</si>
  <si>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</si>
  <si>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</si>
  <si>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</si>
  <si>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</si>
  <si>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</si>
  <si>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</si>
  <si>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</si>
  <si>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</si>
  <si>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</si>
  <si>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</si>
  <si>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</si>
  <si>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</si>
  <si>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</si>
  <si>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</si>
  <si>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</si>
  <si>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</si>
  <si>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</si>
  <si>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</si>
  <si>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</si>
  <si>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</si>
  <si>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</si>
  <si>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</si>
  <si>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</si>
  <si>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</si>
  <si>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</si>
  <si>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</si>
  <si>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</si>
  <si>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</si>
  <si>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</si>
  <si>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</si>
  <si>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</si>
  <si>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</si>
  <si>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</si>
  <si>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</si>
  <si>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</si>
  <si>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</si>
  <si>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</si>
  <si>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</si>
  <si>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</si>
  <si>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</si>
  <si>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</si>
  <si>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</si>
  <si>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</si>
  <si>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</si>
  <si>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</si>
  <si>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</si>
  <si>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</si>
  <si>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</si>
  <si>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</si>
  <si>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</si>
  <si>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</si>
  <si>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</si>
  <si>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</si>
  <si>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</si>
  <si>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</si>
  <si>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</si>
  <si>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</si>
  <si>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</si>
  <si>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</si>
  <si>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</si>
  <si>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</si>
  <si>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</si>
  <si>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</si>
  <si>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</si>
  <si>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</si>
  <si>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</si>
  <si>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</si>
  <si>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</si>
  <si>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</si>
  <si>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</si>
  <si>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</si>
  <si>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</si>
  <si>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</si>
  <si>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</si>
  <si>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</si>
  <si>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</si>
  <si>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</si>
  <si>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</si>
  <si>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</si>
  <si>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</si>
  <si>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</si>
  <si>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</si>
  <si>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</si>
  <si>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</si>
  <si>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</si>
  <si>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</si>
  <si>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</si>
  <si>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</si>
  <si>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</si>
  <si>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</si>
  <si>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</si>
  <si>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</si>
  <si>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</si>
  <si>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</si>
  <si>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</si>
  <si>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</si>
  <si>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</si>
  <si>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</si>
  <si>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</si>
  <si>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</si>
  <si>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</si>
  <si>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</si>
  <si>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</si>
  <si>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</si>
  <si>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</si>
  <si>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</si>
  <si>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</si>
  <si>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</si>
  <si>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</si>
  <si>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</si>
  <si>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</si>
  <si>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</si>
  <si>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</si>
  <si>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</si>
  <si>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</si>
  <si>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</si>
  <si>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</si>
  <si>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</si>
  <si>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</si>
  <si>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</si>
  <si>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</si>
  <si>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</si>
  <si>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</si>
  <si>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</si>
  <si>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</si>
  <si>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</si>
  <si>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</si>
  <si>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</si>
  <si>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</si>
  <si>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</si>
  <si>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</si>
  <si>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</si>
  <si>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</si>
  <si>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</si>
  <si>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</si>
  <si>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</si>
  <si>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</si>
  <si>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</si>
  <si>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</si>
  <si>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</si>
  <si>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</si>
  <si>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</si>
  <si>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</si>
  <si>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</si>
  <si>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</si>
  <si>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</si>
  <si>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</si>
  <si>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</si>
  <si>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</si>
  <si>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</si>
  <si>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</si>
  <si>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</si>
  <si>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</si>
  <si>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</si>
  <si>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</si>
  <si>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</si>
  <si>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</si>
  <si>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</si>
  <si>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</si>
  <si>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</si>
  <si>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</si>
  <si>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</si>
  <si>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</si>
  <si>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</si>
  <si>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</si>
  <si>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</si>
  <si>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</si>
  <si>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</si>
  <si>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</si>
  <si>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</si>
  <si>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</si>
  <si>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</si>
  <si>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</si>
  <si>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</si>
  <si>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</si>
  <si>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</si>
  <si>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</si>
  <si>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</si>
  <si>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</si>
  <si>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</si>
  <si>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</si>
  <si>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</si>
  <si>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</si>
  <si>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</si>
  <si>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</si>
  <si>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</si>
  <si>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</si>
  <si>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</si>
  <si>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</si>
  <si>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</si>
  <si>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</si>
  <si>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</si>
  <si>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</si>
  <si>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</si>
  <si>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</si>
  <si>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</si>
  <si>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</si>
  <si>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</si>
  <si>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</si>
  <si>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</si>
  <si>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</si>
  <si>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</si>
  <si>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</si>
  <si>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</si>
  <si>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</si>
  <si>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</si>
  <si>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</si>
  <si>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</si>
  <si>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</si>
  <si>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</si>
  <si>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</si>
  <si>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</si>
  <si>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</si>
  <si>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</si>
  <si>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</si>
  <si>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</si>
  <si>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</si>
  <si>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</si>
  <si>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</si>
  <si>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</si>
  <si>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</si>
  <si>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</si>
  <si>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</si>
  <si>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</si>
  <si>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</si>
  <si>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</si>
  <si>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</si>
  <si>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</si>
  <si>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</si>
  <si>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</si>
  <si>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</si>
  <si>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</si>
  <si>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</si>
  <si>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</si>
  <si>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</si>
  <si>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</si>
  <si>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</si>
  <si>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</si>
  <si>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</si>
  <si>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</si>
  <si>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</si>
  <si>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</si>
  <si>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</si>
  <si>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</si>
  <si>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</si>
  <si>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</si>
  <si>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</si>
  <si>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</si>
  <si>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</si>
  <si>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</si>
  <si>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</si>
  <si>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</si>
  <si>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</si>
  <si>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</si>
  <si>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</si>
  <si>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</si>
  <si>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</si>
  <si>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</si>
  <si>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</si>
  <si>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</si>
  <si>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</si>
  <si>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</si>
  <si>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</si>
  <si>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</si>
  <si>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</si>
  <si>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</si>
  <si>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</si>
  <si>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</si>
  <si>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</si>
  <si>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</si>
  <si>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</si>
  <si>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</si>
  <si>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</si>
  <si>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</si>
  <si>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</si>
  <si>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</si>
  <si>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</si>
  <si>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</si>
  <si>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</si>
  <si>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</si>
  <si>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</si>
  <si>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</si>
  <si>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</si>
  <si>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</si>
  <si>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</si>
  <si>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</si>
  <si>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</si>
  <si>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</si>
  <si>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</si>
  <si>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</si>
  <si>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</si>
  <si>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</si>
  <si>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</si>
  <si>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</si>
  <si>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</si>
  <si>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</si>
  <si>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</si>
  <si>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</si>
  <si>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</si>
  <si>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</si>
  <si>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</si>
  <si>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</si>
  <si>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</si>
  <si>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</si>
  <si>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</si>
  <si>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</si>
  <si>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</si>
  <si>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</si>
  <si>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</si>
  <si>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</si>
  <si>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</si>
  <si>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</si>
  <si>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</si>
  <si>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</si>
  <si>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</si>
  <si>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</si>
  <si>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</si>
  <si>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</si>
  <si>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</si>
  <si>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</si>
  <si>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</si>
  <si>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</si>
  <si>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</si>
  <si>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</si>
  <si>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</si>
  <si>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</si>
  <si>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</si>
  <si>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</si>
  <si>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</si>
  <si>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</si>
  <si>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</si>
  <si>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</si>
  <si>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</si>
  <si>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</si>
  <si>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</si>
  <si>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</si>
  <si>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</si>
  <si>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</si>
  <si>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</si>
  <si>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</si>
  <si>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</si>
  <si>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</si>
  <si>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</si>
  <si>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</si>
  <si>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</si>
  <si>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</si>
  <si>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</si>
  <si>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</si>
  <si>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</si>
  <si>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</si>
  <si>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</si>
  <si>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</si>
  <si>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</si>
  <si>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</si>
  <si>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</si>
  <si>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</si>
  <si>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</si>
  <si>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</si>
  <si>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</si>
  <si>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</si>
  <si>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</si>
  <si>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</si>
  <si>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</si>
  <si>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</si>
  <si>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</si>
  <si>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</si>
  <si>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</si>
  <si>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</si>
  <si>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</si>
  <si>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</si>
  <si>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</si>
  <si>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</si>
  <si>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</si>
  <si>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</si>
  <si>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</si>
  <si>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</si>
  <si>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</si>
  <si>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</si>
  <si>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</si>
  <si>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</si>
  <si>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</si>
  <si>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</si>
  <si>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</si>
  <si>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</si>
  <si>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</si>
  <si>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</si>
  <si>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</si>
  <si>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</si>
  <si>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</si>
  <si>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</si>
  <si>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</si>
  <si>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</si>
  <si>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</si>
  <si>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</si>
  <si>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</si>
  <si>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</si>
  <si>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</si>
  <si>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</si>
  <si>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</si>
  <si>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</si>
  <si>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</si>
  <si>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</si>
  <si>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</si>
  <si>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</si>
  <si>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</si>
  <si>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</si>
  <si>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</si>
  <si>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</si>
  <si>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</si>
  <si>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</si>
  <si>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</si>
  <si>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</si>
  <si>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</si>
  <si>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</si>
  <si>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</si>
  <si>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</si>
  <si>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</si>
  <si>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</si>
  <si>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</si>
  <si>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</si>
  <si>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</si>
  <si>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</si>
  <si>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</si>
  <si>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</si>
  <si>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</si>
  <si>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</si>
  <si>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</si>
  <si>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</si>
  <si>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</si>
  <si>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</si>
  <si>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</si>
  <si>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</si>
  <si>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</si>
  <si>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</si>
  <si>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</si>
  <si>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</si>
  <si>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</si>
  <si>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</si>
  <si>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</si>
  <si>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</si>
  <si>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</si>
  <si>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</si>
  <si>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</si>
  <si>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</si>
  <si>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</si>
  <si>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</si>
  <si>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</si>
  <si>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</si>
  <si>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</si>
  <si>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</si>
  <si>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</si>
  <si>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</si>
  <si>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</si>
  <si>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</si>
  <si>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</si>
  <si>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</si>
  <si>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</si>
  <si>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</si>
  <si>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</si>
  <si>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</si>
  <si>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</si>
  <si>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</si>
  <si>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</si>
  <si>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</si>
  <si>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</si>
  <si>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</si>
  <si>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</si>
  <si>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</si>
  <si>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</si>
  <si>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</si>
  <si>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</si>
  <si>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</si>
  <si>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</si>
  <si>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</si>
  <si>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</si>
  <si>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</si>
  <si>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</si>
  <si>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</si>
  <si>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</si>
  <si>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</si>
  <si>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</si>
  <si>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</si>
  <si>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</si>
  <si>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</si>
  <si>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</si>
  <si>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</si>
  <si>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</si>
  <si>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</si>
  <si>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</si>
  <si>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</si>
  <si>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</si>
  <si>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</si>
  <si>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</si>
  <si>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</si>
  <si>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</si>
  <si>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</si>
  <si>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</si>
  <si>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</si>
  <si>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</si>
  <si>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</si>
  <si>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</si>
  <si>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</si>
  <si>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</si>
  <si>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</si>
  <si>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</si>
  <si>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</si>
  <si>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</si>
  <si>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</si>
  <si>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</si>
  <si>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</si>
  <si>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</si>
  <si>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</si>
  <si>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</si>
  <si>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</si>
  <si>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</si>
  <si>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</si>
  <si>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</si>
  <si>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</si>
  <si>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</si>
  <si>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</si>
  <si>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</si>
  <si>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</si>
  <si>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</si>
  <si>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</si>
  <si>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</si>
  <si>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</si>
  <si>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</si>
  <si>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</si>
  <si>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</si>
  <si>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</si>
  <si>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</si>
  <si>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</si>
  <si>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</si>
  <si>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</si>
  <si>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</si>
  <si>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</si>
  <si>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</si>
  <si>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</si>
  <si>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</si>
  <si>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</si>
  <si>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</si>
  <si>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</si>
  <si>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</si>
  <si>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</si>
  <si>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</si>
  <si>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</si>
  <si>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</si>
  <si>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</si>
  <si>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</si>
  <si>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</si>
  <si>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</si>
  <si>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</si>
  <si>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</si>
  <si>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</si>
  <si>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</si>
  <si>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</si>
  <si>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</si>
  <si>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</si>
  <si>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</si>
  <si>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</si>
  <si>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</si>
  <si>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</si>
  <si>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</si>
  <si>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</si>
  <si>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</si>
  <si>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</si>
  <si>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</si>
  <si>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</si>
  <si>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</si>
  <si>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</si>
  <si>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</si>
  <si>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</si>
  <si>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</si>
  <si>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</si>
  <si>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</si>
  <si>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</si>
  <si>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</si>
  <si>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</si>
  <si>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</si>
  <si>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</si>
  <si>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</si>
  <si>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</si>
  <si>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</si>
  <si>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</si>
  <si>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</si>
  <si>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</si>
  <si>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</si>
  <si>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</si>
  <si>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</si>
  <si>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</si>
  <si>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</si>
  <si>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</si>
  <si>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</si>
  <si>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</si>
  <si>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</si>
  <si>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</si>
  <si>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</si>
  <si>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</si>
  <si>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</si>
  <si>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</si>
  <si>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</si>
  <si>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</si>
  <si>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</si>
  <si>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</si>
  <si>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</si>
  <si>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</si>
  <si>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</si>
  <si>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</si>
  <si>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</si>
  <si>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</si>
  <si>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</si>
  <si>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</si>
  <si>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</si>
  <si>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</si>
  <si>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</si>
  <si>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</si>
  <si>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</si>
  <si>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</si>
  <si>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</si>
  <si>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</si>
  <si>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</si>
  <si>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</si>
  <si>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</si>
  <si>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</si>
  <si>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</si>
  <si>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</si>
  <si>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</si>
  <si>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</si>
  <si>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</si>
  <si>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</si>
  <si>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</si>
  <si>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</si>
  <si>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</si>
  <si>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</si>
  <si>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</si>
  <si>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</si>
  <si>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</si>
  <si>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</si>
  <si>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</si>
  <si>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</si>
  <si>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</si>
  <si>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</si>
  <si>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</si>
  <si>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</si>
  <si>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</si>
  <si>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</si>
  <si>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</si>
  <si>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</si>
  <si>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</si>
  <si>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</si>
  <si>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</si>
  <si>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</si>
  <si>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</si>
  <si>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</si>
  <si>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</si>
  <si>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</si>
  <si>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</si>
  <si>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</si>
  <si>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</si>
  <si>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</si>
  <si>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</si>
  <si>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</si>
  <si>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</si>
  <si>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</si>
  <si>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</si>
  <si>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</si>
  <si>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</si>
  <si>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</si>
  <si>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</si>
  <si>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</si>
  <si>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</si>
  <si>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</si>
  <si>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</si>
  <si>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</si>
  <si>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</si>
  <si>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</si>
  <si>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</si>
  <si>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</si>
  <si>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</si>
  <si>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</si>
  <si>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</si>
  <si>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</si>
  <si>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</si>
  <si>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</si>
  <si>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</si>
  <si>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</si>
  <si>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</si>
  <si>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</si>
  <si>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</si>
  <si>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</si>
  <si>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</si>
  <si>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</si>
  <si>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</si>
  <si>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</si>
  <si>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</si>
  <si>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</si>
  <si>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</si>
  <si>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</si>
  <si>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</si>
  <si>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</si>
  <si>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</si>
  <si>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</si>
  <si>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</si>
  <si>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</si>
  <si>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</si>
  <si>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</si>
  <si>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</si>
  <si>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</si>
  <si>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</si>
  <si>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</si>
  <si>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</si>
  <si>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</si>
  <si>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</si>
  <si>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</si>
  <si>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</si>
  <si>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</si>
  <si>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</si>
  <si>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</si>
  <si>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</si>
  <si>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</si>
  <si>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</si>
  <si>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</si>
  <si>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</si>
  <si>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</si>
  <si>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</si>
  <si>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</si>
  <si>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</si>
  <si>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</si>
  <si>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</si>
  <si>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</si>
  <si>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</si>
  <si>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</si>
  <si>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</si>
  <si>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</si>
  <si>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</si>
  <si>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</si>
  <si>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</si>
  <si>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</si>
  <si>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</si>
  <si>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</si>
  <si>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</si>
  <si>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</si>
  <si>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</si>
  <si>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</si>
  <si>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</si>
  <si>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</si>
  <si>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</si>
  <si>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</si>
  <si>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</si>
  <si>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</si>
  <si>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</si>
  <si>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</si>
  <si>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</si>
  <si>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</si>
  <si>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</si>
  <si>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</si>
  <si>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</si>
  <si>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</si>
  <si>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</si>
  <si>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</si>
  <si>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</si>
  <si>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</si>
  <si>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</si>
  <si>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</si>
  <si>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</si>
  <si>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</si>
  <si>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</si>
  <si>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</si>
  <si>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</si>
  <si>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</si>
  <si>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</si>
  <si>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</si>
  <si>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</si>
  <si>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</si>
  <si>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</si>
  <si>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</si>
  <si>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</si>
  <si>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</si>
  <si>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</si>
  <si>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</si>
  <si>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</si>
  <si>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</si>
  <si>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</si>
  <si>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</si>
  <si>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</si>
  <si>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</si>
  <si>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</si>
  <si>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</si>
  <si>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</si>
  <si>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</si>
  <si>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</si>
  <si>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</si>
  <si>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</si>
  <si>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</si>
  <si>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</si>
  <si>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</si>
  <si>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</si>
  <si>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</si>
  <si>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</si>
  <si>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</si>
  <si>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</si>
  <si>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</si>
  <si>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</si>
  <si>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</si>
  <si>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</si>
  <si>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</si>
  <si>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</si>
  <si>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</si>
  <si>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</si>
  <si>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</si>
  <si>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</si>
  <si>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</si>
  <si>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</si>
  <si>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</si>
  <si>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</si>
  <si>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</si>
  <si>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</si>
  <si>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</si>
  <si>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</si>
  <si>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</si>
  <si>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</si>
  <si>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</si>
  <si>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</si>
  <si>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</si>
  <si>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</si>
  <si>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</si>
  <si>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</si>
  <si>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</si>
  <si>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</si>
  <si>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</si>
  <si>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</si>
  <si>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</si>
  <si>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</si>
  <si>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</si>
  <si>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</si>
  <si>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</si>
  <si>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</si>
  <si>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</si>
  <si>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</si>
  <si>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</si>
  <si>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</si>
  <si>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</si>
  <si>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</si>
  <si>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</si>
  <si>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</si>
  <si>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</si>
  <si>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</si>
  <si>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</si>
  <si>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</si>
  <si>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</si>
  <si>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</si>
  <si>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</si>
  <si>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</si>
  <si>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</si>
  <si>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</si>
  <si>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</si>
  <si>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</si>
  <si>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</si>
  <si>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</si>
  <si>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</si>
  <si>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</si>
  <si>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</si>
  <si>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</si>
  <si>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</si>
  <si>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</si>
  <si>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</si>
  <si>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</si>
  <si>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</si>
  <si>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</si>
  <si>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</si>
  <si>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</si>
  <si>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</si>
  <si>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</si>
  <si>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</si>
  <si>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</si>
  <si>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</si>
  <si>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</si>
  <si>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</si>
  <si>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</si>
  <si>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</si>
  <si>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</si>
  <si>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</si>
  <si>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</si>
  <si>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</si>
  <si>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</si>
  <si>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</si>
  <si>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</si>
  <si>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</si>
  <si>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</si>
  <si>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</si>
  <si>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</si>
  <si>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</si>
  <si>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</si>
  <si>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</si>
  <si>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</si>
  <si>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</si>
  <si>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</si>
  <si>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</si>
  <si>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</si>
  <si>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</si>
  <si>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</si>
  <si>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</si>
  <si>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</si>
  <si>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</si>
  <si>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</si>
  <si>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</si>
  <si>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</si>
  <si>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</si>
  <si>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</si>
  <si>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</si>
  <si>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</si>
  <si>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</si>
  <si>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</si>
  <si>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</si>
  <si>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</si>
  <si>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</si>
  <si>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</si>
  <si>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</si>
  <si>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</si>
  <si>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</si>
  <si>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</si>
  <si>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</si>
  <si>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</si>
  <si>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</si>
  <si>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</si>
  <si>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</si>
  <si>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</si>
  <si>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</si>
  <si>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</si>
  <si>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</si>
  <si>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</si>
  <si>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</si>
  <si>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</si>
  <si>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</si>
  <si>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</si>
  <si>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</si>
  <si>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</si>
  <si>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</si>
  <si>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</si>
  <si>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</si>
  <si>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</si>
  <si>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</si>
  <si>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</si>
  <si>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</si>
  <si>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</si>
  <si>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</si>
  <si>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</si>
  <si>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</si>
  <si>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</si>
  <si>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</si>
  <si>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</si>
  <si>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</si>
  <si>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</si>
  <si>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</si>
  <si>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</si>
  <si>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</si>
  <si>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</si>
  <si>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</si>
  <si>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</si>
  <si>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</si>
  <si>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</si>
  <si>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</si>
  <si>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</si>
  <si>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</si>
  <si>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</si>
  <si>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</si>
  <si>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</si>
  <si>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</si>
  <si>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</si>
  <si>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</si>
  <si>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</si>
  <si>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</si>
  <si>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</si>
  <si>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</si>
  <si>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</si>
  <si>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</si>
  <si>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</si>
  <si>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</si>
  <si>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</si>
  <si>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</si>
  <si>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</si>
  <si>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</si>
  <si>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</si>
  <si>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</si>
  <si>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</si>
  <si>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</si>
  <si>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</si>
  <si>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</si>
  <si>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</si>
  <si>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</si>
  <si>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</si>
  <si>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</si>
  <si>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</si>
  <si>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</si>
  <si>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</si>
  <si>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</si>
  <si>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</si>
  <si>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</si>
  <si>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</si>
  <si>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</si>
  <si>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</si>
  <si>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</si>
  <si>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</si>
  <si>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</si>
  <si>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</si>
  <si>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</si>
  <si>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</si>
  <si>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</si>
  <si>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</si>
  <si>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</si>
  <si>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</si>
  <si>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</si>
  <si>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</si>
  <si>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</si>
  <si>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</si>
  <si>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</si>
  <si>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</si>
  <si>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</si>
  <si>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</si>
  <si>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</si>
  <si>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</si>
  <si>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</si>
  <si>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</si>
  <si>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</si>
  <si>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</si>
  <si>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</si>
  <si>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</si>
  <si>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</si>
  <si>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</si>
  <si>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</si>
  <si>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</si>
  <si>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</si>
  <si>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</si>
  <si>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</si>
  <si>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</si>
  <si>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</si>
  <si>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</si>
  <si>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</si>
  <si>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</si>
  <si>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</si>
  <si>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</si>
  <si>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</si>
  <si>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</si>
  <si>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</si>
  <si>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</si>
  <si>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</si>
  <si>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</si>
  <si>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</si>
  <si>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</si>
  <si>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</si>
  <si>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</si>
  <si>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</si>
  <si>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</si>
  <si>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</si>
  <si>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</si>
  <si>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</si>
  <si>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</si>
  <si>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</si>
  <si>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</si>
  <si>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</si>
  <si>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</si>
  <si>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</si>
  <si>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</si>
  <si>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</si>
  <si>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</si>
  <si>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</si>
  <si>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</si>
  <si>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</si>
  <si>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</si>
  <si>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</si>
  <si>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</si>
  <si>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</si>
  <si>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</si>
  <si>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</si>
  <si>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</si>
  <si>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</si>
  <si>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</si>
  <si>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</si>
  <si>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</si>
  <si>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</si>
  <si>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</si>
  <si>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</si>
  <si>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</si>
  <si>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</si>
  <si>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</si>
  <si>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</si>
  <si>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</si>
  <si>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</si>
  <si>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</si>
  <si>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</si>
  <si>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</si>
  <si>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</si>
  <si>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</si>
  <si>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</si>
  <si>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</si>
  <si>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</si>
  <si>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</si>
  <si>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</si>
  <si>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</si>
  <si>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</si>
  <si>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</si>
  <si>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</si>
  <si>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</si>
  <si>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</si>
  <si>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</si>
  <si>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</si>
  <si>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</si>
  <si>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</si>
  <si>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</si>
  <si>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</si>
  <si>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</si>
  <si>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</si>
  <si>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</si>
  <si>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</si>
  <si>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</si>
  <si>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</si>
  <si>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</si>
  <si>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</si>
  <si>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</si>
  <si>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</si>
  <si>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</si>
  <si>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</si>
  <si>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</si>
  <si>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</si>
  <si>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</si>
  <si>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</si>
  <si>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</si>
  <si>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</si>
  <si>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</si>
  <si>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</si>
  <si>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</si>
  <si>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</si>
  <si>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</si>
  <si>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</si>
  <si>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</si>
  <si>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</si>
  <si>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</si>
  <si>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</si>
  <si>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</si>
  <si>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</si>
  <si>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</si>
  <si>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</si>
  <si>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</si>
  <si>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</si>
  <si>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</si>
  <si>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</si>
  <si>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</si>
  <si>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</si>
  <si>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</si>
  <si>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</si>
  <si>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</si>
  <si>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</si>
  <si>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</si>
  <si>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</si>
  <si>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</si>
  <si>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</si>
  <si>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</si>
  <si>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</si>
  <si>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</si>
  <si>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</si>
  <si>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</si>
  <si>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</si>
  <si>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</si>
  <si>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</si>
  <si>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</si>
  <si>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</si>
  <si>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</si>
  <si>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</si>
  <si>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</si>
  <si>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</si>
  <si>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</si>
  <si>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</si>
  <si>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</si>
  <si>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</si>
  <si>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</si>
  <si>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</si>
  <si>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</si>
  <si>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</si>
  <si>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</si>
  <si>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</si>
  <si>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</si>
  <si>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</si>
  <si>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</si>
  <si>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</si>
  <si>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</si>
  <si>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</si>
  <si>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</si>
  <si>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</si>
  <si>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</si>
  <si>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</si>
  <si>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</si>
  <si>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</si>
  <si>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</si>
  <si>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</si>
  <si>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</si>
  <si>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</si>
  <si>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</si>
  <si>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</si>
  <si>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</si>
  <si>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</si>
  <si>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</si>
  <si>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</si>
  <si>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</si>
  <si>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</si>
  <si>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</si>
  <si>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</si>
  <si>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</si>
  <si>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</si>
  <si>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</si>
  <si>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</si>
  <si>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</si>
  <si>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</si>
  <si>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</si>
  <si>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</si>
  <si>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</si>
  <si>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</si>
  <si>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</si>
  <si>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</si>
  <si>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</si>
  <si>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</si>
  <si>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</si>
  <si>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</si>
  <si>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</si>
  <si>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</si>
  <si>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</si>
  <si>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</si>
  <si>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</si>
  <si>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</si>
  <si>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</si>
  <si>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</si>
  <si>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</si>
  <si>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</si>
  <si>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</si>
  <si>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</si>
  <si>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</si>
  <si>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</si>
  <si>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</si>
  <si>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</si>
  <si>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</si>
  <si>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</si>
  <si>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</si>
  <si>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</si>
  <si>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</si>
  <si>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</si>
  <si>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</si>
  <si>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</si>
  <si>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</si>
  <si>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</si>
  <si>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</si>
  <si>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</si>
  <si>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</si>
  <si>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</si>
  <si>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</si>
  <si>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</si>
  <si>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</si>
  <si>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</si>
  <si>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</si>
  <si>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</si>
  <si>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</si>
  <si>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</si>
  <si>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</si>
  <si>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</si>
  <si>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</si>
  <si>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</si>
  <si>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</si>
  <si>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</si>
  <si>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</si>
  <si>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</si>
  <si>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</si>
  <si>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</si>
  <si>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</si>
  <si>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</si>
  <si>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</si>
  <si>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</si>
  <si>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</si>
  <si>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</si>
  <si>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</si>
  <si>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</si>
  <si>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</si>
  <si>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</si>
  <si>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</si>
  <si>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</si>
  <si>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</si>
  <si>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</si>
  <si>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</si>
  <si>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</si>
  <si>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</si>
  <si>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</si>
  <si>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</si>
  <si>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</si>
  <si>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</si>
  <si>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</si>
  <si>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</si>
  <si>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</si>
  <si>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</si>
  <si>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</si>
  <si>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</si>
  <si>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</si>
  <si>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</si>
  <si>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</si>
  <si>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</si>
  <si>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</si>
  <si>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</si>
  <si>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</si>
  <si>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</si>
  <si>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</si>
  <si>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</si>
  <si>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</si>
  <si>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</si>
  <si>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</si>
  <si>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</si>
  <si>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</si>
  <si>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</si>
  <si>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</si>
  <si>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</si>
  <si>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</si>
  <si>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</si>
  <si>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</si>
  <si>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</si>
  <si>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</si>
  <si>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</si>
  <si>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</si>
  <si>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</si>
  <si>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</si>
  <si>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</si>
  <si>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</si>
  <si>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</si>
  <si>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</si>
  <si>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</si>
  <si>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</si>
  <si>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</si>
  <si>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</si>
  <si>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</si>
  <si>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</si>
  <si>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</si>
  <si>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</si>
  <si>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</si>
  <si>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</si>
  <si>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</si>
  <si>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</si>
  <si>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</si>
  <si>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</si>
  <si>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</si>
  <si>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</si>
  <si>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</si>
  <si>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</si>
  <si>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</si>
  <si>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</si>
  <si>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</si>
  <si>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</si>
  <si>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</si>
  <si>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</si>
  <si>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</si>
  <si>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</si>
  <si>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</si>
  <si>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</si>
  <si>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</si>
  <si>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</si>
  <si>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</si>
  <si>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</si>
  <si>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</si>
  <si>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</si>
  <si>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</si>
  <si>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</si>
  <si>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</si>
  <si>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</si>
  <si>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</si>
  <si>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</si>
  <si>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</si>
  <si>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</si>
  <si>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</si>
  <si>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</si>
  <si>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</si>
  <si>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</si>
  <si>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</si>
  <si>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</si>
  <si>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</si>
  <si>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</si>
  <si>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</si>
  <si>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</si>
  <si>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</si>
  <si>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</si>
  <si>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</si>
  <si>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</si>
  <si>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</si>
  <si>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</si>
  <si>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</si>
  <si>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</si>
  <si>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</si>
  <si>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</si>
  <si>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</si>
  <si>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</si>
  <si>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</si>
  <si>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</si>
  <si>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</si>
  <si>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</si>
  <si>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</si>
  <si>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</si>
  <si>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</si>
  <si>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</si>
  <si>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</si>
  <si>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</si>
  <si>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</si>
  <si>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</si>
  <si>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</si>
  <si>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</si>
  <si>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</si>
  <si>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</si>
  <si>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</si>
  <si>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</si>
  <si>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</si>
  <si>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</si>
  <si>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</si>
  <si>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</si>
  <si>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</si>
  <si>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</si>
  <si>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</si>
  <si>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</si>
  <si>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</si>
  <si>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</si>
  <si>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</si>
  <si>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</si>
  <si>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</si>
  <si>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</si>
  <si>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</si>
  <si>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</si>
  <si>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</si>
  <si>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</si>
  <si>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</si>
  <si>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</si>
  <si>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</si>
  <si>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</si>
  <si>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</si>
  <si>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</si>
  <si>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</si>
  <si>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</si>
  <si>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</si>
  <si>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</si>
  <si>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</si>
  <si>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</si>
  <si>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</si>
  <si>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</si>
  <si>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</si>
  <si>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</si>
  <si>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</si>
  <si>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</si>
  <si>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</si>
  <si>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</si>
  <si>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</si>
  <si>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</si>
  <si>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</si>
  <si>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</si>
  <si>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</si>
  <si>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</si>
  <si>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</si>
  <si>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</si>
  <si>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</si>
  <si>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</si>
  <si>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</si>
  <si>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</si>
  <si>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</si>
  <si>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</si>
  <si>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</si>
  <si>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</si>
  <si>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</si>
  <si>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</si>
  <si>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</si>
  <si>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</si>
  <si>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</si>
  <si>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</si>
  <si>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</si>
  <si>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</si>
  <si>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</si>
  <si>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</si>
  <si>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</si>
  <si>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</si>
  <si>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</si>
  <si>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</si>
  <si>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</si>
  <si>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</si>
  <si>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</si>
  <si>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</si>
  <si>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</si>
  <si>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</si>
  <si>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</si>
  <si>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</si>
  <si>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</si>
  <si>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</si>
  <si>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</si>
  <si>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</si>
  <si>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</si>
  <si>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</si>
  <si>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</si>
  <si>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</si>
  <si>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</si>
  <si>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</si>
  <si>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</si>
  <si>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</si>
  <si>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</si>
  <si>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</si>
  <si>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</si>
  <si>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</si>
  <si>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</si>
  <si>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</si>
  <si>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</si>
  <si>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</si>
  <si>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</si>
  <si>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</si>
  <si>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</si>
  <si>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</si>
  <si>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</si>
  <si>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</si>
  <si>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</si>
  <si>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</si>
  <si>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</si>
  <si>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</si>
  <si>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</si>
  <si>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</si>
  <si>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</si>
  <si>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</si>
  <si>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</si>
  <si>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</si>
  <si>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</si>
  <si>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</si>
  <si>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</si>
  <si>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</si>
  <si>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</si>
  <si>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</si>
  <si>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</si>
  <si>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</si>
  <si>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</si>
  <si>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</si>
  <si>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</si>
  <si>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</si>
  <si>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</si>
  <si>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</si>
  <si>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</si>
  <si>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</si>
  <si>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</si>
  <si>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</si>
  <si>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</si>
  <si>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</si>
  <si>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</si>
  <si>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</si>
  <si>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</si>
  <si>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</si>
  <si>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</si>
  <si>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</si>
  <si>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</si>
  <si>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</si>
  <si>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</si>
  <si>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</si>
  <si>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</si>
  <si>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</si>
  <si>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</si>
  <si>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</si>
  <si>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</si>
  <si>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</si>
  <si>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</si>
  <si>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</si>
  <si>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</si>
  <si>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</si>
  <si>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</si>
  <si>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</si>
  <si>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</si>
  <si>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</si>
  <si>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</si>
  <si>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</si>
  <si>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</si>
  <si>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</si>
  <si>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</si>
  <si>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</si>
  <si>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</si>
  <si>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</si>
  <si>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</si>
  <si>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</si>
  <si>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</si>
  <si>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</si>
  <si>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</si>
  <si>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</si>
  <si>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</si>
  <si>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</si>
  <si>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</si>
  <si>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</si>
  <si>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</si>
  <si>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</si>
  <si>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</si>
  <si>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</si>
  <si>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</si>
  <si>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</si>
  <si>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</si>
  <si>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</si>
  <si>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</si>
  <si>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</si>
  <si>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</si>
  <si>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Charla de seguridad, prueba de alcotest, orden y limpieza</t>
  </si>
  <si>
    <t xml:space="preserve">REPORTE DIARIO DE ACTIVIDADES DE SSOMA
📅 21/08/2026
🍃 1. Control de Alcohol y Drogas
✅ Se ejecutó la prueba de alcotest al 100 % del personal de PROMCOSER antes del inicio de la jornada laboral.
👷 Personal evaluado: 10 trabajadores.
🟢 Resultados: 10 resultados negativos (100 % de cumplimiento).
🎓 2. Charlas y Capacitaciones
🗣️ Buenos Días Mina Justa (BDMJ)
📚 Tema: Estados de riesgo                                                                                                                                                                                                                                                                                                                                                                                                                                                                                                                                                     🔍 3. Inspecciones y Verificaciones en Campo
🚧 Bancoductos Sur (Fabricacion)
💻 4. Actividades Administrativas
📄 se realizaron todos los documentos de gestion con respecto a seguridad.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</si>
</sst>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73">
    <font>
      <sz val="11"/>
      <color theme="1"/>
      <name val="Aptos Narrow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sz val="10"/>
      <color theme="1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14"/>
      <color theme="1"/>
      <name val="Arial"/>
      <family val="2"/>
    </font>
    <font>
      <sz val="11"/>
      <name val="Aptos Narrow"/>
      <family val="2"/>
    </font>
    <font>
      <sz val="9"/>
      <name val="Aptos Narrow"/>
      <family val="2"/>
    </font>
    <font>
      <sz val="9"/>
      <color rgb="FFFF0000"/>
      <name val="Arial"/>
      <family val="2"/>
    </font>
    <font>
      <sz val="9"/>
      <color theme="1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CFE2F3"/>
        <bgColor rgb="FFCFE2F3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15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4" fillId="3" borderId="2" xfId="0" applyFont="1" applyFill="1" applyBorder="1"/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20" fillId="5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15" fillId="6" borderId="26" xfId="0" applyFont="1" applyFill="1" applyBorder="1" applyAlignment="1">
      <alignment horizontal="center" vertical="center"/>
    </xf>
    <xf numFmtId="0" fontId="22" fillId="3" borderId="26" xfId="0" applyFont="1" applyFill="1" applyBorder="1"/>
    <xf numFmtId="0" fontId="11" fillId="7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4" fillId="2" borderId="28" xfId="0" applyFont="1" applyFill="1" applyBorder="1" applyAlignment="1">
      <alignment horizontal="center" vertical="center"/>
    </xf>
    <xf numFmtId="0" fontId="2" fillId="0" borderId="0" xfId="0" applyFont="1"/>
    <xf numFmtId="0" fontId="24" fillId="2" borderId="28" xfId="0" applyFont="1" applyFill="1" applyBorder="1" applyAlignment="1">
      <alignment horizontal="left" vertical="center"/>
    </xf>
    <xf numFmtId="0" fontId="26" fillId="4" borderId="29" xfId="0" applyFont="1" applyFill="1" applyBorder="1" applyAlignment="1">
      <alignment horizontal="center" vertical="center" wrapText="1"/>
    </xf>
    <xf numFmtId="0" fontId="27" fillId="9" borderId="28" xfId="0" applyFont="1" applyFill="1" applyBorder="1" applyAlignment="1">
      <alignment horizontal="left" vertical="center"/>
    </xf>
    <xf numFmtId="0" fontId="24" fillId="2" borderId="28" xfId="0" applyFont="1" applyFill="1" applyBorder="1" applyAlignment="1">
      <alignment horizontal="center" vertical="center" wrapText="1"/>
    </xf>
    <xf numFmtId="0" fontId="28" fillId="10" borderId="30" xfId="0" applyFont="1" applyFill="1" applyBorder="1" applyAlignment="1">
      <alignment horizontal="center" wrapText="1"/>
    </xf>
    <xf numFmtId="0" fontId="29" fillId="0" borderId="13" xfId="0" applyFont="1" applyBorder="1" applyAlignment="1">
      <alignment horizontal="left" vertical="center"/>
    </xf>
    <xf numFmtId="0" fontId="30" fillId="2" borderId="28" xfId="0" applyFont="1" applyFill="1" applyBorder="1" applyAlignment="1">
      <alignment horizontal="center" vertical="center" wrapText="1"/>
    </xf>
    <xf numFmtId="0" fontId="16" fillId="3" borderId="32" xfId="0" applyFont="1" applyFill="1" applyBorder="1"/>
    <xf numFmtId="0" fontId="16" fillId="3" borderId="33" xfId="0" applyFont="1" applyFill="1" applyBorder="1"/>
    <xf numFmtId="0" fontId="16" fillId="3" borderId="35" xfId="0" applyFont="1" applyFill="1" applyBorder="1"/>
    <xf numFmtId="0" fontId="11" fillId="0" borderId="12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9" fillId="3" borderId="30" xfId="0" applyFont="1" applyFill="1" applyBorder="1" applyAlignment="1">
      <alignment horizontal="center" vertical="center"/>
    </xf>
    <xf numFmtId="0" fontId="29" fillId="3" borderId="3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3" borderId="2" xfId="0" applyFont="1" applyFill="1" applyBorder="1"/>
    <xf numFmtId="0" fontId="28" fillId="10" borderId="38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6" fillId="3" borderId="39" xfId="0" applyFont="1" applyFill="1" applyBorder="1"/>
    <xf numFmtId="0" fontId="16" fillId="3" borderId="40" xfId="0" applyFont="1" applyFill="1" applyBorder="1"/>
    <xf numFmtId="0" fontId="16" fillId="3" borderId="41" xfId="0" applyFont="1" applyFill="1" applyBorder="1"/>
    <xf numFmtId="167" fontId="19" fillId="0" borderId="0" xfId="0" applyNumberFormat="1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8" fontId="14" fillId="3" borderId="2" xfId="0" applyNumberFormat="1" applyFont="1" applyFill="1" applyBorder="1" applyAlignment="1">
      <alignment horizontal="left" vertical="center"/>
    </xf>
    <xf numFmtId="0" fontId="29" fillId="0" borderId="19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28" fillId="0" borderId="42" xfId="0" applyFont="1" applyBorder="1" applyAlignment="1">
      <alignment horizontal="center" vertical="center"/>
    </xf>
    <xf numFmtId="0" fontId="29" fillId="3" borderId="38" xfId="0" applyFont="1" applyFill="1" applyBorder="1" applyAlignment="1">
      <alignment horizontal="center" vertical="center"/>
    </xf>
    <xf numFmtId="164" fontId="32" fillId="0" borderId="0" xfId="0" applyNumberFormat="1" applyFont="1" applyAlignment="1">
      <alignment vertical="center"/>
    </xf>
    <xf numFmtId="0" fontId="2" fillId="0" borderId="2" xfId="0" applyFont="1" applyBorder="1"/>
    <xf numFmtId="0" fontId="29" fillId="3" borderId="4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169" fontId="14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2" fillId="3" borderId="44" xfId="0" applyFont="1" applyFill="1" applyBorder="1"/>
    <xf numFmtId="167" fontId="14" fillId="0" borderId="45" xfId="0" applyNumberFormat="1" applyFont="1" applyBorder="1" applyAlignment="1">
      <alignment horizontal="center" vertical="center"/>
    </xf>
    <xf numFmtId="0" fontId="23" fillId="3" borderId="26" xfId="0" applyFont="1" applyFill="1" applyBorder="1"/>
    <xf numFmtId="167" fontId="14" fillId="0" borderId="45" xfId="0" quotePrefix="1" applyNumberFormat="1" applyFont="1" applyBorder="1" applyAlignment="1">
      <alignment horizontal="center" vertical="center"/>
    </xf>
    <xf numFmtId="0" fontId="23" fillId="3" borderId="26" xfId="0" applyFont="1" applyFill="1" applyBorder="1" applyAlignment="1">
      <alignment horizontal="center"/>
    </xf>
    <xf numFmtId="167" fontId="14" fillId="5" borderId="46" xfId="0" quotePrefix="1" applyNumberFormat="1" applyFont="1" applyFill="1" applyBorder="1" applyAlignment="1">
      <alignment horizontal="center" vertical="center"/>
    </xf>
    <xf numFmtId="0" fontId="22" fillId="3" borderId="26" xfId="0" applyFont="1" applyFill="1" applyBorder="1" applyAlignment="1">
      <alignment horizontal="left"/>
    </xf>
    <xf numFmtId="0" fontId="28" fillId="0" borderId="47" xfId="0" applyFont="1" applyBorder="1" applyAlignment="1">
      <alignment horizontal="center" vertical="center"/>
    </xf>
    <xf numFmtId="0" fontId="23" fillId="3" borderId="43" xfId="0" applyFont="1" applyFill="1" applyBorder="1" applyAlignment="1">
      <alignment horizontal="center"/>
    </xf>
    <xf numFmtId="0" fontId="29" fillId="3" borderId="48" xfId="0" applyFont="1" applyFill="1" applyBorder="1" applyAlignment="1">
      <alignment horizontal="center" vertical="center"/>
    </xf>
    <xf numFmtId="167" fontId="5" fillId="9" borderId="45" xfId="0" applyNumberFormat="1" applyFont="1" applyFill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3" fillId="3" borderId="54" xfId="0" applyFont="1" applyFill="1" applyBorder="1" applyAlignment="1">
      <alignment horizontal="center"/>
    </xf>
    <xf numFmtId="0" fontId="11" fillId="3" borderId="54" xfId="0" applyFont="1" applyFill="1" applyBorder="1" applyAlignment="1">
      <alignment horizontal="left" vertical="center"/>
    </xf>
    <xf numFmtId="49" fontId="33" fillId="0" borderId="2" xfId="0" applyNumberFormat="1" applyFont="1" applyBorder="1" applyAlignment="1">
      <alignment horizontal="left"/>
    </xf>
    <xf numFmtId="0" fontId="11" fillId="3" borderId="56" xfId="0" applyFont="1" applyFill="1" applyBorder="1" applyAlignment="1">
      <alignment horizontal="left" vertical="center"/>
    </xf>
    <xf numFmtId="14" fontId="14" fillId="0" borderId="2" xfId="0" applyNumberFormat="1" applyFont="1" applyBorder="1" applyAlignment="1">
      <alignment horizontal="center" vertical="center"/>
    </xf>
    <xf numFmtId="0" fontId="29" fillId="3" borderId="57" xfId="0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29" fillId="3" borderId="27" xfId="0" applyFont="1" applyFill="1" applyBorder="1" applyAlignment="1">
      <alignment horizontal="center" vertical="center"/>
    </xf>
    <xf numFmtId="0" fontId="29" fillId="3" borderId="6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70" fontId="2" fillId="0" borderId="0" xfId="0" applyNumberFormat="1" applyFont="1"/>
    <xf numFmtId="1" fontId="2" fillId="0" borderId="0" xfId="0" applyNumberFormat="1" applyFont="1"/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0" fontId="29" fillId="3" borderId="54" xfId="0" applyFont="1" applyFill="1" applyBorder="1" applyAlignment="1">
      <alignment horizontal="left" vertical="center"/>
    </xf>
    <xf numFmtId="0" fontId="16" fillId="3" borderId="65" xfId="0" applyFont="1" applyFill="1" applyBorder="1"/>
    <xf numFmtId="2" fontId="35" fillId="9" borderId="66" xfId="0" applyNumberFormat="1" applyFont="1" applyFill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2" fontId="35" fillId="9" borderId="67" xfId="0" applyNumberFormat="1" applyFont="1" applyFill="1" applyBorder="1" applyAlignment="1">
      <alignment horizontal="center"/>
    </xf>
    <xf numFmtId="0" fontId="29" fillId="3" borderId="26" xfId="0" applyFont="1" applyFill="1" applyBorder="1" applyAlignment="1">
      <alignment horizontal="left" vertical="center"/>
    </xf>
    <xf numFmtId="0" fontId="28" fillId="0" borderId="19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8" fillId="10" borderId="48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left" vertical="center"/>
    </xf>
    <xf numFmtId="0" fontId="16" fillId="3" borderId="68" xfId="0" applyFont="1" applyFill="1" applyBorder="1"/>
    <xf numFmtId="0" fontId="16" fillId="3" borderId="69" xfId="0" applyFont="1" applyFill="1" applyBorder="1"/>
    <xf numFmtId="0" fontId="16" fillId="3" borderId="70" xfId="0" applyFont="1" applyFill="1" applyBorder="1"/>
    <xf numFmtId="0" fontId="28" fillId="0" borderId="71" xfId="0" applyFont="1" applyBorder="1" applyAlignment="1">
      <alignment horizontal="center" vertical="center"/>
    </xf>
    <xf numFmtId="0" fontId="29" fillId="3" borderId="7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6" fillId="0" borderId="27" xfId="0" applyFont="1" applyBorder="1" applyAlignment="1">
      <alignment horizontal="center" vertical="center"/>
    </xf>
    <xf numFmtId="0" fontId="3" fillId="12" borderId="73" xfId="0" applyFont="1" applyFill="1" applyBorder="1"/>
    <xf numFmtId="0" fontId="37" fillId="12" borderId="73" xfId="0" applyFont="1" applyFill="1" applyBorder="1" applyAlignment="1">
      <alignment horizontal="center" vertical="center"/>
    </xf>
    <xf numFmtId="0" fontId="3" fillId="12" borderId="74" xfId="0" applyFont="1" applyFill="1" applyBorder="1"/>
    <xf numFmtId="0" fontId="37" fillId="12" borderId="74" xfId="0" applyFont="1" applyFill="1" applyBorder="1" applyAlignment="1">
      <alignment horizontal="center" vertical="center"/>
    </xf>
    <xf numFmtId="0" fontId="3" fillId="0" borderId="74" xfId="0" applyFont="1" applyBorder="1"/>
    <xf numFmtId="0" fontId="37" fillId="0" borderId="74" xfId="0" applyFont="1" applyBorder="1" applyAlignment="1">
      <alignment horizontal="center" vertical="center"/>
    </xf>
    <xf numFmtId="0" fontId="2" fillId="3" borderId="26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3" borderId="26" xfId="0" applyFont="1" applyFill="1" applyBorder="1" applyAlignment="1">
      <alignment vertical="center" wrapText="1"/>
    </xf>
    <xf numFmtId="0" fontId="4" fillId="13" borderId="79" xfId="0" applyFont="1" applyFill="1" applyBorder="1"/>
    <xf numFmtId="0" fontId="4" fillId="13" borderId="56" xfId="0" applyFont="1" applyFill="1" applyBorder="1" applyAlignment="1">
      <alignment horizontal="center" vertical="center"/>
    </xf>
    <xf numFmtId="0" fontId="4" fillId="13" borderId="80" xfId="0" applyFont="1" applyFill="1" applyBorder="1" applyAlignment="1">
      <alignment horizontal="center" vertical="center"/>
    </xf>
    <xf numFmtId="0" fontId="4" fillId="13" borderId="6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4" fillId="0" borderId="2" xfId="0" applyFont="1" applyBorder="1" applyAlignment="1">
      <alignment horizontal="center" vertical="center"/>
    </xf>
    <xf numFmtId="0" fontId="23" fillId="3" borderId="44" xfId="0" applyFont="1" applyFill="1" applyBorder="1" applyAlignment="1">
      <alignment horizontal="center"/>
    </xf>
    <xf numFmtId="0" fontId="38" fillId="0" borderId="2" xfId="0" applyFont="1" applyBorder="1"/>
    <xf numFmtId="0" fontId="4" fillId="1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0" fontId="14" fillId="0" borderId="87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2" xfId="0" applyFont="1" applyBorder="1"/>
    <xf numFmtId="0" fontId="4" fillId="15" borderId="26" xfId="0" applyFont="1" applyFill="1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46" fillId="0" borderId="0" xfId="0" applyFont="1" applyAlignment="1">
      <alignment vertical="center"/>
    </xf>
    <xf numFmtId="164" fontId="46" fillId="0" borderId="0" xfId="0" applyNumberFormat="1" applyFont="1" applyAlignment="1">
      <alignment vertical="center"/>
    </xf>
    <xf numFmtId="0" fontId="5" fillId="9" borderId="26" xfId="0" applyFont="1" applyFill="1" applyBorder="1" applyAlignment="1">
      <alignment vertical="center"/>
    </xf>
    <xf numFmtId="0" fontId="41" fillId="11" borderId="55" xfId="0" applyFont="1" applyFill="1" applyBorder="1" applyAlignment="1">
      <alignment horizontal="center"/>
    </xf>
    <xf numFmtId="0" fontId="41" fillId="11" borderId="15" xfId="0" applyFont="1" applyFill="1" applyBorder="1" applyAlignment="1">
      <alignment horizontal="center"/>
    </xf>
    <xf numFmtId="0" fontId="41" fillId="11" borderId="34" xfId="0" applyFont="1" applyFill="1" applyBorder="1" applyAlignment="1">
      <alignment horizontal="center"/>
    </xf>
    <xf numFmtId="0" fontId="32" fillId="7" borderId="26" xfId="0" applyFont="1" applyFill="1" applyBorder="1" applyAlignment="1">
      <alignment vertical="center"/>
    </xf>
    <xf numFmtId="0" fontId="15" fillId="7" borderId="26" xfId="0" applyFont="1" applyFill="1" applyBorder="1" applyAlignment="1">
      <alignment vertical="center"/>
    </xf>
    <xf numFmtId="0" fontId="41" fillId="11" borderId="93" xfId="0" applyFont="1" applyFill="1" applyBorder="1" applyAlignment="1">
      <alignment horizontal="center"/>
    </xf>
    <xf numFmtId="0" fontId="41" fillId="11" borderId="26" xfId="0" applyFont="1" applyFill="1" applyBorder="1" applyAlignment="1">
      <alignment horizontal="center"/>
    </xf>
    <xf numFmtId="0" fontId="41" fillId="11" borderId="43" xfId="0" applyFont="1" applyFill="1" applyBorder="1" applyAlignment="1">
      <alignment horizontal="center"/>
    </xf>
    <xf numFmtId="0" fontId="11" fillId="0" borderId="0" xfId="0" applyFont="1"/>
    <xf numFmtId="0" fontId="14" fillId="3" borderId="44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4" fillId="3" borderId="43" xfId="0" applyFont="1" applyFill="1" applyBorder="1" applyAlignment="1">
      <alignment horizontal="center"/>
    </xf>
    <xf numFmtId="0" fontId="14" fillId="3" borderId="26" xfId="0" applyFont="1" applyFill="1" applyBorder="1" applyAlignment="1">
      <alignment vertical="center" wrapText="1"/>
    </xf>
    <xf numFmtId="0" fontId="14" fillId="3" borderId="101" xfId="0" applyFont="1" applyFill="1" applyBorder="1" applyAlignment="1">
      <alignment vertical="center" wrapText="1"/>
    </xf>
    <xf numFmtId="0" fontId="14" fillId="3" borderId="101" xfId="0" applyFont="1" applyFill="1" applyBorder="1" applyAlignment="1">
      <alignment horizontal="center"/>
    </xf>
    <xf numFmtId="0" fontId="14" fillId="3" borderId="102" xfId="0" applyFont="1" applyFill="1" applyBorder="1" applyAlignment="1">
      <alignment horizontal="center"/>
    </xf>
    <xf numFmtId="0" fontId="12" fillId="7" borderId="26" xfId="0" applyFont="1" applyFill="1" applyBorder="1" applyAlignment="1">
      <alignment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6" xfId="0" applyFont="1" applyFill="1" applyBorder="1"/>
    <xf numFmtId="0" fontId="49" fillId="3" borderId="26" xfId="0" applyFont="1" applyFill="1" applyBorder="1" applyAlignment="1">
      <alignment vertical="center" wrapText="1"/>
    </xf>
    <xf numFmtId="0" fontId="14" fillId="0" borderId="0" xfId="0" applyFont="1"/>
    <xf numFmtId="0" fontId="49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3" borderId="113" xfId="0" applyFont="1" applyFill="1" applyBorder="1" applyAlignment="1">
      <alignment horizontal="center"/>
    </xf>
    <xf numFmtId="0" fontId="50" fillId="0" borderId="0" xfId="0" applyFont="1" applyAlignment="1">
      <alignment vertical="center"/>
    </xf>
    <xf numFmtId="164" fontId="50" fillId="0" borderId="0" xfId="0" applyNumberFormat="1" applyFont="1" applyAlignment="1">
      <alignment vertical="center"/>
    </xf>
    <xf numFmtId="0" fontId="39" fillId="3" borderId="114" xfId="0" applyFont="1" applyFill="1" applyBorder="1"/>
    <xf numFmtId="0" fontId="14" fillId="3" borderId="115" xfId="0" applyFont="1" applyFill="1" applyBorder="1"/>
    <xf numFmtId="0" fontId="14" fillId="3" borderId="116" xfId="0" applyFont="1" applyFill="1" applyBorder="1"/>
    <xf numFmtId="0" fontId="39" fillId="3" borderId="24" xfId="0" applyFont="1" applyFill="1" applyBorder="1"/>
    <xf numFmtId="0" fontId="14" fillId="3" borderId="117" xfId="0" applyFont="1" applyFill="1" applyBorder="1"/>
    <xf numFmtId="0" fontId="16" fillId="3" borderId="44" xfId="0" applyFont="1" applyFill="1" applyBorder="1"/>
    <xf numFmtId="0" fontId="16" fillId="3" borderId="26" xfId="0" applyFont="1" applyFill="1" applyBorder="1"/>
    <xf numFmtId="0" fontId="16" fillId="3" borderId="43" xfId="0" applyFont="1" applyFill="1" applyBorder="1"/>
    <xf numFmtId="0" fontId="16" fillId="3" borderId="120" xfId="0" applyFont="1" applyFill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52" fillId="3" borderId="54" xfId="0" applyFont="1" applyFill="1" applyBorder="1" applyAlignment="1">
      <alignment horizontal="center" vertical="center"/>
    </xf>
    <xf numFmtId="20" fontId="16" fillId="3" borderId="54" xfId="0" applyNumberFormat="1" applyFont="1" applyFill="1" applyBorder="1" applyAlignment="1">
      <alignment horizontal="center" vertical="center" textRotation="90"/>
    </xf>
    <xf numFmtId="20" fontId="16" fillId="17" borderId="54" xfId="0" applyNumberFormat="1" applyFont="1" applyFill="1" applyBorder="1" applyAlignment="1">
      <alignment horizontal="center" vertical="center" textRotation="90"/>
    </xf>
    <xf numFmtId="20" fontId="16" fillId="3" borderId="37" xfId="0" applyNumberFormat="1" applyFont="1" applyFill="1" applyBorder="1" applyAlignment="1">
      <alignment horizontal="center" vertical="center" textRotation="90"/>
    </xf>
    <xf numFmtId="0" fontId="16" fillId="3" borderId="121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52" fillId="3" borderId="80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 textRotation="90"/>
    </xf>
    <xf numFmtId="0" fontId="16" fillId="17" borderId="80" xfId="0" applyFont="1" applyFill="1" applyBorder="1" applyAlignment="1">
      <alignment horizontal="center" vertical="center" textRotation="90"/>
    </xf>
    <xf numFmtId="0" fontId="16" fillId="3" borderId="57" xfId="0" applyFont="1" applyFill="1" applyBorder="1" applyAlignment="1">
      <alignment horizontal="center" vertical="center" textRotation="90"/>
    </xf>
    <xf numFmtId="0" fontId="53" fillId="2" borderId="44" xfId="0" applyFont="1" applyFill="1" applyBorder="1"/>
    <xf numFmtId="0" fontId="54" fillId="2" borderId="26" xfId="0" applyFont="1" applyFill="1" applyBorder="1"/>
    <xf numFmtId="0" fontId="15" fillId="0" borderId="0" xfId="0" applyFont="1" applyAlignment="1">
      <alignment horizontal="center" vertical="center" wrapText="1"/>
    </xf>
    <xf numFmtId="0" fontId="54" fillId="2" borderId="43" xfId="0" applyFont="1" applyFill="1" applyBorder="1"/>
    <xf numFmtId="0" fontId="55" fillId="3" borderId="26" xfId="0" applyFont="1" applyFill="1" applyBorder="1"/>
    <xf numFmtId="0" fontId="16" fillId="17" borderId="26" xfId="0" applyFont="1" applyFill="1" applyBorder="1"/>
    <xf numFmtId="0" fontId="16" fillId="0" borderId="0" xfId="0" applyFont="1"/>
    <xf numFmtId="0" fontId="56" fillId="3" borderId="44" xfId="0" applyFont="1" applyFill="1" applyBorder="1"/>
    <xf numFmtId="0" fontId="52" fillId="3" borderId="44" xfId="0" applyFont="1" applyFill="1" applyBorder="1"/>
    <xf numFmtId="0" fontId="52" fillId="3" borderId="26" xfId="0" applyFont="1" applyFill="1" applyBorder="1"/>
    <xf numFmtId="0" fontId="16" fillId="3" borderId="120" xfId="0" applyFont="1" applyFill="1" applyBorder="1"/>
    <xf numFmtId="0" fontId="16" fillId="3" borderId="54" xfId="0" applyFont="1" applyFill="1" applyBorder="1"/>
    <xf numFmtId="0" fontId="57" fillId="0" borderId="13" xfId="0" applyFont="1" applyBorder="1" applyAlignment="1">
      <alignment vertical="center"/>
    </xf>
    <xf numFmtId="0" fontId="52" fillId="3" borderId="54" xfId="0" applyFont="1" applyFill="1" applyBorder="1" applyAlignment="1">
      <alignment vertical="center"/>
    </xf>
    <xf numFmtId="20" fontId="16" fillId="3" borderId="54" xfId="0" applyNumberFormat="1" applyFont="1" applyFill="1" applyBorder="1" applyAlignment="1">
      <alignment textRotation="90"/>
    </xf>
    <xf numFmtId="20" fontId="16" fillId="17" borderId="54" xfId="0" applyNumberFormat="1" applyFont="1" applyFill="1" applyBorder="1" applyAlignment="1">
      <alignment textRotation="90"/>
    </xf>
    <xf numFmtId="20" fontId="16" fillId="3" borderId="37" xfId="0" applyNumberFormat="1" applyFont="1" applyFill="1" applyBorder="1" applyAlignment="1">
      <alignment textRotation="90"/>
    </xf>
    <xf numFmtId="0" fontId="16" fillId="3" borderId="121" xfId="0" applyFont="1" applyFill="1" applyBorder="1"/>
    <xf numFmtId="0" fontId="16" fillId="3" borderId="80" xfId="0" applyFont="1" applyFill="1" applyBorder="1"/>
    <xf numFmtId="0" fontId="57" fillId="0" borderId="63" xfId="0" applyFont="1" applyBorder="1" applyAlignment="1">
      <alignment vertical="center"/>
    </xf>
    <xf numFmtId="0" fontId="52" fillId="3" borderId="80" xfId="0" applyFont="1" applyFill="1" applyBorder="1" applyAlignment="1">
      <alignment vertical="center"/>
    </xf>
    <xf numFmtId="0" fontId="16" fillId="3" borderId="80" xfId="0" applyFont="1" applyFill="1" applyBorder="1" applyAlignment="1">
      <alignment vertical="center" textRotation="90"/>
    </xf>
    <xf numFmtId="0" fontId="16" fillId="17" borderId="80" xfId="0" applyFont="1" applyFill="1" applyBorder="1" applyAlignment="1">
      <alignment vertical="center" textRotation="90"/>
    </xf>
    <xf numFmtId="0" fontId="16" fillId="3" borderId="57" xfId="0" applyFont="1" applyFill="1" applyBorder="1" applyAlignment="1">
      <alignment vertical="center" textRotation="90"/>
    </xf>
    <xf numFmtId="0" fontId="55" fillId="3" borderId="26" xfId="0" applyFont="1" applyFill="1" applyBorder="1" applyAlignment="1">
      <alignment horizontal="left"/>
    </xf>
    <xf numFmtId="0" fontId="16" fillId="3" borderId="44" xfId="0" applyFont="1" applyFill="1" applyBorder="1" applyAlignment="1">
      <alignment horizontal="left"/>
    </xf>
    <xf numFmtId="0" fontId="16" fillId="3" borderId="26" xfId="0" applyFont="1" applyFill="1" applyBorder="1" applyAlignment="1">
      <alignment horizontal="left"/>
    </xf>
    <xf numFmtId="0" fontId="16" fillId="3" borderId="123" xfId="0" applyFont="1" applyFill="1" applyBorder="1" applyAlignment="1">
      <alignment horizontal="left"/>
    </xf>
    <xf numFmtId="0" fontId="16" fillId="17" borderId="80" xfId="0" applyFont="1" applyFill="1" applyBorder="1"/>
    <xf numFmtId="0" fontId="54" fillId="3" borderId="26" xfId="0" applyFont="1" applyFill="1" applyBorder="1"/>
    <xf numFmtId="0" fontId="16" fillId="3" borderId="123" xfId="0" applyFont="1" applyFill="1" applyBorder="1"/>
    <xf numFmtId="0" fontId="16" fillId="3" borderId="28" xfId="0" applyFont="1" applyFill="1" applyBorder="1"/>
    <xf numFmtId="0" fontId="57" fillId="0" borderId="0" xfId="0" applyFont="1" applyAlignment="1">
      <alignment vertical="center"/>
    </xf>
    <xf numFmtId="0" fontId="16" fillId="3" borderId="124" xfId="0" applyFont="1" applyFill="1" applyBorder="1"/>
    <xf numFmtId="0" fontId="46" fillId="7" borderId="26" xfId="0" applyFont="1" applyFill="1" applyBorder="1" applyAlignment="1">
      <alignment vertical="center"/>
    </xf>
    <xf numFmtId="0" fontId="19" fillId="11" borderId="56" xfId="0" applyFont="1" applyFill="1" applyBorder="1" applyAlignment="1">
      <alignment horizontal="center"/>
    </xf>
    <xf numFmtId="0" fontId="19" fillId="11" borderId="61" xfId="0" applyFont="1" applyFill="1" applyBorder="1" applyAlignment="1">
      <alignment horizontal="center"/>
    </xf>
    <xf numFmtId="0" fontId="2" fillId="3" borderId="79" xfId="0" applyFont="1" applyFill="1" applyBorder="1"/>
    <xf numFmtId="0" fontId="2" fillId="3" borderId="56" xfId="0" applyFont="1" applyFill="1" applyBorder="1"/>
    <xf numFmtId="0" fontId="58" fillId="3" borderId="56" xfId="0" applyFont="1" applyFill="1" applyBorder="1" applyAlignment="1">
      <alignment vertical="center"/>
    </xf>
    <xf numFmtId="20" fontId="2" fillId="3" borderId="56" xfId="0" applyNumberFormat="1" applyFont="1" applyFill="1" applyBorder="1" applyAlignment="1">
      <alignment vertical="center" textRotation="90"/>
    </xf>
    <xf numFmtId="20" fontId="2" fillId="3" borderId="54" xfId="0" applyNumberFormat="1" applyFont="1" applyFill="1" applyBorder="1" applyAlignment="1">
      <alignment vertical="center" textRotation="90"/>
    </xf>
    <xf numFmtId="20" fontId="2" fillId="9" borderId="54" xfId="0" applyNumberFormat="1" applyFont="1" applyFill="1" applyBorder="1" applyAlignment="1">
      <alignment vertical="center" textRotation="90"/>
    </xf>
    <xf numFmtId="20" fontId="2" fillId="3" borderId="37" xfId="0" applyNumberFormat="1" applyFont="1" applyFill="1" applyBorder="1" applyAlignment="1">
      <alignment vertical="center" textRotation="90"/>
    </xf>
    <xf numFmtId="0" fontId="2" fillId="3" borderId="126" xfId="0" applyFont="1" applyFill="1" applyBorder="1"/>
    <xf numFmtId="0" fontId="9" fillId="3" borderId="127" xfId="0" applyFont="1" applyFill="1" applyBorder="1"/>
    <xf numFmtId="0" fontId="9" fillId="3" borderId="128" xfId="0" applyFont="1" applyFill="1" applyBorder="1"/>
    <xf numFmtId="0" fontId="9" fillId="3" borderId="127" xfId="0" applyFont="1" applyFill="1" applyBorder="1" applyAlignment="1">
      <alignment horizontal="center" vertical="center" wrapText="1"/>
    </xf>
    <xf numFmtId="20" fontId="26" fillId="3" borderId="129" xfId="0" applyNumberFormat="1" applyFont="1" applyFill="1" applyBorder="1" applyAlignment="1">
      <alignment vertical="center" textRotation="90"/>
    </xf>
    <xf numFmtId="20" fontId="26" fillId="3" borderId="128" xfId="0" applyNumberFormat="1" applyFont="1" applyFill="1" applyBorder="1" applyAlignment="1">
      <alignment vertical="center" textRotation="90"/>
    </xf>
    <xf numFmtId="20" fontId="26" fillId="9" borderId="128" xfId="0" applyNumberFormat="1" applyFont="1" applyFill="1" applyBorder="1" applyAlignment="1">
      <alignment vertical="center" textRotation="90"/>
    </xf>
    <xf numFmtId="20" fontId="2" fillId="9" borderId="128" xfId="0" applyNumberFormat="1" applyFont="1" applyFill="1" applyBorder="1" applyAlignment="1">
      <alignment vertical="center" textRotation="90"/>
    </xf>
    <xf numFmtId="20" fontId="2" fillId="3" borderId="128" xfId="0" applyNumberFormat="1" applyFont="1" applyFill="1" applyBorder="1" applyAlignment="1">
      <alignment vertical="center" textRotation="90"/>
    </xf>
    <xf numFmtId="20" fontId="26" fillId="3" borderId="130" xfId="0" applyNumberFormat="1" applyFont="1" applyFill="1" applyBorder="1" applyAlignment="1">
      <alignment vertical="center" textRotation="90"/>
    </xf>
    <xf numFmtId="0" fontId="2" fillId="3" borderId="26" xfId="0" applyFont="1" applyFill="1" applyBorder="1"/>
    <xf numFmtId="0" fontId="9" fillId="3" borderId="26" xfId="0" applyFont="1" applyFill="1" applyBorder="1"/>
    <xf numFmtId="9" fontId="2" fillId="3" borderId="26" xfId="0" applyNumberFormat="1" applyFont="1" applyFill="1" applyBorder="1"/>
    <xf numFmtId="0" fontId="2" fillId="3" borderId="40" xfId="0" applyFont="1" applyFill="1" applyBorder="1"/>
    <xf numFmtId="0" fontId="2" fillId="9" borderId="134" xfId="0" applyFont="1" applyFill="1" applyBorder="1"/>
    <xf numFmtId="0" fontId="2" fillId="9" borderId="26" xfId="0" applyFont="1" applyFill="1" applyBorder="1" applyAlignment="1">
      <alignment textRotation="90"/>
    </xf>
    <xf numFmtId="0" fontId="2" fillId="3" borderId="135" xfId="0" applyFont="1" applyFill="1" applyBorder="1"/>
    <xf numFmtId="0" fontId="2" fillId="3" borderId="136" xfId="0" applyFont="1" applyFill="1" applyBorder="1"/>
    <xf numFmtId="0" fontId="2" fillId="3" borderId="137" xfId="0" applyFont="1" applyFill="1" applyBorder="1"/>
    <xf numFmtId="0" fontId="9" fillId="3" borderId="40" xfId="0" applyFont="1" applyFill="1" applyBorder="1" applyAlignment="1">
      <alignment horizontal="center" vertical="center" wrapText="1"/>
    </xf>
    <xf numFmtId="0" fontId="2" fillId="9" borderId="40" xfId="0" applyFont="1" applyFill="1" applyBorder="1"/>
    <xf numFmtId="0" fontId="2" fillId="3" borderId="65" xfId="0" applyFont="1" applyFill="1" applyBorder="1"/>
    <xf numFmtId="0" fontId="2" fillId="3" borderId="41" xfId="0" applyFont="1" applyFill="1" applyBorder="1"/>
    <xf numFmtId="0" fontId="2" fillId="3" borderId="26" xfId="0" applyFont="1" applyFill="1" applyBorder="1" applyAlignment="1">
      <alignment vertical="center"/>
    </xf>
    <xf numFmtId="171" fontId="60" fillId="18" borderId="140" xfId="0" applyNumberFormat="1" applyFont="1" applyFill="1" applyBorder="1" applyAlignment="1">
      <alignment vertical="center"/>
    </xf>
    <xf numFmtId="0" fontId="2" fillId="3" borderId="134" xfId="0" applyFont="1" applyFill="1" applyBorder="1"/>
    <xf numFmtId="0" fontId="2" fillId="3" borderId="141" xfId="0" applyFont="1" applyFill="1" applyBorder="1"/>
    <xf numFmtId="0" fontId="2" fillId="9" borderId="141" xfId="0" applyFont="1" applyFill="1" applyBorder="1"/>
    <xf numFmtId="0" fontId="2" fillId="9" borderId="127" xfId="0" applyFont="1" applyFill="1" applyBorder="1" applyAlignment="1">
      <alignment textRotation="90"/>
    </xf>
    <xf numFmtId="0" fontId="2" fillId="3" borderId="127" xfId="0" applyFont="1" applyFill="1" applyBorder="1" applyAlignment="1">
      <alignment textRotation="90"/>
    </xf>
    <xf numFmtId="0" fontId="2" fillId="3" borderId="142" xfId="0" applyFont="1" applyFill="1" applyBorder="1"/>
    <xf numFmtId="0" fontId="2" fillId="3" borderId="143" xfId="0" applyFont="1" applyFill="1" applyBorder="1"/>
    <xf numFmtId="0" fontId="2" fillId="3" borderId="144" xfId="0" applyFont="1" applyFill="1" applyBorder="1"/>
    <xf numFmtId="0" fontId="51" fillId="3" borderId="144" xfId="0" applyFont="1" applyFill="1" applyBorder="1"/>
    <xf numFmtId="0" fontId="2" fillId="3" borderId="145" xfId="0" applyFont="1" applyFill="1" applyBorder="1"/>
    <xf numFmtId="0" fontId="2" fillId="9" borderId="145" xfId="0" applyFont="1" applyFill="1" applyBorder="1"/>
    <xf numFmtId="0" fontId="2" fillId="9" borderId="144" xfId="0" applyFont="1" applyFill="1" applyBorder="1" applyAlignment="1">
      <alignment textRotation="90"/>
    </xf>
    <xf numFmtId="0" fontId="2" fillId="3" borderId="144" xfId="0" applyFont="1" applyFill="1" applyBorder="1" applyAlignment="1">
      <alignment textRotation="90"/>
    </xf>
    <xf numFmtId="0" fontId="2" fillId="3" borderId="146" xfId="0" applyFont="1" applyFill="1" applyBorder="1"/>
    <xf numFmtId="0" fontId="2" fillId="3" borderId="147" xfId="0" applyFont="1" applyFill="1" applyBorder="1"/>
    <xf numFmtId="0" fontId="51" fillId="3" borderId="26" xfId="0" applyFont="1" applyFill="1" applyBorder="1"/>
    <xf numFmtId="0" fontId="2" fillId="3" borderId="26" xfId="0" applyFont="1" applyFill="1" applyBorder="1" applyAlignment="1">
      <alignment textRotation="90"/>
    </xf>
    <xf numFmtId="0" fontId="2" fillId="3" borderId="127" xfId="0" applyFont="1" applyFill="1" applyBorder="1"/>
    <xf numFmtId="0" fontId="51" fillId="3" borderId="127" xfId="0" applyFont="1" applyFill="1" applyBorder="1"/>
    <xf numFmtId="0" fontId="2" fillId="3" borderId="149" xfId="0" applyFont="1" applyFill="1" applyBorder="1"/>
    <xf numFmtId="0" fontId="2" fillId="9" borderId="149" xfId="0" applyFont="1" applyFill="1" applyBorder="1"/>
    <xf numFmtId="0" fontId="2" fillId="3" borderId="150" xfId="0" applyFont="1" applyFill="1" applyBorder="1"/>
    <xf numFmtId="0" fontId="2" fillId="3" borderId="151" xfId="0" applyFont="1" applyFill="1" applyBorder="1"/>
    <xf numFmtId="0" fontId="2" fillId="0" borderId="62" xfId="0" applyFont="1" applyBorder="1"/>
    <xf numFmtId="0" fontId="2" fillId="0" borderId="63" xfId="0" applyFont="1" applyBorder="1"/>
    <xf numFmtId="0" fontId="26" fillId="0" borderId="63" xfId="0" applyFont="1" applyBorder="1"/>
    <xf numFmtId="0" fontId="2" fillId="9" borderId="80" xfId="0" applyFont="1" applyFill="1" applyBorder="1"/>
    <xf numFmtId="170" fontId="2" fillId="0" borderId="63" xfId="0" applyNumberFormat="1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64" xfId="0" applyFont="1" applyBorder="1"/>
    <xf numFmtId="0" fontId="61" fillId="0" borderId="0" xfId="0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4" fontId="64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171" fontId="67" fillId="18" borderId="140" xfId="0" applyNumberFormat="1" applyFont="1" applyFill="1" applyBorder="1" applyAlignment="1">
      <alignment vertical="center"/>
    </xf>
    <xf numFmtId="4" fontId="67" fillId="18" borderId="140" xfId="0" applyNumberFormat="1" applyFont="1" applyFill="1" applyBorder="1" applyAlignment="1">
      <alignment vertical="center"/>
    </xf>
    <xf numFmtId="0" fontId="45" fillId="19" borderId="26" xfId="0" applyFont="1" applyFill="1" applyBorder="1" applyAlignment="1">
      <alignment horizontal="left" vertical="center"/>
    </xf>
    <xf numFmtId="0" fontId="45" fillId="20" borderId="26" xfId="0" applyFont="1" applyFill="1" applyBorder="1" applyAlignment="1">
      <alignment horizontal="left" vertical="center"/>
    </xf>
    <xf numFmtId="0" fontId="45" fillId="9" borderId="26" xfId="0" applyFont="1" applyFill="1" applyBorder="1" applyAlignment="1">
      <alignment horizontal="left" vertical="center"/>
    </xf>
    <xf numFmtId="4" fontId="5" fillId="0" borderId="0" xfId="0" applyNumberFormat="1" applyFont="1" applyAlignment="1">
      <alignment vertical="center"/>
    </xf>
    <xf numFmtId="0" fontId="14" fillId="3" borderId="7" xfId="0" applyFont="1" applyFill="1" applyBorder="1" applyAlignment="1">
      <alignment horizontal="center"/>
    </xf>
    <xf numFmtId="0" fontId="7" fillId="0" borderId="15" xfId="0" applyFont="1" applyBorder="1"/>
    <xf numFmtId="0" fontId="7" fillId="0" borderId="8" xfId="0" applyFont="1" applyBorder="1"/>
    <xf numFmtId="0" fontId="49" fillId="3" borderId="107" xfId="0" applyFont="1" applyFill="1" applyBorder="1" applyAlignment="1">
      <alignment horizontal="center" vertical="center" wrapText="1"/>
    </xf>
    <xf numFmtId="0" fontId="7" fillId="0" borderId="108" xfId="0" applyFont="1" applyBorder="1"/>
    <xf numFmtId="0" fontId="7" fillId="0" borderId="109" xfId="0" applyFont="1" applyBorder="1"/>
    <xf numFmtId="0" fontId="7" fillId="0" borderId="97" xfId="0" applyFont="1" applyBorder="1"/>
    <xf numFmtId="0" fontId="0" fillId="0" borderId="0" xfId="0"/>
    <xf numFmtId="0" fontId="7" fillId="0" borderId="98" xfId="0" applyFont="1" applyBorder="1"/>
    <xf numFmtId="0" fontId="14" fillId="0" borderId="7" xfId="0" applyFont="1" applyBorder="1" applyAlignment="1">
      <alignment horizontal="center" vertical="center" wrapText="1"/>
    </xf>
    <xf numFmtId="0" fontId="49" fillId="3" borderId="3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14" fillId="3" borderId="7" xfId="0" applyFont="1" applyFill="1" applyBorder="1" applyAlignment="1">
      <alignment horizontal="center" vertical="center" wrapText="1"/>
    </xf>
    <xf numFmtId="0" fontId="14" fillId="3" borderId="118" xfId="0" applyFont="1" applyFill="1" applyBorder="1" applyAlignment="1">
      <alignment horizontal="center"/>
    </xf>
    <xf numFmtId="0" fontId="7" fillId="0" borderId="21" xfId="0" applyFont="1" applyBorder="1"/>
    <xf numFmtId="0" fontId="14" fillId="3" borderId="7" xfId="0" applyFont="1" applyFill="1" applyBorder="1" applyAlignment="1">
      <alignment horizontal="center" vertical="center"/>
    </xf>
    <xf numFmtId="0" fontId="49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top"/>
    </xf>
    <xf numFmtId="0" fontId="19" fillId="11" borderId="58" xfId="0" applyFont="1" applyFill="1" applyBorder="1" applyAlignment="1">
      <alignment horizontal="center" vertical="center"/>
    </xf>
    <xf numFmtId="0" fontId="7" fillId="0" borderId="59" xfId="0" applyFont="1" applyBorder="1"/>
    <xf numFmtId="0" fontId="9" fillId="3" borderId="131" xfId="0" applyFont="1" applyFill="1" applyBorder="1" applyAlignment="1">
      <alignment horizontal="center" vertical="center" textRotation="90" wrapText="1"/>
    </xf>
    <xf numFmtId="0" fontId="7" fillId="0" borderId="106" xfId="0" applyFont="1" applyBorder="1"/>
    <xf numFmtId="0" fontId="19" fillId="3" borderId="132" xfId="0" applyFont="1" applyFill="1" applyBorder="1" applyAlignment="1">
      <alignment horizontal="center"/>
    </xf>
    <xf numFmtId="0" fontId="7" fillId="0" borderId="133" xfId="0" applyFont="1" applyBorder="1"/>
    <xf numFmtId="0" fontId="19" fillId="3" borderId="20" xfId="0" applyFont="1" applyFill="1" applyBorder="1" applyAlignment="1">
      <alignment horizontal="center" vertical="center"/>
    </xf>
    <xf numFmtId="0" fontId="9" fillId="3" borderId="131" xfId="0" applyFont="1" applyFill="1" applyBorder="1" applyAlignment="1">
      <alignment horizontal="right" vertical="center" textRotation="90" wrapText="1"/>
    </xf>
    <xf numFmtId="0" fontId="7" fillId="0" borderId="148" xfId="0" applyFont="1" applyBorder="1"/>
    <xf numFmtId="0" fontId="2" fillId="0" borderId="152" xfId="0" applyFont="1" applyBorder="1" applyAlignment="1">
      <alignment horizontal="center"/>
    </xf>
    <xf numFmtId="0" fontId="7" fillId="0" borderId="152" xfId="0" applyFont="1" applyBorder="1"/>
    <xf numFmtId="0" fontId="52" fillId="3" borderId="22" xfId="0" applyFont="1" applyFill="1" applyBorder="1" applyAlignment="1">
      <alignment horizontal="left"/>
    </xf>
    <xf numFmtId="0" fontId="52" fillId="3" borderId="20" xfId="0" applyFont="1" applyFill="1" applyBorder="1" applyAlignment="1">
      <alignment horizontal="left"/>
    </xf>
    <xf numFmtId="0" fontId="7" fillId="0" borderId="122" xfId="0" applyFont="1" applyBorder="1"/>
    <xf numFmtId="0" fontId="16" fillId="3" borderId="22" xfId="0" applyFont="1" applyFill="1" applyBorder="1" applyAlignment="1">
      <alignment horizontal="left"/>
    </xf>
    <xf numFmtId="165" fontId="25" fillId="8" borderId="20" xfId="0" applyNumberFormat="1" applyFont="1" applyFill="1" applyBorder="1"/>
    <xf numFmtId="0" fontId="9" fillId="3" borderId="125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7" fillId="0" borderId="6" xfId="0" applyFont="1" applyBorder="1"/>
    <xf numFmtId="0" fontId="51" fillId="3" borderId="94" xfId="0" applyFont="1" applyFill="1" applyBorder="1" applyAlignment="1">
      <alignment horizontal="center" vertical="center"/>
    </xf>
    <xf numFmtId="0" fontId="7" fillId="0" borderId="17" xfId="0" applyFont="1" applyBorder="1"/>
    <xf numFmtId="0" fontId="14" fillId="3" borderId="90" xfId="0" applyFont="1" applyFill="1" applyBorder="1" applyAlignment="1">
      <alignment horizontal="center"/>
    </xf>
    <xf numFmtId="0" fontId="7" fillId="0" borderId="91" xfId="0" applyFont="1" applyBorder="1"/>
    <xf numFmtId="0" fontId="7" fillId="0" borderId="104" xfId="0" applyFont="1" applyBorder="1"/>
    <xf numFmtId="0" fontId="41" fillId="11" borderId="58" xfId="0" applyFont="1" applyFill="1" applyBorder="1" applyAlignment="1">
      <alignment horizontal="center" vertical="center"/>
    </xf>
    <xf numFmtId="0" fontId="7" fillId="0" borderId="60" xfId="0" applyFont="1" applyBorder="1"/>
    <xf numFmtId="0" fontId="14" fillId="3" borderId="22" xfId="0" applyFont="1" applyFill="1" applyBorder="1" applyAlignment="1">
      <alignment horizontal="center"/>
    </xf>
    <xf numFmtId="0" fontId="7" fillId="0" borderId="31" xfId="0" applyFont="1" applyBorder="1"/>
    <xf numFmtId="0" fontId="51" fillId="3" borderId="107" xfId="0" applyFont="1" applyFill="1" applyBorder="1" applyAlignment="1">
      <alignment horizontal="center" vertical="center"/>
    </xf>
    <xf numFmtId="0" fontId="7" fillId="0" borderId="119" xfId="0" applyFont="1" applyBorder="1"/>
    <xf numFmtId="0" fontId="7" fillId="0" borderId="19" xfId="0" applyFont="1" applyBorder="1"/>
    <xf numFmtId="0" fontId="14" fillId="3" borderId="103" xfId="0" applyFont="1" applyFill="1" applyBorder="1" applyAlignment="1">
      <alignment horizontal="center"/>
    </xf>
    <xf numFmtId="0" fontId="7" fillId="0" borderId="92" xfId="0" applyFont="1" applyBorder="1"/>
    <xf numFmtId="0" fontId="14" fillId="3" borderId="105" xfId="0" applyFont="1" applyFill="1" applyBorder="1" applyAlignment="1">
      <alignment horizontal="center"/>
    </xf>
    <xf numFmtId="0" fontId="14" fillId="3" borderId="110" xfId="0" applyFont="1" applyFill="1" applyBorder="1" applyAlignment="1">
      <alignment horizontal="center"/>
    </xf>
    <xf numFmtId="0" fontId="7" fillId="0" borderId="83" xfId="0" applyFont="1" applyBorder="1"/>
    <xf numFmtId="0" fontId="39" fillId="11" borderId="49" xfId="0" applyFont="1" applyFill="1" applyBorder="1" applyAlignment="1">
      <alignment horizontal="center"/>
    </xf>
    <xf numFmtId="0" fontId="7" fillId="0" borderId="50" xfId="0" applyFont="1" applyBorder="1"/>
    <xf numFmtId="0" fontId="7" fillId="0" borderId="53" xfId="0" applyFont="1" applyBorder="1"/>
    <xf numFmtId="2" fontId="44" fillId="0" borderId="29" xfId="0" applyNumberFormat="1" applyFont="1" applyBorder="1" applyAlignment="1">
      <alignment horizontal="center"/>
    </xf>
    <xf numFmtId="0" fontId="70" fillId="0" borderId="93" xfId="0" applyFont="1" applyBorder="1"/>
    <xf numFmtId="0" fontId="70" fillId="0" borderId="67" xfId="0" applyFont="1" applyBorder="1"/>
    <xf numFmtId="2" fontId="5" fillId="0" borderId="7" xfId="0" applyNumberFormat="1" applyFont="1" applyBorder="1" applyAlignment="1">
      <alignment horizontal="center"/>
    </xf>
    <xf numFmtId="10" fontId="14" fillId="0" borderId="7" xfId="0" applyNumberFormat="1" applyFont="1" applyBorder="1" applyAlignment="1">
      <alignment horizontal="center"/>
    </xf>
    <xf numFmtId="0" fontId="7" fillId="0" borderId="34" xfId="0" applyFont="1" applyBorder="1"/>
    <xf numFmtId="0" fontId="31" fillId="11" borderId="55" xfId="0" applyFont="1" applyFill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41" fillId="11" borderId="55" xfId="0" applyFont="1" applyFill="1" applyBorder="1" applyAlignment="1">
      <alignment horizontal="left"/>
    </xf>
    <xf numFmtId="0" fontId="44" fillId="0" borderId="29" xfId="0" applyFont="1" applyBorder="1" applyAlignment="1">
      <alignment horizontal="center"/>
    </xf>
    <xf numFmtId="0" fontId="71" fillId="0" borderId="29" xfId="0" applyFont="1" applyBorder="1" applyAlignment="1">
      <alignment horizontal="center"/>
    </xf>
    <xf numFmtId="0" fontId="72" fillId="0" borderId="29" xfId="0" applyFont="1" applyBorder="1" applyAlignment="1">
      <alignment horizontal="center"/>
    </xf>
    <xf numFmtId="0" fontId="39" fillId="0" borderId="55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39" fillId="0" borderId="55" xfId="0" quotePrefix="1" applyFont="1" applyBorder="1" applyAlignment="1">
      <alignment horizontal="left" vertical="center" wrapText="1"/>
    </xf>
    <xf numFmtId="0" fontId="39" fillId="0" borderId="7" xfId="0" applyFont="1" applyBorder="1" applyAlignment="1">
      <alignment horizontal="left" vertical="center" wrapText="1"/>
    </xf>
    <xf numFmtId="0" fontId="39" fillId="11" borderId="55" xfId="0" applyFont="1" applyFill="1" applyBorder="1" applyAlignment="1">
      <alignment horizontal="center"/>
    </xf>
    <xf numFmtId="0" fontId="68" fillId="0" borderId="85" xfId="0" applyFont="1" applyBorder="1" applyAlignment="1">
      <alignment horizontal="left" vertical="top" wrapText="1"/>
    </xf>
    <xf numFmtId="0" fontId="69" fillId="0" borderId="4" xfId="0" applyFont="1" applyBorder="1"/>
    <xf numFmtId="0" fontId="69" fillId="0" borderId="88" xfId="0" applyFont="1" applyBorder="1"/>
    <xf numFmtId="0" fontId="69" fillId="0" borderId="86" xfId="0" applyFont="1" applyBorder="1"/>
    <xf numFmtId="0" fontId="69" fillId="0" borderId="10" xfId="0" applyFont="1" applyBorder="1"/>
    <xf numFmtId="0" fontId="69" fillId="0" borderId="89" xfId="0" applyFont="1" applyBorder="1"/>
    <xf numFmtId="0" fontId="14" fillId="3" borderId="111" xfId="0" applyFont="1" applyFill="1" applyBorder="1" applyAlignment="1">
      <alignment horizontal="center"/>
    </xf>
    <xf numFmtId="0" fontId="7" fillId="0" borderId="112" xfId="0" applyFont="1" applyBorder="1"/>
    <xf numFmtId="0" fontId="47" fillId="2" borderId="55" xfId="0" applyFont="1" applyFill="1" applyBorder="1" applyAlignment="1">
      <alignment horizontal="left"/>
    </xf>
    <xf numFmtId="0" fontId="34" fillId="0" borderId="7" xfId="0" applyFont="1" applyBorder="1" applyAlignment="1">
      <alignment horizontal="center"/>
    </xf>
    <xf numFmtId="0" fontId="14" fillId="3" borderId="96" xfId="0" applyFont="1" applyFill="1" applyBorder="1" applyAlignment="1">
      <alignment horizontal="center"/>
    </xf>
    <xf numFmtId="0" fontId="7" fillId="0" borderId="100" xfId="0" applyFont="1" applyBorder="1"/>
    <xf numFmtId="0" fontId="14" fillId="3" borderId="95" xfId="0" applyFont="1" applyFill="1" applyBorder="1" applyAlignment="1">
      <alignment horizontal="center"/>
    </xf>
    <xf numFmtId="0" fontId="7" fillId="0" borderId="99" xfId="0" applyFont="1" applyBorder="1"/>
    <xf numFmtId="0" fontId="5" fillId="3" borderId="29" xfId="0" applyFont="1" applyFill="1" applyBorder="1" applyAlignment="1">
      <alignment horizontal="center" vertical="center" wrapText="1"/>
    </xf>
    <xf numFmtId="0" fontId="7" fillId="0" borderId="93" xfId="0" applyFont="1" applyBorder="1"/>
    <xf numFmtId="0" fontId="7" fillId="0" borderId="67" xfId="0" applyFont="1" applyBorder="1"/>
    <xf numFmtId="0" fontId="45" fillId="3" borderId="7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0" fontId="14" fillId="0" borderId="85" xfId="0" applyFont="1" applyBorder="1" applyAlignment="1">
      <alignment horizontal="left" vertical="top" wrapText="1"/>
    </xf>
    <xf numFmtId="0" fontId="7" fillId="0" borderId="88" xfId="0" applyFont="1" applyBorder="1"/>
    <xf numFmtId="0" fontId="41" fillId="11" borderId="90" xfId="0" applyFont="1" applyFill="1" applyBorder="1" applyAlignment="1">
      <alignment horizontal="center"/>
    </xf>
    <xf numFmtId="0" fontId="39" fillId="0" borderId="55" xfId="0" applyFont="1" applyBorder="1" applyAlignment="1">
      <alignment horizontal="left"/>
    </xf>
    <xf numFmtId="0" fontId="14" fillId="0" borderId="55" xfId="0" applyFont="1" applyBorder="1" applyAlignment="1">
      <alignment horizontal="left" vertical="center" wrapText="1"/>
    </xf>
    <xf numFmtId="0" fontId="14" fillId="0" borderId="85" xfId="0" applyFont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/>
    </xf>
    <xf numFmtId="0" fontId="41" fillId="11" borderId="49" xfId="0" applyFont="1" applyFill="1" applyBorder="1" applyAlignment="1">
      <alignment horizontal="center"/>
    </xf>
    <xf numFmtId="0" fontId="41" fillId="11" borderId="7" xfId="0" applyFont="1" applyFill="1" applyBorder="1" applyAlignment="1">
      <alignment horizontal="center" vertical="center"/>
    </xf>
    <xf numFmtId="0" fontId="41" fillId="11" borderId="55" xfId="0" applyFont="1" applyFill="1" applyBorder="1" applyAlignment="1">
      <alignment horizontal="center" vertical="center"/>
    </xf>
    <xf numFmtId="0" fontId="37" fillId="0" borderId="75" xfId="0" applyFont="1" applyBorder="1" applyAlignment="1">
      <alignment horizontal="left" vertical="center" wrapText="1"/>
    </xf>
    <xf numFmtId="0" fontId="7" fillId="0" borderId="76" xfId="0" applyFont="1" applyBorder="1"/>
    <xf numFmtId="0" fontId="7" fillId="0" borderId="81" xfId="0" applyFont="1" applyBorder="1"/>
    <xf numFmtId="0" fontId="48" fillId="11" borderId="49" xfId="0" applyFont="1" applyFill="1" applyBorder="1" applyAlignment="1">
      <alignment horizontal="center"/>
    </xf>
    <xf numFmtId="0" fontId="23" fillId="0" borderId="75" xfId="0" applyFont="1" applyBorder="1" applyAlignment="1">
      <alignment horizontal="left" vertical="center" wrapText="1"/>
    </xf>
    <xf numFmtId="0" fontId="14" fillId="3" borderId="9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5" fillId="0" borderId="55" xfId="0" applyFont="1" applyBorder="1" applyAlignment="1">
      <alignment horizontal="left"/>
    </xf>
    <xf numFmtId="0" fontId="30" fillId="2" borderId="55" xfId="0" applyFont="1" applyFill="1" applyBorder="1"/>
    <xf numFmtId="0" fontId="44" fillId="16" borderId="55" xfId="0" applyFont="1" applyFill="1" applyBorder="1" applyAlignment="1">
      <alignment horizontal="left"/>
    </xf>
    <xf numFmtId="10" fontId="72" fillId="0" borderId="29" xfId="0" applyNumberFormat="1" applyFont="1" applyBorder="1" applyAlignment="1">
      <alignment horizontal="center"/>
    </xf>
    <xf numFmtId="0" fontId="70" fillId="0" borderId="34" xfId="0" applyFont="1" applyBorder="1"/>
    <xf numFmtId="2" fontId="23" fillId="3" borderId="7" xfId="0" applyNumberFormat="1" applyFont="1" applyFill="1" applyBorder="1" applyAlignment="1">
      <alignment horizontal="center"/>
    </xf>
    <xf numFmtId="2" fontId="35" fillId="9" borderId="55" xfId="0" applyNumberFormat="1" applyFont="1" applyFill="1" applyBorder="1" applyAlignment="1">
      <alignment horizontal="center"/>
    </xf>
    <xf numFmtId="0" fontId="23" fillId="3" borderId="55" xfId="0" applyFont="1" applyFill="1" applyBorder="1" applyAlignment="1">
      <alignment horizontal="left"/>
    </xf>
    <xf numFmtId="2" fontId="23" fillId="9" borderId="7" xfId="0" applyNumberFormat="1" applyFont="1" applyFill="1" applyBorder="1" applyAlignment="1">
      <alignment horizontal="center"/>
    </xf>
    <xf numFmtId="2" fontId="35" fillId="3" borderId="7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2" fillId="11" borderId="7" xfId="0" applyFont="1" applyFill="1" applyBorder="1" applyAlignment="1">
      <alignment horizontal="center"/>
    </xf>
    <xf numFmtId="2" fontId="34" fillId="3" borderId="7" xfId="0" applyNumberFormat="1" applyFont="1" applyFill="1" applyBorder="1" applyAlignment="1">
      <alignment horizontal="center"/>
    </xf>
    <xf numFmtId="2" fontId="14" fillId="3" borderId="7" xfId="0" applyNumberFormat="1" applyFont="1" applyFill="1" applyBorder="1" applyAlignment="1">
      <alignment horizontal="center"/>
    </xf>
    <xf numFmtId="0" fontId="9" fillId="3" borderId="20" xfId="0" applyFont="1" applyFill="1" applyBorder="1" applyAlignment="1">
      <alignment horizontal="left"/>
    </xf>
    <xf numFmtId="0" fontId="23" fillId="3" borderId="7" xfId="0" applyFont="1" applyFill="1" applyBorder="1" applyAlignment="1">
      <alignment horizontal="center"/>
    </xf>
    <xf numFmtId="0" fontId="23" fillId="3" borderId="20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center"/>
    </xf>
    <xf numFmtId="0" fontId="7" fillId="0" borderId="13" xfId="0" applyFont="1" applyBorder="1"/>
    <xf numFmtId="0" fontId="11" fillId="3" borderId="14" xfId="0" applyFont="1" applyFill="1" applyBorder="1" applyAlignment="1">
      <alignment horizontal="center" vertical="center"/>
    </xf>
    <xf numFmtId="0" fontId="7" fillId="0" borderId="18" xfId="0" applyFont="1" applyBorder="1"/>
    <xf numFmtId="0" fontId="2" fillId="3" borderId="14" xfId="0" applyFont="1" applyFill="1" applyBorder="1" applyAlignment="1">
      <alignment horizontal="center"/>
    </xf>
    <xf numFmtId="0" fontId="7" fillId="0" borderId="16" xfId="0" applyFont="1" applyBorder="1"/>
    <xf numFmtId="0" fontId="18" fillId="3" borderId="20" xfId="0" applyFont="1" applyFill="1" applyBorder="1" applyAlignment="1">
      <alignment horizontal="center" vertical="center"/>
    </xf>
    <xf numFmtId="0" fontId="7" fillId="0" borderId="25" xfId="0" applyFont="1" applyBorder="1"/>
    <xf numFmtId="0" fontId="22" fillId="3" borderId="22" xfId="0" applyFont="1" applyFill="1" applyBorder="1" applyAlignment="1">
      <alignment horizontal="left"/>
    </xf>
    <xf numFmtId="0" fontId="23" fillId="3" borderId="20" xfId="0" applyFont="1" applyFill="1" applyBorder="1" applyAlignment="1">
      <alignment horizontal="left"/>
    </xf>
    <xf numFmtId="0" fontId="22" fillId="3" borderId="20" xfId="0" applyFont="1" applyFill="1" applyBorder="1" applyAlignment="1">
      <alignment horizontal="left"/>
    </xf>
    <xf numFmtId="166" fontId="31" fillId="3" borderId="20" xfId="0" applyNumberFormat="1" applyFont="1" applyFill="1" applyBorder="1" applyAlignment="1">
      <alignment horizontal="left"/>
    </xf>
    <xf numFmtId="166" fontId="15" fillId="3" borderId="20" xfId="0" applyNumberFormat="1" applyFont="1" applyFill="1" applyBorder="1" applyAlignment="1">
      <alignment horizontal="left"/>
    </xf>
    <xf numFmtId="166" fontId="23" fillId="3" borderId="20" xfId="0" applyNumberFormat="1" applyFont="1" applyFill="1" applyBorder="1" applyAlignment="1">
      <alignment horizontal="left"/>
    </xf>
    <xf numFmtId="0" fontId="23" fillId="3" borderId="7" xfId="0" quotePrefix="1" applyFont="1" applyFill="1" applyBorder="1" applyAlignment="1">
      <alignment horizontal="left"/>
    </xf>
    <xf numFmtId="0" fontId="22" fillId="11" borderId="55" xfId="0" applyFont="1" applyFill="1" applyBorder="1" applyAlignment="1">
      <alignment horizontal="center"/>
    </xf>
    <xf numFmtId="0" fontId="23" fillId="3" borderId="22" xfId="0" applyFont="1" applyFill="1" applyBorder="1" applyAlignment="1">
      <alignment horizontal="center"/>
    </xf>
    <xf numFmtId="0" fontId="22" fillId="11" borderId="49" xfId="0" applyFont="1" applyFill="1" applyBorder="1" applyAlignment="1">
      <alignment horizontal="center"/>
    </xf>
    <xf numFmtId="0" fontId="7" fillId="0" borderId="51" xfId="0" applyFont="1" applyBorder="1"/>
    <xf numFmtId="0" fontId="22" fillId="11" borderId="52" xfId="0" applyFont="1" applyFill="1" applyBorder="1" applyAlignment="1">
      <alignment horizontal="center"/>
    </xf>
    <xf numFmtId="0" fontId="30" fillId="2" borderId="55" xfId="0" applyFont="1" applyFill="1" applyBorder="1" applyAlignment="1">
      <alignment horizontal="left"/>
    </xf>
    <xf numFmtId="0" fontId="39" fillId="0" borderId="3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10" fontId="39" fillId="0" borderId="7" xfId="0" applyNumberFormat="1" applyFont="1" applyBorder="1" applyAlignment="1">
      <alignment horizontal="center" vertical="center"/>
    </xf>
    <xf numFmtId="0" fontId="23" fillId="0" borderId="62" xfId="0" applyFont="1" applyBorder="1" applyAlignment="1">
      <alignment horizontal="center"/>
    </xf>
    <xf numFmtId="0" fontId="7" fillId="0" borderId="63" xfId="0" applyFont="1" applyBorder="1"/>
    <xf numFmtId="0" fontId="7" fillId="0" borderId="64" xfId="0" applyFont="1" applyBorder="1"/>
    <xf numFmtId="0" fontId="39" fillId="0" borderId="85" xfId="0" applyFont="1" applyBorder="1" applyAlignment="1">
      <alignment horizontal="center" vertical="center"/>
    </xf>
    <xf numFmtId="0" fontId="7" fillId="0" borderId="86" xfId="0" applyFont="1" applyBorder="1"/>
    <xf numFmtId="0" fontId="39" fillId="0" borderId="3" xfId="0" applyFont="1" applyBorder="1" applyAlignment="1">
      <alignment horizontal="center" vertical="center"/>
    </xf>
    <xf numFmtId="2" fontId="35" fillId="11" borderId="78" xfId="0" applyNumberFormat="1" applyFont="1" applyFill="1" applyBorder="1" applyAlignment="1">
      <alignment horizontal="center"/>
    </xf>
    <xf numFmtId="0" fontId="7" fillId="0" borderId="77" xfId="0" applyFont="1" applyBorder="1"/>
    <xf numFmtId="0" fontId="23" fillId="11" borderId="75" xfId="0" applyFont="1" applyFill="1" applyBorder="1" applyAlignment="1">
      <alignment horizontal="center"/>
    </xf>
    <xf numFmtId="2" fontId="23" fillId="11" borderId="78" xfId="0" applyNumberFormat="1" applyFont="1" applyFill="1" applyBorder="1" applyAlignment="1">
      <alignment horizontal="center"/>
    </xf>
    <xf numFmtId="0" fontId="14" fillId="11" borderId="75" xfId="0" applyFont="1" applyFill="1" applyBorder="1" applyAlignment="1">
      <alignment horizontal="center"/>
    </xf>
    <xf numFmtId="2" fontId="14" fillId="11" borderId="78" xfId="0" applyNumberFormat="1" applyFont="1" applyFill="1" applyBorder="1" applyAlignment="1">
      <alignment horizontal="center"/>
    </xf>
    <xf numFmtId="0" fontId="2" fillId="3" borderId="55" xfId="0" applyFont="1" applyFill="1" applyBorder="1"/>
    <xf numFmtId="2" fontId="14" fillId="9" borderId="7" xfId="0" applyNumberFormat="1" applyFont="1" applyFill="1" applyBorder="1" applyAlignment="1">
      <alignment horizontal="center"/>
    </xf>
    <xf numFmtId="0" fontId="14" fillId="3" borderId="55" xfId="0" applyFont="1" applyFill="1" applyBorder="1"/>
    <xf numFmtId="0" fontId="6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28" fillId="10" borderId="36" xfId="0" applyFont="1" applyFill="1" applyBorder="1" applyAlignment="1">
      <alignment horizontal="center" vertical="center" wrapText="1"/>
    </xf>
    <xf numFmtId="0" fontId="7" fillId="0" borderId="42" xfId="0" applyFont="1" applyBorder="1"/>
    <xf numFmtId="0" fontId="7" fillId="0" borderId="47" xfId="0" applyFont="1" applyBorder="1"/>
    <xf numFmtId="0" fontId="3" fillId="0" borderId="36" xfId="0" applyFont="1" applyBorder="1" applyAlignment="1">
      <alignment horizontal="center" vertical="center" wrapText="1"/>
    </xf>
    <xf numFmtId="0" fontId="4" fillId="3" borderId="82" xfId="0" applyFont="1" applyFill="1" applyBorder="1" applyAlignment="1">
      <alignment horizontal="center" vertical="center"/>
    </xf>
    <xf numFmtId="0" fontId="7" fillId="0" borderId="84" xfId="0" applyFont="1" applyBorder="1"/>
    <xf numFmtId="0" fontId="19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71" fontId="59" fillId="18" borderId="138" xfId="0" applyNumberFormat="1" applyFont="1" applyFill="1" applyBorder="1" applyAlignment="1">
      <alignment horizontal="left" vertical="center"/>
    </xf>
    <xf numFmtId="0" fontId="7" fillId="0" borderId="139" xfId="0" applyFont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71" fontId="66" fillId="18" borderId="138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1" fillId="0" borderId="55" xfId="0" applyFont="1" applyBorder="1" applyAlignment="1">
      <alignment horizontal="left"/>
    </xf>
    <xf numFmtId="0" fontId="70" fillId="0" borderId="15" xfId="0" applyFont="1" applyBorder="1"/>
    <xf numFmtId="0" fontId="70" fillId="0" borderId="8" xfId="0" applyFont="1" applyBorder="1"/>
  </cellXfs>
  <cellStyles count="1">
    <cellStyle name="Normal" xfId="0" builtinId="0"/>
  </cellStyles>
  <dxfs count="961"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198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75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142875</xdr:colOff>
      <xdr:row>0</xdr:row>
      <xdr:rowOff>19050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22</xdr:col>
      <xdr:colOff>34925</xdr:colOff>
      <xdr:row>74</xdr:row>
      <xdr:rowOff>28575</xdr:rowOff>
    </xdr:from>
    <xdr:to>
      <xdr:col>31</xdr:col>
      <xdr:colOff>174625</xdr:colOff>
      <xdr:row>86</xdr:row>
      <xdr:rowOff>447675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CDC9440-3735-418F-8048-DC955A65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26200" y="14658975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31</xdr:col>
      <xdr:colOff>273050</xdr:colOff>
      <xdr:row>74</xdr:row>
      <xdr:rowOff>28575</xdr:rowOff>
    </xdr:from>
    <xdr:to>
      <xdr:col>40</xdr:col>
      <xdr:colOff>231775</xdr:colOff>
      <xdr:row>86</xdr:row>
      <xdr:rowOff>447675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F34178C-C680-476B-8C4E-39F723F64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64625" y="14658975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</xdr:colOff>
      <xdr:row>90</xdr:row>
      <xdr:rowOff>38100</xdr:rowOff>
    </xdr:from>
    <xdr:to>
      <xdr:col>10</xdr:col>
      <xdr:colOff>107950</xdr:colOff>
      <xdr:row>102</xdr:row>
      <xdr:rowOff>457200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22C7AA7-F860-449E-9CC0-396D7F91E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7375" y="17287875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22</xdr:col>
      <xdr:colOff>44450</xdr:colOff>
      <xdr:row>90</xdr:row>
      <xdr:rowOff>76200</xdr:rowOff>
    </xdr:from>
    <xdr:to>
      <xdr:col>31</xdr:col>
      <xdr:colOff>184150</xdr:colOff>
      <xdr:row>102</xdr:row>
      <xdr:rowOff>495300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5092B34-7F15-4FB6-AB49-3441AFD85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35725" y="17325975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34925</xdr:colOff>
      <xdr:row>106</xdr:row>
      <xdr:rowOff>28575</xdr:rowOff>
    </xdr:from>
    <xdr:to>
      <xdr:col>10</xdr:col>
      <xdr:colOff>136525</xdr:colOff>
      <xdr:row>118</xdr:row>
      <xdr:rowOff>447675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CC955BB-ADB9-4616-83A4-D9B7D95F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5950" y="20116800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76200</xdr:colOff>
      <xdr:row>106</xdr:row>
      <xdr:rowOff>38100</xdr:rowOff>
    </xdr:from>
    <xdr:to>
      <xdr:col>31</xdr:col>
      <xdr:colOff>12699</xdr:colOff>
      <xdr:row>118</xdr:row>
      <xdr:rowOff>457200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BB449A2-271A-4BF4-B3CC-B30D33B7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r="4000"/>
        <a:stretch/>
      </xdr:blipFill>
      <xdr:spPr>
        <a:xfrm>
          <a:off x="6467475" y="20126325"/>
          <a:ext cx="2336799" cy="1905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228600</xdr:colOff>
      <xdr:row>90</xdr:row>
      <xdr:rowOff>47625</xdr:rowOff>
    </xdr:from>
    <xdr:to>
      <xdr:col>20</xdr:col>
      <xdr:colOff>92075</xdr:colOff>
      <xdr:row>102</xdr:row>
      <xdr:rowOff>466725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49E976A-6178-4D60-81C8-7E092E539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9950" y="17297400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31</xdr:col>
      <xdr:colOff>257175</xdr:colOff>
      <xdr:row>90</xdr:row>
      <xdr:rowOff>66675</xdr:rowOff>
    </xdr:from>
    <xdr:to>
      <xdr:col>40</xdr:col>
      <xdr:colOff>215900</xdr:colOff>
      <xdr:row>102</xdr:row>
      <xdr:rowOff>485775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F8ADA3C-A14C-4864-B66E-CF1539C22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48750" y="17316450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106</xdr:row>
      <xdr:rowOff>47625</xdr:rowOff>
    </xdr:from>
    <xdr:to>
      <xdr:col>19</xdr:col>
      <xdr:colOff>225425</xdr:colOff>
      <xdr:row>118</xdr:row>
      <xdr:rowOff>466725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3AB4004-085D-462C-B8DD-DF57C285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76600" y="20135850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31</xdr:col>
      <xdr:colOff>171450</xdr:colOff>
      <xdr:row>106</xdr:row>
      <xdr:rowOff>28575</xdr:rowOff>
    </xdr:from>
    <xdr:to>
      <xdr:col>40</xdr:col>
      <xdr:colOff>130175</xdr:colOff>
      <xdr:row>118</xdr:row>
      <xdr:rowOff>447675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61BFB81-4936-49CA-9F66-E25F97E4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63025" y="20116800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9527</xdr:colOff>
      <xdr:row>74</xdr:row>
      <xdr:rowOff>28575</xdr:rowOff>
    </xdr:from>
    <xdr:to>
      <xdr:col>8</xdr:col>
      <xdr:colOff>219075</xdr:colOff>
      <xdr:row>86</xdr:row>
      <xdr:rowOff>511569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8BDD13A-3AE3-4D15-8D77-68A8D171A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0552" y="14658975"/>
          <a:ext cx="2028823" cy="1968894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238126</xdr:colOff>
      <xdr:row>74</xdr:row>
      <xdr:rowOff>28576</xdr:rowOff>
    </xdr:from>
    <xdr:to>
      <xdr:col>13</xdr:col>
      <xdr:colOff>400051</xdr:colOff>
      <xdr:row>86</xdr:row>
      <xdr:rowOff>485776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E4A3B89-6B91-4FA7-8E91-2736DE92E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38426" y="14658976"/>
          <a:ext cx="1447800" cy="1943100"/>
        </a:xfrm>
        <a:prstGeom prst="rect">
          <a:avLst/>
        </a:prstGeom>
      </xdr:spPr>
    </xdr:pic>
    <xdr:clientData/>
  </xdr:twoCellAnchor>
  <xdr:twoCellAnchor editAs="oneCell">
    <xdr:from>
      <xdr:col>13</xdr:col>
      <xdr:colOff>419100</xdr:colOff>
      <xdr:row>74</xdr:row>
      <xdr:rowOff>28574</xdr:rowOff>
    </xdr:from>
    <xdr:to>
      <xdr:col>20</xdr:col>
      <xdr:colOff>238125</xdr:colOff>
      <xdr:row>86</xdr:row>
      <xdr:rowOff>495299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D3B4B08-2E5E-4460-A9C8-FF9DACE1B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05275" y="14658974"/>
          <a:ext cx="1990725" cy="1952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3"/>
  <sheetViews>
    <sheetView workbookViewId="0">
      <selection activeCell="B70" sqref="B70:AP70"/>
    </sheetView>
  </sheetViews>
  <sheetFormatPr baseColWidth="10" defaultColWidth="12.5703125" defaultRowHeight="15" customHeight="1" outlineLevelRow="1"/>
  <cols>
    <col min="1" max="1" width="2.42578125" customWidth="1"/>
    <col min="2" max="2" width="6.28515625" customWidth="1"/>
    <col min="3" max="4" width="2.42578125" customWidth="1"/>
    <col min="5" max="5" width="15.140625" customWidth="1"/>
    <col min="6" max="8" width="2.42578125" customWidth="1"/>
    <col min="9" max="9" width="3.85546875" customWidth="1"/>
    <col min="10" max="10" width="5.42578125" customWidth="1"/>
    <col min="11" max="11" width="2.42578125" customWidth="1"/>
    <col min="12" max="12" width="3.7109375" customWidth="1"/>
    <col min="13" max="13" width="3.85546875" customWidth="1"/>
    <col min="14" max="14" width="9" customWidth="1"/>
    <col min="15" max="15" width="4.140625" customWidth="1"/>
    <col min="16" max="16" width="0.85546875" customWidth="1"/>
    <col min="17" max="17" width="2.42578125" hidden="1" customWidth="1"/>
    <col min="18" max="18" width="10.5703125" customWidth="1"/>
    <col min="19" max="31" width="4" customWidth="1"/>
    <col min="32" max="32" width="5.5703125" customWidth="1"/>
    <col min="33" max="36" width="4" customWidth="1"/>
    <col min="37" max="37" width="5.140625" customWidth="1"/>
    <col min="38" max="42" width="4" customWidth="1"/>
    <col min="43" max="43" width="3" customWidth="1"/>
    <col min="44" max="44" width="3.28515625" customWidth="1"/>
    <col min="45" max="46" width="2.42578125" customWidth="1"/>
    <col min="47" max="47" width="2.85546875" customWidth="1"/>
    <col min="48" max="48" width="5" customWidth="1"/>
    <col min="49" max="49" width="2.42578125" customWidth="1"/>
    <col min="50" max="50" width="4.5703125" customWidth="1"/>
    <col min="51" max="52" width="2.42578125" customWidth="1"/>
    <col min="53" max="53" width="3.5703125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  <col min="61" max="64" width="2.42578125" customWidth="1"/>
  </cols>
  <sheetData>
    <row r="1" spans="2:53" ht="9.75" customHeight="1">
      <c r="B1" s="464"/>
      <c r="C1" s="465"/>
      <c r="D1" s="465"/>
      <c r="E1" s="465"/>
      <c r="F1" s="465"/>
      <c r="G1" s="465"/>
      <c r="H1" s="465"/>
      <c r="I1" s="466" t="s">
        <v>13</v>
      </c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  <c r="AF1" s="465"/>
      <c r="AG1" s="465"/>
      <c r="AH1" s="465"/>
      <c r="AI1" s="465"/>
      <c r="AJ1" s="468"/>
      <c r="AK1" s="465"/>
      <c r="AL1" s="465"/>
      <c r="AM1" s="465"/>
      <c r="AN1" s="465"/>
      <c r="AO1" s="465"/>
      <c r="AP1" s="469"/>
    </row>
    <row r="2" spans="2:53" ht="9.75" customHeight="1">
      <c r="B2" s="372"/>
      <c r="C2" s="336"/>
      <c r="D2" s="336"/>
      <c r="E2" s="336"/>
      <c r="F2" s="336"/>
      <c r="G2" s="336"/>
      <c r="H2" s="336"/>
      <c r="I2" s="467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467"/>
      <c r="AK2" s="336"/>
      <c r="AL2" s="336"/>
      <c r="AM2" s="336"/>
      <c r="AN2" s="336"/>
      <c r="AO2" s="336"/>
      <c r="AP2" s="382"/>
    </row>
    <row r="3" spans="2:53" ht="9.75" customHeight="1">
      <c r="B3" s="372"/>
      <c r="C3" s="336"/>
      <c r="D3" s="336"/>
      <c r="E3" s="336"/>
      <c r="F3" s="336"/>
      <c r="G3" s="336"/>
      <c r="H3" s="336"/>
      <c r="I3" s="470" t="s">
        <v>20</v>
      </c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467"/>
      <c r="AK3" s="336"/>
      <c r="AL3" s="336"/>
      <c r="AM3" s="336"/>
      <c r="AN3" s="336"/>
      <c r="AO3" s="336"/>
      <c r="AP3" s="382"/>
    </row>
    <row r="4" spans="2:53" ht="9.75" customHeight="1">
      <c r="B4" s="378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  <c r="AM4" s="347"/>
      <c r="AN4" s="347"/>
      <c r="AO4" s="347"/>
      <c r="AP4" s="471"/>
    </row>
    <row r="5" spans="2:53" ht="15" customHeight="1">
      <c r="B5" s="472" t="s">
        <v>54</v>
      </c>
      <c r="C5" s="347"/>
      <c r="D5" s="347"/>
      <c r="E5" s="347"/>
      <c r="F5" s="29" t="s">
        <v>56</v>
      </c>
      <c r="G5" s="473"/>
      <c r="H5" s="347"/>
      <c r="I5" s="347"/>
      <c r="J5" s="347"/>
      <c r="K5" s="347"/>
      <c r="L5" s="347"/>
      <c r="M5" s="474" t="s">
        <v>61</v>
      </c>
      <c r="N5" s="347"/>
      <c r="O5" s="347"/>
      <c r="P5" s="347"/>
      <c r="Q5" s="29" t="s">
        <v>56</v>
      </c>
      <c r="R5" s="366">
        <v>46255</v>
      </c>
      <c r="S5" s="347"/>
      <c r="T5" s="347"/>
      <c r="U5" s="347"/>
      <c r="V5" s="347"/>
      <c r="W5" s="347"/>
      <c r="X5" s="460" t="s">
        <v>72</v>
      </c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79"/>
      <c r="AK5" s="461" t="s">
        <v>93</v>
      </c>
      <c r="AL5" s="330"/>
      <c r="AM5" s="330"/>
      <c r="AN5" s="330"/>
      <c r="AO5" s="330"/>
      <c r="AP5" s="396"/>
    </row>
    <row r="6" spans="2:53" ht="12" customHeight="1">
      <c r="B6" s="472" t="s">
        <v>99</v>
      </c>
      <c r="C6" s="347"/>
      <c r="D6" s="347"/>
      <c r="E6" s="347"/>
      <c r="F6" s="29" t="s">
        <v>56</v>
      </c>
      <c r="G6" s="473" t="s">
        <v>100</v>
      </c>
      <c r="H6" s="347"/>
      <c r="I6" s="347"/>
      <c r="J6" s="347"/>
      <c r="K6" s="347"/>
      <c r="L6" s="347"/>
      <c r="M6" s="474" t="s">
        <v>105</v>
      </c>
      <c r="N6" s="347"/>
      <c r="O6" s="347"/>
      <c r="P6" s="347"/>
      <c r="Q6" s="29" t="s">
        <v>56</v>
      </c>
      <c r="R6" s="475">
        <v>28</v>
      </c>
      <c r="S6" s="347"/>
      <c r="T6" s="347"/>
      <c r="U6" s="347"/>
      <c r="V6" s="347"/>
      <c r="W6" s="347"/>
      <c r="X6" s="462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79"/>
      <c r="AK6" s="51" t="s">
        <v>112</v>
      </c>
      <c r="AL6" s="51"/>
      <c r="AM6" s="463" t="s">
        <v>115</v>
      </c>
      <c r="AN6" s="330"/>
      <c r="AO6" s="330"/>
      <c r="AP6" s="396"/>
    </row>
    <row r="7" spans="2:53" ht="9.75" customHeight="1">
      <c r="B7" s="472" t="s">
        <v>116</v>
      </c>
      <c r="C7" s="347"/>
      <c r="D7" s="347"/>
      <c r="E7" s="347"/>
      <c r="F7" s="29" t="s">
        <v>56</v>
      </c>
      <c r="G7" s="473" t="s">
        <v>118</v>
      </c>
      <c r="H7" s="347"/>
      <c r="I7" s="347"/>
      <c r="J7" s="347"/>
      <c r="K7" s="347"/>
      <c r="L7" s="347"/>
      <c r="M7" s="474" t="s">
        <v>121</v>
      </c>
      <c r="N7" s="347"/>
      <c r="O7" s="347"/>
      <c r="P7" s="347"/>
      <c r="Q7" s="29" t="s">
        <v>56</v>
      </c>
      <c r="R7" s="476" t="s">
        <v>122</v>
      </c>
      <c r="S7" s="347"/>
      <c r="T7" s="347"/>
      <c r="U7" s="347"/>
      <c r="V7" s="347"/>
      <c r="W7" s="347"/>
      <c r="X7" s="462"/>
      <c r="Y7" s="347"/>
      <c r="Z7" s="347"/>
      <c r="AA7" s="347"/>
      <c r="AB7" s="347"/>
      <c r="AC7" s="347"/>
      <c r="AD7" s="347"/>
      <c r="AE7" s="347"/>
      <c r="AF7" s="347"/>
      <c r="AG7" s="347"/>
      <c r="AH7" s="347"/>
      <c r="AI7" s="347"/>
      <c r="AJ7" s="379"/>
      <c r="AK7" s="51" t="s">
        <v>125</v>
      </c>
      <c r="AL7" s="51"/>
      <c r="AM7" s="463" t="s">
        <v>126</v>
      </c>
      <c r="AN7" s="330"/>
      <c r="AO7" s="330"/>
      <c r="AP7" s="396"/>
    </row>
    <row r="8" spans="2:53" ht="16.5" customHeight="1">
      <c r="B8" s="472" t="s">
        <v>128</v>
      </c>
      <c r="C8" s="347"/>
      <c r="D8" s="347"/>
      <c r="E8" s="347"/>
      <c r="F8" s="29" t="s">
        <v>56</v>
      </c>
      <c r="G8" s="366">
        <f>R5</f>
        <v>46255</v>
      </c>
      <c r="H8" s="347"/>
      <c r="I8" s="347"/>
      <c r="J8" s="347"/>
      <c r="K8" s="347"/>
      <c r="L8" s="347"/>
      <c r="M8" s="474" t="s">
        <v>132</v>
      </c>
      <c r="N8" s="347"/>
      <c r="O8" s="347"/>
      <c r="P8" s="347"/>
      <c r="Q8" s="29" t="s">
        <v>56</v>
      </c>
      <c r="R8" s="477" t="s">
        <v>133</v>
      </c>
      <c r="S8" s="347"/>
      <c r="T8" s="347"/>
      <c r="U8" s="347"/>
      <c r="V8" s="347"/>
      <c r="W8" s="347"/>
      <c r="X8" s="462"/>
      <c r="Y8" s="347"/>
      <c r="Z8" s="347"/>
      <c r="AA8" s="347"/>
      <c r="AB8" s="347"/>
      <c r="AC8" s="347"/>
      <c r="AD8" s="347"/>
      <c r="AE8" s="347"/>
      <c r="AF8" s="347"/>
      <c r="AG8" s="347"/>
      <c r="AH8" s="347"/>
      <c r="AI8" s="347"/>
      <c r="AJ8" s="379"/>
      <c r="AK8" s="51" t="s">
        <v>136</v>
      </c>
      <c r="AL8" s="51"/>
      <c r="AM8" s="463" t="s">
        <v>137</v>
      </c>
      <c r="AN8" s="330"/>
      <c r="AO8" s="330"/>
      <c r="AP8" s="396"/>
    </row>
    <row r="9" spans="2:53" ht="9.75" customHeight="1">
      <c r="B9" s="480"/>
      <c r="C9" s="347"/>
      <c r="D9" s="347"/>
      <c r="E9" s="347"/>
      <c r="F9" s="347"/>
      <c r="G9" s="347"/>
      <c r="H9" s="347"/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  <c r="Z9" s="347"/>
      <c r="AA9" s="347"/>
      <c r="AB9" s="347"/>
      <c r="AC9" s="347"/>
      <c r="AD9" s="347"/>
      <c r="AE9" s="347"/>
      <c r="AF9" s="347"/>
      <c r="AG9" s="347"/>
      <c r="AH9" s="347"/>
      <c r="AI9" s="347"/>
      <c r="AJ9" s="379"/>
      <c r="AK9" s="51" t="s">
        <v>148</v>
      </c>
      <c r="AL9" s="51"/>
      <c r="AM9" s="478" t="s">
        <v>149</v>
      </c>
      <c r="AN9" s="330"/>
      <c r="AO9" s="330"/>
      <c r="AP9" s="396"/>
    </row>
    <row r="10" spans="2:53" ht="3" customHeight="1">
      <c r="B10" s="480"/>
      <c r="C10" s="347"/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  <c r="AH10" s="347"/>
      <c r="AI10" s="347"/>
      <c r="AJ10" s="347"/>
      <c r="AK10" s="347"/>
      <c r="AL10" s="347"/>
      <c r="AM10" s="347"/>
      <c r="AN10" s="347"/>
      <c r="AO10" s="347"/>
      <c r="AP10" s="471"/>
    </row>
    <row r="11" spans="2:53" ht="9.75" customHeight="1">
      <c r="B11" s="76" t="s">
        <v>153</v>
      </c>
      <c r="C11" s="78"/>
      <c r="D11" s="78"/>
      <c r="E11" s="78"/>
      <c r="F11" s="78"/>
      <c r="G11" s="78"/>
      <c r="H11" s="78"/>
      <c r="I11" s="78"/>
      <c r="J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80"/>
      <c r="W11" s="82" t="s">
        <v>161</v>
      </c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4"/>
    </row>
    <row r="12" spans="2:53" ht="9.75" customHeight="1">
      <c r="B12" s="481" t="s">
        <v>167</v>
      </c>
      <c r="C12" s="389"/>
      <c r="D12" s="389"/>
      <c r="E12" s="389"/>
      <c r="F12" s="389"/>
      <c r="G12" s="389"/>
      <c r="H12" s="389"/>
      <c r="I12" s="389"/>
      <c r="J12" s="389"/>
      <c r="K12" s="389"/>
      <c r="L12" s="389"/>
      <c r="M12" s="389"/>
      <c r="N12" s="389"/>
      <c r="O12" s="482"/>
      <c r="P12" s="483" t="s">
        <v>176</v>
      </c>
      <c r="Q12" s="389"/>
      <c r="R12" s="389"/>
      <c r="S12" s="389"/>
      <c r="T12" s="389"/>
      <c r="U12" s="390"/>
      <c r="V12" s="88"/>
      <c r="W12" s="481" t="s">
        <v>167</v>
      </c>
      <c r="X12" s="389"/>
      <c r="Y12" s="389"/>
      <c r="Z12" s="389"/>
      <c r="AA12" s="389"/>
      <c r="AB12" s="389"/>
      <c r="AC12" s="389"/>
      <c r="AD12" s="389"/>
      <c r="AE12" s="389"/>
      <c r="AF12" s="389"/>
      <c r="AG12" s="389"/>
      <c r="AH12" s="389"/>
      <c r="AI12" s="389"/>
      <c r="AJ12" s="482"/>
      <c r="AK12" s="483" t="s">
        <v>176</v>
      </c>
      <c r="AL12" s="389"/>
      <c r="AM12" s="389"/>
      <c r="AN12" s="389"/>
      <c r="AO12" s="389"/>
      <c r="AP12" s="390"/>
    </row>
    <row r="13" spans="2:53" ht="9.75" customHeight="1">
      <c r="B13" s="479" t="s">
        <v>187</v>
      </c>
      <c r="C13" s="330"/>
      <c r="D13" s="330"/>
      <c r="E13" s="331"/>
      <c r="F13" s="457" t="s">
        <v>4</v>
      </c>
      <c r="G13" s="331"/>
      <c r="H13" s="457" t="s">
        <v>194</v>
      </c>
      <c r="I13" s="331"/>
      <c r="J13" s="457" t="s">
        <v>195</v>
      </c>
      <c r="K13" s="331"/>
      <c r="L13" s="457" t="s">
        <v>196</v>
      </c>
      <c r="M13" s="331"/>
      <c r="N13" s="457" t="s">
        <v>199</v>
      </c>
      <c r="O13" s="331"/>
      <c r="P13" s="457" t="s">
        <v>195</v>
      </c>
      <c r="Q13" s="331"/>
      <c r="R13" s="457" t="s">
        <v>196</v>
      </c>
      <c r="S13" s="331"/>
      <c r="T13" s="457" t="s">
        <v>199</v>
      </c>
      <c r="U13" s="396"/>
      <c r="V13" s="80"/>
      <c r="W13" s="479" t="s">
        <v>187</v>
      </c>
      <c r="X13" s="330"/>
      <c r="Y13" s="330"/>
      <c r="Z13" s="331"/>
      <c r="AA13" s="457" t="s">
        <v>4</v>
      </c>
      <c r="AB13" s="331"/>
      <c r="AC13" s="457" t="s">
        <v>194</v>
      </c>
      <c r="AD13" s="331"/>
      <c r="AE13" s="457" t="s">
        <v>195</v>
      </c>
      <c r="AF13" s="331"/>
      <c r="AG13" s="457" t="s">
        <v>196</v>
      </c>
      <c r="AH13" s="331"/>
      <c r="AI13" s="457" t="s">
        <v>199</v>
      </c>
      <c r="AJ13" s="331"/>
      <c r="AK13" s="457" t="s">
        <v>195</v>
      </c>
      <c r="AL13" s="331"/>
      <c r="AM13" s="457" t="s">
        <v>196</v>
      </c>
      <c r="AN13" s="331"/>
      <c r="AO13" s="457" t="s">
        <v>199</v>
      </c>
      <c r="AP13" s="396"/>
    </row>
    <row r="14" spans="2:53" ht="9.75" customHeight="1">
      <c r="B14" s="501" t="s">
        <v>204</v>
      </c>
      <c r="C14" s="330"/>
      <c r="D14" s="330"/>
      <c r="E14" s="331"/>
      <c r="F14" s="502">
        <v>1</v>
      </c>
      <c r="G14" s="331"/>
      <c r="H14" s="459">
        <v>9.5</v>
      </c>
      <c r="I14" s="331"/>
      <c r="J14" s="458">
        <v>0</v>
      </c>
      <c r="K14" s="331"/>
      <c r="L14" s="459">
        <f t="shared" ref="L14:L26" si="0">F14*H14</f>
        <v>9.5</v>
      </c>
      <c r="M14" s="331"/>
      <c r="N14" s="459">
        <f t="shared" ref="N14:N26" si="1">L14+J14</f>
        <v>9.5</v>
      </c>
      <c r="O14" s="331"/>
      <c r="P14" s="451">
        <v>0</v>
      </c>
      <c r="Q14" s="396"/>
      <c r="R14" s="452"/>
      <c r="S14" s="331"/>
      <c r="T14" s="451">
        <f t="shared" ref="T14:T26" si="2">P14+R14</f>
        <v>0</v>
      </c>
      <c r="U14" s="396"/>
      <c r="V14" s="80"/>
      <c r="W14" s="453">
        <v>0</v>
      </c>
      <c r="X14" s="330"/>
      <c r="Y14" s="330"/>
      <c r="Z14" s="331"/>
      <c r="AA14" s="454">
        <v>0</v>
      </c>
      <c r="AB14" s="331"/>
      <c r="AC14" s="451">
        <v>10.15</v>
      </c>
      <c r="AD14" s="331"/>
      <c r="AE14" s="455">
        <v>0</v>
      </c>
      <c r="AF14" s="331"/>
      <c r="AG14" s="451">
        <f t="shared" ref="AG14:AG26" si="3">AA14*AC14</f>
        <v>0</v>
      </c>
      <c r="AH14" s="331"/>
      <c r="AI14" s="451">
        <f t="shared" ref="AI14:AI26" si="4">AG14+AE14</f>
        <v>0</v>
      </c>
      <c r="AJ14" s="331"/>
      <c r="AK14" s="451">
        <v>0</v>
      </c>
      <c r="AL14" s="396"/>
      <c r="AM14" s="452"/>
      <c r="AN14" s="331"/>
      <c r="AO14" s="451">
        <f t="shared" ref="AO14:AO26" si="5">AK14+AM14</f>
        <v>0</v>
      </c>
      <c r="AP14" s="396"/>
      <c r="AR14" s="456"/>
      <c r="AS14" s="336"/>
      <c r="AX14" s="103"/>
      <c r="BA14" s="104"/>
    </row>
    <row r="15" spans="2:53" ht="9.75" customHeight="1">
      <c r="B15" s="501" t="s">
        <v>214</v>
      </c>
      <c r="C15" s="330"/>
      <c r="D15" s="330"/>
      <c r="E15" s="331"/>
      <c r="F15" s="502">
        <v>1</v>
      </c>
      <c r="G15" s="331"/>
      <c r="H15" s="459">
        <v>9.5</v>
      </c>
      <c r="I15" s="331"/>
      <c r="J15" s="458">
        <v>0</v>
      </c>
      <c r="K15" s="331"/>
      <c r="L15" s="459">
        <f t="shared" si="0"/>
        <v>9.5</v>
      </c>
      <c r="M15" s="331"/>
      <c r="N15" s="459">
        <f t="shared" si="1"/>
        <v>9.5</v>
      </c>
      <c r="O15" s="331"/>
      <c r="P15" s="451">
        <v>0</v>
      </c>
      <c r="Q15" s="396"/>
      <c r="R15" s="452"/>
      <c r="S15" s="331"/>
      <c r="T15" s="451">
        <f t="shared" si="2"/>
        <v>0</v>
      </c>
      <c r="U15" s="396"/>
      <c r="V15" s="80"/>
      <c r="W15" s="453">
        <v>0</v>
      </c>
      <c r="X15" s="330"/>
      <c r="Y15" s="330"/>
      <c r="Z15" s="331"/>
      <c r="AA15" s="454">
        <v>0</v>
      </c>
      <c r="AB15" s="331"/>
      <c r="AC15" s="451">
        <v>10.15</v>
      </c>
      <c r="AD15" s="331"/>
      <c r="AE15" s="455">
        <v>0</v>
      </c>
      <c r="AF15" s="331"/>
      <c r="AG15" s="451">
        <f t="shared" si="3"/>
        <v>0</v>
      </c>
      <c r="AH15" s="331"/>
      <c r="AI15" s="451">
        <f t="shared" si="4"/>
        <v>0</v>
      </c>
      <c r="AJ15" s="331"/>
      <c r="AK15" s="451">
        <v>0</v>
      </c>
      <c r="AL15" s="396"/>
      <c r="AM15" s="452"/>
      <c r="AN15" s="331"/>
      <c r="AO15" s="451">
        <f t="shared" si="5"/>
        <v>0</v>
      </c>
      <c r="AP15" s="396"/>
      <c r="AR15" s="456"/>
      <c r="AS15" s="336"/>
    </row>
    <row r="16" spans="2:53" ht="9.75" customHeight="1">
      <c r="B16" s="501" t="s">
        <v>236</v>
      </c>
      <c r="C16" s="330"/>
      <c r="D16" s="330"/>
      <c r="E16" s="331"/>
      <c r="F16" s="502">
        <v>1</v>
      </c>
      <c r="G16" s="331"/>
      <c r="H16" s="459">
        <v>9.5</v>
      </c>
      <c r="I16" s="331"/>
      <c r="J16" s="458">
        <v>0</v>
      </c>
      <c r="K16" s="331"/>
      <c r="L16" s="459">
        <f t="shared" si="0"/>
        <v>9.5</v>
      </c>
      <c r="M16" s="331"/>
      <c r="N16" s="459">
        <f t="shared" si="1"/>
        <v>9.5</v>
      </c>
      <c r="O16" s="331"/>
      <c r="P16" s="451">
        <v>0</v>
      </c>
      <c r="Q16" s="396"/>
      <c r="R16" s="110"/>
      <c r="S16" s="112"/>
      <c r="T16" s="451">
        <f t="shared" si="2"/>
        <v>0</v>
      </c>
      <c r="U16" s="396"/>
      <c r="V16" s="80"/>
      <c r="W16" s="453">
        <v>0</v>
      </c>
      <c r="X16" s="330"/>
      <c r="Y16" s="330"/>
      <c r="Z16" s="331"/>
      <c r="AA16" s="454">
        <v>0</v>
      </c>
      <c r="AB16" s="331"/>
      <c r="AC16" s="451">
        <v>10.15</v>
      </c>
      <c r="AD16" s="331"/>
      <c r="AE16" s="455">
        <v>0</v>
      </c>
      <c r="AF16" s="331"/>
      <c r="AG16" s="451">
        <f t="shared" si="3"/>
        <v>0</v>
      </c>
      <c r="AH16" s="331"/>
      <c r="AI16" s="451">
        <f t="shared" si="4"/>
        <v>0</v>
      </c>
      <c r="AJ16" s="331"/>
      <c r="AK16" s="451">
        <v>0</v>
      </c>
      <c r="AL16" s="396"/>
      <c r="AM16" s="452"/>
      <c r="AN16" s="331"/>
      <c r="AO16" s="451">
        <f t="shared" si="5"/>
        <v>0</v>
      </c>
      <c r="AP16" s="396"/>
      <c r="AR16" s="102"/>
      <c r="AS16" s="102"/>
    </row>
    <row r="17" spans="2:45" ht="9.75" customHeight="1">
      <c r="B17" s="501" t="s">
        <v>222</v>
      </c>
      <c r="C17" s="330"/>
      <c r="D17" s="330"/>
      <c r="E17" s="331"/>
      <c r="F17" s="502">
        <v>1</v>
      </c>
      <c r="G17" s="331"/>
      <c r="H17" s="459">
        <v>9.5</v>
      </c>
      <c r="I17" s="331"/>
      <c r="J17" s="458">
        <v>0</v>
      </c>
      <c r="K17" s="331"/>
      <c r="L17" s="459">
        <f t="shared" si="0"/>
        <v>9.5</v>
      </c>
      <c r="M17" s="331"/>
      <c r="N17" s="459">
        <f t="shared" si="1"/>
        <v>9.5</v>
      </c>
      <c r="O17" s="331"/>
      <c r="P17" s="451">
        <v>0</v>
      </c>
      <c r="Q17" s="396"/>
      <c r="R17" s="110"/>
      <c r="S17" s="112"/>
      <c r="T17" s="451">
        <f t="shared" si="2"/>
        <v>0</v>
      </c>
      <c r="U17" s="396"/>
      <c r="V17" s="80"/>
      <c r="W17" s="453">
        <v>0</v>
      </c>
      <c r="X17" s="330"/>
      <c r="Y17" s="330"/>
      <c r="Z17" s="331"/>
      <c r="AA17" s="454">
        <v>0</v>
      </c>
      <c r="AB17" s="331"/>
      <c r="AC17" s="451">
        <v>10.15</v>
      </c>
      <c r="AD17" s="331"/>
      <c r="AE17" s="455">
        <v>0</v>
      </c>
      <c r="AF17" s="331"/>
      <c r="AG17" s="451">
        <f t="shared" si="3"/>
        <v>0</v>
      </c>
      <c r="AH17" s="331"/>
      <c r="AI17" s="451">
        <f t="shared" si="4"/>
        <v>0</v>
      </c>
      <c r="AJ17" s="331"/>
      <c r="AK17" s="451">
        <v>0</v>
      </c>
      <c r="AL17" s="396"/>
      <c r="AM17" s="452"/>
      <c r="AN17" s="331"/>
      <c r="AO17" s="451">
        <f t="shared" si="5"/>
        <v>0</v>
      </c>
      <c r="AP17" s="396"/>
      <c r="AR17" s="102"/>
      <c r="AS17" s="102"/>
    </row>
    <row r="18" spans="2:45" ht="9.75" customHeight="1">
      <c r="B18" s="501" t="s">
        <v>258</v>
      </c>
      <c r="C18" s="330"/>
      <c r="D18" s="330"/>
      <c r="E18" s="331"/>
      <c r="F18" s="502">
        <v>3</v>
      </c>
      <c r="G18" s="331"/>
      <c r="H18" s="459">
        <v>9.5</v>
      </c>
      <c r="I18" s="331"/>
      <c r="J18" s="458">
        <v>0</v>
      </c>
      <c r="K18" s="331"/>
      <c r="L18" s="459">
        <f t="shared" si="0"/>
        <v>28.5</v>
      </c>
      <c r="M18" s="331"/>
      <c r="N18" s="459">
        <f t="shared" si="1"/>
        <v>28.5</v>
      </c>
      <c r="O18" s="331"/>
      <c r="P18" s="451">
        <v>0</v>
      </c>
      <c r="Q18" s="396"/>
      <c r="R18" s="110"/>
      <c r="S18" s="112"/>
      <c r="T18" s="451">
        <f t="shared" si="2"/>
        <v>0</v>
      </c>
      <c r="U18" s="396"/>
      <c r="V18" s="80"/>
      <c r="W18" s="453">
        <v>0</v>
      </c>
      <c r="X18" s="330"/>
      <c r="Y18" s="330"/>
      <c r="Z18" s="331"/>
      <c r="AA18" s="454">
        <v>0</v>
      </c>
      <c r="AB18" s="331"/>
      <c r="AC18" s="451">
        <v>10.15</v>
      </c>
      <c r="AD18" s="331"/>
      <c r="AE18" s="455">
        <v>0</v>
      </c>
      <c r="AF18" s="331"/>
      <c r="AG18" s="451">
        <f t="shared" si="3"/>
        <v>0</v>
      </c>
      <c r="AH18" s="331"/>
      <c r="AI18" s="451">
        <f t="shared" si="4"/>
        <v>0</v>
      </c>
      <c r="AJ18" s="331"/>
      <c r="AK18" s="451">
        <v>0</v>
      </c>
      <c r="AL18" s="396"/>
      <c r="AM18" s="452"/>
      <c r="AN18" s="331"/>
      <c r="AO18" s="451">
        <f t="shared" si="5"/>
        <v>0</v>
      </c>
      <c r="AP18" s="396"/>
      <c r="AR18" s="102"/>
      <c r="AS18" s="102"/>
    </row>
    <row r="19" spans="2:45" ht="9.75" customHeight="1">
      <c r="B19" s="501" t="s">
        <v>233</v>
      </c>
      <c r="C19" s="330"/>
      <c r="D19" s="330"/>
      <c r="E19" s="331"/>
      <c r="F19" s="502">
        <v>1</v>
      </c>
      <c r="G19" s="331"/>
      <c r="H19" s="459">
        <v>9.5</v>
      </c>
      <c r="I19" s="331"/>
      <c r="J19" s="458">
        <v>0</v>
      </c>
      <c r="K19" s="331"/>
      <c r="L19" s="459">
        <f t="shared" si="0"/>
        <v>9.5</v>
      </c>
      <c r="M19" s="331"/>
      <c r="N19" s="459">
        <f t="shared" si="1"/>
        <v>9.5</v>
      </c>
      <c r="O19" s="331"/>
      <c r="P19" s="451">
        <v>0</v>
      </c>
      <c r="Q19" s="396"/>
      <c r="R19" s="110"/>
      <c r="S19" s="112"/>
      <c r="T19" s="451">
        <f t="shared" si="2"/>
        <v>0</v>
      </c>
      <c r="U19" s="396"/>
      <c r="V19" s="80"/>
      <c r="W19" s="453">
        <v>0</v>
      </c>
      <c r="X19" s="330"/>
      <c r="Y19" s="330"/>
      <c r="Z19" s="331"/>
      <c r="AA19" s="454">
        <v>0</v>
      </c>
      <c r="AB19" s="331"/>
      <c r="AC19" s="451">
        <v>10.15</v>
      </c>
      <c r="AD19" s="331"/>
      <c r="AE19" s="455">
        <v>0</v>
      </c>
      <c r="AF19" s="331"/>
      <c r="AG19" s="451">
        <f t="shared" si="3"/>
        <v>0</v>
      </c>
      <c r="AH19" s="331"/>
      <c r="AI19" s="451">
        <f t="shared" si="4"/>
        <v>0</v>
      </c>
      <c r="AJ19" s="331"/>
      <c r="AK19" s="451">
        <v>0</v>
      </c>
      <c r="AL19" s="396"/>
      <c r="AM19" s="452"/>
      <c r="AN19" s="331"/>
      <c r="AO19" s="451">
        <f t="shared" si="5"/>
        <v>0</v>
      </c>
      <c r="AP19" s="396"/>
      <c r="AR19" s="102"/>
      <c r="AS19" s="102"/>
    </row>
    <row r="20" spans="2:45" ht="9.75" customHeight="1">
      <c r="B20" s="501" t="s">
        <v>269</v>
      </c>
      <c r="C20" s="330"/>
      <c r="D20" s="330"/>
      <c r="E20" s="331"/>
      <c r="F20" s="502">
        <v>1</v>
      </c>
      <c r="G20" s="331"/>
      <c r="H20" s="459">
        <v>9.5</v>
      </c>
      <c r="I20" s="331"/>
      <c r="J20" s="458">
        <v>0</v>
      </c>
      <c r="K20" s="331"/>
      <c r="L20" s="459">
        <f t="shared" si="0"/>
        <v>9.5</v>
      </c>
      <c r="M20" s="331"/>
      <c r="N20" s="459">
        <f t="shared" si="1"/>
        <v>9.5</v>
      </c>
      <c r="O20" s="331"/>
      <c r="P20" s="451">
        <v>0</v>
      </c>
      <c r="Q20" s="396"/>
      <c r="R20" s="110"/>
      <c r="S20" s="112"/>
      <c r="T20" s="451">
        <f t="shared" si="2"/>
        <v>0</v>
      </c>
      <c r="U20" s="396"/>
      <c r="V20" s="80"/>
      <c r="W20" s="453">
        <v>0</v>
      </c>
      <c r="X20" s="330"/>
      <c r="Y20" s="330"/>
      <c r="Z20" s="331"/>
      <c r="AA20" s="454">
        <v>0</v>
      </c>
      <c r="AB20" s="331"/>
      <c r="AC20" s="451">
        <v>10.15</v>
      </c>
      <c r="AD20" s="331"/>
      <c r="AE20" s="455">
        <v>0</v>
      </c>
      <c r="AF20" s="331"/>
      <c r="AG20" s="451">
        <f t="shared" si="3"/>
        <v>0</v>
      </c>
      <c r="AH20" s="331"/>
      <c r="AI20" s="451">
        <f t="shared" si="4"/>
        <v>0</v>
      </c>
      <c r="AJ20" s="331"/>
      <c r="AK20" s="451">
        <v>0</v>
      </c>
      <c r="AL20" s="396"/>
      <c r="AM20" s="452"/>
      <c r="AN20" s="331"/>
      <c r="AO20" s="451">
        <f t="shared" si="5"/>
        <v>0</v>
      </c>
      <c r="AP20" s="396"/>
      <c r="AR20" s="102"/>
      <c r="AS20" s="102"/>
    </row>
    <row r="21" spans="2:45" ht="9.75" customHeight="1">
      <c r="B21" s="501" t="s">
        <v>274</v>
      </c>
      <c r="C21" s="330"/>
      <c r="D21" s="330"/>
      <c r="E21" s="331"/>
      <c r="F21" s="502">
        <v>1</v>
      </c>
      <c r="G21" s="331"/>
      <c r="H21" s="459">
        <v>9.5</v>
      </c>
      <c r="I21" s="331"/>
      <c r="J21" s="458">
        <v>0</v>
      </c>
      <c r="K21" s="331"/>
      <c r="L21" s="459">
        <f t="shared" si="0"/>
        <v>9.5</v>
      </c>
      <c r="M21" s="331"/>
      <c r="N21" s="459">
        <f t="shared" si="1"/>
        <v>9.5</v>
      </c>
      <c r="O21" s="331"/>
      <c r="P21" s="451">
        <v>0</v>
      </c>
      <c r="Q21" s="396"/>
      <c r="R21" s="452"/>
      <c r="S21" s="331"/>
      <c r="T21" s="451">
        <f t="shared" si="2"/>
        <v>0</v>
      </c>
      <c r="U21" s="396"/>
      <c r="V21" s="80"/>
      <c r="W21" s="453">
        <v>0</v>
      </c>
      <c r="X21" s="330"/>
      <c r="Y21" s="330"/>
      <c r="Z21" s="331"/>
      <c r="AA21" s="454">
        <v>0</v>
      </c>
      <c r="AB21" s="331"/>
      <c r="AC21" s="451">
        <v>10.15</v>
      </c>
      <c r="AD21" s="331"/>
      <c r="AE21" s="455">
        <v>0</v>
      </c>
      <c r="AF21" s="331"/>
      <c r="AG21" s="451">
        <f t="shared" si="3"/>
        <v>0</v>
      </c>
      <c r="AH21" s="331"/>
      <c r="AI21" s="451">
        <f t="shared" si="4"/>
        <v>0</v>
      </c>
      <c r="AJ21" s="331"/>
      <c r="AK21" s="451">
        <v>0</v>
      </c>
      <c r="AL21" s="396"/>
      <c r="AM21" s="452"/>
      <c r="AN21" s="331"/>
      <c r="AO21" s="451">
        <f t="shared" si="5"/>
        <v>0</v>
      </c>
      <c r="AP21" s="396"/>
      <c r="AR21" s="456"/>
      <c r="AS21" s="336"/>
    </row>
    <row r="22" spans="2:45" ht="9.75" customHeight="1">
      <c r="B22" s="501" t="s">
        <v>288</v>
      </c>
      <c r="C22" s="330"/>
      <c r="D22" s="330"/>
      <c r="E22" s="331"/>
      <c r="F22" s="502">
        <v>1</v>
      </c>
      <c r="G22" s="331"/>
      <c r="H22" s="459">
        <v>9.5</v>
      </c>
      <c r="I22" s="331"/>
      <c r="J22" s="458">
        <v>0</v>
      </c>
      <c r="K22" s="331"/>
      <c r="L22" s="459">
        <f t="shared" si="0"/>
        <v>9.5</v>
      </c>
      <c r="M22" s="331"/>
      <c r="N22" s="459">
        <f t="shared" si="1"/>
        <v>9.5</v>
      </c>
      <c r="O22" s="331"/>
      <c r="P22" s="451">
        <v>0</v>
      </c>
      <c r="Q22" s="396"/>
      <c r="R22" s="452"/>
      <c r="S22" s="331"/>
      <c r="T22" s="451">
        <f t="shared" si="2"/>
        <v>0</v>
      </c>
      <c r="U22" s="396"/>
      <c r="V22" s="80"/>
      <c r="W22" s="453">
        <v>0</v>
      </c>
      <c r="X22" s="330"/>
      <c r="Y22" s="330"/>
      <c r="Z22" s="331"/>
      <c r="AA22" s="454">
        <v>0</v>
      </c>
      <c r="AB22" s="331"/>
      <c r="AC22" s="451">
        <v>10.15</v>
      </c>
      <c r="AD22" s="331"/>
      <c r="AE22" s="455">
        <v>0</v>
      </c>
      <c r="AF22" s="331"/>
      <c r="AG22" s="451">
        <f t="shared" si="3"/>
        <v>0</v>
      </c>
      <c r="AH22" s="331"/>
      <c r="AI22" s="451">
        <f t="shared" si="4"/>
        <v>0</v>
      </c>
      <c r="AJ22" s="331"/>
      <c r="AK22" s="451">
        <v>0</v>
      </c>
      <c r="AL22" s="396"/>
      <c r="AM22" s="452"/>
      <c r="AN22" s="331"/>
      <c r="AO22" s="451">
        <f t="shared" si="5"/>
        <v>0</v>
      </c>
      <c r="AP22" s="396"/>
      <c r="AR22" s="456"/>
      <c r="AS22" s="336"/>
    </row>
    <row r="23" spans="2:45" ht="9.75" customHeight="1">
      <c r="B23" s="501" t="s">
        <v>298</v>
      </c>
      <c r="C23" s="330"/>
      <c r="D23" s="330"/>
      <c r="E23" s="331"/>
      <c r="F23" s="502">
        <v>1</v>
      </c>
      <c r="G23" s="331"/>
      <c r="H23" s="459">
        <v>9.5</v>
      </c>
      <c r="I23" s="331"/>
      <c r="J23" s="458">
        <v>0</v>
      </c>
      <c r="K23" s="331"/>
      <c r="L23" s="459">
        <f t="shared" si="0"/>
        <v>9.5</v>
      </c>
      <c r="M23" s="331"/>
      <c r="N23" s="459">
        <f t="shared" si="1"/>
        <v>9.5</v>
      </c>
      <c r="O23" s="331"/>
      <c r="P23" s="451">
        <v>0</v>
      </c>
      <c r="Q23" s="396"/>
      <c r="R23" s="452"/>
      <c r="S23" s="331"/>
      <c r="T23" s="451">
        <f t="shared" si="2"/>
        <v>0</v>
      </c>
      <c r="U23" s="396"/>
      <c r="V23" s="80"/>
      <c r="W23" s="453">
        <v>0</v>
      </c>
      <c r="X23" s="330"/>
      <c r="Y23" s="330"/>
      <c r="Z23" s="331"/>
      <c r="AA23" s="454">
        <v>0</v>
      </c>
      <c r="AB23" s="331"/>
      <c r="AC23" s="451">
        <v>10.15</v>
      </c>
      <c r="AD23" s="331"/>
      <c r="AE23" s="455">
        <v>0</v>
      </c>
      <c r="AF23" s="331"/>
      <c r="AG23" s="451">
        <f t="shared" si="3"/>
        <v>0</v>
      </c>
      <c r="AH23" s="331"/>
      <c r="AI23" s="451">
        <f t="shared" si="4"/>
        <v>0</v>
      </c>
      <c r="AJ23" s="331"/>
      <c r="AK23" s="451">
        <v>0</v>
      </c>
      <c r="AL23" s="396"/>
      <c r="AM23" s="452"/>
      <c r="AN23" s="331"/>
      <c r="AO23" s="451">
        <f t="shared" si="5"/>
        <v>0</v>
      </c>
      <c r="AP23" s="396"/>
      <c r="AR23" s="456"/>
      <c r="AS23" s="336"/>
    </row>
    <row r="24" spans="2:45" ht="9.75" customHeight="1">
      <c r="B24" s="501" t="s">
        <v>311</v>
      </c>
      <c r="C24" s="330"/>
      <c r="D24" s="330"/>
      <c r="E24" s="331"/>
      <c r="F24" s="502">
        <v>1</v>
      </c>
      <c r="G24" s="331"/>
      <c r="H24" s="459">
        <v>9.5</v>
      </c>
      <c r="I24" s="331"/>
      <c r="J24" s="458">
        <v>0</v>
      </c>
      <c r="K24" s="331"/>
      <c r="L24" s="459">
        <f t="shared" si="0"/>
        <v>9.5</v>
      </c>
      <c r="M24" s="331"/>
      <c r="N24" s="459">
        <f t="shared" si="1"/>
        <v>9.5</v>
      </c>
      <c r="O24" s="331"/>
      <c r="P24" s="451">
        <v>0</v>
      </c>
      <c r="Q24" s="396"/>
      <c r="R24" s="452"/>
      <c r="S24" s="331"/>
      <c r="T24" s="451">
        <f t="shared" si="2"/>
        <v>0</v>
      </c>
      <c r="U24" s="396"/>
      <c r="V24" s="80"/>
      <c r="W24" s="453">
        <v>0</v>
      </c>
      <c r="X24" s="330"/>
      <c r="Y24" s="330"/>
      <c r="Z24" s="331"/>
      <c r="AA24" s="454">
        <v>0</v>
      </c>
      <c r="AB24" s="331"/>
      <c r="AC24" s="451">
        <v>10.15</v>
      </c>
      <c r="AD24" s="331"/>
      <c r="AE24" s="455">
        <v>0</v>
      </c>
      <c r="AF24" s="331"/>
      <c r="AG24" s="451">
        <f t="shared" si="3"/>
        <v>0</v>
      </c>
      <c r="AH24" s="331"/>
      <c r="AI24" s="451">
        <f t="shared" si="4"/>
        <v>0</v>
      </c>
      <c r="AJ24" s="331"/>
      <c r="AK24" s="451">
        <v>0</v>
      </c>
      <c r="AL24" s="396"/>
      <c r="AM24" s="452"/>
      <c r="AN24" s="331"/>
      <c r="AO24" s="451">
        <f t="shared" si="5"/>
        <v>0</v>
      </c>
      <c r="AP24" s="396"/>
      <c r="AR24" s="456"/>
      <c r="AS24" s="336"/>
    </row>
    <row r="25" spans="2:45" ht="9.75" customHeight="1">
      <c r="B25" s="501" t="s">
        <v>320</v>
      </c>
      <c r="C25" s="330"/>
      <c r="D25" s="330"/>
      <c r="E25" s="331"/>
      <c r="F25" s="502">
        <v>1</v>
      </c>
      <c r="G25" s="331"/>
      <c r="H25" s="459">
        <v>9.5</v>
      </c>
      <c r="I25" s="331"/>
      <c r="J25" s="458">
        <v>0</v>
      </c>
      <c r="K25" s="331"/>
      <c r="L25" s="459">
        <f t="shared" si="0"/>
        <v>9.5</v>
      </c>
      <c r="M25" s="331"/>
      <c r="N25" s="459">
        <f t="shared" si="1"/>
        <v>9.5</v>
      </c>
      <c r="O25" s="331"/>
      <c r="P25" s="451">
        <v>0</v>
      </c>
      <c r="Q25" s="396"/>
      <c r="R25" s="452"/>
      <c r="S25" s="331"/>
      <c r="T25" s="451">
        <f t="shared" si="2"/>
        <v>0</v>
      </c>
      <c r="U25" s="396"/>
      <c r="V25" s="80"/>
      <c r="W25" s="453">
        <v>0</v>
      </c>
      <c r="X25" s="330"/>
      <c r="Y25" s="330"/>
      <c r="Z25" s="331"/>
      <c r="AA25" s="454">
        <v>0</v>
      </c>
      <c r="AB25" s="331"/>
      <c r="AC25" s="451">
        <v>10.15</v>
      </c>
      <c r="AD25" s="331"/>
      <c r="AE25" s="455">
        <v>0</v>
      </c>
      <c r="AF25" s="331"/>
      <c r="AG25" s="451">
        <f t="shared" si="3"/>
        <v>0</v>
      </c>
      <c r="AH25" s="331"/>
      <c r="AI25" s="451">
        <f t="shared" si="4"/>
        <v>0</v>
      </c>
      <c r="AJ25" s="331"/>
      <c r="AK25" s="451">
        <v>0</v>
      </c>
      <c r="AL25" s="396"/>
      <c r="AM25" s="452"/>
      <c r="AN25" s="331"/>
      <c r="AO25" s="451">
        <f t="shared" si="5"/>
        <v>0</v>
      </c>
      <c r="AP25" s="396"/>
      <c r="AR25" s="456"/>
      <c r="AS25" s="336"/>
    </row>
    <row r="26" spans="2:45" ht="9.75" customHeight="1">
      <c r="B26" s="503"/>
      <c r="C26" s="330"/>
      <c r="D26" s="330"/>
      <c r="E26" s="331"/>
      <c r="F26" s="502"/>
      <c r="G26" s="331"/>
      <c r="H26" s="459"/>
      <c r="I26" s="331"/>
      <c r="J26" s="458">
        <v>0</v>
      </c>
      <c r="K26" s="331"/>
      <c r="L26" s="459">
        <f t="shared" si="0"/>
        <v>0</v>
      </c>
      <c r="M26" s="331"/>
      <c r="N26" s="459">
        <f t="shared" si="1"/>
        <v>0</v>
      </c>
      <c r="O26" s="331"/>
      <c r="P26" s="451">
        <v>0</v>
      </c>
      <c r="Q26" s="396"/>
      <c r="R26" s="452"/>
      <c r="S26" s="331"/>
      <c r="T26" s="451">
        <f t="shared" si="2"/>
        <v>0</v>
      </c>
      <c r="U26" s="396"/>
      <c r="V26" s="80"/>
      <c r="W26" s="453">
        <v>0</v>
      </c>
      <c r="X26" s="330"/>
      <c r="Y26" s="330"/>
      <c r="Z26" s="331"/>
      <c r="AA26" s="454">
        <v>0</v>
      </c>
      <c r="AB26" s="331"/>
      <c r="AC26" s="451">
        <v>10.15</v>
      </c>
      <c r="AD26" s="331"/>
      <c r="AE26" s="455">
        <v>0</v>
      </c>
      <c r="AF26" s="331"/>
      <c r="AG26" s="451">
        <f t="shared" si="3"/>
        <v>0</v>
      </c>
      <c r="AH26" s="331"/>
      <c r="AI26" s="451">
        <f t="shared" si="4"/>
        <v>0</v>
      </c>
      <c r="AJ26" s="331"/>
      <c r="AK26" s="451">
        <v>0</v>
      </c>
      <c r="AL26" s="396"/>
      <c r="AM26" s="452"/>
      <c r="AN26" s="331"/>
      <c r="AO26" s="451">
        <f t="shared" si="5"/>
        <v>0</v>
      </c>
      <c r="AP26" s="396"/>
      <c r="AR26" s="456"/>
      <c r="AS26" s="336"/>
    </row>
    <row r="27" spans="2:45" ht="15.75" customHeight="1">
      <c r="B27" s="499" t="s">
        <v>341</v>
      </c>
      <c r="C27" s="440"/>
      <c r="D27" s="440"/>
      <c r="E27" s="496"/>
      <c r="F27" s="500">
        <f>SUM(F14:G26)</f>
        <v>14</v>
      </c>
      <c r="G27" s="496"/>
      <c r="H27" s="500"/>
      <c r="I27" s="496"/>
      <c r="J27" s="500">
        <f>SUM(J14:K26)</f>
        <v>0</v>
      </c>
      <c r="K27" s="496"/>
      <c r="L27" s="500">
        <f>SUM(L14:M26)</f>
        <v>133</v>
      </c>
      <c r="M27" s="496"/>
      <c r="N27" s="500">
        <f>SUM(N14:O26)</f>
        <v>133</v>
      </c>
      <c r="O27" s="496"/>
      <c r="P27" s="498">
        <f>SUM(P14:Q26)</f>
        <v>0</v>
      </c>
      <c r="Q27" s="496"/>
      <c r="R27" s="495">
        <f>SUM(R14:S26)</f>
        <v>0</v>
      </c>
      <c r="S27" s="496"/>
      <c r="T27" s="495">
        <f>SUM(T14:U26)</f>
        <v>0</v>
      </c>
      <c r="U27" s="441"/>
      <c r="V27" s="80"/>
      <c r="W27" s="497" t="s">
        <v>341</v>
      </c>
      <c r="X27" s="440"/>
      <c r="Y27" s="440"/>
      <c r="Z27" s="496"/>
      <c r="AA27" s="498">
        <f>SUM(AA14:AB26)</f>
        <v>0</v>
      </c>
      <c r="AB27" s="496"/>
      <c r="AC27" s="498"/>
      <c r="AD27" s="496"/>
      <c r="AE27" s="498">
        <f>SUM(AE14:AF26)</f>
        <v>0</v>
      </c>
      <c r="AF27" s="496"/>
      <c r="AG27" s="498">
        <f>SUM(AG14:AH26)</f>
        <v>0</v>
      </c>
      <c r="AH27" s="496"/>
      <c r="AI27" s="498">
        <f>SUM(AI14:AJ26)</f>
        <v>0</v>
      </c>
      <c r="AJ27" s="496"/>
      <c r="AK27" s="498">
        <f>SUM(AK14:AL26)</f>
        <v>0</v>
      </c>
      <c r="AL27" s="496"/>
      <c r="AM27" s="495">
        <f>SUM(AM14:AN26)</f>
        <v>0</v>
      </c>
      <c r="AN27" s="496"/>
      <c r="AO27" s="495">
        <f>SUM(AO14:AP26)</f>
        <v>0</v>
      </c>
      <c r="AP27" s="441"/>
    </row>
    <row r="28" spans="2:45" ht="6" customHeight="1">
      <c r="B28" s="143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4"/>
    </row>
    <row r="29" spans="2:45" ht="9.75" customHeight="1">
      <c r="B29" s="480"/>
      <c r="C29" s="347"/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  <c r="AA29" s="347"/>
      <c r="AB29" s="347"/>
      <c r="AC29" s="347"/>
      <c r="AD29" s="347"/>
      <c r="AE29" s="347"/>
      <c r="AF29" s="347"/>
      <c r="AG29" s="347"/>
      <c r="AH29" s="347"/>
      <c r="AI29" s="347"/>
      <c r="AJ29" s="347"/>
      <c r="AK29" s="347"/>
      <c r="AL29" s="347"/>
      <c r="AM29" s="347"/>
      <c r="AN29" s="347"/>
      <c r="AO29" s="347"/>
      <c r="AP29" s="471"/>
    </row>
    <row r="30" spans="2:45" ht="9.75" customHeight="1">
      <c r="B30" s="489"/>
      <c r="C30" s="490"/>
      <c r="D30" s="490"/>
      <c r="E30" s="490"/>
      <c r="F30" s="490"/>
      <c r="G30" s="490"/>
      <c r="H30" s="490"/>
      <c r="I30" s="490"/>
      <c r="J30" s="490"/>
      <c r="K30" s="490"/>
      <c r="L30" s="490"/>
      <c r="M30" s="490"/>
      <c r="N30" s="490"/>
      <c r="O30" s="490"/>
      <c r="P30" s="490"/>
      <c r="Q30" s="490"/>
      <c r="R30" s="490"/>
      <c r="S30" s="490"/>
      <c r="T30" s="490"/>
      <c r="U30" s="490"/>
      <c r="V30" s="490"/>
      <c r="W30" s="490"/>
      <c r="X30" s="490"/>
      <c r="Y30" s="490"/>
      <c r="Z30" s="490"/>
      <c r="AA30" s="490"/>
      <c r="AB30" s="490"/>
      <c r="AC30" s="490"/>
      <c r="AD30" s="490"/>
      <c r="AE30" s="490"/>
      <c r="AF30" s="490"/>
      <c r="AG30" s="490"/>
      <c r="AH30" s="490"/>
      <c r="AI30" s="490"/>
      <c r="AJ30" s="490"/>
      <c r="AK30" s="490"/>
      <c r="AL30" s="490"/>
      <c r="AM30" s="490"/>
      <c r="AN30" s="490"/>
      <c r="AO30" s="490"/>
      <c r="AP30" s="491"/>
    </row>
    <row r="31" spans="2:45" ht="9.75" customHeight="1">
      <c r="B31" s="481" t="s">
        <v>379</v>
      </c>
      <c r="C31" s="389"/>
      <c r="D31" s="389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389"/>
      <c r="AK31" s="389"/>
      <c r="AL31" s="389"/>
      <c r="AM31" s="389"/>
      <c r="AN31" s="389"/>
      <c r="AO31" s="389"/>
      <c r="AP31" s="390"/>
    </row>
    <row r="32" spans="2:45" ht="9.75" customHeight="1">
      <c r="B32" s="492" t="s">
        <v>382</v>
      </c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1"/>
      <c r="V32" s="494" t="s">
        <v>2</v>
      </c>
      <c r="W32" s="341"/>
      <c r="X32" s="494" t="s">
        <v>389</v>
      </c>
      <c r="Y32" s="340"/>
      <c r="Z32" s="485" t="s">
        <v>391</v>
      </c>
      <c r="AA32" s="341"/>
      <c r="AB32" s="485" t="s">
        <v>392</v>
      </c>
      <c r="AC32" s="340"/>
      <c r="AD32" s="341"/>
      <c r="AE32" s="485" t="s">
        <v>394</v>
      </c>
      <c r="AF32" s="340"/>
      <c r="AG32" s="341"/>
      <c r="AH32" s="486" t="s">
        <v>395</v>
      </c>
      <c r="AI32" s="340"/>
      <c r="AJ32" s="341"/>
      <c r="AK32" s="487" t="s">
        <v>396</v>
      </c>
      <c r="AL32" s="330"/>
      <c r="AM32" s="330"/>
      <c r="AN32" s="330"/>
      <c r="AO32" s="330"/>
      <c r="AP32" s="396"/>
    </row>
    <row r="33" spans="2:50" ht="9.75" customHeight="1">
      <c r="B33" s="493"/>
      <c r="C33" s="343"/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343"/>
      <c r="U33" s="344"/>
      <c r="V33" s="342"/>
      <c r="W33" s="344"/>
      <c r="X33" s="342"/>
      <c r="Y33" s="343"/>
      <c r="Z33" s="342"/>
      <c r="AA33" s="344"/>
      <c r="AB33" s="342"/>
      <c r="AC33" s="343"/>
      <c r="AD33" s="344"/>
      <c r="AE33" s="342"/>
      <c r="AF33" s="343"/>
      <c r="AG33" s="344"/>
      <c r="AH33" s="343"/>
      <c r="AI33" s="343"/>
      <c r="AJ33" s="344"/>
      <c r="AK33" s="488" t="s">
        <v>399</v>
      </c>
      <c r="AL33" s="330"/>
      <c r="AM33" s="331"/>
      <c r="AN33" s="488" t="s">
        <v>400</v>
      </c>
      <c r="AO33" s="330"/>
      <c r="AP33" s="396"/>
    </row>
    <row r="34" spans="2:50" ht="15.75" customHeight="1">
      <c r="B34" s="484" t="s">
        <v>403</v>
      </c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  <c r="N34" s="330"/>
      <c r="O34" s="330"/>
      <c r="P34" s="330"/>
      <c r="Q34" s="330"/>
      <c r="R34" s="330"/>
      <c r="S34" s="330"/>
      <c r="T34" s="330"/>
      <c r="U34" s="331"/>
      <c r="V34" s="406"/>
      <c r="W34" s="330"/>
      <c r="X34" s="330"/>
      <c r="Y34" s="330"/>
      <c r="Z34" s="330"/>
      <c r="AA34" s="330"/>
      <c r="AB34" s="330"/>
      <c r="AC34" s="330"/>
      <c r="AD34" s="330"/>
      <c r="AE34" s="330"/>
      <c r="AF34" s="330"/>
      <c r="AG34" s="330"/>
      <c r="AH34" s="330"/>
      <c r="AI34" s="330"/>
      <c r="AJ34" s="330"/>
      <c r="AK34" s="330"/>
      <c r="AL34" s="330"/>
      <c r="AM34" s="330"/>
      <c r="AN34" s="330"/>
      <c r="AO34" s="330"/>
      <c r="AP34" s="396"/>
    </row>
    <row r="35" spans="2:50" ht="16.5" customHeight="1" outlineLevel="1">
      <c r="B35" s="484" t="s">
        <v>408</v>
      </c>
      <c r="C35" s="330"/>
      <c r="D35" s="330"/>
      <c r="E35" s="330"/>
      <c r="F35" s="330"/>
      <c r="G35" s="330"/>
      <c r="H35" s="330"/>
      <c r="I35" s="330"/>
      <c r="J35" s="330"/>
      <c r="K35" s="330"/>
      <c r="L35" s="330"/>
      <c r="M35" s="330"/>
      <c r="N35" s="330"/>
      <c r="O35" s="330"/>
      <c r="P35" s="330"/>
      <c r="Q35" s="330"/>
      <c r="R35" s="330"/>
      <c r="S35" s="330"/>
      <c r="T35" s="330"/>
      <c r="U35" s="331"/>
      <c r="V35" s="148"/>
      <c r="W35" s="148"/>
      <c r="X35" s="149"/>
      <c r="Y35" s="149"/>
      <c r="Z35" s="149"/>
      <c r="AA35" s="149"/>
      <c r="AB35" s="150"/>
      <c r="AC35" s="150"/>
      <c r="AD35" s="150"/>
      <c r="AE35" s="148"/>
      <c r="AF35" s="148"/>
      <c r="AG35" s="148"/>
      <c r="AH35" s="148"/>
      <c r="AI35" s="148"/>
      <c r="AJ35" s="148"/>
      <c r="AK35" s="151"/>
      <c r="AL35" s="151"/>
      <c r="AM35" s="151"/>
      <c r="AN35" s="152"/>
      <c r="AO35" s="152"/>
      <c r="AP35" s="152"/>
    </row>
    <row r="36" spans="2:50" ht="16.5" customHeight="1" outlineLevel="1">
      <c r="B36" s="524" t="s">
        <v>417</v>
      </c>
      <c r="C36" s="525"/>
      <c r="D36" s="525"/>
      <c r="E36" s="525"/>
      <c r="F36" s="525"/>
      <c r="G36" s="525"/>
      <c r="H36" s="525"/>
      <c r="I36" s="525"/>
      <c r="J36" s="525"/>
      <c r="K36" s="525"/>
      <c r="L36" s="525"/>
      <c r="M36" s="525"/>
      <c r="N36" s="525"/>
      <c r="O36" s="525"/>
      <c r="P36" s="525"/>
      <c r="Q36" s="525"/>
      <c r="R36" s="525"/>
      <c r="S36" s="525"/>
      <c r="T36" s="525"/>
      <c r="U36" s="526"/>
      <c r="V36" s="398" t="s">
        <v>420</v>
      </c>
      <c r="W36" s="331"/>
      <c r="X36" s="398">
        <v>76.8</v>
      </c>
      <c r="Y36" s="330"/>
      <c r="Z36" s="398">
        <v>0</v>
      </c>
      <c r="AA36" s="330"/>
      <c r="AB36" s="399">
        <v>0</v>
      </c>
      <c r="AC36" s="330"/>
      <c r="AD36" s="331"/>
      <c r="AE36" s="398">
        <v>54</v>
      </c>
      <c r="AF36" s="330"/>
      <c r="AG36" s="331"/>
      <c r="AH36" s="400">
        <f t="shared" ref="AH36:AH41" si="6">X36-AE36</f>
        <v>22.799999999999997</v>
      </c>
      <c r="AI36" s="330"/>
      <c r="AJ36" s="331"/>
      <c r="AK36" s="394">
        <v>7</v>
      </c>
      <c r="AL36" s="330"/>
      <c r="AM36" s="331"/>
      <c r="AN36" s="395">
        <f t="shared" ref="AN36:AN41" si="7">AE36/X36</f>
        <v>0.703125</v>
      </c>
      <c r="AO36" s="330"/>
      <c r="AP36" s="396"/>
    </row>
    <row r="37" spans="2:50">
      <c r="B37" s="401" t="s">
        <v>429</v>
      </c>
      <c r="C37" s="330"/>
      <c r="D37" s="330"/>
      <c r="E37" s="330"/>
      <c r="F37" s="330"/>
      <c r="G37" s="330"/>
      <c r="H37" s="330"/>
      <c r="I37" s="330"/>
      <c r="J37" s="330"/>
      <c r="K37" s="330"/>
      <c r="L37" s="330"/>
      <c r="M37" s="330"/>
      <c r="N37" s="330"/>
      <c r="O37" s="330"/>
      <c r="P37" s="330"/>
      <c r="Q37" s="330"/>
      <c r="R37" s="330"/>
      <c r="S37" s="330"/>
      <c r="T37" s="330"/>
      <c r="U37" s="330"/>
      <c r="V37" s="402" t="s">
        <v>432</v>
      </c>
      <c r="W37" s="393"/>
      <c r="X37" s="402">
        <v>160</v>
      </c>
      <c r="Y37" s="392"/>
      <c r="Z37" s="402">
        <v>10</v>
      </c>
      <c r="AA37" s="392"/>
      <c r="AB37" s="403">
        <v>10</v>
      </c>
      <c r="AC37" s="392"/>
      <c r="AD37" s="393"/>
      <c r="AE37" s="402">
        <v>110</v>
      </c>
      <c r="AF37" s="392"/>
      <c r="AG37" s="393"/>
      <c r="AH37" s="404">
        <f t="shared" si="6"/>
        <v>50</v>
      </c>
      <c r="AI37" s="392"/>
      <c r="AJ37" s="393"/>
      <c r="AK37" s="391">
        <v>6</v>
      </c>
      <c r="AL37" s="392"/>
      <c r="AM37" s="393"/>
      <c r="AN37" s="449">
        <f t="shared" si="7"/>
        <v>0.6875</v>
      </c>
      <c r="AO37" s="392"/>
      <c r="AP37" s="450"/>
    </row>
    <row r="38" spans="2:50" ht="12.75" customHeight="1">
      <c r="B38" s="401" t="s">
        <v>441</v>
      </c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330"/>
      <c r="S38" s="330"/>
      <c r="T38" s="330"/>
      <c r="U38" s="330"/>
      <c r="V38" s="402" t="s">
        <v>432</v>
      </c>
      <c r="W38" s="393"/>
      <c r="X38" s="402">
        <v>160</v>
      </c>
      <c r="Y38" s="392"/>
      <c r="Z38" s="402">
        <v>10</v>
      </c>
      <c r="AA38" s="392"/>
      <c r="AB38" s="403">
        <v>10</v>
      </c>
      <c r="AC38" s="392"/>
      <c r="AD38" s="393"/>
      <c r="AE38" s="402">
        <v>110</v>
      </c>
      <c r="AF38" s="392"/>
      <c r="AG38" s="393"/>
      <c r="AH38" s="404">
        <f t="shared" si="6"/>
        <v>50</v>
      </c>
      <c r="AI38" s="392"/>
      <c r="AJ38" s="393"/>
      <c r="AK38" s="391">
        <v>6</v>
      </c>
      <c r="AL38" s="392"/>
      <c r="AM38" s="393"/>
      <c r="AN38" s="449">
        <f t="shared" si="7"/>
        <v>0.6875</v>
      </c>
      <c r="AO38" s="392"/>
      <c r="AP38" s="450"/>
      <c r="AX38" s="156" t="s">
        <v>447</v>
      </c>
    </row>
    <row r="39" spans="2:50" ht="12.75" customHeight="1">
      <c r="B39" s="397" t="s">
        <v>448</v>
      </c>
      <c r="C39" s="330"/>
      <c r="D39" s="330"/>
      <c r="E39" s="330"/>
      <c r="F39" s="330"/>
      <c r="G39" s="330"/>
      <c r="H39" s="330"/>
      <c r="I39" s="330"/>
      <c r="J39" s="330"/>
      <c r="K39" s="330"/>
      <c r="L39" s="330"/>
      <c r="M39" s="330"/>
      <c r="N39" s="330"/>
      <c r="O39" s="330"/>
      <c r="P39" s="330"/>
      <c r="Q39" s="330"/>
      <c r="R39" s="330"/>
      <c r="S39" s="330"/>
      <c r="T39" s="330"/>
      <c r="U39" s="330"/>
      <c r="V39" s="402" t="s">
        <v>451</v>
      </c>
      <c r="W39" s="393"/>
      <c r="X39" s="402">
        <v>160</v>
      </c>
      <c r="Y39" s="392"/>
      <c r="Z39" s="402">
        <v>30</v>
      </c>
      <c r="AA39" s="392"/>
      <c r="AB39" s="403">
        <v>31</v>
      </c>
      <c r="AC39" s="392"/>
      <c r="AD39" s="393"/>
      <c r="AE39" s="402">
        <v>110</v>
      </c>
      <c r="AF39" s="392"/>
      <c r="AG39" s="393"/>
      <c r="AH39" s="404">
        <f t="shared" si="6"/>
        <v>50</v>
      </c>
      <c r="AI39" s="392"/>
      <c r="AJ39" s="393"/>
      <c r="AK39" s="391">
        <v>6</v>
      </c>
      <c r="AL39" s="392"/>
      <c r="AM39" s="393"/>
      <c r="AN39" s="449">
        <f t="shared" si="7"/>
        <v>0.6875</v>
      </c>
      <c r="AO39" s="392"/>
      <c r="AP39" s="450"/>
      <c r="AX39" s="157">
        <f>110/5</f>
        <v>22</v>
      </c>
    </row>
    <row r="40" spans="2:50" ht="12.75" customHeight="1">
      <c r="B40" s="397" t="s">
        <v>457</v>
      </c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98" t="s">
        <v>171</v>
      </c>
      <c r="W40" s="331"/>
      <c r="X40" s="398">
        <v>38.4</v>
      </c>
      <c r="Y40" s="330"/>
      <c r="Z40" s="398">
        <v>15</v>
      </c>
      <c r="AA40" s="330"/>
      <c r="AB40" s="399">
        <f t="shared" ref="AB40:AB41" si="8">Z40</f>
        <v>15</v>
      </c>
      <c r="AC40" s="330"/>
      <c r="AD40" s="331"/>
      <c r="AE40" s="398">
        <f>AB40</f>
        <v>15</v>
      </c>
      <c r="AF40" s="330"/>
      <c r="AG40" s="331"/>
      <c r="AH40" s="400">
        <f t="shared" si="6"/>
        <v>23.4</v>
      </c>
      <c r="AI40" s="330"/>
      <c r="AJ40" s="331"/>
      <c r="AK40" s="394">
        <v>7</v>
      </c>
      <c r="AL40" s="330"/>
      <c r="AM40" s="331"/>
      <c r="AN40" s="395">
        <f t="shared" si="7"/>
        <v>0.390625</v>
      </c>
      <c r="AO40" s="330"/>
      <c r="AP40" s="396"/>
    </row>
    <row r="41" spans="2:50" ht="12.75" customHeight="1">
      <c r="B41" s="448" t="s">
        <v>465</v>
      </c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98" t="s">
        <v>171</v>
      </c>
      <c r="W41" s="331"/>
      <c r="X41" s="398">
        <v>76.8</v>
      </c>
      <c r="Y41" s="330"/>
      <c r="Z41" s="398">
        <v>15</v>
      </c>
      <c r="AA41" s="330"/>
      <c r="AB41" s="399">
        <f t="shared" si="8"/>
        <v>15</v>
      </c>
      <c r="AC41" s="330"/>
      <c r="AD41" s="331"/>
      <c r="AE41" s="398">
        <v>30</v>
      </c>
      <c r="AF41" s="330"/>
      <c r="AG41" s="331"/>
      <c r="AH41" s="400">
        <f t="shared" si="6"/>
        <v>46.8</v>
      </c>
      <c r="AI41" s="330"/>
      <c r="AJ41" s="331"/>
      <c r="AK41" s="394">
        <v>7</v>
      </c>
      <c r="AL41" s="330"/>
      <c r="AM41" s="331"/>
      <c r="AN41" s="395">
        <f t="shared" si="7"/>
        <v>0.390625</v>
      </c>
      <c r="AO41" s="330"/>
      <c r="AP41" s="396"/>
    </row>
    <row r="42" spans="2:50" ht="12.75" customHeight="1">
      <c r="B42" s="447" t="s">
        <v>470</v>
      </c>
      <c r="C42" s="330"/>
      <c r="D42" s="330"/>
      <c r="E42" s="330"/>
      <c r="F42" s="330"/>
      <c r="G42" s="330"/>
      <c r="H42" s="330"/>
      <c r="I42" s="330"/>
      <c r="J42" s="330"/>
      <c r="K42" s="330"/>
      <c r="L42" s="330"/>
      <c r="M42" s="330"/>
      <c r="N42" s="330"/>
      <c r="O42" s="330"/>
      <c r="P42" s="330"/>
      <c r="Q42" s="330"/>
      <c r="R42" s="330"/>
      <c r="S42" s="330"/>
      <c r="T42" s="330"/>
      <c r="U42" s="331"/>
      <c r="V42" s="398"/>
      <c r="W42" s="331"/>
      <c r="X42" s="398"/>
      <c r="Y42" s="330"/>
      <c r="Z42" s="398"/>
      <c r="AA42" s="330"/>
      <c r="AB42" s="399"/>
      <c r="AC42" s="330"/>
      <c r="AD42" s="331"/>
      <c r="AE42" s="398"/>
      <c r="AF42" s="330"/>
      <c r="AG42" s="331"/>
      <c r="AH42" s="400"/>
      <c r="AI42" s="330"/>
      <c r="AJ42" s="331"/>
      <c r="AK42" s="394">
        <v>7</v>
      </c>
      <c r="AL42" s="330"/>
      <c r="AM42" s="331"/>
      <c r="AN42" s="395"/>
      <c r="AO42" s="330"/>
      <c r="AP42" s="396"/>
    </row>
    <row r="43" spans="2:50" ht="12.75" customHeight="1">
      <c r="B43" s="446" t="s">
        <v>476</v>
      </c>
      <c r="C43" s="330"/>
      <c r="D43" s="330"/>
      <c r="E43" s="330"/>
      <c r="F43" s="330"/>
      <c r="G43" s="330"/>
      <c r="H43" s="330"/>
      <c r="I43" s="330"/>
      <c r="J43" s="330"/>
      <c r="K43" s="330"/>
      <c r="L43" s="330"/>
      <c r="M43" s="330"/>
      <c r="N43" s="330"/>
      <c r="O43" s="330"/>
      <c r="P43" s="330"/>
      <c r="Q43" s="330"/>
      <c r="R43" s="330"/>
      <c r="S43" s="330"/>
      <c r="T43" s="330"/>
      <c r="U43" s="331"/>
      <c r="V43" s="398" t="s">
        <v>420</v>
      </c>
      <c r="W43" s="331"/>
      <c r="X43" s="398">
        <v>11.52</v>
      </c>
      <c r="Y43" s="330"/>
      <c r="Z43" s="398">
        <v>11.52</v>
      </c>
      <c r="AA43" s="330"/>
      <c r="AB43" s="399">
        <v>19.440000000000001</v>
      </c>
      <c r="AC43" s="330"/>
      <c r="AD43" s="331"/>
      <c r="AE43" s="398">
        <f>AB43</f>
        <v>19.440000000000001</v>
      </c>
      <c r="AF43" s="330"/>
      <c r="AG43" s="331"/>
      <c r="AH43" s="400">
        <f t="shared" ref="AH43:AH46" si="9">X43-AE43</f>
        <v>-7.9200000000000017</v>
      </c>
      <c r="AI43" s="330"/>
      <c r="AJ43" s="331"/>
      <c r="AK43" s="394">
        <v>7</v>
      </c>
      <c r="AL43" s="330"/>
      <c r="AM43" s="331"/>
      <c r="AN43" s="395">
        <f t="shared" ref="AN43:AN46" si="10">AE43/X43</f>
        <v>1.6875000000000002</v>
      </c>
      <c r="AO43" s="330"/>
      <c r="AP43" s="396"/>
    </row>
    <row r="44" spans="2:50" ht="12.75" customHeight="1">
      <c r="B44" s="397" t="s">
        <v>448</v>
      </c>
      <c r="C44" s="330"/>
      <c r="D44" s="330"/>
      <c r="E44" s="330"/>
      <c r="F44" s="330"/>
      <c r="G44" s="330"/>
      <c r="H44" s="330"/>
      <c r="I44" s="330"/>
      <c r="J44" s="330"/>
      <c r="K44" s="330"/>
      <c r="L44" s="330"/>
      <c r="M44" s="330"/>
      <c r="N44" s="330"/>
      <c r="O44" s="330"/>
      <c r="P44" s="330"/>
      <c r="Q44" s="330"/>
      <c r="R44" s="330"/>
      <c r="S44" s="330"/>
      <c r="T44" s="330"/>
      <c r="U44" s="330"/>
      <c r="V44" s="398" t="s">
        <v>451</v>
      </c>
      <c r="W44" s="331"/>
      <c r="X44" s="398">
        <v>24</v>
      </c>
      <c r="Y44" s="330"/>
      <c r="Z44" s="398">
        <v>24</v>
      </c>
      <c r="AA44" s="330"/>
      <c r="AB44" s="399">
        <v>36</v>
      </c>
      <c r="AC44" s="330"/>
      <c r="AD44" s="331"/>
      <c r="AE44" s="398">
        <v>36</v>
      </c>
      <c r="AF44" s="330"/>
      <c r="AG44" s="331"/>
      <c r="AH44" s="400">
        <f t="shared" si="9"/>
        <v>-12</v>
      </c>
      <c r="AI44" s="330"/>
      <c r="AJ44" s="331"/>
      <c r="AK44" s="394">
        <v>7</v>
      </c>
      <c r="AL44" s="330"/>
      <c r="AM44" s="331"/>
      <c r="AN44" s="395">
        <f t="shared" si="10"/>
        <v>1.5</v>
      </c>
      <c r="AO44" s="330"/>
      <c r="AP44" s="396"/>
    </row>
    <row r="45" spans="2:50" ht="12.75" customHeight="1">
      <c r="B45" s="401" t="s">
        <v>429</v>
      </c>
      <c r="C45" s="330"/>
      <c r="D45" s="330"/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98" t="s">
        <v>432</v>
      </c>
      <c r="W45" s="331"/>
      <c r="X45" s="398">
        <v>24</v>
      </c>
      <c r="Y45" s="330"/>
      <c r="Z45" s="398">
        <v>24</v>
      </c>
      <c r="AA45" s="330"/>
      <c r="AB45" s="399">
        <v>36</v>
      </c>
      <c r="AC45" s="330"/>
      <c r="AD45" s="331"/>
      <c r="AE45" s="398">
        <v>24</v>
      </c>
      <c r="AF45" s="330"/>
      <c r="AG45" s="331"/>
      <c r="AH45" s="400">
        <f t="shared" si="9"/>
        <v>0</v>
      </c>
      <c r="AI45" s="330"/>
      <c r="AJ45" s="331"/>
      <c r="AK45" s="394">
        <v>7</v>
      </c>
      <c r="AL45" s="330"/>
      <c r="AM45" s="331"/>
      <c r="AN45" s="395">
        <f t="shared" si="10"/>
        <v>1</v>
      </c>
      <c r="AO45" s="330"/>
      <c r="AP45" s="396"/>
    </row>
    <row r="46" spans="2:50" ht="12.75" customHeight="1">
      <c r="B46" s="401" t="s">
        <v>441</v>
      </c>
      <c r="C46" s="330"/>
      <c r="D46" s="330"/>
      <c r="E46" s="330"/>
      <c r="F46" s="330"/>
      <c r="G46" s="330"/>
      <c r="H46" s="330"/>
      <c r="I46" s="330"/>
      <c r="J46" s="330"/>
      <c r="K46" s="330"/>
      <c r="L46" s="330"/>
      <c r="M46" s="330"/>
      <c r="N46" s="330"/>
      <c r="O46" s="330"/>
      <c r="P46" s="330"/>
      <c r="Q46" s="330"/>
      <c r="R46" s="330"/>
      <c r="S46" s="330"/>
      <c r="T46" s="330"/>
      <c r="U46" s="330"/>
      <c r="V46" s="398" t="s">
        <v>432</v>
      </c>
      <c r="W46" s="331"/>
      <c r="X46" s="398">
        <v>24</v>
      </c>
      <c r="Y46" s="330"/>
      <c r="Z46" s="398">
        <v>24</v>
      </c>
      <c r="AA46" s="330"/>
      <c r="AB46" s="399">
        <v>36</v>
      </c>
      <c r="AC46" s="330"/>
      <c r="AD46" s="331"/>
      <c r="AE46" s="398">
        <v>24</v>
      </c>
      <c r="AF46" s="330"/>
      <c r="AG46" s="331"/>
      <c r="AH46" s="400">
        <f t="shared" si="9"/>
        <v>0</v>
      </c>
      <c r="AI46" s="330"/>
      <c r="AJ46" s="331"/>
      <c r="AK46" s="394">
        <v>7</v>
      </c>
      <c r="AL46" s="330"/>
      <c r="AM46" s="331"/>
      <c r="AN46" s="395">
        <f t="shared" si="10"/>
        <v>1</v>
      </c>
      <c r="AO46" s="330"/>
      <c r="AP46" s="396"/>
    </row>
    <row r="47" spans="2:50" ht="12.75" customHeight="1">
      <c r="B47" s="418" t="s">
        <v>506</v>
      </c>
      <c r="C47" s="330"/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30"/>
      <c r="T47" s="330"/>
      <c r="U47" s="330"/>
      <c r="V47" s="398"/>
      <c r="W47" s="331"/>
      <c r="X47" s="400"/>
      <c r="Y47" s="330"/>
      <c r="Z47" s="400"/>
      <c r="AA47" s="330"/>
      <c r="AB47" s="419"/>
      <c r="AC47" s="330"/>
      <c r="AD47" s="331"/>
      <c r="AE47" s="400"/>
      <c r="AF47" s="330"/>
      <c r="AG47" s="331"/>
      <c r="AH47" s="400"/>
      <c r="AI47" s="330"/>
      <c r="AJ47" s="331"/>
      <c r="AK47" s="395"/>
      <c r="AL47" s="330"/>
      <c r="AM47" s="331"/>
      <c r="AN47" s="395"/>
      <c r="AO47" s="330"/>
      <c r="AP47" s="396"/>
    </row>
    <row r="48" spans="2:50" ht="12.75" customHeight="1">
      <c r="B48" s="397" t="s">
        <v>408</v>
      </c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30"/>
      <c r="T48" s="330"/>
      <c r="U48" s="330"/>
      <c r="V48" s="398" t="s">
        <v>451</v>
      </c>
      <c r="W48" s="331"/>
      <c r="X48" s="398"/>
      <c r="Y48" s="330"/>
      <c r="Z48" s="400"/>
      <c r="AA48" s="330"/>
      <c r="AB48" s="419"/>
      <c r="AC48" s="330"/>
      <c r="AD48" s="331"/>
      <c r="AE48" s="400"/>
      <c r="AF48" s="330"/>
      <c r="AG48" s="331"/>
      <c r="AH48" s="400"/>
      <c r="AI48" s="330"/>
      <c r="AJ48" s="331"/>
      <c r="AK48" s="395"/>
      <c r="AL48" s="330"/>
      <c r="AM48" s="331"/>
      <c r="AN48" s="395"/>
      <c r="AO48" s="330"/>
      <c r="AP48" s="396"/>
    </row>
    <row r="49" spans="2:42" ht="12.75" customHeight="1">
      <c r="B49" s="397" t="s">
        <v>457</v>
      </c>
      <c r="C49" s="330"/>
      <c r="D49" s="330"/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98" t="s">
        <v>451</v>
      </c>
      <c r="W49" s="331"/>
      <c r="X49" s="398">
        <v>46.08</v>
      </c>
      <c r="Y49" s="330"/>
      <c r="Z49" s="398">
        <v>15</v>
      </c>
      <c r="AA49" s="330"/>
      <c r="AB49" s="399">
        <f>Z49</f>
        <v>15</v>
      </c>
      <c r="AC49" s="330"/>
      <c r="AD49" s="331"/>
      <c r="AE49" s="398">
        <f>AB49</f>
        <v>15</v>
      </c>
      <c r="AF49" s="330"/>
      <c r="AG49" s="331"/>
      <c r="AH49" s="400">
        <f t="shared" ref="AH49:AH50" si="11">X49-AE49</f>
        <v>31.08</v>
      </c>
      <c r="AI49" s="330"/>
      <c r="AJ49" s="331"/>
      <c r="AK49" s="394">
        <v>2</v>
      </c>
      <c r="AL49" s="330"/>
      <c r="AM49" s="331"/>
      <c r="AN49" s="395">
        <f>AE49/X49</f>
        <v>0.32552083333333337</v>
      </c>
      <c r="AO49" s="330"/>
      <c r="AP49" s="396"/>
    </row>
    <row r="50" spans="2:42" ht="12.75" customHeight="1">
      <c r="B50" s="161" t="s">
        <v>519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400">
        <f t="shared" si="11"/>
        <v>0</v>
      </c>
      <c r="AI50" s="330"/>
      <c r="AJ50" s="331"/>
      <c r="AK50" s="162"/>
      <c r="AL50" s="162"/>
      <c r="AM50" s="162"/>
      <c r="AN50" s="162"/>
      <c r="AO50" s="162"/>
      <c r="AP50" s="163"/>
    </row>
    <row r="51" spans="2:42" ht="10.5" customHeight="1">
      <c r="B51" s="405" t="s">
        <v>525</v>
      </c>
      <c r="C51" s="330"/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1"/>
      <c r="W51" s="406" t="s">
        <v>529</v>
      </c>
      <c r="X51" s="330"/>
      <c r="Y51" s="330"/>
      <c r="Z51" s="330"/>
      <c r="AA51" s="330"/>
      <c r="AB51" s="330"/>
      <c r="AC51" s="330"/>
      <c r="AD51" s="330"/>
      <c r="AE51" s="330"/>
      <c r="AF51" s="330"/>
      <c r="AG51" s="330"/>
      <c r="AH51" s="330"/>
      <c r="AI51" s="330"/>
      <c r="AJ51" s="330"/>
      <c r="AK51" s="330"/>
      <c r="AL51" s="330"/>
      <c r="AM51" s="330"/>
      <c r="AN51" s="330"/>
      <c r="AO51" s="330"/>
      <c r="AP51" s="396"/>
    </row>
    <row r="52" spans="2:42" ht="27" customHeight="1">
      <c r="B52" s="407" t="s">
        <v>530</v>
      </c>
      <c r="C52" s="330"/>
      <c r="D52" s="330"/>
      <c r="E52" s="330"/>
      <c r="F52" s="330"/>
      <c r="G52" s="330"/>
      <c r="H52" s="330"/>
      <c r="I52" s="330"/>
      <c r="J52" s="330"/>
      <c r="K52" s="330"/>
      <c r="L52" s="330"/>
      <c r="M52" s="330"/>
      <c r="N52" s="330"/>
      <c r="O52" s="330"/>
      <c r="P52" s="330"/>
      <c r="Q52" s="330"/>
      <c r="R52" s="330"/>
      <c r="S52" s="330"/>
      <c r="T52" s="330"/>
      <c r="U52" s="330"/>
      <c r="V52" s="331"/>
      <c r="W52" s="408" t="s">
        <v>530</v>
      </c>
      <c r="X52" s="330"/>
      <c r="Y52" s="330"/>
      <c r="Z52" s="330"/>
      <c r="AA52" s="330"/>
      <c r="AB52" s="330"/>
      <c r="AC52" s="330"/>
      <c r="AD52" s="330"/>
      <c r="AE52" s="330"/>
      <c r="AF52" s="330"/>
      <c r="AG52" s="330"/>
      <c r="AH52" s="330"/>
      <c r="AI52" s="330"/>
      <c r="AJ52" s="330"/>
      <c r="AK52" s="330"/>
      <c r="AL52" s="330"/>
      <c r="AM52" s="330"/>
      <c r="AN52" s="330"/>
      <c r="AO52" s="330"/>
      <c r="AP52" s="396"/>
    </row>
    <row r="53" spans="2:42" ht="9.75" customHeight="1">
      <c r="B53" s="409" t="s">
        <v>535</v>
      </c>
      <c r="C53" s="330"/>
      <c r="D53" s="330"/>
      <c r="E53" s="330"/>
      <c r="F53" s="330"/>
      <c r="G53" s="330"/>
      <c r="H53" s="330"/>
      <c r="I53" s="330"/>
      <c r="J53" s="330"/>
      <c r="K53" s="330"/>
      <c r="L53" s="330"/>
      <c r="M53" s="330"/>
      <c r="N53" s="330"/>
      <c r="O53" s="330"/>
      <c r="P53" s="330"/>
      <c r="Q53" s="330"/>
      <c r="R53" s="330"/>
      <c r="S53" s="330"/>
      <c r="T53" s="330"/>
      <c r="U53" s="330"/>
      <c r="V53" s="330"/>
      <c r="W53" s="330"/>
      <c r="X53" s="330"/>
      <c r="Y53" s="330"/>
      <c r="Z53" s="330"/>
      <c r="AA53" s="330"/>
      <c r="AB53" s="330"/>
      <c r="AC53" s="330"/>
      <c r="AD53" s="330"/>
      <c r="AE53" s="330"/>
      <c r="AF53" s="330"/>
      <c r="AG53" s="330"/>
      <c r="AH53" s="330"/>
      <c r="AI53" s="330"/>
      <c r="AJ53" s="330"/>
      <c r="AK53" s="330"/>
      <c r="AL53" s="330"/>
      <c r="AM53" s="330"/>
      <c r="AN53" s="330"/>
      <c r="AO53" s="330"/>
      <c r="AP53" s="396"/>
    </row>
    <row r="54" spans="2:42" ht="9.75" customHeight="1">
      <c r="B54" s="410"/>
      <c r="C54" s="411"/>
      <c r="D54" s="411"/>
      <c r="E54" s="411"/>
      <c r="F54" s="411"/>
      <c r="G54" s="411"/>
      <c r="H54" s="411"/>
      <c r="I54" s="411"/>
      <c r="J54" s="411"/>
      <c r="K54" s="411"/>
      <c r="L54" s="411"/>
      <c r="M54" s="411"/>
      <c r="N54" s="411"/>
      <c r="O54" s="411"/>
      <c r="P54" s="411"/>
      <c r="Q54" s="411"/>
      <c r="R54" s="411"/>
      <c r="S54" s="411"/>
      <c r="T54" s="411"/>
      <c r="U54" s="411"/>
      <c r="V54" s="411"/>
      <c r="W54" s="411"/>
      <c r="X54" s="411"/>
      <c r="Y54" s="411"/>
      <c r="Z54" s="411"/>
      <c r="AA54" s="411"/>
      <c r="AB54" s="411"/>
      <c r="AC54" s="411"/>
      <c r="AD54" s="411"/>
      <c r="AE54" s="411"/>
      <c r="AF54" s="411"/>
      <c r="AG54" s="411"/>
      <c r="AH54" s="411"/>
      <c r="AI54" s="411"/>
      <c r="AJ54" s="411"/>
      <c r="AK54" s="411"/>
      <c r="AL54" s="411"/>
      <c r="AM54" s="411"/>
      <c r="AN54" s="411"/>
      <c r="AO54" s="411"/>
      <c r="AP54" s="412"/>
    </row>
    <row r="55" spans="2:42" ht="15.75" customHeight="1">
      <c r="B55" s="413"/>
      <c r="C55" s="414"/>
      <c r="D55" s="414"/>
      <c r="E55" s="414"/>
      <c r="F55" s="414"/>
      <c r="G55" s="414"/>
      <c r="H55" s="414"/>
      <c r="I55" s="414"/>
      <c r="J55" s="414"/>
      <c r="K55" s="414"/>
      <c r="L55" s="414"/>
      <c r="M55" s="414"/>
      <c r="N55" s="414"/>
      <c r="O55" s="414"/>
      <c r="P55" s="414"/>
      <c r="Q55" s="414"/>
      <c r="R55" s="414"/>
      <c r="S55" s="414"/>
      <c r="T55" s="414"/>
      <c r="U55" s="414"/>
      <c r="V55" s="414"/>
      <c r="W55" s="414"/>
      <c r="X55" s="414"/>
      <c r="Y55" s="414"/>
      <c r="Z55" s="414"/>
      <c r="AA55" s="414"/>
      <c r="AB55" s="414"/>
      <c r="AC55" s="414"/>
      <c r="AD55" s="414"/>
      <c r="AE55" s="414"/>
      <c r="AF55" s="414"/>
      <c r="AG55" s="414"/>
      <c r="AH55" s="414"/>
      <c r="AI55" s="414"/>
      <c r="AJ55" s="414"/>
      <c r="AK55" s="414"/>
      <c r="AL55" s="414"/>
      <c r="AM55" s="414"/>
      <c r="AN55" s="414"/>
      <c r="AO55" s="414"/>
      <c r="AP55" s="415"/>
    </row>
    <row r="56" spans="2:42" ht="9.75" customHeight="1">
      <c r="B56" s="388" t="s">
        <v>544</v>
      </c>
      <c r="C56" s="389"/>
      <c r="D56" s="389"/>
      <c r="E56" s="389"/>
      <c r="F56" s="389"/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  <c r="AI56" s="389"/>
      <c r="AJ56" s="389"/>
      <c r="AK56" s="389"/>
      <c r="AL56" s="389"/>
      <c r="AM56" s="389"/>
      <c r="AN56" s="389"/>
      <c r="AO56" s="389"/>
      <c r="AP56" s="390"/>
    </row>
    <row r="57" spans="2:42" ht="9.75" customHeight="1">
      <c r="B57" s="429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0"/>
      <c r="AB57" s="340"/>
      <c r="AC57" s="340"/>
      <c r="AD57" s="340"/>
      <c r="AE57" s="340"/>
      <c r="AF57" s="340"/>
      <c r="AG57" s="340"/>
      <c r="AH57" s="340"/>
      <c r="AI57" s="340"/>
      <c r="AJ57" s="340"/>
      <c r="AK57" s="340"/>
      <c r="AL57" s="340"/>
      <c r="AM57" s="340"/>
      <c r="AN57" s="340"/>
      <c r="AO57" s="340"/>
      <c r="AP57" s="430"/>
    </row>
    <row r="58" spans="2:42" ht="9.75" customHeight="1">
      <c r="B58" s="429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Y58" s="340"/>
      <c r="Z58" s="340"/>
      <c r="AA58" s="340"/>
      <c r="AB58" s="340"/>
      <c r="AC58" s="340"/>
      <c r="AD58" s="340"/>
      <c r="AE58" s="340"/>
      <c r="AF58" s="340"/>
      <c r="AG58" s="340"/>
      <c r="AH58" s="340"/>
      <c r="AI58" s="340"/>
      <c r="AJ58" s="340"/>
      <c r="AK58" s="340"/>
      <c r="AL58" s="340"/>
      <c r="AM58" s="340"/>
      <c r="AN58" s="340"/>
      <c r="AO58" s="340"/>
      <c r="AP58" s="430"/>
    </row>
    <row r="59" spans="2:42" ht="9.75" customHeight="1">
      <c r="B59" s="429"/>
      <c r="C59" s="340"/>
      <c r="D59" s="340"/>
      <c r="E59" s="340"/>
      <c r="F59" s="340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430"/>
    </row>
    <row r="60" spans="2:42" ht="9.75" customHeight="1">
      <c r="B60" s="429"/>
      <c r="C60" s="340"/>
      <c r="D60" s="340"/>
      <c r="E60" s="340"/>
      <c r="F60" s="340"/>
      <c r="G60" s="340"/>
      <c r="H60" s="34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Y60" s="340"/>
      <c r="Z60" s="340"/>
      <c r="AA60" s="340"/>
      <c r="AB60" s="340"/>
      <c r="AC60" s="340"/>
      <c r="AD60" s="340"/>
      <c r="AE60" s="340"/>
      <c r="AF60" s="340"/>
      <c r="AG60" s="340"/>
      <c r="AH60" s="340"/>
      <c r="AI60" s="340"/>
      <c r="AJ60" s="340"/>
      <c r="AK60" s="340"/>
      <c r="AL60" s="340"/>
      <c r="AM60" s="340"/>
      <c r="AN60" s="340"/>
      <c r="AO60" s="340"/>
      <c r="AP60" s="430"/>
    </row>
    <row r="61" spans="2:42" ht="9.75" customHeight="1">
      <c r="B61" s="431" t="s">
        <v>557</v>
      </c>
      <c r="C61" s="374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374"/>
      <c r="Z61" s="374"/>
      <c r="AA61" s="374"/>
      <c r="AB61" s="374"/>
      <c r="AC61" s="374"/>
      <c r="AD61" s="374"/>
      <c r="AE61" s="374"/>
      <c r="AF61" s="374"/>
      <c r="AG61" s="374"/>
      <c r="AH61" s="374"/>
      <c r="AI61" s="374"/>
      <c r="AJ61" s="374"/>
      <c r="AK61" s="374"/>
      <c r="AL61" s="374"/>
      <c r="AM61" s="374"/>
      <c r="AN61" s="374"/>
      <c r="AO61" s="374"/>
      <c r="AP61" s="384"/>
    </row>
    <row r="62" spans="2:42" ht="12" customHeight="1">
      <c r="B62" s="432" t="s">
        <v>562</v>
      </c>
      <c r="C62" s="330"/>
      <c r="D62" s="330"/>
      <c r="E62" s="330"/>
      <c r="F62" s="330"/>
      <c r="G62" s="330"/>
      <c r="H62" s="330"/>
      <c r="I62" s="330"/>
      <c r="J62" s="330"/>
      <c r="K62" s="330"/>
      <c r="L62" s="330"/>
      <c r="M62" s="330"/>
      <c r="N62" s="330"/>
      <c r="O62" s="330"/>
      <c r="P62" s="330"/>
      <c r="Q62" s="330"/>
      <c r="R62" s="330"/>
      <c r="S62" s="330"/>
      <c r="T62" s="330"/>
      <c r="U62" s="330"/>
      <c r="V62" s="330"/>
      <c r="W62" s="330"/>
      <c r="X62" s="330"/>
      <c r="Y62" s="330"/>
      <c r="Z62" s="330"/>
      <c r="AA62" s="330"/>
      <c r="AB62" s="330"/>
      <c r="AC62" s="330"/>
      <c r="AD62" s="330"/>
      <c r="AE62" s="330"/>
      <c r="AF62" s="330"/>
      <c r="AG62" s="330"/>
      <c r="AH62" s="330"/>
      <c r="AI62" s="330"/>
      <c r="AJ62" s="330"/>
      <c r="AK62" s="330"/>
      <c r="AL62" s="330"/>
      <c r="AM62" s="330"/>
      <c r="AN62" s="330"/>
      <c r="AO62" s="330"/>
      <c r="AP62" s="396"/>
    </row>
    <row r="63" spans="2:42" ht="18" customHeight="1">
      <c r="B63" s="433"/>
      <c r="C63" s="330"/>
      <c r="D63" s="330"/>
      <c r="E63" s="330"/>
      <c r="F63" s="330"/>
      <c r="G63" s="330"/>
      <c r="H63" s="330"/>
      <c r="I63" s="330"/>
      <c r="J63" s="330"/>
      <c r="K63" s="330"/>
      <c r="L63" s="330"/>
      <c r="M63" s="330"/>
      <c r="N63" s="330"/>
      <c r="O63" s="330"/>
      <c r="P63" s="330"/>
      <c r="Q63" s="330"/>
      <c r="R63" s="330"/>
      <c r="S63" s="330"/>
      <c r="T63" s="330"/>
      <c r="U63" s="330"/>
      <c r="V63" s="330"/>
      <c r="W63" s="330"/>
      <c r="X63" s="330"/>
      <c r="Y63" s="330"/>
      <c r="Z63" s="330"/>
      <c r="AA63" s="330"/>
      <c r="AB63" s="330"/>
      <c r="AC63" s="330"/>
      <c r="AD63" s="330"/>
      <c r="AE63" s="330"/>
      <c r="AF63" s="330"/>
      <c r="AG63" s="330"/>
      <c r="AH63" s="330"/>
      <c r="AI63" s="330"/>
      <c r="AJ63" s="330"/>
      <c r="AK63" s="330"/>
      <c r="AL63" s="330"/>
      <c r="AM63" s="330"/>
      <c r="AN63" s="330"/>
      <c r="AO63" s="330"/>
      <c r="AP63" s="396"/>
    </row>
    <row r="64" spans="2:42" ht="12" customHeight="1">
      <c r="B64" s="432" t="s">
        <v>568</v>
      </c>
      <c r="C64" s="330"/>
      <c r="D64" s="330"/>
      <c r="E64" s="330"/>
      <c r="F64" s="330"/>
      <c r="G64" s="330"/>
      <c r="H64" s="330"/>
      <c r="I64" s="330"/>
      <c r="J64" s="330"/>
      <c r="K64" s="330"/>
      <c r="L64" s="330"/>
      <c r="M64" s="330"/>
      <c r="N64" s="330"/>
      <c r="O64" s="330"/>
      <c r="P64" s="330"/>
      <c r="Q64" s="330"/>
      <c r="R64" s="330"/>
      <c r="S64" s="330"/>
      <c r="T64" s="330"/>
      <c r="U64" s="330"/>
      <c r="V64" s="330"/>
      <c r="W64" s="330"/>
      <c r="X64" s="330"/>
      <c r="Y64" s="330"/>
      <c r="Z64" s="330"/>
      <c r="AA64" s="330"/>
      <c r="AB64" s="330"/>
      <c r="AC64" s="330"/>
      <c r="AD64" s="330"/>
      <c r="AE64" s="330"/>
      <c r="AF64" s="330"/>
      <c r="AG64" s="330"/>
      <c r="AH64" s="330"/>
      <c r="AI64" s="330"/>
      <c r="AJ64" s="330"/>
      <c r="AK64" s="330"/>
      <c r="AL64" s="330"/>
      <c r="AM64" s="330"/>
      <c r="AN64" s="330"/>
      <c r="AO64" s="330"/>
      <c r="AP64" s="396"/>
    </row>
    <row r="65" spans="1:64" ht="12" customHeight="1">
      <c r="B65" s="434"/>
      <c r="C65" s="340"/>
      <c r="D65" s="340"/>
      <c r="E65" s="340"/>
      <c r="F65" s="340"/>
      <c r="G65" s="340"/>
      <c r="H65" s="340"/>
      <c r="I65" s="340"/>
      <c r="J65" s="340"/>
      <c r="K65" s="340"/>
      <c r="L65" s="340"/>
      <c r="M65" s="340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  <c r="AA65" s="340"/>
      <c r="AB65" s="340"/>
      <c r="AC65" s="340"/>
      <c r="AD65" s="340"/>
      <c r="AE65" s="340"/>
      <c r="AF65" s="340"/>
      <c r="AG65" s="340"/>
      <c r="AH65" s="340"/>
      <c r="AI65" s="340"/>
      <c r="AJ65" s="340"/>
      <c r="AK65" s="340"/>
      <c r="AL65" s="340"/>
      <c r="AM65" s="340"/>
      <c r="AN65" s="340"/>
      <c r="AO65" s="340"/>
      <c r="AP65" s="430"/>
    </row>
    <row r="66" spans="1:64" ht="15" customHeight="1">
      <c r="B66" s="431" t="s">
        <v>574</v>
      </c>
      <c r="C66" s="374"/>
      <c r="D66" s="374"/>
      <c r="E66" s="374"/>
      <c r="F66" s="374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  <c r="AB66" s="374"/>
      <c r="AC66" s="374"/>
      <c r="AD66" s="374"/>
      <c r="AE66" s="374"/>
      <c r="AF66" s="374"/>
      <c r="AG66" s="374"/>
      <c r="AH66" s="374"/>
      <c r="AI66" s="374"/>
      <c r="AJ66" s="374"/>
      <c r="AK66" s="374"/>
      <c r="AL66" s="374"/>
      <c r="AM66" s="374"/>
      <c r="AN66" s="374"/>
      <c r="AO66" s="374"/>
      <c r="AP66" s="384"/>
    </row>
    <row r="67" spans="1:64" ht="24.75" customHeight="1">
      <c r="B67" s="435"/>
      <c r="C67" s="330"/>
      <c r="D67" s="330"/>
      <c r="E67" s="330"/>
      <c r="F67" s="330"/>
      <c r="G67" s="330"/>
      <c r="H67" s="330"/>
      <c r="I67" s="330"/>
      <c r="J67" s="330"/>
      <c r="K67" s="330"/>
      <c r="L67" s="330"/>
      <c r="M67" s="330"/>
      <c r="N67" s="330"/>
      <c r="O67" s="330"/>
      <c r="P67" s="330"/>
      <c r="Q67" s="330"/>
      <c r="R67" s="330"/>
      <c r="S67" s="330"/>
      <c r="T67" s="330"/>
      <c r="U67" s="330"/>
      <c r="V67" s="330"/>
      <c r="W67" s="330"/>
      <c r="X67" s="330"/>
      <c r="Y67" s="330"/>
      <c r="Z67" s="330"/>
      <c r="AA67" s="330"/>
      <c r="AB67" s="330"/>
      <c r="AC67" s="330"/>
      <c r="AD67" s="330"/>
      <c r="AE67" s="330"/>
      <c r="AF67" s="330"/>
      <c r="AG67" s="330"/>
      <c r="AH67" s="330"/>
      <c r="AI67" s="330"/>
      <c r="AJ67" s="330"/>
      <c r="AK67" s="330"/>
      <c r="AL67" s="330"/>
      <c r="AM67" s="330"/>
      <c r="AN67" s="330"/>
      <c r="AO67" s="330"/>
      <c r="AP67" s="396"/>
    </row>
    <row r="68" spans="1:64" ht="11.25" customHeight="1">
      <c r="B68" s="436" t="s">
        <v>580</v>
      </c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  <c r="AH68" s="389"/>
      <c r="AI68" s="389"/>
      <c r="AJ68" s="389"/>
      <c r="AK68" s="389"/>
      <c r="AL68" s="389"/>
      <c r="AM68" s="389"/>
      <c r="AN68" s="389"/>
      <c r="AO68" s="389"/>
      <c r="AP68" s="390"/>
    </row>
    <row r="69" spans="1:64" ht="27" customHeight="1">
      <c r="B69" s="438" t="s">
        <v>585</v>
      </c>
      <c r="C69" s="330"/>
      <c r="D69" s="330"/>
      <c r="E69" s="330"/>
      <c r="F69" s="330"/>
      <c r="G69" s="330"/>
      <c r="H69" s="330"/>
      <c r="I69" s="330"/>
      <c r="J69" s="330"/>
      <c r="K69" s="330"/>
      <c r="L69" s="437" t="s">
        <v>586</v>
      </c>
      <c r="M69" s="330"/>
      <c r="N69" s="331"/>
      <c r="O69" s="366">
        <f>G8</f>
        <v>46255</v>
      </c>
      <c r="P69" s="347"/>
      <c r="Q69" s="347"/>
      <c r="R69" s="347"/>
      <c r="S69" s="347"/>
      <c r="T69" s="166"/>
      <c r="U69" s="166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8"/>
    </row>
    <row r="70" spans="1:64" ht="245.25" customHeight="1">
      <c r="A70" s="169"/>
      <c r="B70" s="439" t="s">
        <v>2570</v>
      </c>
      <c r="C70" s="440"/>
      <c r="D70" s="440"/>
      <c r="E70" s="440"/>
      <c r="F70" s="440"/>
      <c r="G70" s="440"/>
      <c r="H70" s="440"/>
      <c r="I70" s="440"/>
      <c r="J70" s="440"/>
      <c r="K70" s="440"/>
      <c r="L70" s="440"/>
      <c r="M70" s="440"/>
      <c r="N70" s="440"/>
      <c r="O70" s="440"/>
      <c r="P70" s="440"/>
      <c r="Q70" s="440"/>
      <c r="R70" s="440"/>
      <c r="S70" s="440"/>
      <c r="T70" s="440"/>
      <c r="U70" s="440"/>
      <c r="V70" s="440"/>
      <c r="W70" s="440"/>
      <c r="X70" s="440"/>
      <c r="Y70" s="440"/>
      <c r="Z70" s="440"/>
      <c r="AA70" s="440"/>
      <c r="AB70" s="440"/>
      <c r="AC70" s="440"/>
      <c r="AD70" s="440"/>
      <c r="AE70" s="440"/>
      <c r="AF70" s="440"/>
      <c r="AG70" s="440"/>
      <c r="AH70" s="440"/>
      <c r="AI70" s="440"/>
      <c r="AJ70" s="440"/>
      <c r="AK70" s="440"/>
      <c r="AL70" s="440"/>
      <c r="AM70" s="440"/>
      <c r="AN70" s="440"/>
      <c r="AO70" s="440"/>
      <c r="AP70" s="441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69"/>
      <c r="BB70" s="169"/>
      <c r="BC70" s="169"/>
      <c r="BD70" s="169"/>
      <c r="BE70" s="169"/>
      <c r="BF70" s="169"/>
      <c r="BG70" s="169"/>
      <c r="BH70" s="169"/>
      <c r="BI70" s="169"/>
      <c r="BJ70" s="169"/>
      <c r="BK70" s="169"/>
      <c r="BL70" s="169"/>
    </row>
    <row r="71" spans="1:64" ht="19.5" customHeight="1">
      <c r="B71" s="442" t="s">
        <v>601</v>
      </c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  <c r="AL71" s="389"/>
      <c r="AM71" s="389"/>
      <c r="AN71" s="389"/>
      <c r="AO71" s="389"/>
      <c r="AP71" s="390"/>
    </row>
    <row r="72" spans="1:64" ht="39" customHeight="1">
      <c r="B72" s="443"/>
      <c r="C72" s="440"/>
      <c r="D72" s="440"/>
      <c r="E72" s="440"/>
      <c r="F72" s="440"/>
      <c r="G72" s="440"/>
      <c r="H72" s="440"/>
      <c r="I72" s="440"/>
      <c r="J72" s="440"/>
      <c r="K72" s="440"/>
      <c r="L72" s="440"/>
      <c r="M72" s="440"/>
      <c r="N72" s="440"/>
      <c r="O72" s="440"/>
      <c r="P72" s="440"/>
      <c r="Q72" s="440"/>
      <c r="R72" s="440"/>
      <c r="S72" s="440"/>
      <c r="T72" s="440"/>
      <c r="U72" s="440"/>
      <c r="V72" s="440"/>
      <c r="W72" s="440"/>
      <c r="X72" s="440"/>
      <c r="Y72" s="440"/>
      <c r="Z72" s="440"/>
      <c r="AA72" s="440"/>
      <c r="AB72" s="440"/>
      <c r="AC72" s="440"/>
      <c r="AD72" s="440"/>
      <c r="AE72" s="440"/>
      <c r="AF72" s="440"/>
      <c r="AG72" s="440"/>
      <c r="AH72" s="440"/>
      <c r="AI72" s="440"/>
      <c r="AJ72" s="440"/>
      <c r="AK72" s="440"/>
      <c r="AL72" s="440"/>
      <c r="AM72" s="440"/>
      <c r="AN72" s="440"/>
      <c r="AO72" s="440"/>
      <c r="AP72" s="441"/>
    </row>
    <row r="73" spans="1:64" ht="12" customHeight="1">
      <c r="B73" s="170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2"/>
    </row>
    <row r="74" spans="1:64" ht="12" customHeight="1">
      <c r="B74" s="170"/>
      <c r="C74" s="329" t="s">
        <v>613</v>
      </c>
      <c r="D74" s="330"/>
      <c r="E74" s="330"/>
      <c r="F74" s="330"/>
      <c r="G74" s="330"/>
      <c r="H74" s="330"/>
      <c r="I74" s="330"/>
      <c r="J74" s="330"/>
      <c r="K74" s="330"/>
      <c r="L74" s="330"/>
      <c r="M74" s="330"/>
      <c r="N74" s="330"/>
      <c r="O74" s="330"/>
      <c r="P74" s="330"/>
      <c r="Q74" s="330"/>
      <c r="R74" s="330"/>
      <c r="S74" s="330"/>
      <c r="T74" s="330"/>
      <c r="U74" s="331"/>
      <c r="V74" s="171"/>
      <c r="W74" s="329" t="s">
        <v>617</v>
      </c>
      <c r="X74" s="330"/>
      <c r="Y74" s="330"/>
      <c r="Z74" s="330"/>
      <c r="AA74" s="330"/>
      <c r="AB74" s="330"/>
      <c r="AC74" s="330"/>
      <c r="AD74" s="330"/>
      <c r="AE74" s="330"/>
      <c r="AF74" s="330"/>
      <c r="AG74" s="330"/>
      <c r="AH74" s="330"/>
      <c r="AI74" s="330"/>
      <c r="AJ74" s="330"/>
      <c r="AK74" s="330"/>
      <c r="AL74" s="330"/>
      <c r="AM74" s="330"/>
      <c r="AN74" s="330"/>
      <c r="AO74" s="331"/>
      <c r="AP74" s="172"/>
    </row>
    <row r="75" spans="1:64" ht="9.75" customHeight="1">
      <c r="B75" s="444"/>
      <c r="C75" s="339"/>
      <c r="D75" s="340"/>
      <c r="E75" s="340"/>
      <c r="F75" s="340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1"/>
      <c r="V75" s="422"/>
      <c r="W75" s="339"/>
      <c r="X75" s="340"/>
      <c r="Y75" s="340"/>
      <c r="Z75" s="340"/>
      <c r="AA75" s="340"/>
      <c r="AB75" s="340"/>
      <c r="AC75" s="340"/>
      <c r="AD75" s="340"/>
      <c r="AE75" s="340"/>
      <c r="AF75" s="340"/>
      <c r="AG75" s="340"/>
      <c r="AH75" s="340"/>
      <c r="AI75" s="340"/>
      <c r="AJ75" s="340"/>
      <c r="AK75" s="340"/>
      <c r="AL75" s="340"/>
      <c r="AM75" s="340"/>
      <c r="AN75" s="340"/>
      <c r="AO75" s="341"/>
      <c r="AP75" s="420"/>
    </row>
    <row r="76" spans="1:64" ht="9.75" customHeight="1">
      <c r="B76" s="372"/>
      <c r="C76" s="335"/>
      <c r="D76" s="336"/>
      <c r="E76" s="336"/>
      <c r="F76" s="336"/>
      <c r="G76" s="336"/>
      <c r="H76" s="336"/>
      <c r="I76" s="336"/>
      <c r="J76" s="336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7"/>
      <c r="V76" s="423"/>
      <c r="W76" s="335"/>
      <c r="X76" s="336"/>
      <c r="Y76" s="336"/>
      <c r="Z76" s="336"/>
      <c r="AA76" s="336"/>
      <c r="AB76" s="336"/>
      <c r="AC76" s="336"/>
      <c r="AD76" s="336"/>
      <c r="AE76" s="336"/>
      <c r="AF76" s="336"/>
      <c r="AG76" s="336"/>
      <c r="AH76" s="336"/>
      <c r="AI76" s="336"/>
      <c r="AJ76" s="336"/>
      <c r="AK76" s="336"/>
      <c r="AL76" s="336"/>
      <c r="AM76" s="336"/>
      <c r="AN76" s="336"/>
      <c r="AO76" s="337"/>
      <c r="AP76" s="421"/>
    </row>
    <row r="77" spans="1:64" ht="9.75" customHeight="1">
      <c r="B77" s="372"/>
      <c r="C77" s="335"/>
      <c r="D77" s="336"/>
      <c r="E77" s="336"/>
      <c r="F77" s="336"/>
      <c r="G77" s="336"/>
      <c r="H77" s="336"/>
      <c r="I77" s="336"/>
      <c r="J77" s="336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7"/>
      <c r="V77" s="423"/>
      <c r="W77" s="335"/>
      <c r="X77" s="336"/>
      <c r="Y77" s="336"/>
      <c r="Z77" s="336"/>
      <c r="AA77" s="336"/>
      <c r="AB77" s="336"/>
      <c r="AC77" s="336"/>
      <c r="AD77" s="336"/>
      <c r="AE77" s="336"/>
      <c r="AF77" s="336"/>
      <c r="AG77" s="336"/>
      <c r="AH77" s="336"/>
      <c r="AI77" s="336"/>
      <c r="AJ77" s="336"/>
      <c r="AK77" s="336"/>
      <c r="AL77" s="336"/>
      <c r="AM77" s="336"/>
      <c r="AN77" s="336"/>
      <c r="AO77" s="337"/>
      <c r="AP77" s="421"/>
    </row>
    <row r="78" spans="1:64" ht="9.75" customHeight="1">
      <c r="B78" s="372"/>
      <c r="C78" s="335"/>
      <c r="D78" s="336"/>
      <c r="E78" s="336"/>
      <c r="F78" s="336"/>
      <c r="G78" s="336"/>
      <c r="H78" s="336"/>
      <c r="I78" s="336"/>
      <c r="J78" s="336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7"/>
      <c r="V78" s="423"/>
      <c r="W78" s="335"/>
      <c r="X78" s="336"/>
      <c r="Y78" s="336"/>
      <c r="Z78" s="336"/>
      <c r="AA78" s="336"/>
      <c r="AB78" s="336"/>
      <c r="AC78" s="336"/>
      <c r="AD78" s="336"/>
      <c r="AE78" s="336"/>
      <c r="AF78" s="336"/>
      <c r="AG78" s="336"/>
      <c r="AH78" s="336"/>
      <c r="AI78" s="336"/>
      <c r="AJ78" s="336"/>
      <c r="AK78" s="336"/>
      <c r="AL78" s="336"/>
      <c r="AM78" s="336"/>
      <c r="AN78" s="336"/>
      <c r="AO78" s="337"/>
      <c r="AP78" s="421"/>
    </row>
    <row r="79" spans="1:64" ht="9.75" customHeight="1">
      <c r="B79" s="372"/>
      <c r="C79" s="335"/>
      <c r="D79" s="336"/>
      <c r="E79" s="336"/>
      <c r="F79" s="336"/>
      <c r="G79" s="336"/>
      <c r="H79" s="336"/>
      <c r="I79" s="336"/>
      <c r="J79" s="336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7"/>
      <c r="V79" s="423"/>
      <c r="W79" s="335"/>
      <c r="X79" s="336"/>
      <c r="Y79" s="336"/>
      <c r="Z79" s="336"/>
      <c r="AA79" s="336"/>
      <c r="AB79" s="336"/>
      <c r="AC79" s="336"/>
      <c r="AD79" s="336"/>
      <c r="AE79" s="336"/>
      <c r="AF79" s="336"/>
      <c r="AG79" s="336"/>
      <c r="AH79" s="336"/>
      <c r="AI79" s="336"/>
      <c r="AJ79" s="336"/>
      <c r="AK79" s="336"/>
      <c r="AL79" s="336"/>
      <c r="AM79" s="336"/>
      <c r="AN79" s="336"/>
      <c r="AO79" s="337"/>
      <c r="AP79" s="421"/>
    </row>
    <row r="80" spans="1:64" ht="9.75" customHeight="1">
      <c r="B80" s="372"/>
      <c r="C80" s="335"/>
      <c r="D80" s="336"/>
      <c r="E80" s="336"/>
      <c r="F80" s="336"/>
      <c r="G80" s="336"/>
      <c r="H80" s="336"/>
      <c r="I80" s="336"/>
      <c r="J80" s="336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7"/>
      <c r="V80" s="423"/>
      <c r="W80" s="335"/>
      <c r="X80" s="336"/>
      <c r="Y80" s="336"/>
      <c r="Z80" s="336"/>
      <c r="AA80" s="336"/>
      <c r="AB80" s="336"/>
      <c r="AC80" s="336"/>
      <c r="AD80" s="336"/>
      <c r="AE80" s="336"/>
      <c r="AF80" s="336"/>
      <c r="AG80" s="336"/>
      <c r="AH80" s="336"/>
      <c r="AI80" s="336"/>
      <c r="AJ80" s="336"/>
      <c r="AK80" s="336"/>
      <c r="AL80" s="336"/>
      <c r="AM80" s="336"/>
      <c r="AN80" s="336"/>
      <c r="AO80" s="337"/>
      <c r="AP80" s="421"/>
    </row>
    <row r="81" spans="2:42" ht="9.75" customHeight="1">
      <c r="B81" s="372"/>
      <c r="C81" s="335"/>
      <c r="D81" s="336"/>
      <c r="E81" s="336"/>
      <c r="F81" s="336"/>
      <c r="G81" s="336"/>
      <c r="H81" s="336"/>
      <c r="I81" s="336"/>
      <c r="J81" s="336"/>
      <c r="K81" s="336"/>
      <c r="L81" s="336"/>
      <c r="M81" s="336"/>
      <c r="N81" s="336"/>
      <c r="O81" s="336"/>
      <c r="P81" s="336"/>
      <c r="Q81" s="336"/>
      <c r="R81" s="336"/>
      <c r="S81" s="336"/>
      <c r="T81" s="336"/>
      <c r="U81" s="337"/>
      <c r="V81" s="423"/>
      <c r="W81" s="335"/>
      <c r="X81" s="336"/>
      <c r="Y81" s="336"/>
      <c r="Z81" s="336"/>
      <c r="AA81" s="336"/>
      <c r="AB81" s="336"/>
      <c r="AC81" s="336"/>
      <c r="AD81" s="336"/>
      <c r="AE81" s="336"/>
      <c r="AF81" s="336"/>
      <c r="AG81" s="336"/>
      <c r="AH81" s="336"/>
      <c r="AI81" s="336"/>
      <c r="AJ81" s="336"/>
      <c r="AK81" s="336"/>
      <c r="AL81" s="336"/>
      <c r="AM81" s="336"/>
      <c r="AN81" s="336"/>
      <c r="AO81" s="337"/>
      <c r="AP81" s="421"/>
    </row>
    <row r="82" spans="2:42" ht="9.75" customHeight="1">
      <c r="B82" s="372"/>
      <c r="C82" s="335"/>
      <c r="D82" s="336"/>
      <c r="E82" s="336"/>
      <c r="F82" s="336"/>
      <c r="G82" s="336"/>
      <c r="H82" s="336"/>
      <c r="I82" s="336"/>
      <c r="J82" s="336"/>
      <c r="K82" s="336"/>
      <c r="L82" s="336"/>
      <c r="M82" s="336"/>
      <c r="N82" s="336"/>
      <c r="O82" s="336"/>
      <c r="P82" s="336"/>
      <c r="Q82" s="336"/>
      <c r="R82" s="336"/>
      <c r="S82" s="336"/>
      <c r="T82" s="336"/>
      <c r="U82" s="337"/>
      <c r="V82" s="423"/>
      <c r="W82" s="335"/>
      <c r="X82" s="336"/>
      <c r="Y82" s="336"/>
      <c r="Z82" s="336"/>
      <c r="AA82" s="336"/>
      <c r="AB82" s="336"/>
      <c r="AC82" s="336"/>
      <c r="AD82" s="336"/>
      <c r="AE82" s="336"/>
      <c r="AF82" s="336"/>
      <c r="AG82" s="336"/>
      <c r="AH82" s="336"/>
      <c r="AI82" s="336"/>
      <c r="AJ82" s="336"/>
      <c r="AK82" s="336"/>
      <c r="AL82" s="336"/>
      <c r="AM82" s="336"/>
      <c r="AN82" s="336"/>
      <c r="AO82" s="337"/>
      <c r="AP82" s="421"/>
    </row>
    <row r="83" spans="2:42" ht="9.75" customHeight="1">
      <c r="B83" s="372"/>
      <c r="C83" s="335"/>
      <c r="D83" s="336"/>
      <c r="E83" s="336"/>
      <c r="F83" s="336"/>
      <c r="G83" s="336"/>
      <c r="H83" s="336"/>
      <c r="I83" s="336"/>
      <c r="J83" s="336"/>
      <c r="K83" s="336"/>
      <c r="L83" s="336"/>
      <c r="M83" s="336"/>
      <c r="N83" s="336"/>
      <c r="O83" s="336"/>
      <c r="P83" s="336"/>
      <c r="Q83" s="336"/>
      <c r="R83" s="336"/>
      <c r="S83" s="336"/>
      <c r="T83" s="336"/>
      <c r="U83" s="337"/>
      <c r="V83" s="423"/>
      <c r="W83" s="335"/>
      <c r="X83" s="336"/>
      <c r="Y83" s="336"/>
      <c r="Z83" s="336"/>
      <c r="AA83" s="336"/>
      <c r="AB83" s="336"/>
      <c r="AC83" s="336"/>
      <c r="AD83" s="336"/>
      <c r="AE83" s="336"/>
      <c r="AF83" s="336"/>
      <c r="AG83" s="336"/>
      <c r="AH83" s="336"/>
      <c r="AI83" s="336"/>
      <c r="AJ83" s="336"/>
      <c r="AK83" s="336"/>
      <c r="AL83" s="336"/>
      <c r="AM83" s="336"/>
      <c r="AN83" s="336"/>
      <c r="AO83" s="337"/>
      <c r="AP83" s="421"/>
    </row>
    <row r="84" spans="2:42" ht="9.75" customHeight="1">
      <c r="B84" s="372"/>
      <c r="C84" s="335"/>
      <c r="D84" s="336"/>
      <c r="E84" s="336"/>
      <c r="F84" s="336"/>
      <c r="G84" s="336"/>
      <c r="H84" s="336"/>
      <c r="I84" s="336"/>
      <c r="J84" s="336"/>
      <c r="K84" s="336"/>
      <c r="L84" s="336"/>
      <c r="M84" s="336"/>
      <c r="N84" s="336"/>
      <c r="O84" s="336"/>
      <c r="P84" s="336"/>
      <c r="Q84" s="336"/>
      <c r="R84" s="336"/>
      <c r="S84" s="336"/>
      <c r="T84" s="336"/>
      <c r="U84" s="337"/>
      <c r="V84" s="423"/>
      <c r="W84" s="335"/>
      <c r="X84" s="336"/>
      <c r="Y84" s="336"/>
      <c r="Z84" s="336"/>
      <c r="AA84" s="336"/>
      <c r="AB84" s="336"/>
      <c r="AC84" s="336"/>
      <c r="AD84" s="336"/>
      <c r="AE84" s="336"/>
      <c r="AF84" s="336"/>
      <c r="AG84" s="336"/>
      <c r="AH84" s="336"/>
      <c r="AI84" s="336"/>
      <c r="AJ84" s="336"/>
      <c r="AK84" s="336"/>
      <c r="AL84" s="336"/>
      <c r="AM84" s="336"/>
      <c r="AN84" s="336"/>
      <c r="AO84" s="337"/>
      <c r="AP84" s="421"/>
    </row>
    <row r="85" spans="2:42" ht="9.75" customHeight="1">
      <c r="B85" s="372"/>
      <c r="C85" s="335"/>
      <c r="D85" s="336"/>
      <c r="E85" s="336"/>
      <c r="F85" s="336"/>
      <c r="G85" s="336"/>
      <c r="H85" s="336"/>
      <c r="I85" s="336"/>
      <c r="J85" s="336"/>
      <c r="K85" s="336"/>
      <c r="L85" s="336"/>
      <c r="M85" s="336"/>
      <c r="N85" s="336"/>
      <c r="O85" s="336"/>
      <c r="P85" s="336"/>
      <c r="Q85" s="336"/>
      <c r="R85" s="336"/>
      <c r="S85" s="336"/>
      <c r="T85" s="336"/>
      <c r="U85" s="337"/>
      <c r="V85" s="423"/>
      <c r="W85" s="335"/>
      <c r="X85" s="336"/>
      <c r="Y85" s="336"/>
      <c r="Z85" s="336"/>
      <c r="AA85" s="336"/>
      <c r="AB85" s="336"/>
      <c r="AC85" s="336"/>
      <c r="AD85" s="336"/>
      <c r="AE85" s="336"/>
      <c r="AF85" s="336"/>
      <c r="AG85" s="336"/>
      <c r="AH85" s="336"/>
      <c r="AI85" s="336"/>
      <c r="AJ85" s="336"/>
      <c r="AK85" s="336"/>
      <c r="AL85" s="336"/>
      <c r="AM85" s="336"/>
      <c r="AN85" s="336"/>
      <c r="AO85" s="337"/>
      <c r="AP85" s="421"/>
    </row>
    <row r="86" spans="2:42" ht="9.75" customHeight="1">
      <c r="B86" s="372"/>
      <c r="C86" s="335"/>
      <c r="D86" s="336"/>
      <c r="E86" s="336"/>
      <c r="F86" s="336"/>
      <c r="G86" s="336"/>
      <c r="H86" s="336"/>
      <c r="I86" s="336"/>
      <c r="J86" s="336"/>
      <c r="K86" s="336"/>
      <c r="L86" s="336"/>
      <c r="M86" s="336"/>
      <c r="N86" s="336"/>
      <c r="O86" s="336"/>
      <c r="P86" s="336"/>
      <c r="Q86" s="336"/>
      <c r="R86" s="336"/>
      <c r="S86" s="336"/>
      <c r="T86" s="336"/>
      <c r="U86" s="337"/>
      <c r="V86" s="423"/>
      <c r="W86" s="335"/>
      <c r="X86" s="336"/>
      <c r="Y86" s="336"/>
      <c r="Z86" s="336"/>
      <c r="AA86" s="336"/>
      <c r="AB86" s="336"/>
      <c r="AC86" s="336"/>
      <c r="AD86" s="336"/>
      <c r="AE86" s="336"/>
      <c r="AF86" s="336"/>
      <c r="AG86" s="336"/>
      <c r="AH86" s="336"/>
      <c r="AI86" s="336"/>
      <c r="AJ86" s="336"/>
      <c r="AK86" s="336"/>
      <c r="AL86" s="336"/>
      <c r="AM86" s="336"/>
      <c r="AN86" s="336"/>
      <c r="AO86" s="337"/>
      <c r="AP86" s="421"/>
    </row>
    <row r="87" spans="2:42" ht="40.5" customHeight="1">
      <c r="B87" s="372"/>
      <c r="C87" s="342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4"/>
      <c r="V87" s="423"/>
      <c r="W87" s="342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4"/>
      <c r="AP87" s="421"/>
    </row>
    <row r="88" spans="2:42" ht="29.25" customHeight="1">
      <c r="B88" s="372"/>
      <c r="C88" s="424" t="s">
        <v>2569</v>
      </c>
      <c r="D88" s="425"/>
      <c r="E88" s="425"/>
      <c r="F88" s="425"/>
      <c r="G88" s="425"/>
      <c r="H88" s="425"/>
      <c r="I88" s="425"/>
      <c r="J88" s="425"/>
      <c r="K88" s="425"/>
      <c r="L88" s="425"/>
      <c r="M88" s="425"/>
      <c r="N88" s="425"/>
      <c r="O88" s="425"/>
      <c r="P88" s="425"/>
      <c r="Q88" s="425"/>
      <c r="R88" s="425"/>
      <c r="S88" s="425"/>
      <c r="T88" s="425"/>
      <c r="U88" s="426"/>
      <c r="V88" s="423"/>
      <c r="W88" s="427"/>
      <c r="X88" s="330"/>
      <c r="Y88" s="330"/>
      <c r="Z88" s="330"/>
      <c r="AA88" s="330"/>
      <c r="AB88" s="330"/>
      <c r="AC88" s="330"/>
      <c r="AD88" s="330"/>
      <c r="AE88" s="330"/>
      <c r="AF88" s="330"/>
      <c r="AG88" s="330"/>
      <c r="AH88" s="330"/>
      <c r="AI88" s="330"/>
      <c r="AJ88" s="330"/>
      <c r="AK88" s="330"/>
      <c r="AL88" s="330"/>
      <c r="AM88" s="330"/>
      <c r="AN88" s="330"/>
      <c r="AO88" s="331"/>
      <c r="AP88" s="421"/>
    </row>
    <row r="89" spans="2:42" ht="9.75" customHeight="1">
      <c r="B89" s="170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2"/>
    </row>
    <row r="90" spans="2:42" ht="9.75" customHeight="1">
      <c r="B90" s="170"/>
      <c r="C90" s="329" t="s">
        <v>613</v>
      </c>
      <c r="D90" s="330"/>
      <c r="E90" s="330"/>
      <c r="F90" s="330"/>
      <c r="G90" s="330"/>
      <c r="H90" s="330"/>
      <c r="I90" s="330"/>
      <c r="J90" s="330"/>
      <c r="K90" s="330"/>
      <c r="L90" s="330"/>
      <c r="M90" s="330"/>
      <c r="N90" s="330"/>
      <c r="O90" s="330"/>
      <c r="P90" s="330"/>
      <c r="Q90" s="330"/>
      <c r="R90" s="330"/>
      <c r="S90" s="330"/>
      <c r="T90" s="330"/>
      <c r="U90" s="331"/>
      <c r="V90" s="171"/>
      <c r="W90" s="329" t="s">
        <v>613</v>
      </c>
      <c r="X90" s="330"/>
      <c r="Y90" s="330"/>
      <c r="Z90" s="330"/>
      <c r="AA90" s="330"/>
      <c r="AB90" s="330"/>
      <c r="AC90" s="330"/>
      <c r="AD90" s="330"/>
      <c r="AE90" s="330"/>
      <c r="AF90" s="330"/>
      <c r="AG90" s="330"/>
      <c r="AH90" s="330"/>
      <c r="AI90" s="330"/>
      <c r="AJ90" s="330"/>
      <c r="AK90" s="330"/>
      <c r="AL90" s="330"/>
      <c r="AM90" s="330"/>
      <c r="AN90" s="330"/>
      <c r="AO90" s="331"/>
      <c r="AP90" s="172"/>
    </row>
    <row r="91" spans="2:42" ht="9.75" customHeight="1">
      <c r="B91" s="170"/>
      <c r="C91" s="339"/>
      <c r="D91" s="340"/>
      <c r="E91" s="340"/>
      <c r="F91" s="340"/>
      <c r="G91" s="340"/>
      <c r="H91" s="340"/>
      <c r="I91" s="340"/>
      <c r="J91" s="340"/>
      <c r="K91" s="340"/>
      <c r="L91" s="340"/>
      <c r="M91" s="340"/>
      <c r="N91" s="340"/>
      <c r="O91" s="340"/>
      <c r="P91" s="340"/>
      <c r="Q91" s="340"/>
      <c r="R91" s="340"/>
      <c r="S91" s="340"/>
      <c r="T91" s="340"/>
      <c r="U91" s="341"/>
      <c r="V91" s="171"/>
      <c r="W91" s="339"/>
      <c r="X91" s="340"/>
      <c r="Y91" s="340"/>
      <c r="Z91" s="340"/>
      <c r="AA91" s="340"/>
      <c r="AB91" s="340"/>
      <c r="AC91" s="340"/>
      <c r="AD91" s="340"/>
      <c r="AE91" s="340"/>
      <c r="AF91" s="340"/>
      <c r="AG91" s="340"/>
      <c r="AH91" s="340"/>
      <c r="AI91" s="340"/>
      <c r="AJ91" s="340"/>
      <c r="AK91" s="340"/>
      <c r="AL91" s="340"/>
      <c r="AM91" s="340"/>
      <c r="AN91" s="340"/>
      <c r="AO91" s="341"/>
      <c r="AP91" s="172"/>
    </row>
    <row r="92" spans="2:42" ht="9.75" customHeight="1">
      <c r="B92" s="170"/>
      <c r="C92" s="335"/>
      <c r="D92" s="336"/>
      <c r="E92" s="336"/>
      <c r="F92" s="336"/>
      <c r="G92" s="336"/>
      <c r="H92" s="336"/>
      <c r="I92" s="336"/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7"/>
      <c r="V92" s="171"/>
      <c r="W92" s="335"/>
      <c r="X92" s="336"/>
      <c r="Y92" s="336"/>
      <c r="Z92" s="336"/>
      <c r="AA92" s="336"/>
      <c r="AB92" s="336"/>
      <c r="AC92" s="336"/>
      <c r="AD92" s="336"/>
      <c r="AE92" s="336"/>
      <c r="AF92" s="336"/>
      <c r="AG92" s="336"/>
      <c r="AH92" s="336"/>
      <c r="AI92" s="336"/>
      <c r="AJ92" s="336"/>
      <c r="AK92" s="336"/>
      <c r="AL92" s="336"/>
      <c r="AM92" s="336"/>
      <c r="AN92" s="336"/>
      <c r="AO92" s="337"/>
      <c r="AP92" s="172"/>
    </row>
    <row r="93" spans="2:42" ht="9.75" customHeight="1">
      <c r="B93" s="170"/>
      <c r="C93" s="335"/>
      <c r="D93" s="336"/>
      <c r="E93" s="336"/>
      <c r="F93" s="336"/>
      <c r="G93" s="336"/>
      <c r="H93" s="336"/>
      <c r="I93" s="336"/>
      <c r="J93" s="336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7"/>
      <c r="V93" s="171"/>
      <c r="W93" s="335"/>
      <c r="X93" s="336"/>
      <c r="Y93" s="336"/>
      <c r="Z93" s="336"/>
      <c r="AA93" s="336"/>
      <c r="AB93" s="336"/>
      <c r="AC93" s="336"/>
      <c r="AD93" s="336"/>
      <c r="AE93" s="336"/>
      <c r="AF93" s="336"/>
      <c r="AG93" s="336"/>
      <c r="AH93" s="336"/>
      <c r="AI93" s="336"/>
      <c r="AJ93" s="336"/>
      <c r="AK93" s="336"/>
      <c r="AL93" s="336"/>
      <c r="AM93" s="336"/>
      <c r="AN93" s="336"/>
      <c r="AO93" s="337"/>
      <c r="AP93" s="172"/>
    </row>
    <row r="94" spans="2:42" ht="9.75" customHeight="1">
      <c r="B94" s="170"/>
      <c r="C94" s="335"/>
      <c r="D94" s="336"/>
      <c r="E94" s="336"/>
      <c r="F94" s="336"/>
      <c r="G94" s="336"/>
      <c r="H94" s="336"/>
      <c r="I94" s="336"/>
      <c r="J94" s="336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7"/>
      <c r="V94" s="171"/>
      <c r="W94" s="335"/>
      <c r="X94" s="336"/>
      <c r="Y94" s="336"/>
      <c r="Z94" s="336"/>
      <c r="AA94" s="336"/>
      <c r="AB94" s="336"/>
      <c r="AC94" s="336"/>
      <c r="AD94" s="336"/>
      <c r="AE94" s="336"/>
      <c r="AF94" s="336"/>
      <c r="AG94" s="336"/>
      <c r="AH94" s="336"/>
      <c r="AI94" s="336"/>
      <c r="AJ94" s="336"/>
      <c r="AK94" s="336"/>
      <c r="AL94" s="336"/>
      <c r="AM94" s="336"/>
      <c r="AN94" s="336"/>
      <c r="AO94" s="337"/>
      <c r="AP94" s="172"/>
    </row>
    <row r="95" spans="2:42" ht="9.75" customHeight="1">
      <c r="B95" s="170"/>
      <c r="C95" s="335"/>
      <c r="D95" s="336"/>
      <c r="E95" s="336"/>
      <c r="F95" s="336"/>
      <c r="G95" s="336"/>
      <c r="H95" s="336"/>
      <c r="I95" s="336"/>
      <c r="J95" s="336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7"/>
      <c r="V95" s="171"/>
      <c r="W95" s="335"/>
      <c r="X95" s="336"/>
      <c r="Y95" s="336"/>
      <c r="Z95" s="336"/>
      <c r="AA95" s="336"/>
      <c r="AB95" s="336"/>
      <c r="AC95" s="336"/>
      <c r="AD95" s="336"/>
      <c r="AE95" s="336"/>
      <c r="AF95" s="336"/>
      <c r="AG95" s="336"/>
      <c r="AH95" s="336"/>
      <c r="AI95" s="336"/>
      <c r="AJ95" s="336"/>
      <c r="AK95" s="336"/>
      <c r="AL95" s="336"/>
      <c r="AM95" s="336"/>
      <c r="AN95" s="336"/>
      <c r="AO95" s="337"/>
      <c r="AP95" s="172"/>
    </row>
    <row r="96" spans="2:42" ht="9.75" customHeight="1">
      <c r="B96" s="170"/>
      <c r="C96" s="335"/>
      <c r="D96" s="336"/>
      <c r="E96" s="336"/>
      <c r="F96" s="336"/>
      <c r="G96" s="336"/>
      <c r="H96" s="336"/>
      <c r="I96" s="336"/>
      <c r="J96" s="336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7"/>
      <c r="V96" s="171"/>
      <c r="W96" s="335"/>
      <c r="X96" s="336"/>
      <c r="Y96" s="336"/>
      <c r="Z96" s="336"/>
      <c r="AA96" s="336"/>
      <c r="AB96" s="336"/>
      <c r="AC96" s="336"/>
      <c r="AD96" s="336"/>
      <c r="AE96" s="336"/>
      <c r="AF96" s="336"/>
      <c r="AG96" s="336"/>
      <c r="AH96" s="336"/>
      <c r="AI96" s="336"/>
      <c r="AJ96" s="336"/>
      <c r="AK96" s="336"/>
      <c r="AL96" s="336"/>
      <c r="AM96" s="336"/>
      <c r="AN96" s="336"/>
      <c r="AO96" s="337"/>
      <c r="AP96" s="172"/>
    </row>
    <row r="97" spans="2:42" ht="9.75" customHeight="1">
      <c r="B97" s="170"/>
      <c r="C97" s="335"/>
      <c r="D97" s="336"/>
      <c r="E97" s="336"/>
      <c r="F97" s="336"/>
      <c r="G97" s="336"/>
      <c r="H97" s="336"/>
      <c r="I97" s="336"/>
      <c r="J97" s="336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7"/>
      <c r="V97" s="171"/>
      <c r="W97" s="335"/>
      <c r="X97" s="336"/>
      <c r="Y97" s="336"/>
      <c r="Z97" s="336"/>
      <c r="AA97" s="336"/>
      <c r="AB97" s="336"/>
      <c r="AC97" s="336"/>
      <c r="AD97" s="336"/>
      <c r="AE97" s="336"/>
      <c r="AF97" s="336"/>
      <c r="AG97" s="336"/>
      <c r="AH97" s="336"/>
      <c r="AI97" s="336"/>
      <c r="AJ97" s="336"/>
      <c r="AK97" s="336"/>
      <c r="AL97" s="336"/>
      <c r="AM97" s="336"/>
      <c r="AN97" s="336"/>
      <c r="AO97" s="337"/>
      <c r="AP97" s="172"/>
    </row>
    <row r="98" spans="2:42" ht="9.75" customHeight="1">
      <c r="B98" s="170"/>
      <c r="C98" s="335"/>
      <c r="D98" s="336"/>
      <c r="E98" s="336"/>
      <c r="F98" s="336"/>
      <c r="G98" s="336"/>
      <c r="H98" s="336"/>
      <c r="I98" s="336"/>
      <c r="J98" s="336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7"/>
      <c r="V98" s="171"/>
      <c r="W98" s="335"/>
      <c r="X98" s="336"/>
      <c r="Y98" s="336"/>
      <c r="Z98" s="336"/>
      <c r="AA98" s="336"/>
      <c r="AB98" s="336"/>
      <c r="AC98" s="336"/>
      <c r="AD98" s="336"/>
      <c r="AE98" s="336"/>
      <c r="AF98" s="336"/>
      <c r="AG98" s="336"/>
      <c r="AH98" s="336"/>
      <c r="AI98" s="336"/>
      <c r="AJ98" s="336"/>
      <c r="AK98" s="336"/>
      <c r="AL98" s="336"/>
      <c r="AM98" s="336"/>
      <c r="AN98" s="336"/>
      <c r="AO98" s="337"/>
      <c r="AP98" s="172"/>
    </row>
    <row r="99" spans="2:42" ht="9.75" customHeight="1">
      <c r="B99" s="170"/>
      <c r="C99" s="335"/>
      <c r="D99" s="336"/>
      <c r="E99" s="336"/>
      <c r="F99" s="336"/>
      <c r="G99" s="336"/>
      <c r="H99" s="336"/>
      <c r="I99" s="336"/>
      <c r="J99" s="336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7"/>
      <c r="V99" s="171"/>
      <c r="W99" s="335"/>
      <c r="X99" s="336"/>
      <c r="Y99" s="336"/>
      <c r="Z99" s="336"/>
      <c r="AA99" s="336"/>
      <c r="AB99" s="336"/>
      <c r="AC99" s="336"/>
      <c r="AD99" s="336"/>
      <c r="AE99" s="336"/>
      <c r="AF99" s="336"/>
      <c r="AG99" s="336"/>
      <c r="AH99" s="336"/>
      <c r="AI99" s="336"/>
      <c r="AJ99" s="336"/>
      <c r="AK99" s="336"/>
      <c r="AL99" s="336"/>
      <c r="AM99" s="336"/>
      <c r="AN99" s="336"/>
      <c r="AO99" s="337"/>
      <c r="AP99" s="172"/>
    </row>
    <row r="100" spans="2:42" ht="9.75" customHeight="1">
      <c r="B100" s="170"/>
      <c r="C100" s="335"/>
      <c r="D100" s="336"/>
      <c r="E100" s="336"/>
      <c r="F100" s="336"/>
      <c r="G100" s="336"/>
      <c r="H100" s="336"/>
      <c r="I100" s="336"/>
      <c r="J100" s="336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7"/>
      <c r="V100" s="171"/>
      <c r="W100" s="335"/>
      <c r="X100" s="336"/>
      <c r="Y100" s="336"/>
      <c r="Z100" s="336"/>
      <c r="AA100" s="336"/>
      <c r="AB100" s="336"/>
      <c r="AC100" s="336"/>
      <c r="AD100" s="336"/>
      <c r="AE100" s="336"/>
      <c r="AF100" s="336"/>
      <c r="AG100" s="336"/>
      <c r="AH100" s="336"/>
      <c r="AI100" s="336"/>
      <c r="AJ100" s="336"/>
      <c r="AK100" s="336"/>
      <c r="AL100" s="336"/>
      <c r="AM100" s="336"/>
      <c r="AN100" s="336"/>
      <c r="AO100" s="337"/>
      <c r="AP100" s="172"/>
    </row>
    <row r="101" spans="2:42" ht="9.75" customHeight="1">
      <c r="B101" s="170"/>
      <c r="C101" s="335"/>
      <c r="D101" s="336"/>
      <c r="E101" s="336"/>
      <c r="F101" s="336"/>
      <c r="G101" s="336"/>
      <c r="H101" s="336"/>
      <c r="I101" s="336"/>
      <c r="J101" s="336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7"/>
      <c r="V101" s="171"/>
      <c r="W101" s="335"/>
      <c r="X101" s="336"/>
      <c r="Y101" s="336"/>
      <c r="Z101" s="336"/>
      <c r="AA101" s="336"/>
      <c r="AB101" s="336"/>
      <c r="AC101" s="336"/>
      <c r="AD101" s="336"/>
      <c r="AE101" s="336"/>
      <c r="AF101" s="336"/>
      <c r="AG101" s="336"/>
      <c r="AH101" s="336"/>
      <c r="AI101" s="336"/>
      <c r="AJ101" s="336"/>
      <c r="AK101" s="336"/>
      <c r="AL101" s="336"/>
      <c r="AM101" s="336"/>
      <c r="AN101" s="336"/>
      <c r="AO101" s="337"/>
      <c r="AP101" s="172"/>
    </row>
    <row r="102" spans="2:42" ht="9.75" customHeight="1">
      <c r="B102" s="170"/>
      <c r="C102" s="335"/>
      <c r="D102" s="336"/>
      <c r="E102" s="336"/>
      <c r="F102" s="336"/>
      <c r="G102" s="336"/>
      <c r="H102" s="336"/>
      <c r="I102" s="336"/>
      <c r="J102" s="336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7"/>
      <c r="V102" s="171"/>
      <c r="W102" s="335"/>
      <c r="X102" s="336"/>
      <c r="Y102" s="336"/>
      <c r="Z102" s="336"/>
      <c r="AA102" s="336"/>
      <c r="AB102" s="336"/>
      <c r="AC102" s="336"/>
      <c r="AD102" s="336"/>
      <c r="AE102" s="336"/>
      <c r="AF102" s="336"/>
      <c r="AG102" s="336"/>
      <c r="AH102" s="336"/>
      <c r="AI102" s="336"/>
      <c r="AJ102" s="336"/>
      <c r="AK102" s="336"/>
      <c r="AL102" s="336"/>
      <c r="AM102" s="336"/>
      <c r="AN102" s="336"/>
      <c r="AO102" s="337"/>
      <c r="AP102" s="172"/>
    </row>
    <row r="103" spans="2:42" ht="42.75" customHeight="1">
      <c r="B103" s="170"/>
      <c r="C103" s="342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4"/>
      <c r="V103" s="171"/>
      <c r="W103" s="342"/>
      <c r="X103" s="343"/>
      <c r="Y103" s="343"/>
      <c r="Z103" s="343"/>
      <c r="AA103" s="343"/>
      <c r="AB103" s="343"/>
      <c r="AC103" s="343"/>
      <c r="AD103" s="343"/>
      <c r="AE103" s="343"/>
      <c r="AF103" s="343"/>
      <c r="AG103" s="343"/>
      <c r="AH103" s="343"/>
      <c r="AI103" s="343"/>
      <c r="AJ103" s="343"/>
      <c r="AK103" s="343"/>
      <c r="AL103" s="343"/>
      <c r="AM103" s="343"/>
      <c r="AN103" s="343"/>
      <c r="AO103" s="344"/>
      <c r="AP103" s="172"/>
    </row>
    <row r="104" spans="2:42" ht="21.75" customHeight="1">
      <c r="B104" s="170"/>
      <c r="C104" s="427"/>
      <c r="D104" s="330"/>
      <c r="E104" s="330"/>
      <c r="F104" s="330"/>
      <c r="G104" s="330"/>
      <c r="H104" s="330"/>
      <c r="I104" s="330"/>
      <c r="J104" s="330"/>
      <c r="K104" s="330"/>
      <c r="L104" s="330"/>
      <c r="M104" s="330"/>
      <c r="N104" s="330"/>
      <c r="O104" s="330"/>
      <c r="P104" s="330"/>
      <c r="Q104" s="330"/>
      <c r="R104" s="330"/>
      <c r="S104" s="330"/>
      <c r="T104" s="330"/>
      <c r="U104" s="331"/>
      <c r="V104" s="171"/>
      <c r="W104" s="427"/>
      <c r="X104" s="330"/>
      <c r="Y104" s="330"/>
      <c r="Z104" s="330"/>
      <c r="AA104" s="330"/>
      <c r="AB104" s="330"/>
      <c r="AC104" s="330"/>
      <c r="AD104" s="330"/>
      <c r="AE104" s="330"/>
      <c r="AF104" s="330"/>
      <c r="AG104" s="330"/>
      <c r="AH104" s="330"/>
      <c r="AI104" s="330"/>
      <c r="AJ104" s="330"/>
      <c r="AK104" s="330"/>
      <c r="AL104" s="330"/>
      <c r="AM104" s="330"/>
      <c r="AN104" s="330"/>
      <c r="AO104" s="331"/>
      <c r="AP104" s="172"/>
    </row>
    <row r="105" spans="2:42" ht="21.75" customHeight="1">
      <c r="B105" s="171"/>
      <c r="C105" s="173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6"/>
    </row>
    <row r="106" spans="2:42" ht="20.25" customHeight="1">
      <c r="B106" s="170"/>
      <c r="C106" s="383" t="s">
        <v>689</v>
      </c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4"/>
      <c r="P106" s="374"/>
      <c r="Q106" s="374"/>
      <c r="R106" s="374"/>
      <c r="S106" s="374"/>
      <c r="T106" s="374"/>
      <c r="U106" s="375"/>
      <c r="V106" s="171"/>
      <c r="W106" s="383" t="s">
        <v>693</v>
      </c>
      <c r="X106" s="374"/>
      <c r="Y106" s="374"/>
      <c r="Z106" s="374"/>
      <c r="AA106" s="374"/>
      <c r="AB106" s="374"/>
      <c r="AC106" s="374"/>
      <c r="AD106" s="374"/>
      <c r="AE106" s="374"/>
      <c r="AF106" s="374"/>
      <c r="AG106" s="374"/>
      <c r="AH106" s="374"/>
      <c r="AI106" s="374"/>
      <c r="AJ106" s="374"/>
      <c r="AK106" s="374"/>
      <c r="AL106" s="374"/>
      <c r="AM106" s="374"/>
      <c r="AN106" s="374"/>
      <c r="AO106" s="375"/>
      <c r="AP106" s="172"/>
    </row>
    <row r="107" spans="2:42" ht="9.75" customHeight="1">
      <c r="B107" s="385"/>
      <c r="C107" s="445"/>
      <c r="D107" s="340"/>
      <c r="E107" s="340"/>
      <c r="F107" s="340"/>
      <c r="G107" s="340"/>
      <c r="H107" s="340"/>
      <c r="I107" s="340"/>
      <c r="J107" s="340"/>
      <c r="K107" s="340"/>
      <c r="L107" s="340"/>
      <c r="M107" s="340"/>
      <c r="N107" s="340"/>
      <c r="O107" s="340"/>
      <c r="P107" s="340"/>
      <c r="Q107" s="340"/>
      <c r="R107" s="340"/>
      <c r="S107" s="340"/>
      <c r="T107" s="340"/>
      <c r="U107" s="341"/>
      <c r="V107" s="369"/>
      <c r="W107" s="428"/>
      <c r="X107" s="340"/>
      <c r="Y107" s="340"/>
      <c r="Z107" s="340"/>
      <c r="AA107" s="340"/>
      <c r="AB107" s="340"/>
      <c r="AC107" s="340"/>
      <c r="AD107" s="340"/>
      <c r="AE107" s="340"/>
      <c r="AF107" s="340"/>
      <c r="AG107" s="340"/>
      <c r="AH107" s="340"/>
      <c r="AI107" s="340"/>
      <c r="AJ107" s="340"/>
      <c r="AK107" s="340"/>
      <c r="AL107" s="340"/>
      <c r="AM107" s="340"/>
      <c r="AN107" s="340"/>
      <c r="AO107" s="341"/>
      <c r="AP107" s="420"/>
    </row>
    <row r="108" spans="2:42" ht="9.75" customHeight="1">
      <c r="B108" s="354"/>
      <c r="C108" s="335"/>
      <c r="D108" s="336"/>
      <c r="E108" s="336"/>
      <c r="F108" s="336"/>
      <c r="G108" s="336"/>
      <c r="H108" s="336"/>
      <c r="I108" s="336"/>
      <c r="J108" s="336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7"/>
      <c r="V108" s="370"/>
      <c r="W108" s="335"/>
      <c r="X108" s="336"/>
      <c r="Y108" s="336"/>
      <c r="Z108" s="336"/>
      <c r="AA108" s="336"/>
      <c r="AB108" s="336"/>
      <c r="AC108" s="336"/>
      <c r="AD108" s="336"/>
      <c r="AE108" s="336"/>
      <c r="AF108" s="336"/>
      <c r="AG108" s="336"/>
      <c r="AH108" s="336"/>
      <c r="AI108" s="336"/>
      <c r="AJ108" s="336"/>
      <c r="AK108" s="336"/>
      <c r="AL108" s="336"/>
      <c r="AM108" s="336"/>
      <c r="AN108" s="336"/>
      <c r="AO108" s="337"/>
      <c r="AP108" s="421"/>
    </row>
    <row r="109" spans="2:42" ht="9.75" customHeight="1">
      <c r="B109" s="354"/>
      <c r="C109" s="335"/>
      <c r="D109" s="336"/>
      <c r="E109" s="336"/>
      <c r="F109" s="336"/>
      <c r="G109" s="336"/>
      <c r="H109" s="336"/>
      <c r="I109" s="336"/>
      <c r="J109" s="336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7"/>
      <c r="V109" s="370"/>
      <c r="W109" s="335"/>
      <c r="X109" s="336"/>
      <c r="Y109" s="336"/>
      <c r="Z109" s="336"/>
      <c r="AA109" s="336"/>
      <c r="AB109" s="336"/>
      <c r="AC109" s="336"/>
      <c r="AD109" s="336"/>
      <c r="AE109" s="336"/>
      <c r="AF109" s="336"/>
      <c r="AG109" s="336"/>
      <c r="AH109" s="336"/>
      <c r="AI109" s="336"/>
      <c r="AJ109" s="336"/>
      <c r="AK109" s="336"/>
      <c r="AL109" s="336"/>
      <c r="AM109" s="336"/>
      <c r="AN109" s="336"/>
      <c r="AO109" s="337"/>
      <c r="AP109" s="421"/>
    </row>
    <row r="110" spans="2:42" ht="9.75" customHeight="1">
      <c r="B110" s="354"/>
      <c r="C110" s="335"/>
      <c r="D110" s="336"/>
      <c r="E110" s="336"/>
      <c r="F110" s="336"/>
      <c r="G110" s="336"/>
      <c r="H110" s="336"/>
      <c r="I110" s="336"/>
      <c r="J110" s="336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7"/>
      <c r="V110" s="370"/>
      <c r="W110" s="335"/>
      <c r="X110" s="336"/>
      <c r="Y110" s="336"/>
      <c r="Z110" s="336"/>
      <c r="AA110" s="336"/>
      <c r="AB110" s="336"/>
      <c r="AC110" s="336"/>
      <c r="AD110" s="336"/>
      <c r="AE110" s="336"/>
      <c r="AF110" s="336"/>
      <c r="AG110" s="336"/>
      <c r="AH110" s="336"/>
      <c r="AI110" s="336"/>
      <c r="AJ110" s="336"/>
      <c r="AK110" s="336"/>
      <c r="AL110" s="336"/>
      <c r="AM110" s="336"/>
      <c r="AN110" s="336"/>
      <c r="AO110" s="337"/>
      <c r="AP110" s="421"/>
    </row>
    <row r="111" spans="2:42" ht="9.75" customHeight="1">
      <c r="B111" s="354"/>
      <c r="C111" s="335"/>
      <c r="D111" s="336"/>
      <c r="E111" s="336"/>
      <c r="F111" s="336"/>
      <c r="G111" s="336"/>
      <c r="H111" s="336"/>
      <c r="I111" s="336"/>
      <c r="J111" s="336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7"/>
      <c r="V111" s="370"/>
      <c r="W111" s="335"/>
      <c r="X111" s="336"/>
      <c r="Y111" s="336"/>
      <c r="Z111" s="336"/>
      <c r="AA111" s="336"/>
      <c r="AB111" s="336"/>
      <c r="AC111" s="336"/>
      <c r="AD111" s="336"/>
      <c r="AE111" s="336"/>
      <c r="AF111" s="336"/>
      <c r="AG111" s="336"/>
      <c r="AH111" s="336"/>
      <c r="AI111" s="336"/>
      <c r="AJ111" s="336"/>
      <c r="AK111" s="336"/>
      <c r="AL111" s="336"/>
      <c r="AM111" s="336"/>
      <c r="AN111" s="336"/>
      <c r="AO111" s="337"/>
      <c r="AP111" s="421"/>
    </row>
    <row r="112" spans="2:42" ht="9.75" customHeight="1">
      <c r="B112" s="354"/>
      <c r="C112" s="335"/>
      <c r="D112" s="336"/>
      <c r="E112" s="336"/>
      <c r="F112" s="336"/>
      <c r="G112" s="336"/>
      <c r="H112" s="336"/>
      <c r="I112" s="336"/>
      <c r="J112" s="336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7"/>
      <c r="V112" s="370"/>
      <c r="W112" s="335"/>
      <c r="X112" s="336"/>
      <c r="Y112" s="336"/>
      <c r="Z112" s="336"/>
      <c r="AA112" s="336"/>
      <c r="AB112" s="336"/>
      <c r="AC112" s="336"/>
      <c r="AD112" s="336"/>
      <c r="AE112" s="336"/>
      <c r="AF112" s="336"/>
      <c r="AG112" s="336"/>
      <c r="AH112" s="336"/>
      <c r="AI112" s="336"/>
      <c r="AJ112" s="336"/>
      <c r="AK112" s="336"/>
      <c r="AL112" s="336"/>
      <c r="AM112" s="336"/>
      <c r="AN112" s="336"/>
      <c r="AO112" s="337"/>
      <c r="AP112" s="421"/>
    </row>
    <row r="113" spans="2:64" ht="9.75" customHeight="1">
      <c r="B113" s="354"/>
      <c r="C113" s="335"/>
      <c r="D113" s="336"/>
      <c r="E113" s="336"/>
      <c r="F113" s="336"/>
      <c r="G113" s="336"/>
      <c r="H113" s="336"/>
      <c r="I113" s="336"/>
      <c r="J113" s="336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7"/>
      <c r="V113" s="370"/>
      <c r="W113" s="335"/>
      <c r="X113" s="336"/>
      <c r="Y113" s="336"/>
      <c r="Z113" s="336"/>
      <c r="AA113" s="336"/>
      <c r="AB113" s="336"/>
      <c r="AC113" s="336"/>
      <c r="AD113" s="336"/>
      <c r="AE113" s="336"/>
      <c r="AF113" s="336"/>
      <c r="AG113" s="336"/>
      <c r="AH113" s="336"/>
      <c r="AI113" s="336"/>
      <c r="AJ113" s="336"/>
      <c r="AK113" s="336"/>
      <c r="AL113" s="336"/>
      <c r="AM113" s="336"/>
      <c r="AN113" s="336"/>
      <c r="AO113" s="337"/>
      <c r="AP113" s="421"/>
    </row>
    <row r="114" spans="2:64" ht="9.75" customHeight="1">
      <c r="B114" s="354"/>
      <c r="C114" s="335"/>
      <c r="D114" s="336"/>
      <c r="E114" s="336"/>
      <c r="F114" s="336"/>
      <c r="G114" s="336"/>
      <c r="H114" s="336"/>
      <c r="I114" s="336"/>
      <c r="J114" s="336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7"/>
      <c r="V114" s="370"/>
      <c r="W114" s="335"/>
      <c r="X114" s="336"/>
      <c r="Y114" s="336"/>
      <c r="Z114" s="336"/>
      <c r="AA114" s="336"/>
      <c r="AB114" s="336"/>
      <c r="AC114" s="336"/>
      <c r="AD114" s="336"/>
      <c r="AE114" s="336"/>
      <c r="AF114" s="336"/>
      <c r="AG114" s="336"/>
      <c r="AH114" s="336"/>
      <c r="AI114" s="336"/>
      <c r="AJ114" s="336"/>
      <c r="AK114" s="336"/>
      <c r="AL114" s="336"/>
      <c r="AM114" s="336"/>
      <c r="AN114" s="336"/>
      <c r="AO114" s="337"/>
      <c r="AP114" s="421"/>
    </row>
    <row r="115" spans="2:64" ht="9.75" customHeight="1">
      <c r="B115" s="354"/>
      <c r="C115" s="335"/>
      <c r="D115" s="336"/>
      <c r="E115" s="336"/>
      <c r="F115" s="336"/>
      <c r="G115" s="336"/>
      <c r="H115" s="336"/>
      <c r="I115" s="336"/>
      <c r="J115" s="336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7"/>
      <c r="V115" s="370"/>
      <c r="W115" s="335"/>
      <c r="X115" s="336"/>
      <c r="Y115" s="336"/>
      <c r="Z115" s="336"/>
      <c r="AA115" s="336"/>
      <c r="AB115" s="336"/>
      <c r="AC115" s="336"/>
      <c r="AD115" s="336"/>
      <c r="AE115" s="336"/>
      <c r="AF115" s="336"/>
      <c r="AG115" s="336"/>
      <c r="AH115" s="336"/>
      <c r="AI115" s="336"/>
      <c r="AJ115" s="336"/>
      <c r="AK115" s="336"/>
      <c r="AL115" s="336"/>
      <c r="AM115" s="336"/>
      <c r="AN115" s="336"/>
      <c r="AO115" s="337"/>
      <c r="AP115" s="421"/>
    </row>
    <row r="116" spans="2:64" ht="9.75" customHeight="1">
      <c r="B116" s="354"/>
      <c r="C116" s="335"/>
      <c r="D116" s="336"/>
      <c r="E116" s="336"/>
      <c r="F116" s="336"/>
      <c r="G116" s="336"/>
      <c r="H116" s="336"/>
      <c r="I116" s="336"/>
      <c r="J116" s="336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7"/>
      <c r="V116" s="370"/>
      <c r="W116" s="335"/>
      <c r="X116" s="336"/>
      <c r="Y116" s="336"/>
      <c r="Z116" s="336"/>
      <c r="AA116" s="336"/>
      <c r="AB116" s="336"/>
      <c r="AC116" s="336"/>
      <c r="AD116" s="336"/>
      <c r="AE116" s="336"/>
      <c r="AF116" s="336"/>
      <c r="AG116" s="336"/>
      <c r="AH116" s="336"/>
      <c r="AI116" s="336"/>
      <c r="AJ116" s="336"/>
      <c r="AK116" s="336"/>
      <c r="AL116" s="336"/>
      <c r="AM116" s="336"/>
      <c r="AN116" s="336"/>
      <c r="AO116" s="337"/>
      <c r="AP116" s="421"/>
    </row>
    <row r="117" spans="2:64" ht="9.75" customHeight="1">
      <c r="B117" s="354"/>
      <c r="C117" s="335"/>
      <c r="D117" s="336"/>
      <c r="E117" s="336"/>
      <c r="F117" s="336"/>
      <c r="G117" s="336"/>
      <c r="H117" s="336"/>
      <c r="I117" s="336"/>
      <c r="J117" s="336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7"/>
      <c r="V117" s="370"/>
      <c r="W117" s="335"/>
      <c r="X117" s="336"/>
      <c r="Y117" s="336"/>
      <c r="Z117" s="336"/>
      <c r="AA117" s="336"/>
      <c r="AB117" s="336"/>
      <c r="AC117" s="336"/>
      <c r="AD117" s="336"/>
      <c r="AE117" s="336"/>
      <c r="AF117" s="336"/>
      <c r="AG117" s="336"/>
      <c r="AH117" s="336"/>
      <c r="AI117" s="336"/>
      <c r="AJ117" s="336"/>
      <c r="AK117" s="336"/>
      <c r="AL117" s="336"/>
      <c r="AM117" s="336"/>
      <c r="AN117" s="336"/>
      <c r="AO117" s="337"/>
      <c r="AP117" s="421"/>
    </row>
    <row r="118" spans="2:64" ht="9.75" customHeight="1">
      <c r="B118" s="354"/>
      <c r="C118" s="335"/>
      <c r="D118" s="336"/>
      <c r="E118" s="336"/>
      <c r="F118" s="336"/>
      <c r="G118" s="336"/>
      <c r="H118" s="336"/>
      <c r="I118" s="336"/>
      <c r="J118" s="336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7"/>
      <c r="V118" s="370"/>
      <c r="W118" s="335"/>
      <c r="X118" s="336"/>
      <c r="Y118" s="336"/>
      <c r="Z118" s="336"/>
      <c r="AA118" s="336"/>
      <c r="AB118" s="336"/>
      <c r="AC118" s="336"/>
      <c r="AD118" s="336"/>
      <c r="AE118" s="336"/>
      <c r="AF118" s="336"/>
      <c r="AG118" s="336"/>
      <c r="AH118" s="336"/>
      <c r="AI118" s="336"/>
      <c r="AJ118" s="336"/>
      <c r="AK118" s="336"/>
      <c r="AL118" s="336"/>
      <c r="AM118" s="336"/>
      <c r="AN118" s="336"/>
      <c r="AO118" s="337"/>
      <c r="AP118" s="421"/>
    </row>
    <row r="119" spans="2:64" ht="38.25" customHeight="1">
      <c r="B119" s="354"/>
      <c r="C119" s="342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4"/>
      <c r="V119" s="370"/>
      <c r="W119" s="342"/>
      <c r="X119" s="343"/>
      <c r="Y119" s="343"/>
      <c r="Z119" s="343"/>
      <c r="AA119" s="343"/>
      <c r="AB119" s="343"/>
      <c r="AC119" s="343"/>
      <c r="AD119" s="343"/>
      <c r="AE119" s="343"/>
      <c r="AF119" s="343"/>
      <c r="AG119" s="343"/>
      <c r="AH119" s="343"/>
      <c r="AI119" s="343"/>
      <c r="AJ119" s="343"/>
      <c r="AK119" s="343"/>
      <c r="AL119" s="343"/>
      <c r="AM119" s="343"/>
      <c r="AN119" s="343"/>
      <c r="AO119" s="344"/>
      <c r="AP119" s="421"/>
    </row>
    <row r="120" spans="2:64" ht="9.75" customHeight="1">
      <c r="B120" s="354"/>
      <c r="C120" s="427"/>
      <c r="D120" s="330"/>
      <c r="E120" s="330"/>
      <c r="F120" s="330"/>
      <c r="G120" s="330"/>
      <c r="H120" s="330"/>
      <c r="I120" s="330"/>
      <c r="J120" s="330"/>
      <c r="K120" s="330"/>
      <c r="L120" s="330"/>
      <c r="M120" s="330"/>
      <c r="N120" s="330"/>
      <c r="O120" s="330"/>
      <c r="P120" s="330"/>
      <c r="Q120" s="330"/>
      <c r="R120" s="330"/>
      <c r="S120" s="330"/>
      <c r="T120" s="330"/>
      <c r="U120" s="331"/>
      <c r="V120" s="370"/>
      <c r="W120" s="427"/>
      <c r="X120" s="330"/>
      <c r="Y120" s="330"/>
      <c r="Z120" s="330"/>
      <c r="AA120" s="330"/>
      <c r="AB120" s="330"/>
      <c r="AC120" s="330"/>
      <c r="AD120" s="330"/>
      <c r="AE120" s="330"/>
      <c r="AF120" s="330"/>
      <c r="AG120" s="330"/>
      <c r="AH120" s="330"/>
      <c r="AI120" s="330"/>
      <c r="AJ120" s="330"/>
      <c r="AK120" s="330"/>
      <c r="AL120" s="330"/>
      <c r="AM120" s="330"/>
      <c r="AN120" s="330"/>
      <c r="AO120" s="331"/>
      <c r="AP120" s="421"/>
    </row>
    <row r="121" spans="2:64" ht="9.75" customHeight="1">
      <c r="B121" s="170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  <c r="AI121" s="171"/>
      <c r="AJ121" s="171"/>
      <c r="AK121" s="171"/>
      <c r="AL121" s="171"/>
      <c r="AM121" s="171"/>
      <c r="AN121" s="171"/>
      <c r="AO121" s="171"/>
      <c r="AP121" s="172"/>
    </row>
    <row r="122" spans="2:64" ht="9.75" customHeight="1">
      <c r="B122" s="170"/>
      <c r="C122" s="329"/>
      <c r="D122" s="330"/>
      <c r="E122" s="330"/>
      <c r="F122" s="330"/>
      <c r="G122" s="330"/>
      <c r="H122" s="330"/>
      <c r="I122" s="330"/>
      <c r="J122" s="330"/>
      <c r="K122" s="330"/>
      <c r="L122" s="330"/>
      <c r="M122" s="330"/>
      <c r="N122" s="330"/>
      <c r="O122" s="330"/>
      <c r="P122" s="330"/>
      <c r="Q122" s="330"/>
      <c r="R122" s="330"/>
      <c r="S122" s="330"/>
      <c r="T122" s="330"/>
      <c r="U122" s="331"/>
      <c r="V122" s="171"/>
      <c r="W122" s="329"/>
      <c r="X122" s="330"/>
      <c r="Y122" s="330"/>
      <c r="Z122" s="330"/>
      <c r="AA122" s="330"/>
      <c r="AB122" s="330"/>
      <c r="AC122" s="330"/>
      <c r="AD122" s="330"/>
      <c r="AE122" s="330"/>
      <c r="AF122" s="330"/>
      <c r="AG122" s="330"/>
      <c r="AH122" s="330"/>
      <c r="AI122" s="330"/>
      <c r="AJ122" s="330"/>
      <c r="AK122" s="330"/>
      <c r="AL122" s="330"/>
      <c r="AM122" s="330"/>
      <c r="AN122" s="330"/>
      <c r="AO122" s="331"/>
      <c r="AP122" s="172"/>
    </row>
    <row r="123" spans="2:64" ht="9.75" hidden="1" customHeight="1">
      <c r="B123" s="170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2"/>
    </row>
    <row r="124" spans="2:64" ht="9.75" hidden="1" customHeight="1">
      <c r="B124" s="170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1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178"/>
      <c r="AK124" s="178"/>
      <c r="AL124" s="178"/>
      <c r="AM124" s="178"/>
      <c r="AN124" s="178"/>
      <c r="AO124" s="178"/>
      <c r="AP124" s="172"/>
    </row>
    <row r="125" spans="2:64" ht="9.75" hidden="1" customHeight="1">
      <c r="B125" s="170"/>
      <c r="C125" s="329" t="s">
        <v>744</v>
      </c>
      <c r="D125" s="330"/>
      <c r="E125" s="330"/>
      <c r="F125" s="330"/>
      <c r="G125" s="330"/>
      <c r="H125" s="330"/>
      <c r="I125" s="330"/>
      <c r="J125" s="330"/>
      <c r="K125" s="330"/>
      <c r="L125" s="330"/>
      <c r="M125" s="330"/>
      <c r="N125" s="330"/>
      <c r="O125" s="330"/>
      <c r="P125" s="330"/>
      <c r="Q125" s="330"/>
      <c r="R125" s="330"/>
      <c r="S125" s="330"/>
      <c r="T125" s="330"/>
      <c r="U125" s="331"/>
      <c r="V125" s="179"/>
      <c r="W125" s="329" t="s">
        <v>748</v>
      </c>
      <c r="X125" s="330"/>
      <c r="Y125" s="330"/>
      <c r="Z125" s="330"/>
      <c r="AA125" s="330"/>
      <c r="AB125" s="330"/>
      <c r="AC125" s="330"/>
      <c r="AD125" s="330"/>
      <c r="AE125" s="330"/>
      <c r="AF125" s="330"/>
      <c r="AG125" s="330"/>
      <c r="AH125" s="330"/>
      <c r="AI125" s="330"/>
      <c r="AJ125" s="330"/>
      <c r="AK125" s="330"/>
      <c r="AL125" s="330"/>
      <c r="AM125" s="330"/>
      <c r="AN125" s="330"/>
      <c r="AO125" s="331"/>
      <c r="AP125" s="172"/>
    </row>
    <row r="126" spans="2:64" ht="9.75" hidden="1" customHeight="1">
      <c r="B126" s="170"/>
      <c r="C126" s="339"/>
      <c r="D126" s="340"/>
      <c r="E126" s="340"/>
      <c r="F126" s="340"/>
      <c r="G126" s="340"/>
      <c r="H126" s="340"/>
      <c r="I126" s="340"/>
      <c r="J126" s="340"/>
      <c r="K126" s="340"/>
      <c r="L126" s="340"/>
      <c r="M126" s="340"/>
      <c r="N126" s="340"/>
      <c r="O126" s="340"/>
      <c r="P126" s="340"/>
      <c r="Q126" s="340"/>
      <c r="R126" s="340"/>
      <c r="S126" s="340"/>
      <c r="T126" s="340"/>
      <c r="U126" s="341"/>
      <c r="V126" s="180"/>
      <c r="W126" s="332"/>
      <c r="X126" s="333"/>
      <c r="Y126" s="333"/>
      <c r="Z126" s="333"/>
      <c r="AA126" s="333"/>
      <c r="AB126" s="333"/>
      <c r="AC126" s="333"/>
      <c r="AD126" s="333"/>
      <c r="AE126" s="333"/>
      <c r="AF126" s="333"/>
      <c r="AG126" s="333"/>
      <c r="AH126" s="333"/>
      <c r="AI126" s="333"/>
      <c r="AJ126" s="333"/>
      <c r="AK126" s="333"/>
      <c r="AL126" s="333"/>
      <c r="AM126" s="333"/>
      <c r="AN126" s="333"/>
      <c r="AO126" s="334"/>
      <c r="AP126" s="172"/>
      <c r="AW126" s="181"/>
      <c r="AX126" s="181"/>
      <c r="AY126" s="181"/>
      <c r="AZ126" s="181"/>
      <c r="BA126" s="181"/>
      <c r="BB126" s="181"/>
      <c r="BC126" s="181"/>
      <c r="BD126" s="181"/>
      <c r="BE126" s="181"/>
      <c r="BF126" s="181"/>
      <c r="BG126" s="181"/>
      <c r="BH126" s="181"/>
      <c r="BI126" s="181"/>
      <c r="BJ126" s="181"/>
      <c r="BK126" s="181"/>
      <c r="BL126" s="181"/>
    </row>
    <row r="127" spans="2:64" ht="9.75" hidden="1" customHeight="1">
      <c r="B127" s="170"/>
      <c r="C127" s="335"/>
      <c r="D127" s="336"/>
      <c r="E127" s="336"/>
      <c r="F127" s="336"/>
      <c r="G127" s="336"/>
      <c r="H127" s="336"/>
      <c r="I127" s="336"/>
      <c r="J127" s="336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7"/>
      <c r="V127" s="173"/>
      <c r="W127" s="335"/>
      <c r="X127" s="336"/>
      <c r="Y127" s="336"/>
      <c r="Z127" s="336"/>
      <c r="AA127" s="336"/>
      <c r="AB127" s="336"/>
      <c r="AC127" s="336"/>
      <c r="AD127" s="336"/>
      <c r="AE127" s="336"/>
      <c r="AF127" s="336"/>
      <c r="AG127" s="336"/>
      <c r="AH127" s="336"/>
      <c r="AI127" s="336"/>
      <c r="AJ127" s="336"/>
      <c r="AK127" s="336"/>
      <c r="AL127" s="336"/>
      <c r="AM127" s="336"/>
      <c r="AN127" s="336"/>
      <c r="AO127" s="337"/>
      <c r="AP127" s="172"/>
      <c r="AW127" s="182"/>
      <c r="AX127" s="183"/>
      <c r="AY127" s="183"/>
      <c r="AZ127" s="183"/>
      <c r="BA127" s="183"/>
      <c r="BB127" s="183"/>
      <c r="BC127" s="183"/>
      <c r="BD127" s="183"/>
      <c r="BE127" s="183"/>
      <c r="BF127" s="183"/>
      <c r="BG127" s="183"/>
      <c r="BH127" s="183"/>
      <c r="BI127" s="183"/>
      <c r="BJ127" s="183"/>
      <c r="BK127" s="183"/>
      <c r="BL127" s="183"/>
    </row>
    <row r="128" spans="2:64" ht="9.75" hidden="1" customHeight="1">
      <c r="B128" s="170"/>
      <c r="C128" s="335"/>
      <c r="D128" s="336"/>
      <c r="E128" s="336"/>
      <c r="F128" s="336"/>
      <c r="G128" s="336"/>
      <c r="H128" s="336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7"/>
      <c r="V128" s="173"/>
      <c r="W128" s="335"/>
      <c r="X128" s="336"/>
      <c r="Y128" s="336"/>
      <c r="Z128" s="336"/>
      <c r="AA128" s="336"/>
      <c r="AB128" s="336"/>
      <c r="AC128" s="336"/>
      <c r="AD128" s="336"/>
      <c r="AE128" s="336"/>
      <c r="AF128" s="336"/>
      <c r="AG128" s="336"/>
      <c r="AH128" s="336"/>
      <c r="AI128" s="336"/>
      <c r="AJ128" s="336"/>
      <c r="AK128" s="336"/>
      <c r="AL128" s="336"/>
      <c r="AM128" s="336"/>
      <c r="AN128" s="336"/>
      <c r="AO128" s="337"/>
      <c r="AP128" s="172"/>
      <c r="AW128" s="183"/>
      <c r="AX128" s="183"/>
      <c r="AY128" s="183"/>
      <c r="AZ128" s="183"/>
      <c r="BA128" s="183"/>
      <c r="BB128" s="183"/>
      <c r="BC128" s="183"/>
      <c r="BD128" s="183"/>
      <c r="BE128" s="183"/>
      <c r="BF128" s="183"/>
      <c r="BG128" s="183"/>
      <c r="BH128" s="183"/>
      <c r="BI128" s="183"/>
      <c r="BJ128" s="183"/>
      <c r="BK128" s="183"/>
      <c r="BL128" s="183"/>
    </row>
    <row r="129" spans="2:64" ht="9.75" hidden="1" customHeight="1">
      <c r="B129" s="170"/>
      <c r="C129" s="335"/>
      <c r="D129" s="336"/>
      <c r="E129" s="336"/>
      <c r="F129" s="336"/>
      <c r="G129" s="336"/>
      <c r="H129" s="336"/>
      <c r="I129" s="336"/>
      <c r="J129" s="336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7"/>
      <c r="V129" s="173"/>
      <c r="W129" s="335"/>
      <c r="X129" s="336"/>
      <c r="Y129" s="336"/>
      <c r="Z129" s="336"/>
      <c r="AA129" s="336"/>
      <c r="AB129" s="336"/>
      <c r="AC129" s="336"/>
      <c r="AD129" s="336"/>
      <c r="AE129" s="336"/>
      <c r="AF129" s="336"/>
      <c r="AG129" s="336"/>
      <c r="AH129" s="336"/>
      <c r="AI129" s="336"/>
      <c r="AJ129" s="336"/>
      <c r="AK129" s="336"/>
      <c r="AL129" s="336"/>
      <c r="AM129" s="336"/>
      <c r="AN129" s="336"/>
      <c r="AO129" s="337"/>
      <c r="AP129" s="172"/>
      <c r="AW129" s="183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  <c r="BH129" s="183"/>
      <c r="BI129" s="183"/>
      <c r="BJ129" s="183"/>
      <c r="BK129" s="183"/>
      <c r="BL129" s="183"/>
    </row>
    <row r="130" spans="2:64" ht="9.75" hidden="1" customHeight="1">
      <c r="B130" s="170"/>
      <c r="C130" s="335"/>
      <c r="D130" s="336"/>
      <c r="E130" s="336"/>
      <c r="F130" s="336"/>
      <c r="G130" s="336"/>
      <c r="H130" s="336"/>
      <c r="I130" s="336"/>
      <c r="J130" s="336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7"/>
      <c r="V130" s="173"/>
      <c r="W130" s="335"/>
      <c r="X130" s="336"/>
      <c r="Y130" s="336"/>
      <c r="Z130" s="336"/>
      <c r="AA130" s="336"/>
      <c r="AB130" s="336"/>
      <c r="AC130" s="336"/>
      <c r="AD130" s="336"/>
      <c r="AE130" s="336"/>
      <c r="AF130" s="336"/>
      <c r="AG130" s="336"/>
      <c r="AH130" s="336"/>
      <c r="AI130" s="336"/>
      <c r="AJ130" s="336"/>
      <c r="AK130" s="336"/>
      <c r="AL130" s="336"/>
      <c r="AM130" s="336"/>
      <c r="AN130" s="336"/>
      <c r="AO130" s="337"/>
      <c r="AP130" s="172"/>
      <c r="AW130" s="183"/>
      <c r="AX130" s="183"/>
      <c r="AY130" s="183"/>
      <c r="AZ130" s="183"/>
      <c r="BA130" s="183"/>
      <c r="BB130" s="183"/>
      <c r="BC130" s="183"/>
      <c r="BD130" s="183"/>
      <c r="BE130" s="183"/>
      <c r="BF130" s="183"/>
      <c r="BG130" s="183"/>
      <c r="BH130" s="183"/>
      <c r="BI130" s="183"/>
      <c r="BJ130" s="183"/>
      <c r="BK130" s="183"/>
      <c r="BL130" s="183"/>
    </row>
    <row r="131" spans="2:64" ht="9.75" hidden="1" customHeight="1">
      <c r="B131" s="170"/>
      <c r="C131" s="335"/>
      <c r="D131" s="336"/>
      <c r="E131" s="336"/>
      <c r="F131" s="336"/>
      <c r="G131" s="336"/>
      <c r="H131" s="336"/>
      <c r="I131" s="336"/>
      <c r="J131" s="336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7"/>
      <c r="V131" s="173"/>
      <c r="W131" s="335"/>
      <c r="X131" s="336"/>
      <c r="Y131" s="336"/>
      <c r="Z131" s="336"/>
      <c r="AA131" s="336"/>
      <c r="AB131" s="336"/>
      <c r="AC131" s="336"/>
      <c r="AD131" s="336"/>
      <c r="AE131" s="336"/>
      <c r="AF131" s="336"/>
      <c r="AG131" s="336"/>
      <c r="AH131" s="336"/>
      <c r="AI131" s="336"/>
      <c r="AJ131" s="336"/>
      <c r="AK131" s="336"/>
      <c r="AL131" s="336"/>
      <c r="AM131" s="336"/>
      <c r="AN131" s="336"/>
      <c r="AO131" s="337"/>
      <c r="AP131" s="172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3"/>
      <c r="BH131" s="183"/>
      <c r="BI131" s="183"/>
      <c r="BJ131" s="183"/>
      <c r="BK131" s="183"/>
      <c r="BL131" s="183"/>
    </row>
    <row r="132" spans="2:64" ht="9.75" hidden="1" customHeight="1">
      <c r="B132" s="170"/>
      <c r="C132" s="335"/>
      <c r="D132" s="336"/>
      <c r="E132" s="336"/>
      <c r="F132" s="336"/>
      <c r="G132" s="336"/>
      <c r="H132" s="336"/>
      <c r="I132" s="336"/>
      <c r="J132" s="336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7"/>
      <c r="V132" s="173"/>
      <c r="W132" s="335"/>
      <c r="X132" s="336"/>
      <c r="Y132" s="336"/>
      <c r="Z132" s="336"/>
      <c r="AA132" s="336"/>
      <c r="AB132" s="336"/>
      <c r="AC132" s="336"/>
      <c r="AD132" s="336"/>
      <c r="AE132" s="336"/>
      <c r="AF132" s="336"/>
      <c r="AG132" s="336"/>
      <c r="AH132" s="336"/>
      <c r="AI132" s="336"/>
      <c r="AJ132" s="336"/>
      <c r="AK132" s="336"/>
      <c r="AL132" s="336"/>
      <c r="AM132" s="336"/>
      <c r="AN132" s="336"/>
      <c r="AO132" s="337"/>
      <c r="AP132" s="172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  <c r="BH132" s="183"/>
      <c r="BI132" s="183"/>
      <c r="BJ132" s="183"/>
      <c r="BK132" s="183"/>
      <c r="BL132" s="183"/>
    </row>
    <row r="133" spans="2:64" ht="9.75" hidden="1" customHeight="1">
      <c r="B133" s="170"/>
      <c r="C133" s="335"/>
      <c r="D133" s="336"/>
      <c r="E133" s="336"/>
      <c r="F133" s="336"/>
      <c r="G133" s="336"/>
      <c r="H133" s="336"/>
      <c r="I133" s="336"/>
      <c r="J133" s="336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7"/>
      <c r="V133" s="173"/>
      <c r="W133" s="335"/>
      <c r="X133" s="336"/>
      <c r="Y133" s="336"/>
      <c r="Z133" s="336"/>
      <c r="AA133" s="336"/>
      <c r="AB133" s="336"/>
      <c r="AC133" s="336"/>
      <c r="AD133" s="336"/>
      <c r="AE133" s="336"/>
      <c r="AF133" s="336"/>
      <c r="AG133" s="336"/>
      <c r="AH133" s="336"/>
      <c r="AI133" s="336"/>
      <c r="AJ133" s="336"/>
      <c r="AK133" s="336"/>
      <c r="AL133" s="336"/>
      <c r="AM133" s="336"/>
      <c r="AN133" s="336"/>
      <c r="AO133" s="337"/>
      <c r="AP133" s="172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  <c r="BH133" s="183"/>
      <c r="BI133" s="183"/>
      <c r="BJ133" s="183"/>
      <c r="BK133" s="183"/>
      <c r="BL133" s="183"/>
    </row>
    <row r="134" spans="2:64" ht="9.75" hidden="1" customHeight="1">
      <c r="B134" s="170"/>
      <c r="C134" s="335"/>
      <c r="D134" s="336"/>
      <c r="E134" s="336"/>
      <c r="F134" s="336"/>
      <c r="G134" s="336"/>
      <c r="H134" s="336"/>
      <c r="I134" s="336"/>
      <c r="J134" s="336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7"/>
      <c r="V134" s="173"/>
      <c r="W134" s="335"/>
      <c r="X134" s="336"/>
      <c r="Y134" s="336"/>
      <c r="Z134" s="336"/>
      <c r="AA134" s="336"/>
      <c r="AB134" s="336"/>
      <c r="AC134" s="336"/>
      <c r="AD134" s="336"/>
      <c r="AE134" s="336"/>
      <c r="AF134" s="336"/>
      <c r="AG134" s="336"/>
      <c r="AH134" s="336"/>
      <c r="AI134" s="336"/>
      <c r="AJ134" s="336"/>
      <c r="AK134" s="336"/>
      <c r="AL134" s="336"/>
      <c r="AM134" s="336"/>
      <c r="AN134" s="336"/>
      <c r="AO134" s="337"/>
      <c r="AP134" s="172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L134" s="183"/>
    </row>
    <row r="135" spans="2:64" ht="9.75" hidden="1" customHeight="1">
      <c r="B135" s="170"/>
      <c r="C135" s="335"/>
      <c r="D135" s="336"/>
      <c r="E135" s="336"/>
      <c r="F135" s="336"/>
      <c r="G135" s="336"/>
      <c r="H135" s="336"/>
      <c r="I135" s="336"/>
      <c r="J135" s="336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7"/>
      <c r="V135" s="173"/>
      <c r="W135" s="335"/>
      <c r="X135" s="336"/>
      <c r="Y135" s="336"/>
      <c r="Z135" s="336"/>
      <c r="AA135" s="336"/>
      <c r="AB135" s="336"/>
      <c r="AC135" s="336"/>
      <c r="AD135" s="336"/>
      <c r="AE135" s="336"/>
      <c r="AF135" s="336"/>
      <c r="AG135" s="336"/>
      <c r="AH135" s="336"/>
      <c r="AI135" s="336"/>
      <c r="AJ135" s="336"/>
      <c r="AK135" s="336"/>
      <c r="AL135" s="336"/>
      <c r="AM135" s="336"/>
      <c r="AN135" s="336"/>
      <c r="AO135" s="337"/>
      <c r="AP135" s="172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</row>
    <row r="136" spans="2:64" ht="9.75" hidden="1" customHeight="1">
      <c r="B136" s="170"/>
      <c r="C136" s="335"/>
      <c r="D136" s="336"/>
      <c r="E136" s="336"/>
      <c r="F136" s="336"/>
      <c r="G136" s="336"/>
      <c r="H136" s="336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7"/>
      <c r="V136" s="173"/>
      <c r="W136" s="335"/>
      <c r="X136" s="336"/>
      <c r="Y136" s="336"/>
      <c r="Z136" s="336"/>
      <c r="AA136" s="336"/>
      <c r="AB136" s="336"/>
      <c r="AC136" s="336"/>
      <c r="AD136" s="336"/>
      <c r="AE136" s="336"/>
      <c r="AF136" s="336"/>
      <c r="AG136" s="336"/>
      <c r="AH136" s="336"/>
      <c r="AI136" s="336"/>
      <c r="AJ136" s="336"/>
      <c r="AK136" s="336"/>
      <c r="AL136" s="336"/>
      <c r="AM136" s="336"/>
      <c r="AN136" s="336"/>
      <c r="AO136" s="337"/>
      <c r="AP136" s="172"/>
      <c r="AW136" s="183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  <c r="BH136" s="183"/>
      <c r="BI136" s="183"/>
      <c r="BJ136" s="183"/>
      <c r="BK136" s="183"/>
      <c r="BL136" s="183"/>
    </row>
    <row r="137" spans="2:64" ht="9.75" hidden="1" customHeight="1">
      <c r="B137" s="170"/>
      <c r="C137" s="335"/>
      <c r="D137" s="336"/>
      <c r="E137" s="336"/>
      <c r="F137" s="336"/>
      <c r="G137" s="336"/>
      <c r="H137" s="336"/>
      <c r="I137" s="336"/>
      <c r="J137" s="336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7"/>
      <c r="V137" s="173"/>
      <c r="W137" s="335"/>
      <c r="X137" s="336"/>
      <c r="Y137" s="336"/>
      <c r="Z137" s="336"/>
      <c r="AA137" s="336"/>
      <c r="AB137" s="336"/>
      <c r="AC137" s="336"/>
      <c r="AD137" s="336"/>
      <c r="AE137" s="336"/>
      <c r="AF137" s="336"/>
      <c r="AG137" s="336"/>
      <c r="AH137" s="336"/>
      <c r="AI137" s="336"/>
      <c r="AJ137" s="336"/>
      <c r="AK137" s="336"/>
      <c r="AL137" s="336"/>
      <c r="AM137" s="336"/>
      <c r="AN137" s="336"/>
      <c r="AO137" s="337"/>
      <c r="AP137" s="172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  <c r="BK137" s="183"/>
      <c r="BL137" s="183"/>
    </row>
    <row r="138" spans="2:64" ht="9.75" hidden="1" customHeight="1">
      <c r="B138" s="170"/>
      <c r="C138" s="342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  <c r="O138" s="343"/>
      <c r="P138" s="343"/>
      <c r="Q138" s="343"/>
      <c r="R138" s="343"/>
      <c r="S138" s="343"/>
      <c r="T138" s="343"/>
      <c r="U138" s="344"/>
      <c r="V138" s="173"/>
      <c r="W138" s="335"/>
      <c r="X138" s="336"/>
      <c r="Y138" s="336"/>
      <c r="Z138" s="336"/>
      <c r="AA138" s="336"/>
      <c r="AB138" s="336"/>
      <c r="AC138" s="336"/>
      <c r="AD138" s="336"/>
      <c r="AE138" s="336"/>
      <c r="AF138" s="336"/>
      <c r="AG138" s="336"/>
      <c r="AH138" s="336"/>
      <c r="AI138" s="336"/>
      <c r="AJ138" s="336"/>
      <c r="AK138" s="336"/>
      <c r="AL138" s="336"/>
      <c r="AM138" s="336"/>
      <c r="AN138" s="336"/>
      <c r="AO138" s="337"/>
      <c r="AP138" s="172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  <c r="BH138" s="183"/>
      <c r="BI138" s="183"/>
      <c r="BJ138" s="183"/>
      <c r="BK138" s="183"/>
      <c r="BL138" s="183"/>
    </row>
    <row r="139" spans="2:64" ht="9.75" hidden="1" customHeight="1">
      <c r="B139" s="170"/>
      <c r="C139" s="345" t="s">
        <v>778</v>
      </c>
      <c r="D139" s="330"/>
      <c r="E139" s="330"/>
      <c r="F139" s="330"/>
      <c r="G139" s="330"/>
      <c r="H139" s="330"/>
      <c r="I139" s="330"/>
      <c r="J139" s="330"/>
      <c r="K139" s="330"/>
      <c r="L139" s="330"/>
      <c r="M139" s="330"/>
      <c r="N139" s="330"/>
      <c r="O139" s="330"/>
      <c r="P139" s="330"/>
      <c r="Q139" s="330"/>
      <c r="R139" s="330"/>
      <c r="S139" s="330"/>
      <c r="T139" s="330"/>
      <c r="U139" s="331"/>
      <c r="V139" s="173"/>
      <c r="W139" s="338" t="s">
        <v>780</v>
      </c>
      <c r="X139" s="330"/>
      <c r="Y139" s="330"/>
      <c r="Z139" s="330"/>
      <c r="AA139" s="330"/>
      <c r="AB139" s="330"/>
      <c r="AC139" s="330"/>
      <c r="AD139" s="330"/>
      <c r="AE139" s="330"/>
      <c r="AF139" s="330"/>
      <c r="AG139" s="330"/>
      <c r="AH139" s="330"/>
      <c r="AI139" s="330"/>
      <c r="AJ139" s="330"/>
      <c r="AK139" s="330"/>
      <c r="AL139" s="330"/>
      <c r="AM139" s="330"/>
      <c r="AN139" s="330"/>
      <c r="AO139" s="331"/>
      <c r="AP139" s="172"/>
      <c r="AW139" s="183"/>
      <c r="AX139" s="183"/>
      <c r="AY139" s="183"/>
      <c r="AZ139" s="183"/>
      <c r="BA139" s="183"/>
      <c r="BB139" s="183"/>
      <c r="BC139" s="183"/>
      <c r="BD139" s="183"/>
      <c r="BE139" s="183"/>
      <c r="BF139" s="183"/>
      <c r="BG139" s="183"/>
      <c r="BH139" s="183"/>
      <c r="BI139" s="183"/>
      <c r="BJ139" s="183"/>
      <c r="BK139" s="183"/>
      <c r="BL139" s="183"/>
    </row>
    <row r="140" spans="2:64" ht="9.75" customHeight="1">
      <c r="B140" s="170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3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  <c r="AM140" s="178"/>
      <c r="AN140" s="178"/>
      <c r="AO140" s="178"/>
      <c r="AP140" s="172"/>
      <c r="AW140" s="183"/>
      <c r="AX140" s="183"/>
      <c r="AY140" s="183"/>
      <c r="AZ140" s="183"/>
      <c r="BA140" s="183"/>
      <c r="BB140" s="183"/>
      <c r="BC140" s="183"/>
      <c r="BD140" s="183"/>
      <c r="BE140" s="183"/>
      <c r="BF140" s="183"/>
      <c r="BG140" s="183"/>
      <c r="BH140" s="183"/>
      <c r="BI140" s="183"/>
      <c r="BJ140" s="183"/>
      <c r="BK140" s="183"/>
      <c r="BL140" s="183"/>
    </row>
    <row r="141" spans="2:64" ht="9.75" hidden="1" customHeight="1">
      <c r="B141" s="170"/>
      <c r="C141" s="329" t="s">
        <v>788</v>
      </c>
      <c r="D141" s="330"/>
      <c r="E141" s="330"/>
      <c r="F141" s="330"/>
      <c r="G141" s="330"/>
      <c r="H141" s="330"/>
      <c r="I141" s="330"/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1"/>
      <c r="V141" s="173"/>
      <c r="W141" s="329" t="s">
        <v>790</v>
      </c>
      <c r="X141" s="330"/>
      <c r="Y141" s="330"/>
      <c r="Z141" s="330"/>
      <c r="AA141" s="330"/>
      <c r="AB141" s="330"/>
      <c r="AC141" s="330"/>
      <c r="AD141" s="330"/>
      <c r="AE141" s="330"/>
      <c r="AF141" s="330"/>
      <c r="AG141" s="330"/>
      <c r="AH141" s="330"/>
      <c r="AI141" s="330"/>
      <c r="AJ141" s="330"/>
      <c r="AK141" s="330"/>
      <c r="AL141" s="330"/>
      <c r="AM141" s="330"/>
      <c r="AN141" s="330"/>
      <c r="AO141" s="331"/>
      <c r="AP141" s="172"/>
      <c r="AW141" s="183"/>
      <c r="AX141" s="183"/>
      <c r="AY141" s="183"/>
      <c r="AZ141" s="183"/>
      <c r="BA141" s="183"/>
      <c r="BB141" s="183"/>
      <c r="BC141" s="183"/>
      <c r="BD141" s="183"/>
      <c r="BE141" s="183"/>
      <c r="BF141" s="183"/>
      <c r="BG141" s="183"/>
      <c r="BH141" s="183"/>
      <c r="BI141" s="183"/>
      <c r="BJ141" s="183"/>
      <c r="BK141" s="183"/>
      <c r="BL141" s="183"/>
    </row>
    <row r="142" spans="2:64" ht="9.75" hidden="1" customHeight="1">
      <c r="B142" s="170"/>
      <c r="C142" s="339"/>
      <c r="D142" s="340"/>
      <c r="E142" s="340"/>
      <c r="F142" s="340"/>
      <c r="G142" s="340"/>
      <c r="H142" s="340"/>
      <c r="I142" s="340"/>
      <c r="J142" s="340"/>
      <c r="K142" s="340"/>
      <c r="L142" s="340"/>
      <c r="M142" s="340"/>
      <c r="N142" s="340"/>
      <c r="O142" s="340"/>
      <c r="P142" s="340"/>
      <c r="Q142" s="340"/>
      <c r="R142" s="340"/>
      <c r="S142" s="340"/>
      <c r="T142" s="340"/>
      <c r="U142" s="341"/>
      <c r="V142" s="173"/>
      <c r="W142" s="332"/>
      <c r="X142" s="333"/>
      <c r="Y142" s="333"/>
      <c r="Z142" s="333"/>
      <c r="AA142" s="333"/>
      <c r="AB142" s="333"/>
      <c r="AC142" s="333"/>
      <c r="AD142" s="333"/>
      <c r="AE142" s="333"/>
      <c r="AF142" s="333"/>
      <c r="AG142" s="333"/>
      <c r="AH142" s="333"/>
      <c r="AI142" s="333"/>
      <c r="AJ142" s="333"/>
      <c r="AK142" s="333"/>
      <c r="AL142" s="333"/>
      <c r="AM142" s="333"/>
      <c r="AN142" s="333"/>
      <c r="AO142" s="334"/>
      <c r="AP142" s="172"/>
      <c r="AW142" s="183"/>
      <c r="AX142" s="183"/>
      <c r="AY142" s="183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  <c r="BK142" s="183"/>
      <c r="BL142" s="183"/>
    </row>
    <row r="143" spans="2:64" ht="9.75" hidden="1" customHeight="1">
      <c r="B143" s="170"/>
      <c r="C143" s="335"/>
      <c r="D143" s="336"/>
      <c r="E143" s="336"/>
      <c r="F143" s="336"/>
      <c r="G143" s="336"/>
      <c r="H143" s="336"/>
      <c r="I143" s="336"/>
      <c r="J143" s="336"/>
      <c r="K143" s="336"/>
      <c r="L143" s="336"/>
      <c r="M143" s="336"/>
      <c r="N143" s="336"/>
      <c r="O143" s="336"/>
      <c r="P143" s="336"/>
      <c r="Q143" s="336"/>
      <c r="R143" s="336"/>
      <c r="S143" s="336"/>
      <c r="T143" s="336"/>
      <c r="U143" s="337"/>
      <c r="V143" s="173"/>
      <c r="W143" s="335"/>
      <c r="X143" s="336"/>
      <c r="Y143" s="336"/>
      <c r="Z143" s="336"/>
      <c r="AA143" s="336"/>
      <c r="AB143" s="336"/>
      <c r="AC143" s="336"/>
      <c r="AD143" s="336"/>
      <c r="AE143" s="336"/>
      <c r="AF143" s="336"/>
      <c r="AG143" s="336"/>
      <c r="AH143" s="336"/>
      <c r="AI143" s="336"/>
      <c r="AJ143" s="336"/>
      <c r="AK143" s="336"/>
      <c r="AL143" s="336"/>
      <c r="AM143" s="336"/>
      <c r="AN143" s="336"/>
      <c r="AO143" s="337"/>
      <c r="AP143" s="172"/>
      <c r="AW143" s="183"/>
      <c r="AX143" s="183"/>
      <c r="AY143" s="183"/>
      <c r="AZ143" s="183"/>
      <c r="BA143" s="183"/>
      <c r="BB143" s="183"/>
      <c r="BC143" s="183"/>
      <c r="BD143" s="183"/>
      <c r="BE143" s="183"/>
      <c r="BF143" s="183"/>
      <c r="BG143" s="183"/>
      <c r="BH143" s="183"/>
      <c r="BI143" s="183"/>
      <c r="BJ143" s="183"/>
      <c r="BK143" s="183"/>
      <c r="BL143" s="183"/>
    </row>
    <row r="144" spans="2:64" ht="9.75" hidden="1" customHeight="1">
      <c r="B144" s="170"/>
      <c r="C144" s="335"/>
      <c r="D144" s="336"/>
      <c r="E144" s="336"/>
      <c r="F144" s="336"/>
      <c r="G144" s="336"/>
      <c r="H144" s="336"/>
      <c r="I144" s="336"/>
      <c r="J144" s="336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7"/>
      <c r="V144" s="173"/>
      <c r="W144" s="335"/>
      <c r="X144" s="336"/>
      <c r="Y144" s="336"/>
      <c r="Z144" s="336"/>
      <c r="AA144" s="336"/>
      <c r="AB144" s="336"/>
      <c r="AC144" s="336"/>
      <c r="AD144" s="336"/>
      <c r="AE144" s="336"/>
      <c r="AF144" s="336"/>
      <c r="AG144" s="336"/>
      <c r="AH144" s="336"/>
      <c r="AI144" s="336"/>
      <c r="AJ144" s="336"/>
      <c r="AK144" s="336"/>
      <c r="AL144" s="336"/>
      <c r="AM144" s="336"/>
      <c r="AN144" s="336"/>
      <c r="AO144" s="337"/>
      <c r="AP144" s="172"/>
      <c r="AW144" s="183"/>
      <c r="AX144" s="183"/>
      <c r="AY144" s="183"/>
      <c r="AZ144" s="183"/>
      <c r="BA144" s="183"/>
      <c r="BB144" s="183"/>
      <c r="BC144" s="183"/>
      <c r="BD144" s="183"/>
      <c r="BE144" s="183"/>
      <c r="BF144" s="183"/>
      <c r="BG144" s="183"/>
      <c r="BH144" s="183"/>
      <c r="BI144" s="183"/>
      <c r="BJ144" s="183"/>
      <c r="BK144" s="183"/>
      <c r="BL144" s="183"/>
    </row>
    <row r="145" spans="2:64" ht="9.75" hidden="1" customHeight="1">
      <c r="B145" s="170"/>
      <c r="C145" s="335"/>
      <c r="D145" s="336"/>
      <c r="E145" s="336"/>
      <c r="F145" s="336"/>
      <c r="G145" s="336"/>
      <c r="H145" s="336"/>
      <c r="I145" s="336"/>
      <c r="J145" s="336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7"/>
      <c r="V145" s="173"/>
      <c r="W145" s="335"/>
      <c r="X145" s="336"/>
      <c r="Y145" s="336"/>
      <c r="Z145" s="336"/>
      <c r="AA145" s="336"/>
      <c r="AB145" s="336"/>
      <c r="AC145" s="336"/>
      <c r="AD145" s="336"/>
      <c r="AE145" s="336"/>
      <c r="AF145" s="336"/>
      <c r="AG145" s="336"/>
      <c r="AH145" s="336"/>
      <c r="AI145" s="336"/>
      <c r="AJ145" s="336"/>
      <c r="AK145" s="336"/>
      <c r="AL145" s="336"/>
      <c r="AM145" s="336"/>
      <c r="AN145" s="336"/>
      <c r="AO145" s="337"/>
      <c r="AP145" s="172"/>
      <c r="AW145" s="183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  <c r="BK145" s="183"/>
      <c r="BL145" s="183"/>
    </row>
    <row r="146" spans="2:64" ht="9.75" hidden="1" customHeight="1">
      <c r="B146" s="170"/>
      <c r="C146" s="335"/>
      <c r="D146" s="336"/>
      <c r="E146" s="336"/>
      <c r="F146" s="336"/>
      <c r="G146" s="336"/>
      <c r="H146" s="336"/>
      <c r="I146" s="336"/>
      <c r="J146" s="336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337"/>
      <c r="V146" s="173"/>
      <c r="W146" s="335"/>
      <c r="X146" s="336"/>
      <c r="Y146" s="336"/>
      <c r="Z146" s="336"/>
      <c r="AA146" s="336"/>
      <c r="AB146" s="336"/>
      <c r="AC146" s="336"/>
      <c r="AD146" s="336"/>
      <c r="AE146" s="336"/>
      <c r="AF146" s="336"/>
      <c r="AG146" s="336"/>
      <c r="AH146" s="336"/>
      <c r="AI146" s="336"/>
      <c r="AJ146" s="336"/>
      <c r="AK146" s="336"/>
      <c r="AL146" s="336"/>
      <c r="AM146" s="336"/>
      <c r="AN146" s="336"/>
      <c r="AO146" s="337"/>
      <c r="AP146" s="172"/>
      <c r="AW146" s="183"/>
      <c r="AX146" s="183"/>
      <c r="AY146" s="183"/>
      <c r="AZ146" s="183"/>
      <c r="BA146" s="183"/>
      <c r="BB146" s="183"/>
      <c r="BC146" s="183"/>
      <c r="BD146" s="183"/>
      <c r="BE146" s="183"/>
      <c r="BF146" s="183"/>
      <c r="BG146" s="183"/>
      <c r="BH146" s="183"/>
      <c r="BI146" s="183"/>
      <c r="BJ146" s="183"/>
      <c r="BK146" s="183"/>
      <c r="BL146" s="183"/>
    </row>
    <row r="147" spans="2:64" ht="9.75" hidden="1" customHeight="1">
      <c r="B147" s="170"/>
      <c r="C147" s="335"/>
      <c r="D147" s="336"/>
      <c r="E147" s="336"/>
      <c r="F147" s="336"/>
      <c r="G147" s="336"/>
      <c r="H147" s="336"/>
      <c r="I147" s="336"/>
      <c r="J147" s="336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337"/>
      <c r="V147" s="173"/>
      <c r="W147" s="335"/>
      <c r="X147" s="336"/>
      <c r="Y147" s="336"/>
      <c r="Z147" s="336"/>
      <c r="AA147" s="336"/>
      <c r="AB147" s="336"/>
      <c r="AC147" s="336"/>
      <c r="AD147" s="336"/>
      <c r="AE147" s="336"/>
      <c r="AF147" s="336"/>
      <c r="AG147" s="336"/>
      <c r="AH147" s="336"/>
      <c r="AI147" s="336"/>
      <c r="AJ147" s="336"/>
      <c r="AK147" s="336"/>
      <c r="AL147" s="336"/>
      <c r="AM147" s="336"/>
      <c r="AN147" s="336"/>
      <c r="AO147" s="337"/>
      <c r="AP147" s="172"/>
      <c r="AW147" s="183"/>
      <c r="AX147" s="183"/>
      <c r="AY147" s="183"/>
      <c r="AZ147" s="183"/>
      <c r="BA147" s="183"/>
      <c r="BB147" s="183"/>
      <c r="BC147" s="183"/>
      <c r="BD147" s="183"/>
      <c r="BE147" s="183"/>
      <c r="BF147" s="183"/>
      <c r="BG147" s="183"/>
      <c r="BH147" s="183"/>
      <c r="BI147" s="183"/>
      <c r="BJ147" s="183"/>
      <c r="BK147" s="183"/>
      <c r="BL147" s="183"/>
    </row>
    <row r="148" spans="2:64" ht="9.75" hidden="1" customHeight="1">
      <c r="B148" s="170"/>
      <c r="C148" s="335"/>
      <c r="D148" s="336"/>
      <c r="E148" s="336"/>
      <c r="F148" s="336"/>
      <c r="G148" s="336"/>
      <c r="H148" s="336"/>
      <c r="I148" s="336"/>
      <c r="J148" s="336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7"/>
      <c r="V148" s="173"/>
      <c r="W148" s="335"/>
      <c r="X148" s="336"/>
      <c r="Y148" s="336"/>
      <c r="Z148" s="336"/>
      <c r="AA148" s="336"/>
      <c r="AB148" s="336"/>
      <c r="AC148" s="336"/>
      <c r="AD148" s="336"/>
      <c r="AE148" s="336"/>
      <c r="AF148" s="336"/>
      <c r="AG148" s="336"/>
      <c r="AH148" s="336"/>
      <c r="AI148" s="336"/>
      <c r="AJ148" s="336"/>
      <c r="AK148" s="336"/>
      <c r="AL148" s="336"/>
      <c r="AM148" s="336"/>
      <c r="AN148" s="336"/>
      <c r="AO148" s="337"/>
      <c r="AP148" s="172"/>
      <c r="AW148" s="183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  <c r="BK148" s="183"/>
      <c r="BL148" s="183"/>
    </row>
    <row r="149" spans="2:64" ht="9.75" hidden="1" customHeight="1">
      <c r="B149" s="170"/>
      <c r="C149" s="335"/>
      <c r="D149" s="336"/>
      <c r="E149" s="336"/>
      <c r="F149" s="336"/>
      <c r="G149" s="336"/>
      <c r="H149" s="336"/>
      <c r="I149" s="336"/>
      <c r="J149" s="336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7"/>
      <c r="V149" s="173"/>
      <c r="W149" s="335"/>
      <c r="X149" s="336"/>
      <c r="Y149" s="336"/>
      <c r="Z149" s="336"/>
      <c r="AA149" s="336"/>
      <c r="AB149" s="336"/>
      <c r="AC149" s="336"/>
      <c r="AD149" s="336"/>
      <c r="AE149" s="336"/>
      <c r="AF149" s="336"/>
      <c r="AG149" s="336"/>
      <c r="AH149" s="336"/>
      <c r="AI149" s="336"/>
      <c r="AJ149" s="336"/>
      <c r="AK149" s="336"/>
      <c r="AL149" s="336"/>
      <c r="AM149" s="336"/>
      <c r="AN149" s="336"/>
      <c r="AO149" s="337"/>
      <c r="AP149" s="172"/>
      <c r="AW149" s="183"/>
      <c r="AX149" s="183"/>
      <c r="AY149" s="183"/>
      <c r="AZ149" s="183"/>
      <c r="BA149" s="183"/>
      <c r="BB149" s="183"/>
      <c r="BC149" s="183"/>
      <c r="BD149" s="183"/>
      <c r="BE149" s="183"/>
      <c r="BF149" s="183"/>
      <c r="BG149" s="183"/>
      <c r="BH149" s="183"/>
      <c r="BI149" s="183"/>
      <c r="BJ149" s="183"/>
      <c r="BK149" s="183"/>
      <c r="BL149" s="183"/>
    </row>
    <row r="150" spans="2:64" ht="9.75" hidden="1" customHeight="1">
      <c r="B150" s="170"/>
      <c r="C150" s="335"/>
      <c r="D150" s="336"/>
      <c r="E150" s="336"/>
      <c r="F150" s="336"/>
      <c r="G150" s="336"/>
      <c r="H150" s="336"/>
      <c r="I150" s="336"/>
      <c r="J150" s="336"/>
      <c r="K150" s="336"/>
      <c r="L150" s="336"/>
      <c r="M150" s="336"/>
      <c r="N150" s="336"/>
      <c r="O150" s="336"/>
      <c r="P150" s="336"/>
      <c r="Q150" s="336"/>
      <c r="R150" s="336"/>
      <c r="S150" s="336"/>
      <c r="T150" s="336"/>
      <c r="U150" s="337"/>
      <c r="V150" s="173"/>
      <c r="W150" s="335"/>
      <c r="X150" s="336"/>
      <c r="Y150" s="336"/>
      <c r="Z150" s="336"/>
      <c r="AA150" s="336"/>
      <c r="AB150" s="336"/>
      <c r="AC150" s="336"/>
      <c r="AD150" s="336"/>
      <c r="AE150" s="336"/>
      <c r="AF150" s="336"/>
      <c r="AG150" s="336"/>
      <c r="AH150" s="336"/>
      <c r="AI150" s="336"/>
      <c r="AJ150" s="336"/>
      <c r="AK150" s="336"/>
      <c r="AL150" s="336"/>
      <c r="AM150" s="336"/>
      <c r="AN150" s="336"/>
      <c r="AO150" s="337"/>
      <c r="AP150" s="172"/>
      <c r="AW150" s="183"/>
      <c r="AX150" s="183"/>
      <c r="AY150" s="183"/>
      <c r="AZ150" s="183"/>
      <c r="BA150" s="183"/>
      <c r="BB150" s="183"/>
      <c r="BC150" s="183"/>
      <c r="BD150" s="183"/>
      <c r="BE150" s="183"/>
      <c r="BF150" s="183"/>
      <c r="BG150" s="183"/>
      <c r="BH150" s="183"/>
      <c r="BI150" s="183"/>
      <c r="BJ150" s="183"/>
      <c r="BK150" s="183"/>
      <c r="BL150" s="183"/>
    </row>
    <row r="151" spans="2:64" ht="9.75" hidden="1" customHeight="1">
      <c r="B151" s="170"/>
      <c r="C151" s="335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7"/>
      <c r="V151" s="173"/>
      <c r="W151" s="335"/>
      <c r="X151" s="336"/>
      <c r="Y151" s="336"/>
      <c r="Z151" s="336"/>
      <c r="AA151" s="336"/>
      <c r="AB151" s="336"/>
      <c r="AC151" s="336"/>
      <c r="AD151" s="336"/>
      <c r="AE151" s="336"/>
      <c r="AF151" s="336"/>
      <c r="AG151" s="336"/>
      <c r="AH151" s="336"/>
      <c r="AI151" s="336"/>
      <c r="AJ151" s="336"/>
      <c r="AK151" s="336"/>
      <c r="AL151" s="336"/>
      <c r="AM151" s="336"/>
      <c r="AN151" s="336"/>
      <c r="AO151" s="337"/>
      <c r="AP151" s="172"/>
      <c r="AW151" s="183"/>
      <c r="AX151" s="183"/>
      <c r="AY151" s="183"/>
      <c r="AZ151" s="183"/>
      <c r="BA151" s="183"/>
      <c r="BB151" s="183"/>
      <c r="BC151" s="183"/>
      <c r="BD151" s="183"/>
      <c r="BE151" s="183"/>
      <c r="BF151" s="183"/>
      <c r="BG151" s="183"/>
      <c r="BH151" s="183"/>
      <c r="BI151" s="183"/>
      <c r="BJ151" s="183"/>
      <c r="BK151" s="183"/>
      <c r="BL151" s="183"/>
    </row>
    <row r="152" spans="2:64" ht="9.75" hidden="1" customHeight="1">
      <c r="B152" s="170"/>
      <c r="C152" s="335"/>
      <c r="D152" s="336"/>
      <c r="E152" s="336"/>
      <c r="F152" s="336"/>
      <c r="G152" s="336"/>
      <c r="H152" s="336"/>
      <c r="I152" s="336"/>
      <c r="J152" s="336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7"/>
      <c r="V152" s="173"/>
      <c r="W152" s="335"/>
      <c r="X152" s="336"/>
      <c r="Y152" s="336"/>
      <c r="Z152" s="336"/>
      <c r="AA152" s="336"/>
      <c r="AB152" s="336"/>
      <c r="AC152" s="336"/>
      <c r="AD152" s="336"/>
      <c r="AE152" s="336"/>
      <c r="AF152" s="336"/>
      <c r="AG152" s="336"/>
      <c r="AH152" s="336"/>
      <c r="AI152" s="336"/>
      <c r="AJ152" s="336"/>
      <c r="AK152" s="336"/>
      <c r="AL152" s="336"/>
      <c r="AM152" s="336"/>
      <c r="AN152" s="336"/>
      <c r="AO152" s="337"/>
      <c r="AP152" s="172"/>
      <c r="AW152" s="183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  <c r="BK152" s="183"/>
      <c r="BL152" s="183"/>
    </row>
    <row r="153" spans="2:64" ht="9.75" hidden="1" customHeight="1">
      <c r="B153" s="170"/>
      <c r="C153" s="335"/>
      <c r="D153" s="336"/>
      <c r="E153" s="336"/>
      <c r="F153" s="336"/>
      <c r="G153" s="336"/>
      <c r="H153" s="336"/>
      <c r="I153" s="336"/>
      <c r="J153" s="336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7"/>
      <c r="V153" s="171"/>
      <c r="W153" s="335"/>
      <c r="X153" s="336"/>
      <c r="Y153" s="336"/>
      <c r="Z153" s="336"/>
      <c r="AA153" s="336"/>
      <c r="AB153" s="336"/>
      <c r="AC153" s="336"/>
      <c r="AD153" s="336"/>
      <c r="AE153" s="336"/>
      <c r="AF153" s="336"/>
      <c r="AG153" s="336"/>
      <c r="AH153" s="336"/>
      <c r="AI153" s="336"/>
      <c r="AJ153" s="336"/>
      <c r="AK153" s="336"/>
      <c r="AL153" s="336"/>
      <c r="AM153" s="336"/>
      <c r="AN153" s="336"/>
      <c r="AO153" s="337"/>
      <c r="AP153" s="172"/>
      <c r="AW153" s="183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  <c r="BK153" s="183"/>
      <c r="BL153" s="183"/>
    </row>
    <row r="154" spans="2:64" ht="9.75" hidden="1" customHeight="1">
      <c r="B154" s="170"/>
      <c r="C154" s="342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4"/>
      <c r="V154" s="171"/>
      <c r="W154" s="335"/>
      <c r="X154" s="336"/>
      <c r="Y154" s="336"/>
      <c r="Z154" s="336"/>
      <c r="AA154" s="336"/>
      <c r="AB154" s="336"/>
      <c r="AC154" s="336"/>
      <c r="AD154" s="336"/>
      <c r="AE154" s="336"/>
      <c r="AF154" s="336"/>
      <c r="AG154" s="336"/>
      <c r="AH154" s="336"/>
      <c r="AI154" s="336"/>
      <c r="AJ154" s="336"/>
      <c r="AK154" s="336"/>
      <c r="AL154" s="336"/>
      <c r="AM154" s="336"/>
      <c r="AN154" s="336"/>
      <c r="AO154" s="337"/>
      <c r="AP154" s="172"/>
      <c r="AW154" s="183"/>
      <c r="AX154" s="183"/>
      <c r="AY154" s="183"/>
      <c r="AZ154" s="183"/>
      <c r="BA154" s="183"/>
      <c r="BB154" s="183"/>
      <c r="BC154" s="183"/>
      <c r="BD154" s="183"/>
      <c r="BE154" s="183"/>
      <c r="BF154" s="183"/>
      <c r="BG154" s="183"/>
      <c r="BH154" s="183"/>
      <c r="BI154" s="183"/>
      <c r="BJ154" s="183"/>
      <c r="BK154" s="183"/>
      <c r="BL154" s="183"/>
    </row>
    <row r="155" spans="2:64" ht="9.75" hidden="1" customHeight="1">
      <c r="B155" s="170"/>
      <c r="C155" s="338" t="s">
        <v>811</v>
      </c>
      <c r="D155" s="330"/>
      <c r="E155" s="330"/>
      <c r="F155" s="330"/>
      <c r="G155" s="330"/>
      <c r="H155" s="330"/>
      <c r="I155" s="330"/>
      <c r="J155" s="330"/>
      <c r="K155" s="330"/>
      <c r="L155" s="330"/>
      <c r="M155" s="330"/>
      <c r="N155" s="330"/>
      <c r="O155" s="330"/>
      <c r="P155" s="330"/>
      <c r="Q155" s="330"/>
      <c r="R155" s="330"/>
      <c r="S155" s="330"/>
      <c r="T155" s="330"/>
      <c r="U155" s="331"/>
      <c r="V155" s="171"/>
      <c r="W155" s="338" t="s">
        <v>813</v>
      </c>
      <c r="X155" s="330"/>
      <c r="Y155" s="330"/>
      <c r="Z155" s="330"/>
      <c r="AA155" s="330"/>
      <c r="AB155" s="330"/>
      <c r="AC155" s="330"/>
      <c r="AD155" s="330"/>
      <c r="AE155" s="330"/>
      <c r="AF155" s="330"/>
      <c r="AG155" s="330"/>
      <c r="AH155" s="330"/>
      <c r="AI155" s="330"/>
      <c r="AJ155" s="330"/>
      <c r="AK155" s="330"/>
      <c r="AL155" s="330"/>
      <c r="AM155" s="330"/>
      <c r="AN155" s="330"/>
      <c r="AO155" s="331"/>
      <c r="AP155" s="172"/>
      <c r="AR155" s="157" t="s">
        <v>6</v>
      </c>
    </row>
    <row r="156" spans="2:64" ht="9.75" hidden="1" customHeight="1">
      <c r="B156" s="170"/>
      <c r="C156" s="329" t="s">
        <v>818</v>
      </c>
      <c r="D156" s="330"/>
      <c r="E156" s="330"/>
      <c r="F156" s="330"/>
      <c r="G156" s="330"/>
      <c r="H156" s="330"/>
      <c r="I156" s="330"/>
      <c r="J156" s="330"/>
      <c r="K156" s="330"/>
      <c r="L156" s="330"/>
      <c r="M156" s="330"/>
      <c r="N156" s="330"/>
      <c r="O156" s="330"/>
      <c r="P156" s="330"/>
      <c r="Q156" s="330"/>
      <c r="R156" s="330"/>
      <c r="S156" s="330"/>
      <c r="T156" s="330"/>
      <c r="U156" s="331"/>
      <c r="V156" s="171"/>
      <c r="W156" s="329" t="s">
        <v>821</v>
      </c>
      <c r="X156" s="330"/>
      <c r="Y156" s="330"/>
      <c r="Z156" s="330"/>
      <c r="AA156" s="330"/>
      <c r="AB156" s="330"/>
      <c r="AC156" s="330"/>
      <c r="AD156" s="330"/>
      <c r="AE156" s="330"/>
      <c r="AF156" s="330"/>
      <c r="AG156" s="330"/>
      <c r="AH156" s="330"/>
      <c r="AI156" s="330"/>
      <c r="AJ156" s="330"/>
      <c r="AK156" s="330"/>
      <c r="AL156" s="330"/>
      <c r="AM156" s="330"/>
      <c r="AN156" s="330"/>
      <c r="AO156" s="331"/>
      <c r="AP156" s="172"/>
    </row>
    <row r="157" spans="2:64" ht="9.75" hidden="1" customHeight="1">
      <c r="B157" s="385"/>
      <c r="C157" s="339"/>
      <c r="D157" s="340"/>
      <c r="E157" s="340"/>
      <c r="F157" s="340"/>
      <c r="G157" s="340"/>
      <c r="H157" s="340"/>
      <c r="I157" s="340"/>
      <c r="J157" s="340"/>
      <c r="K157" s="340"/>
      <c r="L157" s="340"/>
      <c r="M157" s="340"/>
      <c r="N157" s="340"/>
      <c r="O157" s="340"/>
      <c r="P157" s="340"/>
      <c r="Q157" s="340"/>
      <c r="R157" s="340"/>
      <c r="S157" s="340"/>
      <c r="T157" s="340"/>
      <c r="U157" s="341"/>
      <c r="V157" s="386"/>
      <c r="W157" s="339"/>
      <c r="X157" s="340"/>
      <c r="Y157" s="340"/>
      <c r="Z157" s="340"/>
      <c r="AA157" s="340"/>
      <c r="AB157" s="340"/>
      <c r="AC157" s="340"/>
      <c r="AD157" s="340"/>
      <c r="AE157" s="340"/>
      <c r="AF157" s="340"/>
      <c r="AG157" s="340"/>
      <c r="AH157" s="340"/>
      <c r="AI157" s="340"/>
      <c r="AJ157" s="340"/>
      <c r="AK157" s="340"/>
      <c r="AL157" s="340"/>
      <c r="AM157" s="340"/>
      <c r="AN157" s="340"/>
      <c r="AO157" s="341"/>
      <c r="AP157" s="416"/>
    </row>
    <row r="158" spans="2:64" ht="9.75" hidden="1" customHeight="1">
      <c r="B158" s="354"/>
      <c r="C158" s="335"/>
      <c r="D158" s="336"/>
      <c r="E158" s="336"/>
      <c r="F158" s="336"/>
      <c r="G158" s="336"/>
      <c r="H158" s="336"/>
      <c r="I158" s="336"/>
      <c r="J158" s="336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7"/>
      <c r="V158" s="387"/>
      <c r="W158" s="335"/>
      <c r="X158" s="336"/>
      <c r="Y158" s="336"/>
      <c r="Z158" s="336"/>
      <c r="AA158" s="336"/>
      <c r="AB158" s="336"/>
      <c r="AC158" s="336"/>
      <c r="AD158" s="336"/>
      <c r="AE158" s="336"/>
      <c r="AF158" s="336"/>
      <c r="AG158" s="336"/>
      <c r="AH158" s="336"/>
      <c r="AI158" s="336"/>
      <c r="AJ158" s="336"/>
      <c r="AK158" s="336"/>
      <c r="AL158" s="336"/>
      <c r="AM158" s="336"/>
      <c r="AN158" s="336"/>
      <c r="AO158" s="337"/>
      <c r="AP158" s="417"/>
    </row>
    <row r="159" spans="2:64" ht="9.75" hidden="1" customHeight="1">
      <c r="B159" s="354"/>
      <c r="C159" s="335"/>
      <c r="D159" s="336"/>
      <c r="E159" s="336"/>
      <c r="F159" s="336"/>
      <c r="G159" s="336"/>
      <c r="H159" s="336"/>
      <c r="I159" s="336"/>
      <c r="J159" s="336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7"/>
      <c r="V159" s="387"/>
      <c r="W159" s="335"/>
      <c r="X159" s="336"/>
      <c r="Y159" s="336"/>
      <c r="Z159" s="336"/>
      <c r="AA159" s="336"/>
      <c r="AB159" s="336"/>
      <c r="AC159" s="336"/>
      <c r="AD159" s="336"/>
      <c r="AE159" s="336"/>
      <c r="AF159" s="336"/>
      <c r="AG159" s="336"/>
      <c r="AH159" s="336"/>
      <c r="AI159" s="336"/>
      <c r="AJ159" s="336"/>
      <c r="AK159" s="336"/>
      <c r="AL159" s="336"/>
      <c r="AM159" s="336"/>
      <c r="AN159" s="336"/>
      <c r="AO159" s="337"/>
      <c r="AP159" s="417"/>
    </row>
    <row r="160" spans="2:64" ht="9.75" hidden="1" customHeight="1">
      <c r="B160" s="354"/>
      <c r="C160" s="335"/>
      <c r="D160" s="336"/>
      <c r="E160" s="336"/>
      <c r="F160" s="336"/>
      <c r="G160" s="336"/>
      <c r="H160" s="336"/>
      <c r="I160" s="336"/>
      <c r="J160" s="336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7"/>
      <c r="V160" s="387"/>
      <c r="W160" s="335"/>
      <c r="X160" s="336"/>
      <c r="Y160" s="336"/>
      <c r="Z160" s="336"/>
      <c r="AA160" s="336"/>
      <c r="AB160" s="336"/>
      <c r="AC160" s="336"/>
      <c r="AD160" s="336"/>
      <c r="AE160" s="336"/>
      <c r="AF160" s="336"/>
      <c r="AG160" s="336"/>
      <c r="AH160" s="336"/>
      <c r="AI160" s="336"/>
      <c r="AJ160" s="336"/>
      <c r="AK160" s="336"/>
      <c r="AL160" s="336"/>
      <c r="AM160" s="336"/>
      <c r="AN160" s="336"/>
      <c r="AO160" s="337"/>
      <c r="AP160" s="417"/>
    </row>
    <row r="161" spans="2:42" ht="9.75" hidden="1" customHeight="1">
      <c r="B161" s="354"/>
      <c r="C161" s="335"/>
      <c r="D161" s="336"/>
      <c r="E161" s="336"/>
      <c r="F161" s="336"/>
      <c r="G161" s="336"/>
      <c r="H161" s="336"/>
      <c r="I161" s="336"/>
      <c r="J161" s="336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7"/>
      <c r="V161" s="387"/>
      <c r="W161" s="335"/>
      <c r="X161" s="336"/>
      <c r="Y161" s="336"/>
      <c r="Z161" s="336"/>
      <c r="AA161" s="336"/>
      <c r="AB161" s="336"/>
      <c r="AC161" s="336"/>
      <c r="AD161" s="336"/>
      <c r="AE161" s="336"/>
      <c r="AF161" s="336"/>
      <c r="AG161" s="336"/>
      <c r="AH161" s="336"/>
      <c r="AI161" s="336"/>
      <c r="AJ161" s="336"/>
      <c r="AK161" s="336"/>
      <c r="AL161" s="336"/>
      <c r="AM161" s="336"/>
      <c r="AN161" s="336"/>
      <c r="AO161" s="337"/>
      <c r="AP161" s="417"/>
    </row>
    <row r="162" spans="2:42" ht="9.75" hidden="1" customHeight="1">
      <c r="B162" s="354"/>
      <c r="C162" s="335"/>
      <c r="D162" s="336"/>
      <c r="E162" s="336"/>
      <c r="F162" s="336"/>
      <c r="G162" s="336"/>
      <c r="H162" s="336"/>
      <c r="I162" s="336"/>
      <c r="J162" s="336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7"/>
      <c r="V162" s="387"/>
      <c r="W162" s="335"/>
      <c r="X162" s="336"/>
      <c r="Y162" s="336"/>
      <c r="Z162" s="336"/>
      <c r="AA162" s="336"/>
      <c r="AB162" s="336"/>
      <c r="AC162" s="336"/>
      <c r="AD162" s="336"/>
      <c r="AE162" s="336"/>
      <c r="AF162" s="336"/>
      <c r="AG162" s="336"/>
      <c r="AH162" s="336"/>
      <c r="AI162" s="336"/>
      <c r="AJ162" s="336"/>
      <c r="AK162" s="336"/>
      <c r="AL162" s="336"/>
      <c r="AM162" s="336"/>
      <c r="AN162" s="336"/>
      <c r="AO162" s="337"/>
      <c r="AP162" s="417"/>
    </row>
    <row r="163" spans="2:42" ht="9.75" hidden="1" customHeight="1">
      <c r="B163" s="354"/>
      <c r="C163" s="335"/>
      <c r="D163" s="336"/>
      <c r="E163" s="336"/>
      <c r="F163" s="336"/>
      <c r="G163" s="336"/>
      <c r="H163" s="336"/>
      <c r="I163" s="336"/>
      <c r="J163" s="336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7"/>
      <c r="V163" s="387"/>
      <c r="W163" s="335"/>
      <c r="X163" s="336"/>
      <c r="Y163" s="336"/>
      <c r="Z163" s="336"/>
      <c r="AA163" s="336"/>
      <c r="AB163" s="336"/>
      <c r="AC163" s="336"/>
      <c r="AD163" s="336"/>
      <c r="AE163" s="336"/>
      <c r="AF163" s="336"/>
      <c r="AG163" s="336"/>
      <c r="AH163" s="336"/>
      <c r="AI163" s="336"/>
      <c r="AJ163" s="336"/>
      <c r="AK163" s="336"/>
      <c r="AL163" s="336"/>
      <c r="AM163" s="336"/>
      <c r="AN163" s="336"/>
      <c r="AO163" s="337"/>
      <c r="AP163" s="417"/>
    </row>
    <row r="164" spans="2:42" ht="9.75" hidden="1" customHeight="1">
      <c r="B164" s="354"/>
      <c r="C164" s="335"/>
      <c r="D164" s="336"/>
      <c r="E164" s="336"/>
      <c r="F164" s="336"/>
      <c r="G164" s="336"/>
      <c r="H164" s="336"/>
      <c r="I164" s="336"/>
      <c r="J164" s="336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7"/>
      <c r="V164" s="387"/>
      <c r="W164" s="335"/>
      <c r="X164" s="336"/>
      <c r="Y164" s="336"/>
      <c r="Z164" s="336"/>
      <c r="AA164" s="336"/>
      <c r="AB164" s="336"/>
      <c r="AC164" s="336"/>
      <c r="AD164" s="336"/>
      <c r="AE164" s="336"/>
      <c r="AF164" s="336"/>
      <c r="AG164" s="336"/>
      <c r="AH164" s="336"/>
      <c r="AI164" s="336"/>
      <c r="AJ164" s="336"/>
      <c r="AK164" s="336"/>
      <c r="AL164" s="336"/>
      <c r="AM164" s="336"/>
      <c r="AN164" s="336"/>
      <c r="AO164" s="337"/>
      <c r="AP164" s="417"/>
    </row>
    <row r="165" spans="2:42" ht="9.75" hidden="1" customHeight="1">
      <c r="B165" s="354"/>
      <c r="C165" s="335"/>
      <c r="D165" s="336"/>
      <c r="E165" s="336"/>
      <c r="F165" s="336"/>
      <c r="G165" s="336"/>
      <c r="H165" s="336"/>
      <c r="I165" s="336"/>
      <c r="J165" s="336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7"/>
      <c r="V165" s="387"/>
      <c r="W165" s="335"/>
      <c r="X165" s="336"/>
      <c r="Y165" s="336"/>
      <c r="Z165" s="336"/>
      <c r="AA165" s="336"/>
      <c r="AB165" s="336"/>
      <c r="AC165" s="336"/>
      <c r="AD165" s="336"/>
      <c r="AE165" s="336"/>
      <c r="AF165" s="336"/>
      <c r="AG165" s="336"/>
      <c r="AH165" s="336"/>
      <c r="AI165" s="336"/>
      <c r="AJ165" s="336"/>
      <c r="AK165" s="336"/>
      <c r="AL165" s="336"/>
      <c r="AM165" s="336"/>
      <c r="AN165" s="336"/>
      <c r="AO165" s="337"/>
      <c r="AP165" s="417"/>
    </row>
    <row r="166" spans="2:42" ht="9.75" hidden="1" customHeight="1">
      <c r="B166" s="354"/>
      <c r="C166" s="335"/>
      <c r="D166" s="336"/>
      <c r="E166" s="336"/>
      <c r="F166" s="336"/>
      <c r="G166" s="336"/>
      <c r="H166" s="336"/>
      <c r="I166" s="336"/>
      <c r="J166" s="336"/>
      <c r="K166" s="336"/>
      <c r="L166" s="336"/>
      <c r="M166" s="336"/>
      <c r="N166" s="336"/>
      <c r="O166" s="336"/>
      <c r="P166" s="336"/>
      <c r="Q166" s="336"/>
      <c r="R166" s="336"/>
      <c r="S166" s="336"/>
      <c r="T166" s="336"/>
      <c r="U166" s="337"/>
      <c r="V166" s="387"/>
      <c r="W166" s="335"/>
      <c r="X166" s="336"/>
      <c r="Y166" s="336"/>
      <c r="Z166" s="336"/>
      <c r="AA166" s="336"/>
      <c r="AB166" s="336"/>
      <c r="AC166" s="336"/>
      <c r="AD166" s="336"/>
      <c r="AE166" s="336"/>
      <c r="AF166" s="336"/>
      <c r="AG166" s="336"/>
      <c r="AH166" s="336"/>
      <c r="AI166" s="336"/>
      <c r="AJ166" s="336"/>
      <c r="AK166" s="336"/>
      <c r="AL166" s="336"/>
      <c r="AM166" s="336"/>
      <c r="AN166" s="336"/>
      <c r="AO166" s="337"/>
      <c r="AP166" s="417"/>
    </row>
    <row r="167" spans="2:42" ht="9.75" hidden="1" customHeight="1">
      <c r="B167" s="354"/>
      <c r="C167" s="335"/>
      <c r="D167" s="336"/>
      <c r="E167" s="336"/>
      <c r="F167" s="336"/>
      <c r="G167" s="336"/>
      <c r="H167" s="336"/>
      <c r="I167" s="336"/>
      <c r="J167" s="336"/>
      <c r="K167" s="336"/>
      <c r="L167" s="336"/>
      <c r="M167" s="336"/>
      <c r="N167" s="336"/>
      <c r="O167" s="336"/>
      <c r="P167" s="336"/>
      <c r="Q167" s="336"/>
      <c r="R167" s="336"/>
      <c r="S167" s="336"/>
      <c r="T167" s="336"/>
      <c r="U167" s="337"/>
      <c r="V167" s="387"/>
      <c r="W167" s="335"/>
      <c r="X167" s="336"/>
      <c r="Y167" s="336"/>
      <c r="Z167" s="336"/>
      <c r="AA167" s="336"/>
      <c r="AB167" s="336"/>
      <c r="AC167" s="336"/>
      <c r="AD167" s="336"/>
      <c r="AE167" s="336"/>
      <c r="AF167" s="336"/>
      <c r="AG167" s="336"/>
      <c r="AH167" s="336"/>
      <c r="AI167" s="336"/>
      <c r="AJ167" s="336"/>
      <c r="AK167" s="336"/>
      <c r="AL167" s="336"/>
      <c r="AM167" s="336"/>
      <c r="AN167" s="336"/>
      <c r="AO167" s="337"/>
      <c r="AP167" s="417"/>
    </row>
    <row r="168" spans="2:42" ht="9.75" hidden="1" customHeight="1">
      <c r="B168" s="354"/>
      <c r="C168" s="335"/>
      <c r="D168" s="336"/>
      <c r="E168" s="336"/>
      <c r="F168" s="336"/>
      <c r="G168" s="336"/>
      <c r="H168" s="336"/>
      <c r="I168" s="336"/>
      <c r="J168" s="336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7"/>
      <c r="V168" s="387"/>
      <c r="W168" s="335"/>
      <c r="X168" s="336"/>
      <c r="Y168" s="336"/>
      <c r="Z168" s="336"/>
      <c r="AA168" s="336"/>
      <c r="AB168" s="336"/>
      <c r="AC168" s="336"/>
      <c r="AD168" s="336"/>
      <c r="AE168" s="336"/>
      <c r="AF168" s="336"/>
      <c r="AG168" s="336"/>
      <c r="AH168" s="336"/>
      <c r="AI168" s="336"/>
      <c r="AJ168" s="336"/>
      <c r="AK168" s="336"/>
      <c r="AL168" s="336"/>
      <c r="AM168" s="336"/>
      <c r="AN168" s="336"/>
      <c r="AO168" s="337"/>
      <c r="AP168" s="417"/>
    </row>
    <row r="169" spans="2:42" ht="9.75" hidden="1" customHeight="1">
      <c r="B169" s="354"/>
      <c r="C169" s="342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4"/>
      <c r="V169" s="387"/>
      <c r="W169" s="342"/>
      <c r="X169" s="343"/>
      <c r="Y169" s="343"/>
      <c r="Z169" s="343"/>
      <c r="AA169" s="343"/>
      <c r="AB169" s="343"/>
      <c r="AC169" s="343"/>
      <c r="AD169" s="343"/>
      <c r="AE169" s="343"/>
      <c r="AF169" s="343"/>
      <c r="AG169" s="343"/>
      <c r="AH169" s="343"/>
      <c r="AI169" s="343"/>
      <c r="AJ169" s="343"/>
      <c r="AK169" s="343"/>
      <c r="AL169" s="343"/>
      <c r="AM169" s="343"/>
      <c r="AN169" s="343"/>
      <c r="AO169" s="344"/>
      <c r="AP169" s="417"/>
    </row>
    <row r="170" spans="2:42" ht="9.75" hidden="1" customHeight="1">
      <c r="B170" s="354"/>
      <c r="C170" s="345"/>
      <c r="D170" s="330"/>
      <c r="E170" s="330"/>
      <c r="F170" s="330"/>
      <c r="G170" s="330"/>
      <c r="H170" s="330"/>
      <c r="I170" s="330"/>
      <c r="J170" s="330"/>
      <c r="K170" s="330"/>
      <c r="L170" s="330"/>
      <c r="M170" s="330"/>
      <c r="N170" s="330"/>
      <c r="O170" s="330"/>
      <c r="P170" s="330"/>
      <c r="Q170" s="330"/>
      <c r="R170" s="330"/>
      <c r="S170" s="330"/>
      <c r="T170" s="330"/>
      <c r="U170" s="331"/>
      <c r="V170" s="387"/>
      <c r="W170" s="345" t="s">
        <v>813</v>
      </c>
      <c r="X170" s="330"/>
      <c r="Y170" s="330"/>
      <c r="Z170" s="330"/>
      <c r="AA170" s="330"/>
      <c r="AB170" s="330"/>
      <c r="AC170" s="330"/>
      <c r="AD170" s="330"/>
      <c r="AE170" s="330"/>
      <c r="AF170" s="330"/>
      <c r="AG170" s="330"/>
      <c r="AH170" s="330"/>
      <c r="AI170" s="330"/>
      <c r="AJ170" s="330"/>
      <c r="AK170" s="330"/>
      <c r="AL170" s="330"/>
      <c r="AM170" s="330"/>
      <c r="AN170" s="330"/>
      <c r="AO170" s="331"/>
      <c r="AP170" s="417"/>
    </row>
    <row r="171" spans="2:42" ht="9.75" hidden="1" customHeight="1">
      <c r="B171" s="170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1"/>
      <c r="AK171" s="171"/>
      <c r="AL171" s="171"/>
      <c r="AM171" s="171"/>
      <c r="AN171" s="171"/>
      <c r="AO171" s="171"/>
      <c r="AP171" s="172"/>
    </row>
    <row r="172" spans="2:42" ht="9.75" hidden="1" customHeight="1">
      <c r="B172" s="385"/>
      <c r="C172" s="339"/>
      <c r="D172" s="340"/>
      <c r="E172" s="340"/>
      <c r="F172" s="340"/>
      <c r="G172" s="340"/>
      <c r="H172" s="340"/>
      <c r="I172" s="340"/>
      <c r="J172" s="340"/>
      <c r="K172" s="340"/>
      <c r="L172" s="340"/>
      <c r="M172" s="340"/>
      <c r="N172" s="340"/>
      <c r="O172" s="340"/>
      <c r="P172" s="340"/>
      <c r="Q172" s="340"/>
      <c r="R172" s="340"/>
      <c r="S172" s="340"/>
      <c r="T172" s="340"/>
      <c r="U172" s="341"/>
      <c r="V172" s="386"/>
      <c r="W172" s="339"/>
      <c r="X172" s="340"/>
      <c r="Y172" s="340"/>
      <c r="Z172" s="340"/>
      <c r="AA172" s="340"/>
      <c r="AB172" s="340"/>
      <c r="AC172" s="340"/>
      <c r="AD172" s="340"/>
      <c r="AE172" s="340"/>
      <c r="AF172" s="340"/>
      <c r="AG172" s="340"/>
      <c r="AH172" s="340"/>
      <c r="AI172" s="340"/>
      <c r="AJ172" s="340"/>
      <c r="AK172" s="340"/>
      <c r="AL172" s="340"/>
      <c r="AM172" s="340"/>
      <c r="AN172" s="340"/>
      <c r="AO172" s="341"/>
      <c r="AP172" s="416"/>
    </row>
    <row r="173" spans="2:42" ht="9.75" hidden="1" customHeight="1">
      <c r="B173" s="354"/>
      <c r="C173" s="335"/>
      <c r="D173" s="336"/>
      <c r="E173" s="336"/>
      <c r="F173" s="336"/>
      <c r="G173" s="336"/>
      <c r="H173" s="336"/>
      <c r="I173" s="336"/>
      <c r="J173" s="336"/>
      <c r="K173" s="336"/>
      <c r="L173" s="336"/>
      <c r="M173" s="336"/>
      <c r="N173" s="336"/>
      <c r="O173" s="336"/>
      <c r="P173" s="336"/>
      <c r="Q173" s="336"/>
      <c r="R173" s="336"/>
      <c r="S173" s="336"/>
      <c r="T173" s="336"/>
      <c r="U173" s="337"/>
      <c r="V173" s="387"/>
      <c r="W173" s="335"/>
      <c r="X173" s="336"/>
      <c r="Y173" s="336"/>
      <c r="Z173" s="336"/>
      <c r="AA173" s="336"/>
      <c r="AB173" s="336"/>
      <c r="AC173" s="336"/>
      <c r="AD173" s="336"/>
      <c r="AE173" s="336"/>
      <c r="AF173" s="336"/>
      <c r="AG173" s="336"/>
      <c r="AH173" s="336"/>
      <c r="AI173" s="336"/>
      <c r="AJ173" s="336"/>
      <c r="AK173" s="336"/>
      <c r="AL173" s="336"/>
      <c r="AM173" s="336"/>
      <c r="AN173" s="336"/>
      <c r="AO173" s="337"/>
      <c r="AP173" s="417"/>
    </row>
    <row r="174" spans="2:42" ht="9.75" hidden="1" customHeight="1">
      <c r="B174" s="354"/>
      <c r="C174" s="335"/>
      <c r="D174" s="336"/>
      <c r="E174" s="336"/>
      <c r="F174" s="336"/>
      <c r="G174" s="336"/>
      <c r="H174" s="336"/>
      <c r="I174" s="336"/>
      <c r="J174" s="336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7"/>
      <c r="V174" s="387"/>
      <c r="W174" s="335"/>
      <c r="X174" s="336"/>
      <c r="Y174" s="336"/>
      <c r="Z174" s="336"/>
      <c r="AA174" s="336"/>
      <c r="AB174" s="336"/>
      <c r="AC174" s="336"/>
      <c r="AD174" s="336"/>
      <c r="AE174" s="336"/>
      <c r="AF174" s="336"/>
      <c r="AG174" s="336"/>
      <c r="AH174" s="336"/>
      <c r="AI174" s="336"/>
      <c r="AJ174" s="336"/>
      <c r="AK174" s="336"/>
      <c r="AL174" s="336"/>
      <c r="AM174" s="336"/>
      <c r="AN174" s="336"/>
      <c r="AO174" s="337"/>
      <c r="AP174" s="417"/>
    </row>
    <row r="175" spans="2:42" ht="9.75" hidden="1" customHeight="1">
      <c r="B175" s="354"/>
      <c r="C175" s="335"/>
      <c r="D175" s="336"/>
      <c r="E175" s="336"/>
      <c r="F175" s="336"/>
      <c r="G175" s="336"/>
      <c r="H175" s="336"/>
      <c r="I175" s="336"/>
      <c r="J175" s="336"/>
      <c r="K175" s="336"/>
      <c r="L175" s="336"/>
      <c r="M175" s="336"/>
      <c r="N175" s="336"/>
      <c r="O175" s="336"/>
      <c r="P175" s="336"/>
      <c r="Q175" s="336"/>
      <c r="R175" s="336"/>
      <c r="S175" s="336"/>
      <c r="T175" s="336"/>
      <c r="U175" s="337"/>
      <c r="V175" s="387"/>
      <c r="W175" s="335"/>
      <c r="X175" s="336"/>
      <c r="Y175" s="336"/>
      <c r="Z175" s="336"/>
      <c r="AA175" s="336"/>
      <c r="AB175" s="336"/>
      <c r="AC175" s="336"/>
      <c r="AD175" s="336"/>
      <c r="AE175" s="336"/>
      <c r="AF175" s="336"/>
      <c r="AG175" s="336"/>
      <c r="AH175" s="336"/>
      <c r="AI175" s="336"/>
      <c r="AJ175" s="336"/>
      <c r="AK175" s="336"/>
      <c r="AL175" s="336"/>
      <c r="AM175" s="336"/>
      <c r="AN175" s="336"/>
      <c r="AO175" s="337"/>
      <c r="AP175" s="417"/>
    </row>
    <row r="176" spans="2:42" ht="9.75" hidden="1" customHeight="1">
      <c r="B176" s="354"/>
      <c r="C176" s="335"/>
      <c r="D176" s="336"/>
      <c r="E176" s="336"/>
      <c r="F176" s="336"/>
      <c r="G176" s="336"/>
      <c r="H176" s="336"/>
      <c r="I176" s="336"/>
      <c r="J176" s="336"/>
      <c r="K176" s="336"/>
      <c r="L176" s="336"/>
      <c r="M176" s="336"/>
      <c r="N176" s="336"/>
      <c r="O176" s="336"/>
      <c r="P176" s="336"/>
      <c r="Q176" s="336"/>
      <c r="R176" s="336"/>
      <c r="S176" s="336"/>
      <c r="T176" s="336"/>
      <c r="U176" s="337"/>
      <c r="V176" s="387"/>
      <c r="W176" s="335"/>
      <c r="X176" s="336"/>
      <c r="Y176" s="336"/>
      <c r="Z176" s="336"/>
      <c r="AA176" s="336"/>
      <c r="AB176" s="336"/>
      <c r="AC176" s="336"/>
      <c r="AD176" s="336"/>
      <c r="AE176" s="336"/>
      <c r="AF176" s="336"/>
      <c r="AG176" s="336"/>
      <c r="AH176" s="336"/>
      <c r="AI176" s="336"/>
      <c r="AJ176" s="336"/>
      <c r="AK176" s="336"/>
      <c r="AL176" s="336"/>
      <c r="AM176" s="336"/>
      <c r="AN176" s="336"/>
      <c r="AO176" s="337"/>
      <c r="AP176" s="417"/>
    </row>
    <row r="177" spans="2:42" ht="9.75" hidden="1" customHeight="1">
      <c r="B177" s="354"/>
      <c r="C177" s="335"/>
      <c r="D177" s="336"/>
      <c r="E177" s="336"/>
      <c r="F177" s="336"/>
      <c r="G177" s="336"/>
      <c r="H177" s="336"/>
      <c r="I177" s="336"/>
      <c r="J177" s="336"/>
      <c r="K177" s="336"/>
      <c r="L177" s="336"/>
      <c r="M177" s="336"/>
      <c r="N177" s="336"/>
      <c r="O177" s="336"/>
      <c r="P177" s="336"/>
      <c r="Q177" s="336"/>
      <c r="R177" s="336"/>
      <c r="S177" s="336"/>
      <c r="T177" s="336"/>
      <c r="U177" s="337"/>
      <c r="V177" s="387"/>
      <c r="W177" s="335"/>
      <c r="X177" s="336"/>
      <c r="Y177" s="336"/>
      <c r="Z177" s="336"/>
      <c r="AA177" s="336"/>
      <c r="AB177" s="336"/>
      <c r="AC177" s="336"/>
      <c r="AD177" s="336"/>
      <c r="AE177" s="336"/>
      <c r="AF177" s="336"/>
      <c r="AG177" s="336"/>
      <c r="AH177" s="336"/>
      <c r="AI177" s="336"/>
      <c r="AJ177" s="336"/>
      <c r="AK177" s="336"/>
      <c r="AL177" s="336"/>
      <c r="AM177" s="336"/>
      <c r="AN177" s="336"/>
      <c r="AO177" s="337"/>
      <c r="AP177" s="417"/>
    </row>
    <row r="178" spans="2:42" ht="9.75" hidden="1" customHeight="1">
      <c r="B178" s="354"/>
      <c r="C178" s="335"/>
      <c r="D178" s="336"/>
      <c r="E178" s="336"/>
      <c r="F178" s="336"/>
      <c r="G178" s="336"/>
      <c r="H178" s="336"/>
      <c r="I178" s="336"/>
      <c r="J178" s="336"/>
      <c r="K178" s="336"/>
      <c r="L178" s="336"/>
      <c r="M178" s="336"/>
      <c r="N178" s="336"/>
      <c r="O178" s="336"/>
      <c r="P178" s="336"/>
      <c r="Q178" s="336"/>
      <c r="R178" s="336"/>
      <c r="S178" s="336"/>
      <c r="T178" s="336"/>
      <c r="U178" s="337"/>
      <c r="V178" s="387"/>
      <c r="W178" s="335"/>
      <c r="X178" s="336"/>
      <c r="Y178" s="336"/>
      <c r="Z178" s="336"/>
      <c r="AA178" s="336"/>
      <c r="AB178" s="336"/>
      <c r="AC178" s="336"/>
      <c r="AD178" s="336"/>
      <c r="AE178" s="336"/>
      <c r="AF178" s="336"/>
      <c r="AG178" s="336"/>
      <c r="AH178" s="336"/>
      <c r="AI178" s="336"/>
      <c r="AJ178" s="336"/>
      <c r="AK178" s="336"/>
      <c r="AL178" s="336"/>
      <c r="AM178" s="336"/>
      <c r="AN178" s="336"/>
      <c r="AO178" s="337"/>
      <c r="AP178" s="417"/>
    </row>
    <row r="179" spans="2:42" ht="9.75" hidden="1" customHeight="1">
      <c r="B179" s="354"/>
      <c r="C179" s="335"/>
      <c r="D179" s="336"/>
      <c r="E179" s="336"/>
      <c r="F179" s="336"/>
      <c r="G179" s="336"/>
      <c r="H179" s="336"/>
      <c r="I179" s="336"/>
      <c r="J179" s="336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7"/>
      <c r="V179" s="387"/>
      <c r="W179" s="335"/>
      <c r="X179" s="336"/>
      <c r="Y179" s="336"/>
      <c r="Z179" s="336"/>
      <c r="AA179" s="336"/>
      <c r="AB179" s="336"/>
      <c r="AC179" s="336"/>
      <c r="AD179" s="336"/>
      <c r="AE179" s="336"/>
      <c r="AF179" s="336"/>
      <c r="AG179" s="336"/>
      <c r="AH179" s="336"/>
      <c r="AI179" s="336"/>
      <c r="AJ179" s="336"/>
      <c r="AK179" s="336"/>
      <c r="AL179" s="336"/>
      <c r="AM179" s="336"/>
      <c r="AN179" s="336"/>
      <c r="AO179" s="337"/>
      <c r="AP179" s="417"/>
    </row>
    <row r="180" spans="2:42" ht="9.75" hidden="1" customHeight="1">
      <c r="B180" s="354"/>
      <c r="C180" s="335"/>
      <c r="D180" s="336"/>
      <c r="E180" s="336"/>
      <c r="F180" s="336"/>
      <c r="G180" s="336"/>
      <c r="H180" s="336"/>
      <c r="I180" s="336"/>
      <c r="J180" s="336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U180" s="337"/>
      <c r="V180" s="387"/>
      <c r="W180" s="335"/>
      <c r="X180" s="336"/>
      <c r="Y180" s="336"/>
      <c r="Z180" s="336"/>
      <c r="AA180" s="336"/>
      <c r="AB180" s="336"/>
      <c r="AC180" s="336"/>
      <c r="AD180" s="336"/>
      <c r="AE180" s="336"/>
      <c r="AF180" s="336"/>
      <c r="AG180" s="336"/>
      <c r="AH180" s="336"/>
      <c r="AI180" s="336"/>
      <c r="AJ180" s="336"/>
      <c r="AK180" s="336"/>
      <c r="AL180" s="336"/>
      <c r="AM180" s="336"/>
      <c r="AN180" s="336"/>
      <c r="AO180" s="337"/>
      <c r="AP180" s="417"/>
    </row>
    <row r="181" spans="2:42" ht="9.75" hidden="1" customHeight="1">
      <c r="B181" s="354"/>
      <c r="C181" s="335"/>
      <c r="D181" s="336"/>
      <c r="E181" s="336"/>
      <c r="F181" s="336"/>
      <c r="G181" s="336"/>
      <c r="H181" s="336"/>
      <c r="I181" s="336"/>
      <c r="J181" s="336"/>
      <c r="K181" s="336"/>
      <c r="L181" s="336"/>
      <c r="M181" s="336"/>
      <c r="N181" s="336"/>
      <c r="O181" s="336"/>
      <c r="P181" s="336"/>
      <c r="Q181" s="336"/>
      <c r="R181" s="336"/>
      <c r="S181" s="336"/>
      <c r="T181" s="336"/>
      <c r="U181" s="337"/>
      <c r="V181" s="387"/>
      <c r="W181" s="335"/>
      <c r="X181" s="336"/>
      <c r="Y181" s="336"/>
      <c r="Z181" s="336"/>
      <c r="AA181" s="336"/>
      <c r="AB181" s="336"/>
      <c r="AC181" s="336"/>
      <c r="AD181" s="336"/>
      <c r="AE181" s="336"/>
      <c r="AF181" s="336"/>
      <c r="AG181" s="336"/>
      <c r="AH181" s="336"/>
      <c r="AI181" s="336"/>
      <c r="AJ181" s="336"/>
      <c r="AK181" s="336"/>
      <c r="AL181" s="336"/>
      <c r="AM181" s="336"/>
      <c r="AN181" s="336"/>
      <c r="AO181" s="337"/>
      <c r="AP181" s="417"/>
    </row>
    <row r="182" spans="2:42" ht="9.75" hidden="1" customHeight="1">
      <c r="B182" s="354"/>
      <c r="C182" s="335"/>
      <c r="D182" s="336"/>
      <c r="E182" s="336"/>
      <c r="F182" s="336"/>
      <c r="G182" s="336"/>
      <c r="H182" s="336"/>
      <c r="I182" s="336"/>
      <c r="J182" s="336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7"/>
      <c r="V182" s="387"/>
      <c r="W182" s="335"/>
      <c r="X182" s="336"/>
      <c r="Y182" s="336"/>
      <c r="Z182" s="336"/>
      <c r="AA182" s="336"/>
      <c r="AB182" s="336"/>
      <c r="AC182" s="336"/>
      <c r="AD182" s="336"/>
      <c r="AE182" s="336"/>
      <c r="AF182" s="336"/>
      <c r="AG182" s="336"/>
      <c r="AH182" s="336"/>
      <c r="AI182" s="336"/>
      <c r="AJ182" s="336"/>
      <c r="AK182" s="336"/>
      <c r="AL182" s="336"/>
      <c r="AM182" s="336"/>
      <c r="AN182" s="336"/>
      <c r="AO182" s="337"/>
      <c r="AP182" s="417"/>
    </row>
    <row r="183" spans="2:42" ht="9.75" hidden="1" customHeight="1">
      <c r="B183" s="354"/>
      <c r="C183" s="335"/>
      <c r="D183" s="336"/>
      <c r="E183" s="336"/>
      <c r="F183" s="336"/>
      <c r="G183" s="336"/>
      <c r="H183" s="336"/>
      <c r="I183" s="336"/>
      <c r="J183" s="336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7"/>
      <c r="V183" s="387"/>
      <c r="W183" s="335"/>
      <c r="X183" s="336"/>
      <c r="Y183" s="336"/>
      <c r="Z183" s="336"/>
      <c r="AA183" s="336"/>
      <c r="AB183" s="336"/>
      <c r="AC183" s="336"/>
      <c r="AD183" s="336"/>
      <c r="AE183" s="336"/>
      <c r="AF183" s="336"/>
      <c r="AG183" s="336"/>
      <c r="AH183" s="336"/>
      <c r="AI183" s="336"/>
      <c r="AJ183" s="336"/>
      <c r="AK183" s="336"/>
      <c r="AL183" s="336"/>
      <c r="AM183" s="336"/>
      <c r="AN183" s="336"/>
      <c r="AO183" s="337"/>
      <c r="AP183" s="417"/>
    </row>
    <row r="184" spans="2:42" ht="9.75" hidden="1" customHeight="1">
      <c r="B184" s="354"/>
      <c r="C184" s="342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3"/>
      <c r="R184" s="343"/>
      <c r="S184" s="343"/>
      <c r="T184" s="343"/>
      <c r="U184" s="344"/>
      <c r="V184" s="387"/>
      <c r="W184" s="342"/>
      <c r="X184" s="343"/>
      <c r="Y184" s="343"/>
      <c r="Z184" s="343"/>
      <c r="AA184" s="343"/>
      <c r="AB184" s="343"/>
      <c r="AC184" s="343"/>
      <c r="AD184" s="343"/>
      <c r="AE184" s="343"/>
      <c r="AF184" s="343"/>
      <c r="AG184" s="343"/>
      <c r="AH184" s="343"/>
      <c r="AI184" s="343"/>
      <c r="AJ184" s="343"/>
      <c r="AK184" s="343"/>
      <c r="AL184" s="343"/>
      <c r="AM184" s="343"/>
      <c r="AN184" s="343"/>
      <c r="AO184" s="344"/>
      <c r="AP184" s="417"/>
    </row>
    <row r="185" spans="2:42" ht="9.75" hidden="1" customHeight="1">
      <c r="B185" s="354"/>
      <c r="C185" s="345"/>
      <c r="D185" s="330"/>
      <c r="E185" s="330"/>
      <c r="F185" s="330"/>
      <c r="G185" s="330"/>
      <c r="H185" s="330"/>
      <c r="I185" s="330"/>
      <c r="J185" s="330"/>
      <c r="K185" s="330"/>
      <c r="L185" s="330"/>
      <c r="M185" s="330"/>
      <c r="N185" s="330"/>
      <c r="O185" s="330"/>
      <c r="P185" s="330"/>
      <c r="Q185" s="330"/>
      <c r="R185" s="330"/>
      <c r="S185" s="330"/>
      <c r="T185" s="330"/>
      <c r="U185" s="331"/>
      <c r="V185" s="387"/>
      <c r="W185" s="348"/>
      <c r="X185" s="330"/>
      <c r="Y185" s="330"/>
      <c r="Z185" s="330"/>
      <c r="AA185" s="330"/>
      <c r="AB185" s="330"/>
      <c r="AC185" s="330"/>
      <c r="AD185" s="330"/>
      <c r="AE185" s="330"/>
      <c r="AF185" s="330"/>
      <c r="AG185" s="330"/>
      <c r="AH185" s="330"/>
      <c r="AI185" s="330"/>
      <c r="AJ185" s="330"/>
      <c r="AK185" s="330"/>
      <c r="AL185" s="330"/>
      <c r="AM185" s="330"/>
      <c r="AN185" s="330"/>
      <c r="AO185" s="331"/>
      <c r="AP185" s="417"/>
    </row>
    <row r="186" spans="2:42" ht="9.75" hidden="1" customHeight="1">
      <c r="B186" s="170"/>
      <c r="C186" s="329" t="s">
        <v>821</v>
      </c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  <c r="Q186" s="330"/>
      <c r="R186" s="330"/>
      <c r="S186" s="330"/>
      <c r="T186" s="330"/>
      <c r="U186" s="331"/>
      <c r="V186" s="171"/>
      <c r="W186" s="329" t="s">
        <v>870</v>
      </c>
      <c r="X186" s="330"/>
      <c r="Y186" s="330"/>
      <c r="Z186" s="330"/>
      <c r="AA186" s="330"/>
      <c r="AB186" s="330"/>
      <c r="AC186" s="330"/>
      <c r="AD186" s="330"/>
      <c r="AE186" s="330"/>
      <c r="AF186" s="330"/>
      <c r="AG186" s="330"/>
      <c r="AH186" s="330"/>
      <c r="AI186" s="330"/>
      <c r="AJ186" s="330"/>
      <c r="AK186" s="330"/>
      <c r="AL186" s="330"/>
      <c r="AM186" s="330"/>
      <c r="AN186" s="330"/>
      <c r="AO186" s="331"/>
      <c r="AP186" s="172"/>
    </row>
    <row r="187" spans="2:42" ht="9.75" hidden="1" customHeight="1">
      <c r="B187" s="170"/>
      <c r="C187" s="349"/>
      <c r="D187" s="340"/>
      <c r="E187" s="340"/>
      <c r="F187" s="340"/>
      <c r="G187" s="340"/>
      <c r="H187" s="340"/>
      <c r="I187" s="340"/>
      <c r="J187" s="340"/>
      <c r="K187" s="340"/>
      <c r="L187" s="340"/>
      <c r="M187" s="340"/>
      <c r="N187" s="340"/>
      <c r="O187" s="340"/>
      <c r="P187" s="340"/>
      <c r="Q187" s="340"/>
      <c r="R187" s="340"/>
      <c r="S187" s="340"/>
      <c r="T187" s="340"/>
      <c r="U187" s="341"/>
      <c r="V187" s="369"/>
      <c r="W187" s="349"/>
      <c r="X187" s="340"/>
      <c r="Y187" s="340"/>
      <c r="Z187" s="340"/>
      <c r="AA187" s="340"/>
      <c r="AB187" s="340"/>
      <c r="AC187" s="340"/>
      <c r="AD187" s="340"/>
      <c r="AE187" s="340"/>
      <c r="AF187" s="340"/>
      <c r="AG187" s="340"/>
      <c r="AH187" s="340"/>
      <c r="AI187" s="340"/>
      <c r="AJ187" s="340"/>
      <c r="AK187" s="340"/>
      <c r="AL187" s="340"/>
      <c r="AM187" s="340"/>
      <c r="AN187" s="340"/>
      <c r="AO187" s="341"/>
      <c r="AP187" s="172"/>
    </row>
    <row r="188" spans="2:42" ht="9.75" hidden="1" customHeight="1">
      <c r="B188" s="170"/>
      <c r="C188" s="335"/>
      <c r="D188" s="336"/>
      <c r="E188" s="336"/>
      <c r="F188" s="336"/>
      <c r="G188" s="336"/>
      <c r="H188" s="336"/>
      <c r="I188" s="336"/>
      <c r="J188" s="336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7"/>
      <c r="V188" s="370"/>
      <c r="W188" s="335"/>
      <c r="X188" s="336"/>
      <c r="Y188" s="336"/>
      <c r="Z188" s="336"/>
      <c r="AA188" s="336"/>
      <c r="AB188" s="336"/>
      <c r="AC188" s="336"/>
      <c r="AD188" s="336"/>
      <c r="AE188" s="336"/>
      <c r="AF188" s="336"/>
      <c r="AG188" s="336"/>
      <c r="AH188" s="336"/>
      <c r="AI188" s="336"/>
      <c r="AJ188" s="336"/>
      <c r="AK188" s="336"/>
      <c r="AL188" s="336"/>
      <c r="AM188" s="336"/>
      <c r="AN188" s="336"/>
      <c r="AO188" s="337"/>
      <c r="AP188" s="172"/>
    </row>
    <row r="189" spans="2:42" ht="9.75" hidden="1" customHeight="1">
      <c r="B189" s="170"/>
      <c r="C189" s="335"/>
      <c r="D189" s="336"/>
      <c r="E189" s="336"/>
      <c r="F189" s="336"/>
      <c r="G189" s="336"/>
      <c r="H189" s="336"/>
      <c r="I189" s="336"/>
      <c r="J189" s="336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7"/>
      <c r="V189" s="370"/>
      <c r="W189" s="335"/>
      <c r="X189" s="336"/>
      <c r="Y189" s="336"/>
      <c r="Z189" s="336"/>
      <c r="AA189" s="336"/>
      <c r="AB189" s="336"/>
      <c r="AC189" s="336"/>
      <c r="AD189" s="336"/>
      <c r="AE189" s="336"/>
      <c r="AF189" s="336"/>
      <c r="AG189" s="336"/>
      <c r="AH189" s="336"/>
      <c r="AI189" s="336"/>
      <c r="AJ189" s="336"/>
      <c r="AK189" s="336"/>
      <c r="AL189" s="336"/>
      <c r="AM189" s="336"/>
      <c r="AN189" s="336"/>
      <c r="AO189" s="337"/>
      <c r="AP189" s="172"/>
    </row>
    <row r="190" spans="2:42" ht="9.75" hidden="1" customHeight="1">
      <c r="B190" s="170"/>
      <c r="C190" s="335"/>
      <c r="D190" s="336"/>
      <c r="E190" s="336"/>
      <c r="F190" s="336"/>
      <c r="G190" s="336"/>
      <c r="H190" s="336"/>
      <c r="I190" s="336"/>
      <c r="J190" s="336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7"/>
      <c r="V190" s="370"/>
      <c r="W190" s="335"/>
      <c r="X190" s="336"/>
      <c r="Y190" s="336"/>
      <c r="Z190" s="336"/>
      <c r="AA190" s="336"/>
      <c r="AB190" s="336"/>
      <c r="AC190" s="336"/>
      <c r="AD190" s="336"/>
      <c r="AE190" s="336"/>
      <c r="AF190" s="336"/>
      <c r="AG190" s="336"/>
      <c r="AH190" s="336"/>
      <c r="AI190" s="336"/>
      <c r="AJ190" s="336"/>
      <c r="AK190" s="336"/>
      <c r="AL190" s="336"/>
      <c r="AM190" s="336"/>
      <c r="AN190" s="336"/>
      <c r="AO190" s="337"/>
      <c r="AP190" s="172"/>
    </row>
    <row r="191" spans="2:42" ht="9.75" hidden="1" customHeight="1">
      <c r="B191" s="170"/>
      <c r="C191" s="335"/>
      <c r="D191" s="336"/>
      <c r="E191" s="336"/>
      <c r="F191" s="336"/>
      <c r="G191" s="336"/>
      <c r="H191" s="336"/>
      <c r="I191" s="336"/>
      <c r="J191" s="336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7"/>
      <c r="V191" s="370"/>
      <c r="W191" s="335"/>
      <c r="X191" s="336"/>
      <c r="Y191" s="336"/>
      <c r="Z191" s="336"/>
      <c r="AA191" s="336"/>
      <c r="AB191" s="336"/>
      <c r="AC191" s="336"/>
      <c r="AD191" s="336"/>
      <c r="AE191" s="336"/>
      <c r="AF191" s="336"/>
      <c r="AG191" s="336"/>
      <c r="AH191" s="336"/>
      <c r="AI191" s="336"/>
      <c r="AJ191" s="336"/>
      <c r="AK191" s="336"/>
      <c r="AL191" s="336"/>
      <c r="AM191" s="336"/>
      <c r="AN191" s="336"/>
      <c r="AO191" s="337"/>
      <c r="AP191" s="172"/>
    </row>
    <row r="192" spans="2:42" ht="9.75" hidden="1" customHeight="1">
      <c r="B192" s="170"/>
      <c r="C192" s="335"/>
      <c r="D192" s="336"/>
      <c r="E192" s="336"/>
      <c r="F192" s="336"/>
      <c r="G192" s="336"/>
      <c r="H192" s="336"/>
      <c r="I192" s="336"/>
      <c r="J192" s="336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7"/>
      <c r="V192" s="370"/>
      <c r="W192" s="335"/>
      <c r="X192" s="336"/>
      <c r="Y192" s="336"/>
      <c r="Z192" s="336"/>
      <c r="AA192" s="336"/>
      <c r="AB192" s="336"/>
      <c r="AC192" s="336"/>
      <c r="AD192" s="336"/>
      <c r="AE192" s="336"/>
      <c r="AF192" s="336"/>
      <c r="AG192" s="336"/>
      <c r="AH192" s="336"/>
      <c r="AI192" s="336"/>
      <c r="AJ192" s="336"/>
      <c r="AK192" s="336"/>
      <c r="AL192" s="336"/>
      <c r="AM192" s="336"/>
      <c r="AN192" s="336"/>
      <c r="AO192" s="337"/>
      <c r="AP192" s="172"/>
    </row>
    <row r="193" spans="2:42" ht="9.75" hidden="1" customHeight="1">
      <c r="B193" s="170"/>
      <c r="C193" s="335"/>
      <c r="D193" s="336"/>
      <c r="E193" s="336"/>
      <c r="F193" s="336"/>
      <c r="G193" s="336"/>
      <c r="H193" s="336"/>
      <c r="I193" s="336"/>
      <c r="J193" s="336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7"/>
      <c r="V193" s="370"/>
      <c r="W193" s="335"/>
      <c r="X193" s="336"/>
      <c r="Y193" s="336"/>
      <c r="Z193" s="336"/>
      <c r="AA193" s="336"/>
      <c r="AB193" s="336"/>
      <c r="AC193" s="336"/>
      <c r="AD193" s="336"/>
      <c r="AE193" s="336"/>
      <c r="AF193" s="336"/>
      <c r="AG193" s="336"/>
      <c r="AH193" s="336"/>
      <c r="AI193" s="336"/>
      <c r="AJ193" s="336"/>
      <c r="AK193" s="336"/>
      <c r="AL193" s="336"/>
      <c r="AM193" s="336"/>
      <c r="AN193" s="336"/>
      <c r="AO193" s="337"/>
      <c r="AP193" s="172"/>
    </row>
    <row r="194" spans="2:42" ht="9.75" hidden="1" customHeight="1">
      <c r="B194" s="170"/>
      <c r="C194" s="335"/>
      <c r="D194" s="336"/>
      <c r="E194" s="336"/>
      <c r="F194" s="336"/>
      <c r="G194" s="336"/>
      <c r="H194" s="336"/>
      <c r="I194" s="336"/>
      <c r="J194" s="336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7"/>
      <c r="V194" s="370"/>
      <c r="W194" s="335"/>
      <c r="X194" s="336"/>
      <c r="Y194" s="336"/>
      <c r="Z194" s="336"/>
      <c r="AA194" s="336"/>
      <c r="AB194" s="336"/>
      <c r="AC194" s="336"/>
      <c r="AD194" s="336"/>
      <c r="AE194" s="336"/>
      <c r="AF194" s="336"/>
      <c r="AG194" s="336"/>
      <c r="AH194" s="336"/>
      <c r="AI194" s="336"/>
      <c r="AJ194" s="336"/>
      <c r="AK194" s="336"/>
      <c r="AL194" s="336"/>
      <c r="AM194" s="336"/>
      <c r="AN194" s="336"/>
      <c r="AO194" s="337"/>
      <c r="AP194" s="172"/>
    </row>
    <row r="195" spans="2:42" ht="9.75" hidden="1" customHeight="1">
      <c r="B195" s="170"/>
      <c r="C195" s="335"/>
      <c r="D195" s="336"/>
      <c r="E195" s="336"/>
      <c r="F195" s="336"/>
      <c r="G195" s="336"/>
      <c r="H195" s="336"/>
      <c r="I195" s="336"/>
      <c r="J195" s="336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7"/>
      <c r="V195" s="370"/>
      <c r="W195" s="335"/>
      <c r="X195" s="336"/>
      <c r="Y195" s="336"/>
      <c r="Z195" s="336"/>
      <c r="AA195" s="336"/>
      <c r="AB195" s="336"/>
      <c r="AC195" s="336"/>
      <c r="AD195" s="336"/>
      <c r="AE195" s="336"/>
      <c r="AF195" s="336"/>
      <c r="AG195" s="336"/>
      <c r="AH195" s="336"/>
      <c r="AI195" s="336"/>
      <c r="AJ195" s="336"/>
      <c r="AK195" s="336"/>
      <c r="AL195" s="336"/>
      <c r="AM195" s="336"/>
      <c r="AN195" s="336"/>
      <c r="AO195" s="337"/>
      <c r="AP195" s="172"/>
    </row>
    <row r="196" spans="2:42" ht="9.75" hidden="1" customHeight="1">
      <c r="B196" s="170"/>
      <c r="C196" s="335"/>
      <c r="D196" s="336"/>
      <c r="E196" s="336"/>
      <c r="F196" s="336"/>
      <c r="G196" s="336"/>
      <c r="H196" s="336"/>
      <c r="I196" s="336"/>
      <c r="J196" s="336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7"/>
      <c r="V196" s="370"/>
      <c r="W196" s="335"/>
      <c r="X196" s="336"/>
      <c r="Y196" s="336"/>
      <c r="Z196" s="336"/>
      <c r="AA196" s="336"/>
      <c r="AB196" s="336"/>
      <c r="AC196" s="336"/>
      <c r="AD196" s="336"/>
      <c r="AE196" s="336"/>
      <c r="AF196" s="336"/>
      <c r="AG196" s="336"/>
      <c r="AH196" s="336"/>
      <c r="AI196" s="336"/>
      <c r="AJ196" s="336"/>
      <c r="AK196" s="336"/>
      <c r="AL196" s="336"/>
      <c r="AM196" s="336"/>
      <c r="AN196" s="336"/>
      <c r="AO196" s="337"/>
      <c r="AP196" s="172"/>
    </row>
    <row r="197" spans="2:42" ht="9.75" hidden="1" customHeight="1">
      <c r="B197" s="170"/>
      <c r="C197" s="335"/>
      <c r="D197" s="336"/>
      <c r="E197" s="336"/>
      <c r="F197" s="336"/>
      <c r="G197" s="336"/>
      <c r="H197" s="336"/>
      <c r="I197" s="336"/>
      <c r="J197" s="336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7"/>
      <c r="V197" s="370"/>
      <c r="W197" s="335"/>
      <c r="X197" s="336"/>
      <c r="Y197" s="336"/>
      <c r="Z197" s="336"/>
      <c r="AA197" s="336"/>
      <c r="AB197" s="336"/>
      <c r="AC197" s="336"/>
      <c r="AD197" s="336"/>
      <c r="AE197" s="336"/>
      <c r="AF197" s="336"/>
      <c r="AG197" s="336"/>
      <c r="AH197" s="336"/>
      <c r="AI197" s="336"/>
      <c r="AJ197" s="336"/>
      <c r="AK197" s="336"/>
      <c r="AL197" s="336"/>
      <c r="AM197" s="336"/>
      <c r="AN197" s="336"/>
      <c r="AO197" s="337"/>
      <c r="AP197" s="172"/>
    </row>
    <row r="198" spans="2:42" ht="9.75" hidden="1" customHeight="1">
      <c r="B198" s="170"/>
      <c r="C198" s="335"/>
      <c r="D198" s="336"/>
      <c r="E198" s="336"/>
      <c r="F198" s="336"/>
      <c r="G198" s="336"/>
      <c r="H198" s="336"/>
      <c r="I198" s="336"/>
      <c r="J198" s="336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7"/>
      <c r="V198" s="370"/>
      <c r="W198" s="335"/>
      <c r="X198" s="336"/>
      <c r="Y198" s="336"/>
      <c r="Z198" s="336"/>
      <c r="AA198" s="336"/>
      <c r="AB198" s="336"/>
      <c r="AC198" s="336"/>
      <c r="AD198" s="336"/>
      <c r="AE198" s="336"/>
      <c r="AF198" s="336"/>
      <c r="AG198" s="336"/>
      <c r="AH198" s="336"/>
      <c r="AI198" s="336"/>
      <c r="AJ198" s="336"/>
      <c r="AK198" s="336"/>
      <c r="AL198" s="336"/>
      <c r="AM198" s="336"/>
      <c r="AN198" s="336"/>
      <c r="AO198" s="337"/>
      <c r="AP198" s="172"/>
    </row>
    <row r="199" spans="2:42" ht="9.75" hidden="1" customHeight="1">
      <c r="B199" s="170"/>
      <c r="C199" s="342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  <c r="O199" s="343"/>
      <c r="P199" s="343"/>
      <c r="Q199" s="343"/>
      <c r="R199" s="343"/>
      <c r="S199" s="343"/>
      <c r="T199" s="343"/>
      <c r="U199" s="344"/>
      <c r="V199" s="370"/>
      <c r="W199" s="342"/>
      <c r="X199" s="343"/>
      <c r="Y199" s="343"/>
      <c r="Z199" s="343"/>
      <c r="AA199" s="343"/>
      <c r="AB199" s="343"/>
      <c r="AC199" s="343"/>
      <c r="AD199" s="343"/>
      <c r="AE199" s="343"/>
      <c r="AF199" s="343"/>
      <c r="AG199" s="343"/>
      <c r="AH199" s="343"/>
      <c r="AI199" s="343"/>
      <c r="AJ199" s="343"/>
      <c r="AK199" s="343"/>
      <c r="AL199" s="343"/>
      <c r="AM199" s="343"/>
      <c r="AN199" s="343"/>
      <c r="AO199" s="344"/>
      <c r="AP199" s="172"/>
    </row>
    <row r="200" spans="2:42" ht="9.75" hidden="1" customHeight="1">
      <c r="B200" s="170"/>
      <c r="C200" s="350" t="s">
        <v>813</v>
      </c>
      <c r="D200" s="330"/>
      <c r="E200" s="330"/>
      <c r="F200" s="330"/>
      <c r="G200" s="330"/>
      <c r="H200" s="330"/>
      <c r="I200" s="330"/>
      <c r="J200" s="330"/>
      <c r="K200" s="330"/>
      <c r="L200" s="330"/>
      <c r="M200" s="330"/>
      <c r="N200" s="330"/>
      <c r="O200" s="330"/>
      <c r="P200" s="330"/>
      <c r="Q200" s="330"/>
      <c r="R200" s="330"/>
      <c r="S200" s="330"/>
      <c r="T200" s="330"/>
      <c r="U200" s="331"/>
      <c r="V200" s="370"/>
      <c r="W200" s="350" t="s">
        <v>893</v>
      </c>
      <c r="X200" s="330"/>
      <c r="Y200" s="330"/>
      <c r="Z200" s="330"/>
      <c r="AA200" s="330"/>
      <c r="AB200" s="330"/>
      <c r="AC200" s="330"/>
      <c r="AD200" s="330"/>
      <c r="AE200" s="330"/>
      <c r="AF200" s="330"/>
      <c r="AG200" s="330"/>
      <c r="AH200" s="330"/>
      <c r="AI200" s="330"/>
      <c r="AJ200" s="330"/>
      <c r="AK200" s="330"/>
      <c r="AL200" s="330"/>
      <c r="AM200" s="330"/>
      <c r="AN200" s="330"/>
      <c r="AO200" s="331"/>
      <c r="AP200" s="172"/>
    </row>
    <row r="201" spans="2:42" ht="18.75" hidden="1" customHeight="1">
      <c r="B201" s="184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  <c r="AA201" s="175"/>
      <c r="AB201" s="175"/>
      <c r="AC201" s="175"/>
      <c r="AD201" s="175"/>
      <c r="AE201" s="175"/>
      <c r="AF201" s="175"/>
      <c r="AG201" s="175"/>
      <c r="AH201" s="175"/>
      <c r="AI201" s="175"/>
      <c r="AJ201" s="175"/>
      <c r="AK201" s="175"/>
      <c r="AL201" s="175"/>
      <c r="AM201" s="175"/>
      <c r="AN201" s="175"/>
      <c r="AO201" s="175"/>
      <c r="AP201" s="176"/>
    </row>
    <row r="202" spans="2:42" ht="12.75" customHeight="1">
      <c r="B202" s="170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  <c r="AF202" s="171"/>
      <c r="AG202" s="171"/>
      <c r="AH202" s="171"/>
      <c r="AI202" s="171"/>
      <c r="AJ202" s="171"/>
      <c r="AK202" s="171"/>
      <c r="AL202" s="171"/>
      <c r="AM202" s="171"/>
      <c r="AN202" s="171"/>
      <c r="AO202" s="171"/>
      <c r="AP202" s="172"/>
    </row>
    <row r="203" spans="2:42" ht="12.75" hidden="1" customHeight="1">
      <c r="B203" s="170"/>
      <c r="C203" s="329" t="s">
        <v>790</v>
      </c>
      <c r="D203" s="330"/>
      <c r="E203" s="330"/>
      <c r="F203" s="330"/>
      <c r="G203" s="330"/>
      <c r="H203" s="330"/>
      <c r="I203" s="330"/>
      <c r="J203" s="330"/>
      <c r="K203" s="330"/>
      <c r="L203" s="330"/>
      <c r="M203" s="330"/>
      <c r="N203" s="330"/>
      <c r="O203" s="330"/>
      <c r="P203" s="330"/>
      <c r="Q203" s="330"/>
      <c r="R203" s="330"/>
      <c r="S203" s="330"/>
      <c r="T203" s="330"/>
      <c r="U203" s="331"/>
      <c r="V203" s="171"/>
      <c r="W203" s="329" t="s">
        <v>910</v>
      </c>
      <c r="X203" s="330"/>
      <c r="Y203" s="330"/>
      <c r="Z203" s="330"/>
      <c r="AA203" s="330"/>
      <c r="AB203" s="330"/>
      <c r="AC203" s="330"/>
      <c r="AD203" s="330"/>
      <c r="AE203" s="330"/>
      <c r="AF203" s="330"/>
      <c r="AG203" s="330"/>
      <c r="AH203" s="330"/>
      <c r="AI203" s="330"/>
      <c r="AJ203" s="330"/>
      <c r="AK203" s="330"/>
      <c r="AL203" s="330"/>
      <c r="AM203" s="330"/>
      <c r="AN203" s="330"/>
      <c r="AO203" s="331"/>
      <c r="AP203" s="172"/>
    </row>
    <row r="204" spans="2:42" ht="9.75" hidden="1" customHeight="1">
      <c r="B204" s="170"/>
      <c r="C204" s="339"/>
      <c r="D204" s="340"/>
      <c r="E204" s="340"/>
      <c r="F204" s="340"/>
      <c r="G204" s="340"/>
      <c r="H204" s="340"/>
      <c r="I204" s="340"/>
      <c r="J204" s="340"/>
      <c r="K204" s="340"/>
      <c r="L204" s="340"/>
      <c r="M204" s="340"/>
      <c r="N204" s="340"/>
      <c r="O204" s="340"/>
      <c r="P204" s="340"/>
      <c r="Q204" s="340"/>
      <c r="R204" s="340"/>
      <c r="S204" s="340"/>
      <c r="T204" s="340"/>
      <c r="U204" s="341"/>
      <c r="V204" s="171"/>
      <c r="W204" s="332"/>
      <c r="X204" s="333"/>
      <c r="Y204" s="333"/>
      <c r="Z204" s="333"/>
      <c r="AA204" s="333"/>
      <c r="AB204" s="333"/>
      <c r="AC204" s="333"/>
      <c r="AD204" s="333"/>
      <c r="AE204" s="333"/>
      <c r="AF204" s="333"/>
      <c r="AG204" s="333"/>
      <c r="AH204" s="333"/>
      <c r="AI204" s="333"/>
      <c r="AJ204" s="333"/>
      <c r="AK204" s="333"/>
      <c r="AL204" s="333"/>
      <c r="AM204" s="333"/>
      <c r="AN204" s="333"/>
      <c r="AO204" s="334"/>
      <c r="AP204" s="172"/>
    </row>
    <row r="205" spans="2:42" ht="9" hidden="1" customHeight="1">
      <c r="B205" s="170"/>
      <c r="C205" s="335"/>
      <c r="D205" s="336"/>
      <c r="E205" s="336"/>
      <c r="F205" s="336"/>
      <c r="G205" s="336"/>
      <c r="H205" s="336"/>
      <c r="I205" s="336"/>
      <c r="J205" s="336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7"/>
      <c r="V205" s="171"/>
      <c r="W205" s="335"/>
      <c r="X205" s="336"/>
      <c r="Y205" s="336"/>
      <c r="Z205" s="336"/>
      <c r="AA205" s="336"/>
      <c r="AB205" s="336"/>
      <c r="AC205" s="336"/>
      <c r="AD205" s="336"/>
      <c r="AE205" s="336"/>
      <c r="AF205" s="336"/>
      <c r="AG205" s="336"/>
      <c r="AH205" s="336"/>
      <c r="AI205" s="336"/>
      <c r="AJ205" s="336"/>
      <c r="AK205" s="336"/>
      <c r="AL205" s="336"/>
      <c r="AM205" s="336"/>
      <c r="AN205" s="336"/>
      <c r="AO205" s="337"/>
      <c r="AP205" s="172"/>
    </row>
    <row r="206" spans="2:42" ht="9" hidden="1" customHeight="1">
      <c r="B206" s="170"/>
      <c r="C206" s="335"/>
      <c r="D206" s="336"/>
      <c r="E206" s="336"/>
      <c r="F206" s="336"/>
      <c r="G206" s="336"/>
      <c r="H206" s="336"/>
      <c r="I206" s="336"/>
      <c r="J206" s="336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7"/>
      <c r="V206" s="171"/>
      <c r="W206" s="335"/>
      <c r="X206" s="336"/>
      <c r="Y206" s="336"/>
      <c r="Z206" s="336"/>
      <c r="AA206" s="336"/>
      <c r="AB206" s="336"/>
      <c r="AC206" s="336"/>
      <c r="AD206" s="336"/>
      <c r="AE206" s="336"/>
      <c r="AF206" s="336"/>
      <c r="AG206" s="336"/>
      <c r="AH206" s="336"/>
      <c r="AI206" s="336"/>
      <c r="AJ206" s="336"/>
      <c r="AK206" s="336"/>
      <c r="AL206" s="336"/>
      <c r="AM206" s="336"/>
      <c r="AN206" s="336"/>
      <c r="AO206" s="337"/>
      <c r="AP206" s="172"/>
    </row>
    <row r="207" spans="2:42" ht="12" hidden="1" customHeight="1">
      <c r="B207" s="170"/>
      <c r="C207" s="335"/>
      <c r="D207" s="336"/>
      <c r="E207" s="336"/>
      <c r="F207" s="336"/>
      <c r="G207" s="336"/>
      <c r="H207" s="336"/>
      <c r="I207" s="336"/>
      <c r="J207" s="336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7"/>
      <c r="V207" s="171"/>
      <c r="W207" s="335"/>
      <c r="X207" s="336"/>
      <c r="Y207" s="336"/>
      <c r="Z207" s="336"/>
      <c r="AA207" s="336"/>
      <c r="AB207" s="336"/>
      <c r="AC207" s="336"/>
      <c r="AD207" s="336"/>
      <c r="AE207" s="336"/>
      <c r="AF207" s="336"/>
      <c r="AG207" s="336"/>
      <c r="AH207" s="336"/>
      <c r="AI207" s="336"/>
      <c r="AJ207" s="336"/>
      <c r="AK207" s="336"/>
      <c r="AL207" s="336"/>
      <c r="AM207" s="336"/>
      <c r="AN207" s="336"/>
      <c r="AO207" s="337"/>
      <c r="AP207" s="172"/>
    </row>
    <row r="208" spans="2:42" ht="7.5" hidden="1" customHeight="1">
      <c r="B208" s="170"/>
      <c r="C208" s="335"/>
      <c r="D208" s="336"/>
      <c r="E208" s="336"/>
      <c r="F208" s="336"/>
      <c r="G208" s="336"/>
      <c r="H208" s="336"/>
      <c r="I208" s="336"/>
      <c r="J208" s="336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7"/>
      <c r="V208" s="171"/>
      <c r="W208" s="335"/>
      <c r="X208" s="336"/>
      <c r="Y208" s="336"/>
      <c r="Z208" s="336"/>
      <c r="AA208" s="336"/>
      <c r="AB208" s="336"/>
      <c r="AC208" s="336"/>
      <c r="AD208" s="336"/>
      <c r="AE208" s="336"/>
      <c r="AF208" s="336"/>
      <c r="AG208" s="336"/>
      <c r="AH208" s="336"/>
      <c r="AI208" s="336"/>
      <c r="AJ208" s="336"/>
      <c r="AK208" s="336"/>
      <c r="AL208" s="336"/>
      <c r="AM208" s="336"/>
      <c r="AN208" s="336"/>
      <c r="AO208" s="337"/>
      <c r="AP208" s="172"/>
    </row>
    <row r="209" spans="2:42" ht="10.5" hidden="1" customHeight="1">
      <c r="B209" s="170"/>
      <c r="C209" s="335"/>
      <c r="D209" s="336"/>
      <c r="E209" s="336"/>
      <c r="F209" s="336"/>
      <c r="G209" s="336"/>
      <c r="H209" s="336"/>
      <c r="I209" s="336"/>
      <c r="J209" s="336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7"/>
      <c r="V209" s="171"/>
      <c r="W209" s="335"/>
      <c r="X209" s="336"/>
      <c r="Y209" s="336"/>
      <c r="Z209" s="336"/>
      <c r="AA209" s="336"/>
      <c r="AB209" s="336"/>
      <c r="AC209" s="336"/>
      <c r="AD209" s="336"/>
      <c r="AE209" s="336"/>
      <c r="AF209" s="336"/>
      <c r="AG209" s="336"/>
      <c r="AH209" s="336"/>
      <c r="AI209" s="336"/>
      <c r="AJ209" s="336"/>
      <c r="AK209" s="336"/>
      <c r="AL209" s="336"/>
      <c r="AM209" s="336"/>
      <c r="AN209" s="336"/>
      <c r="AO209" s="337"/>
      <c r="AP209" s="172"/>
    </row>
    <row r="210" spans="2:42" ht="9.75" hidden="1" customHeight="1">
      <c r="B210" s="170"/>
      <c r="C210" s="335"/>
      <c r="D210" s="336"/>
      <c r="E210" s="336"/>
      <c r="F210" s="336"/>
      <c r="G210" s="336"/>
      <c r="H210" s="336"/>
      <c r="I210" s="336"/>
      <c r="J210" s="336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7"/>
      <c r="V210" s="171"/>
      <c r="W210" s="335"/>
      <c r="X210" s="336"/>
      <c r="Y210" s="336"/>
      <c r="Z210" s="336"/>
      <c r="AA210" s="336"/>
      <c r="AB210" s="336"/>
      <c r="AC210" s="336"/>
      <c r="AD210" s="336"/>
      <c r="AE210" s="336"/>
      <c r="AF210" s="336"/>
      <c r="AG210" s="336"/>
      <c r="AH210" s="336"/>
      <c r="AI210" s="336"/>
      <c r="AJ210" s="336"/>
      <c r="AK210" s="336"/>
      <c r="AL210" s="336"/>
      <c r="AM210" s="336"/>
      <c r="AN210" s="336"/>
      <c r="AO210" s="337"/>
      <c r="AP210" s="172"/>
    </row>
    <row r="211" spans="2:42" ht="7.5" hidden="1" customHeight="1">
      <c r="B211" s="170"/>
      <c r="C211" s="335"/>
      <c r="D211" s="336"/>
      <c r="E211" s="336"/>
      <c r="F211" s="336"/>
      <c r="G211" s="336"/>
      <c r="H211" s="336"/>
      <c r="I211" s="336"/>
      <c r="J211" s="336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7"/>
      <c r="V211" s="171"/>
      <c r="W211" s="335"/>
      <c r="X211" s="336"/>
      <c r="Y211" s="336"/>
      <c r="Z211" s="336"/>
      <c r="AA211" s="336"/>
      <c r="AB211" s="336"/>
      <c r="AC211" s="336"/>
      <c r="AD211" s="336"/>
      <c r="AE211" s="336"/>
      <c r="AF211" s="336"/>
      <c r="AG211" s="336"/>
      <c r="AH211" s="336"/>
      <c r="AI211" s="336"/>
      <c r="AJ211" s="336"/>
      <c r="AK211" s="336"/>
      <c r="AL211" s="336"/>
      <c r="AM211" s="336"/>
      <c r="AN211" s="336"/>
      <c r="AO211" s="337"/>
      <c r="AP211" s="172"/>
    </row>
    <row r="212" spans="2:42" ht="9" hidden="1" customHeight="1">
      <c r="B212" s="170"/>
      <c r="C212" s="335"/>
      <c r="D212" s="336"/>
      <c r="E212" s="336"/>
      <c r="F212" s="336"/>
      <c r="G212" s="336"/>
      <c r="H212" s="336"/>
      <c r="I212" s="336"/>
      <c r="J212" s="336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7"/>
      <c r="V212" s="171"/>
      <c r="W212" s="335"/>
      <c r="X212" s="336"/>
      <c r="Y212" s="336"/>
      <c r="Z212" s="336"/>
      <c r="AA212" s="336"/>
      <c r="AB212" s="336"/>
      <c r="AC212" s="336"/>
      <c r="AD212" s="336"/>
      <c r="AE212" s="336"/>
      <c r="AF212" s="336"/>
      <c r="AG212" s="336"/>
      <c r="AH212" s="336"/>
      <c r="AI212" s="336"/>
      <c r="AJ212" s="336"/>
      <c r="AK212" s="336"/>
      <c r="AL212" s="336"/>
      <c r="AM212" s="336"/>
      <c r="AN212" s="336"/>
      <c r="AO212" s="337"/>
      <c r="AP212" s="172"/>
    </row>
    <row r="213" spans="2:42" ht="10.5" hidden="1" customHeight="1">
      <c r="B213" s="170"/>
      <c r="C213" s="335"/>
      <c r="D213" s="336"/>
      <c r="E213" s="336"/>
      <c r="F213" s="336"/>
      <c r="G213" s="336"/>
      <c r="H213" s="336"/>
      <c r="I213" s="336"/>
      <c r="J213" s="336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7"/>
      <c r="V213" s="171"/>
      <c r="W213" s="335"/>
      <c r="X213" s="336"/>
      <c r="Y213" s="336"/>
      <c r="Z213" s="336"/>
      <c r="AA213" s="336"/>
      <c r="AB213" s="336"/>
      <c r="AC213" s="336"/>
      <c r="AD213" s="336"/>
      <c r="AE213" s="336"/>
      <c r="AF213" s="336"/>
      <c r="AG213" s="336"/>
      <c r="AH213" s="336"/>
      <c r="AI213" s="336"/>
      <c r="AJ213" s="336"/>
      <c r="AK213" s="336"/>
      <c r="AL213" s="336"/>
      <c r="AM213" s="336"/>
      <c r="AN213" s="336"/>
      <c r="AO213" s="337"/>
      <c r="AP213" s="172"/>
    </row>
    <row r="214" spans="2:42" ht="9" hidden="1" customHeight="1">
      <c r="B214" s="170"/>
      <c r="C214" s="335"/>
      <c r="D214" s="336"/>
      <c r="E214" s="336"/>
      <c r="F214" s="336"/>
      <c r="G214" s="336"/>
      <c r="H214" s="336"/>
      <c r="I214" s="336"/>
      <c r="J214" s="336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7"/>
      <c r="V214" s="171"/>
      <c r="W214" s="335"/>
      <c r="X214" s="336"/>
      <c r="Y214" s="336"/>
      <c r="Z214" s="336"/>
      <c r="AA214" s="336"/>
      <c r="AB214" s="336"/>
      <c r="AC214" s="336"/>
      <c r="AD214" s="336"/>
      <c r="AE214" s="336"/>
      <c r="AF214" s="336"/>
      <c r="AG214" s="336"/>
      <c r="AH214" s="336"/>
      <c r="AI214" s="336"/>
      <c r="AJ214" s="336"/>
      <c r="AK214" s="336"/>
      <c r="AL214" s="336"/>
      <c r="AM214" s="336"/>
      <c r="AN214" s="336"/>
      <c r="AO214" s="337"/>
      <c r="AP214" s="172"/>
    </row>
    <row r="215" spans="2:42" ht="9.75" hidden="1" customHeight="1">
      <c r="B215" s="170"/>
      <c r="C215" s="335"/>
      <c r="D215" s="336"/>
      <c r="E215" s="336"/>
      <c r="F215" s="336"/>
      <c r="G215" s="336"/>
      <c r="H215" s="336"/>
      <c r="I215" s="336"/>
      <c r="J215" s="336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7"/>
      <c r="V215" s="171"/>
      <c r="W215" s="335"/>
      <c r="X215" s="336"/>
      <c r="Y215" s="336"/>
      <c r="Z215" s="336"/>
      <c r="AA215" s="336"/>
      <c r="AB215" s="336"/>
      <c r="AC215" s="336"/>
      <c r="AD215" s="336"/>
      <c r="AE215" s="336"/>
      <c r="AF215" s="336"/>
      <c r="AG215" s="336"/>
      <c r="AH215" s="336"/>
      <c r="AI215" s="336"/>
      <c r="AJ215" s="336"/>
      <c r="AK215" s="336"/>
      <c r="AL215" s="336"/>
      <c r="AM215" s="336"/>
      <c r="AN215" s="336"/>
      <c r="AO215" s="337"/>
      <c r="AP215" s="172"/>
    </row>
    <row r="216" spans="2:42" ht="9" hidden="1" customHeight="1">
      <c r="B216" s="170"/>
      <c r="C216" s="342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3"/>
      <c r="R216" s="343"/>
      <c r="S216" s="343"/>
      <c r="T216" s="343"/>
      <c r="U216" s="344"/>
      <c r="V216" s="171"/>
      <c r="W216" s="335"/>
      <c r="X216" s="336"/>
      <c r="Y216" s="336"/>
      <c r="Z216" s="336"/>
      <c r="AA216" s="336"/>
      <c r="AB216" s="336"/>
      <c r="AC216" s="336"/>
      <c r="AD216" s="336"/>
      <c r="AE216" s="336"/>
      <c r="AF216" s="336"/>
      <c r="AG216" s="336"/>
      <c r="AH216" s="336"/>
      <c r="AI216" s="336"/>
      <c r="AJ216" s="336"/>
      <c r="AK216" s="336"/>
      <c r="AL216" s="336"/>
      <c r="AM216" s="336"/>
      <c r="AN216" s="336"/>
      <c r="AO216" s="337"/>
      <c r="AP216" s="172"/>
    </row>
    <row r="217" spans="2:42" ht="9.75" hidden="1" customHeight="1">
      <c r="B217" s="170"/>
      <c r="C217" s="338" t="s">
        <v>929</v>
      </c>
      <c r="D217" s="330"/>
      <c r="E217" s="330"/>
      <c r="F217" s="330"/>
      <c r="G217" s="330"/>
      <c r="H217" s="330"/>
      <c r="I217" s="330"/>
      <c r="J217" s="330"/>
      <c r="K217" s="330"/>
      <c r="L217" s="330"/>
      <c r="M217" s="330"/>
      <c r="N217" s="330"/>
      <c r="O217" s="330"/>
      <c r="P217" s="330"/>
      <c r="Q217" s="330"/>
      <c r="R217" s="330"/>
      <c r="S217" s="330"/>
      <c r="T217" s="330"/>
      <c r="U217" s="331"/>
      <c r="V217" s="171"/>
      <c r="W217" s="338" t="s">
        <v>932</v>
      </c>
      <c r="X217" s="330"/>
      <c r="Y217" s="330"/>
      <c r="Z217" s="330"/>
      <c r="AA217" s="330"/>
      <c r="AB217" s="330"/>
      <c r="AC217" s="330"/>
      <c r="AD217" s="330"/>
      <c r="AE217" s="330"/>
      <c r="AF217" s="330"/>
      <c r="AG217" s="330"/>
      <c r="AH217" s="330"/>
      <c r="AI217" s="330"/>
      <c r="AJ217" s="330"/>
      <c r="AK217" s="330"/>
      <c r="AL217" s="330"/>
      <c r="AM217" s="330"/>
      <c r="AN217" s="330"/>
      <c r="AO217" s="331"/>
      <c r="AP217" s="172"/>
    </row>
    <row r="218" spans="2:42" ht="9.75" hidden="1" customHeight="1">
      <c r="B218" s="170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1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78"/>
      <c r="AI218" s="178"/>
      <c r="AJ218" s="178"/>
      <c r="AK218" s="178"/>
      <c r="AL218" s="178"/>
      <c r="AM218" s="178"/>
      <c r="AN218" s="178"/>
      <c r="AO218" s="178"/>
      <c r="AP218" s="172"/>
    </row>
    <row r="219" spans="2:42" ht="9.75" hidden="1" customHeight="1">
      <c r="B219" s="170"/>
      <c r="C219" s="329" t="s">
        <v>941</v>
      </c>
      <c r="D219" s="330"/>
      <c r="E219" s="330"/>
      <c r="F219" s="330"/>
      <c r="G219" s="330"/>
      <c r="H219" s="330"/>
      <c r="I219" s="330"/>
      <c r="J219" s="330"/>
      <c r="K219" s="330"/>
      <c r="L219" s="330"/>
      <c r="M219" s="330"/>
      <c r="N219" s="330"/>
      <c r="O219" s="330"/>
      <c r="P219" s="330"/>
      <c r="Q219" s="330"/>
      <c r="R219" s="330"/>
      <c r="S219" s="330"/>
      <c r="T219" s="330"/>
      <c r="U219" s="331"/>
      <c r="V219" s="171"/>
      <c r="W219" s="329" t="s">
        <v>944</v>
      </c>
      <c r="X219" s="330"/>
      <c r="Y219" s="330"/>
      <c r="Z219" s="330"/>
      <c r="AA219" s="330"/>
      <c r="AB219" s="330"/>
      <c r="AC219" s="330"/>
      <c r="AD219" s="330"/>
      <c r="AE219" s="330"/>
      <c r="AF219" s="330"/>
      <c r="AG219" s="330"/>
      <c r="AH219" s="330"/>
      <c r="AI219" s="330"/>
      <c r="AJ219" s="330"/>
      <c r="AK219" s="330"/>
      <c r="AL219" s="330"/>
      <c r="AM219" s="330"/>
      <c r="AN219" s="330"/>
      <c r="AO219" s="331"/>
      <c r="AP219" s="172"/>
    </row>
    <row r="220" spans="2:42" ht="9.75" hidden="1" customHeight="1">
      <c r="B220" s="170"/>
      <c r="C220" s="339"/>
      <c r="D220" s="340"/>
      <c r="E220" s="340"/>
      <c r="F220" s="340"/>
      <c r="G220" s="340"/>
      <c r="H220" s="340"/>
      <c r="I220" s="340"/>
      <c r="J220" s="340"/>
      <c r="K220" s="340"/>
      <c r="L220" s="340"/>
      <c r="M220" s="340"/>
      <c r="N220" s="340"/>
      <c r="O220" s="340"/>
      <c r="P220" s="340"/>
      <c r="Q220" s="340"/>
      <c r="R220" s="340"/>
      <c r="S220" s="340"/>
      <c r="T220" s="340"/>
      <c r="U220" s="341"/>
      <c r="V220" s="171"/>
      <c r="W220" s="332"/>
      <c r="X220" s="333"/>
      <c r="Y220" s="333"/>
      <c r="Z220" s="333"/>
      <c r="AA220" s="333"/>
      <c r="AB220" s="333"/>
      <c r="AC220" s="333"/>
      <c r="AD220" s="333"/>
      <c r="AE220" s="333"/>
      <c r="AF220" s="333"/>
      <c r="AG220" s="333"/>
      <c r="AH220" s="333"/>
      <c r="AI220" s="333"/>
      <c r="AJ220" s="333"/>
      <c r="AK220" s="333"/>
      <c r="AL220" s="333"/>
      <c r="AM220" s="333"/>
      <c r="AN220" s="333"/>
      <c r="AO220" s="334"/>
      <c r="AP220" s="172"/>
    </row>
    <row r="221" spans="2:42" ht="9.75" hidden="1" customHeight="1">
      <c r="B221" s="170"/>
      <c r="C221" s="335"/>
      <c r="D221" s="336"/>
      <c r="E221" s="336"/>
      <c r="F221" s="336"/>
      <c r="G221" s="336"/>
      <c r="H221" s="336"/>
      <c r="I221" s="336"/>
      <c r="J221" s="336"/>
      <c r="K221" s="336"/>
      <c r="L221" s="336"/>
      <c r="M221" s="336"/>
      <c r="N221" s="336"/>
      <c r="O221" s="336"/>
      <c r="P221" s="336"/>
      <c r="Q221" s="336"/>
      <c r="R221" s="336"/>
      <c r="S221" s="336"/>
      <c r="T221" s="336"/>
      <c r="U221" s="337"/>
      <c r="V221" s="171"/>
      <c r="W221" s="335"/>
      <c r="X221" s="336"/>
      <c r="Y221" s="336"/>
      <c r="Z221" s="336"/>
      <c r="AA221" s="336"/>
      <c r="AB221" s="336"/>
      <c r="AC221" s="336"/>
      <c r="AD221" s="336"/>
      <c r="AE221" s="336"/>
      <c r="AF221" s="336"/>
      <c r="AG221" s="336"/>
      <c r="AH221" s="336"/>
      <c r="AI221" s="336"/>
      <c r="AJ221" s="336"/>
      <c r="AK221" s="336"/>
      <c r="AL221" s="336"/>
      <c r="AM221" s="336"/>
      <c r="AN221" s="336"/>
      <c r="AO221" s="337"/>
      <c r="AP221" s="172"/>
    </row>
    <row r="222" spans="2:42" ht="9.75" hidden="1" customHeight="1">
      <c r="B222" s="170"/>
      <c r="C222" s="335"/>
      <c r="D222" s="336"/>
      <c r="E222" s="336"/>
      <c r="F222" s="336"/>
      <c r="G222" s="336"/>
      <c r="H222" s="336"/>
      <c r="I222" s="336"/>
      <c r="J222" s="336"/>
      <c r="K222" s="336"/>
      <c r="L222" s="336"/>
      <c r="M222" s="336"/>
      <c r="N222" s="336"/>
      <c r="O222" s="336"/>
      <c r="P222" s="336"/>
      <c r="Q222" s="336"/>
      <c r="R222" s="336"/>
      <c r="S222" s="336"/>
      <c r="T222" s="336"/>
      <c r="U222" s="337"/>
      <c r="V222" s="171"/>
      <c r="W222" s="335"/>
      <c r="X222" s="336"/>
      <c r="Y222" s="336"/>
      <c r="Z222" s="336"/>
      <c r="AA222" s="336"/>
      <c r="AB222" s="336"/>
      <c r="AC222" s="336"/>
      <c r="AD222" s="336"/>
      <c r="AE222" s="336"/>
      <c r="AF222" s="336"/>
      <c r="AG222" s="336"/>
      <c r="AH222" s="336"/>
      <c r="AI222" s="336"/>
      <c r="AJ222" s="336"/>
      <c r="AK222" s="336"/>
      <c r="AL222" s="336"/>
      <c r="AM222" s="336"/>
      <c r="AN222" s="336"/>
      <c r="AO222" s="337"/>
      <c r="AP222" s="172"/>
    </row>
    <row r="223" spans="2:42" ht="9.75" hidden="1" customHeight="1">
      <c r="B223" s="170"/>
      <c r="C223" s="335"/>
      <c r="D223" s="336"/>
      <c r="E223" s="336"/>
      <c r="F223" s="336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7"/>
      <c r="V223" s="171"/>
      <c r="W223" s="335"/>
      <c r="X223" s="336"/>
      <c r="Y223" s="336"/>
      <c r="Z223" s="336"/>
      <c r="AA223" s="336"/>
      <c r="AB223" s="336"/>
      <c r="AC223" s="336"/>
      <c r="AD223" s="336"/>
      <c r="AE223" s="336"/>
      <c r="AF223" s="336"/>
      <c r="AG223" s="336"/>
      <c r="AH223" s="336"/>
      <c r="AI223" s="336"/>
      <c r="AJ223" s="336"/>
      <c r="AK223" s="336"/>
      <c r="AL223" s="336"/>
      <c r="AM223" s="336"/>
      <c r="AN223" s="336"/>
      <c r="AO223" s="337"/>
      <c r="AP223" s="172"/>
    </row>
    <row r="224" spans="2:42" ht="9.75" hidden="1" customHeight="1">
      <c r="B224" s="170"/>
      <c r="C224" s="335"/>
      <c r="D224" s="336"/>
      <c r="E224" s="336"/>
      <c r="F224" s="336"/>
      <c r="G224" s="336"/>
      <c r="H224" s="336"/>
      <c r="I224" s="336"/>
      <c r="J224" s="336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U224" s="337"/>
      <c r="V224" s="171"/>
      <c r="W224" s="335"/>
      <c r="X224" s="336"/>
      <c r="Y224" s="336"/>
      <c r="Z224" s="336"/>
      <c r="AA224" s="336"/>
      <c r="AB224" s="336"/>
      <c r="AC224" s="336"/>
      <c r="AD224" s="336"/>
      <c r="AE224" s="336"/>
      <c r="AF224" s="336"/>
      <c r="AG224" s="336"/>
      <c r="AH224" s="336"/>
      <c r="AI224" s="336"/>
      <c r="AJ224" s="336"/>
      <c r="AK224" s="336"/>
      <c r="AL224" s="336"/>
      <c r="AM224" s="336"/>
      <c r="AN224" s="336"/>
      <c r="AO224" s="337"/>
      <c r="AP224" s="172"/>
    </row>
    <row r="225" spans="2:42" ht="9.75" hidden="1" customHeight="1">
      <c r="B225" s="170"/>
      <c r="C225" s="335"/>
      <c r="D225" s="336"/>
      <c r="E225" s="336"/>
      <c r="F225" s="336"/>
      <c r="G225" s="336"/>
      <c r="H225" s="336"/>
      <c r="I225" s="336"/>
      <c r="J225" s="336"/>
      <c r="K225" s="336"/>
      <c r="L225" s="336"/>
      <c r="M225" s="336"/>
      <c r="N225" s="336"/>
      <c r="O225" s="336"/>
      <c r="P225" s="336"/>
      <c r="Q225" s="336"/>
      <c r="R225" s="336"/>
      <c r="S225" s="336"/>
      <c r="T225" s="336"/>
      <c r="U225" s="337"/>
      <c r="V225" s="171"/>
      <c r="W225" s="335"/>
      <c r="X225" s="336"/>
      <c r="Y225" s="336"/>
      <c r="Z225" s="336"/>
      <c r="AA225" s="336"/>
      <c r="AB225" s="336"/>
      <c r="AC225" s="336"/>
      <c r="AD225" s="336"/>
      <c r="AE225" s="336"/>
      <c r="AF225" s="336"/>
      <c r="AG225" s="336"/>
      <c r="AH225" s="336"/>
      <c r="AI225" s="336"/>
      <c r="AJ225" s="336"/>
      <c r="AK225" s="336"/>
      <c r="AL225" s="336"/>
      <c r="AM225" s="336"/>
      <c r="AN225" s="336"/>
      <c r="AO225" s="337"/>
      <c r="AP225" s="172"/>
    </row>
    <row r="226" spans="2:42" ht="9.75" hidden="1" customHeight="1">
      <c r="B226" s="170"/>
      <c r="C226" s="335"/>
      <c r="D226" s="336"/>
      <c r="E226" s="336"/>
      <c r="F226" s="336"/>
      <c r="G226" s="336"/>
      <c r="H226" s="336"/>
      <c r="I226" s="336"/>
      <c r="J226" s="336"/>
      <c r="K226" s="336"/>
      <c r="L226" s="336"/>
      <c r="M226" s="336"/>
      <c r="N226" s="336"/>
      <c r="O226" s="336"/>
      <c r="P226" s="336"/>
      <c r="Q226" s="336"/>
      <c r="R226" s="336"/>
      <c r="S226" s="336"/>
      <c r="T226" s="336"/>
      <c r="U226" s="337"/>
      <c r="V226" s="171"/>
      <c r="W226" s="335"/>
      <c r="X226" s="336"/>
      <c r="Y226" s="336"/>
      <c r="Z226" s="336"/>
      <c r="AA226" s="336"/>
      <c r="AB226" s="336"/>
      <c r="AC226" s="336"/>
      <c r="AD226" s="336"/>
      <c r="AE226" s="336"/>
      <c r="AF226" s="336"/>
      <c r="AG226" s="336"/>
      <c r="AH226" s="336"/>
      <c r="AI226" s="336"/>
      <c r="AJ226" s="336"/>
      <c r="AK226" s="336"/>
      <c r="AL226" s="336"/>
      <c r="AM226" s="336"/>
      <c r="AN226" s="336"/>
      <c r="AO226" s="337"/>
      <c r="AP226" s="172"/>
    </row>
    <row r="227" spans="2:42" ht="9.75" hidden="1" customHeight="1">
      <c r="B227" s="170"/>
      <c r="C227" s="335"/>
      <c r="D227" s="336"/>
      <c r="E227" s="336"/>
      <c r="F227" s="336"/>
      <c r="G227" s="336"/>
      <c r="H227" s="336"/>
      <c r="I227" s="336"/>
      <c r="J227" s="336"/>
      <c r="K227" s="336"/>
      <c r="L227" s="336"/>
      <c r="M227" s="336"/>
      <c r="N227" s="336"/>
      <c r="O227" s="336"/>
      <c r="P227" s="336"/>
      <c r="Q227" s="336"/>
      <c r="R227" s="336"/>
      <c r="S227" s="336"/>
      <c r="T227" s="336"/>
      <c r="U227" s="337"/>
      <c r="V227" s="171"/>
      <c r="W227" s="335"/>
      <c r="X227" s="336"/>
      <c r="Y227" s="336"/>
      <c r="Z227" s="336"/>
      <c r="AA227" s="336"/>
      <c r="AB227" s="336"/>
      <c r="AC227" s="336"/>
      <c r="AD227" s="336"/>
      <c r="AE227" s="336"/>
      <c r="AF227" s="336"/>
      <c r="AG227" s="336"/>
      <c r="AH227" s="336"/>
      <c r="AI227" s="336"/>
      <c r="AJ227" s="336"/>
      <c r="AK227" s="336"/>
      <c r="AL227" s="336"/>
      <c r="AM227" s="336"/>
      <c r="AN227" s="336"/>
      <c r="AO227" s="337"/>
      <c r="AP227" s="172"/>
    </row>
    <row r="228" spans="2:42" ht="9.75" hidden="1" customHeight="1">
      <c r="B228" s="170"/>
      <c r="C228" s="335"/>
      <c r="D228" s="336"/>
      <c r="E228" s="336"/>
      <c r="F228" s="336"/>
      <c r="G228" s="336"/>
      <c r="H228" s="336"/>
      <c r="I228" s="336"/>
      <c r="J228" s="336"/>
      <c r="K228" s="336"/>
      <c r="L228" s="336"/>
      <c r="M228" s="336"/>
      <c r="N228" s="336"/>
      <c r="O228" s="336"/>
      <c r="P228" s="336"/>
      <c r="Q228" s="336"/>
      <c r="R228" s="336"/>
      <c r="S228" s="336"/>
      <c r="T228" s="336"/>
      <c r="U228" s="337"/>
      <c r="V228" s="171"/>
      <c r="W228" s="335"/>
      <c r="X228" s="336"/>
      <c r="Y228" s="336"/>
      <c r="Z228" s="336"/>
      <c r="AA228" s="336"/>
      <c r="AB228" s="336"/>
      <c r="AC228" s="336"/>
      <c r="AD228" s="336"/>
      <c r="AE228" s="336"/>
      <c r="AF228" s="336"/>
      <c r="AG228" s="336"/>
      <c r="AH228" s="336"/>
      <c r="AI228" s="336"/>
      <c r="AJ228" s="336"/>
      <c r="AK228" s="336"/>
      <c r="AL228" s="336"/>
      <c r="AM228" s="336"/>
      <c r="AN228" s="336"/>
      <c r="AO228" s="337"/>
      <c r="AP228" s="172"/>
    </row>
    <row r="229" spans="2:42" ht="9.75" hidden="1" customHeight="1">
      <c r="B229" s="170"/>
      <c r="C229" s="335"/>
      <c r="D229" s="336"/>
      <c r="E229" s="336"/>
      <c r="F229" s="336"/>
      <c r="G229" s="336"/>
      <c r="H229" s="336"/>
      <c r="I229" s="336"/>
      <c r="J229" s="336"/>
      <c r="K229" s="336"/>
      <c r="L229" s="336"/>
      <c r="M229" s="336"/>
      <c r="N229" s="336"/>
      <c r="O229" s="336"/>
      <c r="P229" s="336"/>
      <c r="Q229" s="336"/>
      <c r="R229" s="336"/>
      <c r="S229" s="336"/>
      <c r="T229" s="336"/>
      <c r="U229" s="337"/>
      <c r="V229" s="171"/>
      <c r="W229" s="335"/>
      <c r="X229" s="336"/>
      <c r="Y229" s="336"/>
      <c r="Z229" s="336"/>
      <c r="AA229" s="336"/>
      <c r="AB229" s="336"/>
      <c r="AC229" s="336"/>
      <c r="AD229" s="336"/>
      <c r="AE229" s="336"/>
      <c r="AF229" s="336"/>
      <c r="AG229" s="336"/>
      <c r="AH229" s="336"/>
      <c r="AI229" s="336"/>
      <c r="AJ229" s="336"/>
      <c r="AK229" s="336"/>
      <c r="AL229" s="336"/>
      <c r="AM229" s="336"/>
      <c r="AN229" s="336"/>
      <c r="AO229" s="337"/>
      <c r="AP229" s="172"/>
    </row>
    <row r="230" spans="2:42" ht="9.75" hidden="1" customHeight="1">
      <c r="B230" s="170"/>
      <c r="C230" s="335"/>
      <c r="D230" s="336"/>
      <c r="E230" s="336"/>
      <c r="F230" s="336"/>
      <c r="G230" s="336"/>
      <c r="H230" s="336"/>
      <c r="I230" s="336"/>
      <c r="J230" s="336"/>
      <c r="K230" s="336"/>
      <c r="L230" s="336"/>
      <c r="M230" s="336"/>
      <c r="N230" s="336"/>
      <c r="O230" s="336"/>
      <c r="P230" s="336"/>
      <c r="Q230" s="336"/>
      <c r="R230" s="336"/>
      <c r="S230" s="336"/>
      <c r="T230" s="336"/>
      <c r="U230" s="337"/>
      <c r="V230" s="171"/>
      <c r="W230" s="335"/>
      <c r="X230" s="336"/>
      <c r="Y230" s="336"/>
      <c r="Z230" s="336"/>
      <c r="AA230" s="336"/>
      <c r="AB230" s="336"/>
      <c r="AC230" s="336"/>
      <c r="AD230" s="336"/>
      <c r="AE230" s="336"/>
      <c r="AF230" s="336"/>
      <c r="AG230" s="336"/>
      <c r="AH230" s="336"/>
      <c r="AI230" s="336"/>
      <c r="AJ230" s="336"/>
      <c r="AK230" s="336"/>
      <c r="AL230" s="336"/>
      <c r="AM230" s="336"/>
      <c r="AN230" s="336"/>
      <c r="AO230" s="337"/>
      <c r="AP230" s="172"/>
    </row>
    <row r="231" spans="2:42" ht="9.75" hidden="1" customHeight="1">
      <c r="B231" s="170"/>
      <c r="C231" s="335"/>
      <c r="D231" s="336"/>
      <c r="E231" s="336"/>
      <c r="F231" s="336"/>
      <c r="G231" s="336"/>
      <c r="H231" s="336"/>
      <c r="I231" s="336"/>
      <c r="J231" s="336"/>
      <c r="K231" s="336"/>
      <c r="L231" s="336"/>
      <c r="M231" s="336"/>
      <c r="N231" s="336"/>
      <c r="O231" s="336"/>
      <c r="P231" s="336"/>
      <c r="Q231" s="336"/>
      <c r="R231" s="336"/>
      <c r="S231" s="336"/>
      <c r="T231" s="336"/>
      <c r="U231" s="337"/>
      <c r="V231" s="171"/>
      <c r="W231" s="335"/>
      <c r="X231" s="336"/>
      <c r="Y231" s="336"/>
      <c r="Z231" s="336"/>
      <c r="AA231" s="336"/>
      <c r="AB231" s="336"/>
      <c r="AC231" s="336"/>
      <c r="AD231" s="336"/>
      <c r="AE231" s="336"/>
      <c r="AF231" s="336"/>
      <c r="AG231" s="336"/>
      <c r="AH231" s="336"/>
      <c r="AI231" s="336"/>
      <c r="AJ231" s="336"/>
      <c r="AK231" s="336"/>
      <c r="AL231" s="336"/>
      <c r="AM231" s="336"/>
      <c r="AN231" s="336"/>
      <c r="AO231" s="337"/>
      <c r="AP231" s="172"/>
    </row>
    <row r="232" spans="2:42" ht="9.75" hidden="1" customHeight="1">
      <c r="B232" s="170"/>
      <c r="C232" s="342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3"/>
      <c r="R232" s="343"/>
      <c r="S232" s="343"/>
      <c r="T232" s="343"/>
      <c r="U232" s="344"/>
      <c r="V232" s="171"/>
      <c r="W232" s="335"/>
      <c r="X232" s="336"/>
      <c r="Y232" s="336"/>
      <c r="Z232" s="336"/>
      <c r="AA232" s="336"/>
      <c r="AB232" s="336"/>
      <c r="AC232" s="336"/>
      <c r="AD232" s="336"/>
      <c r="AE232" s="336"/>
      <c r="AF232" s="336"/>
      <c r="AG232" s="336"/>
      <c r="AH232" s="336"/>
      <c r="AI232" s="336"/>
      <c r="AJ232" s="336"/>
      <c r="AK232" s="336"/>
      <c r="AL232" s="336"/>
      <c r="AM232" s="336"/>
      <c r="AN232" s="336"/>
      <c r="AO232" s="337"/>
      <c r="AP232" s="172"/>
    </row>
    <row r="233" spans="2:42" ht="9.75" hidden="1" customHeight="1">
      <c r="B233" s="170"/>
      <c r="C233" s="338" t="s">
        <v>963</v>
      </c>
      <c r="D233" s="330"/>
      <c r="E233" s="330"/>
      <c r="F233" s="330"/>
      <c r="G233" s="330"/>
      <c r="H233" s="330"/>
      <c r="I233" s="330"/>
      <c r="J233" s="330"/>
      <c r="K233" s="330"/>
      <c r="L233" s="330"/>
      <c r="M233" s="330"/>
      <c r="N233" s="330"/>
      <c r="O233" s="330"/>
      <c r="P233" s="330"/>
      <c r="Q233" s="330"/>
      <c r="R233" s="330"/>
      <c r="S233" s="330"/>
      <c r="T233" s="330"/>
      <c r="U233" s="331"/>
      <c r="V233" s="171"/>
      <c r="W233" s="338" t="s">
        <v>965</v>
      </c>
      <c r="X233" s="330"/>
      <c r="Y233" s="330"/>
      <c r="Z233" s="330"/>
      <c r="AA233" s="330"/>
      <c r="AB233" s="330"/>
      <c r="AC233" s="330"/>
      <c r="AD233" s="330"/>
      <c r="AE233" s="330"/>
      <c r="AF233" s="330"/>
      <c r="AG233" s="330"/>
      <c r="AH233" s="330"/>
      <c r="AI233" s="330"/>
      <c r="AJ233" s="330"/>
      <c r="AK233" s="330"/>
      <c r="AL233" s="330"/>
      <c r="AM233" s="330"/>
      <c r="AN233" s="330"/>
      <c r="AO233" s="331"/>
      <c r="AP233" s="172"/>
    </row>
    <row r="234" spans="2:42" ht="9" hidden="1" customHeight="1">
      <c r="B234" s="170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1"/>
      <c r="AK234" s="171"/>
      <c r="AL234" s="171"/>
      <c r="AM234" s="171"/>
      <c r="AN234" s="171"/>
      <c r="AO234" s="171"/>
      <c r="AP234" s="172"/>
    </row>
    <row r="235" spans="2:42" ht="10.5" hidden="1" customHeight="1">
      <c r="B235" s="170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1"/>
      <c r="AK235" s="171"/>
      <c r="AL235" s="171"/>
      <c r="AM235" s="171"/>
      <c r="AN235" s="171"/>
      <c r="AO235" s="171"/>
      <c r="AP235" s="172"/>
    </row>
    <row r="236" spans="2:42" ht="9.75" hidden="1" customHeight="1">
      <c r="B236" s="187" t="s">
        <v>983</v>
      </c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9"/>
      <c r="V236" s="179"/>
      <c r="W236" s="190" t="s">
        <v>990</v>
      </c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91"/>
    </row>
    <row r="237" spans="2:42" ht="9.75" hidden="1" customHeight="1">
      <c r="B237" s="378"/>
      <c r="C237" s="347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79"/>
      <c r="V237" s="369"/>
      <c r="W237" s="346"/>
      <c r="X237" s="347"/>
      <c r="Y237" s="347"/>
      <c r="Z237" s="347"/>
      <c r="AA237" s="347"/>
      <c r="AB237" s="347"/>
      <c r="AC237" s="347"/>
      <c r="AD237" s="347"/>
      <c r="AE237" s="347"/>
      <c r="AF237" s="347"/>
      <c r="AG237" s="347"/>
      <c r="AH237" s="347"/>
      <c r="AI237" s="347"/>
      <c r="AJ237" s="347"/>
      <c r="AK237" s="347"/>
      <c r="AL237" s="347"/>
      <c r="AM237" s="347"/>
      <c r="AN237" s="347"/>
      <c r="AO237" s="347"/>
      <c r="AP237" s="172"/>
    </row>
    <row r="238" spans="2:42" ht="9.75" hidden="1" customHeight="1">
      <c r="B238" s="371"/>
      <c r="C238" s="333"/>
      <c r="D238" s="333"/>
      <c r="E238" s="333"/>
      <c r="F238" s="333"/>
      <c r="G238" s="333"/>
      <c r="H238" s="333"/>
      <c r="I238" s="333"/>
      <c r="J238" s="333"/>
      <c r="K238" s="333"/>
      <c r="L238" s="333"/>
      <c r="M238" s="333"/>
      <c r="N238" s="333"/>
      <c r="O238" s="333"/>
      <c r="P238" s="333"/>
      <c r="Q238" s="333"/>
      <c r="R238" s="333"/>
      <c r="S238" s="333"/>
      <c r="T238" s="333"/>
      <c r="U238" s="334"/>
      <c r="V238" s="370"/>
      <c r="W238" s="380"/>
      <c r="X238" s="333"/>
      <c r="Y238" s="333"/>
      <c r="Z238" s="333"/>
      <c r="AA238" s="333"/>
      <c r="AB238" s="333"/>
      <c r="AC238" s="333"/>
      <c r="AD238" s="333"/>
      <c r="AE238" s="333"/>
      <c r="AF238" s="333"/>
      <c r="AG238" s="333"/>
      <c r="AH238" s="333"/>
      <c r="AI238" s="333"/>
      <c r="AJ238" s="333"/>
      <c r="AK238" s="333"/>
      <c r="AL238" s="333"/>
      <c r="AM238" s="333"/>
      <c r="AN238" s="333"/>
      <c r="AO238" s="333"/>
      <c r="AP238" s="381"/>
    </row>
    <row r="239" spans="2:42" ht="9.75" hidden="1" customHeight="1">
      <c r="B239" s="372"/>
      <c r="C239" s="336"/>
      <c r="D239" s="336"/>
      <c r="E239" s="336"/>
      <c r="F239" s="336"/>
      <c r="G239" s="336"/>
      <c r="H239" s="336"/>
      <c r="I239" s="336"/>
      <c r="J239" s="336"/>
      <c r="K239" s="336"/>
      <c r="L239" s="336"/>
      <c r="M239" s="336"/>
      <c r="N239" s="336"/>
      <c r="O239" s="336"/>
      <c r="P239" s="336"/>
      <c r="Q239" s="336"/>
      <c r="R239" s="336"/>
      <c r="S239" s="336"/>
      <c r="T239" s="336"/>
      <c r="U239" s="337"/>
      <c r="V239" s="370"/>
      <c r="W239" s="335"/>
      <c r="X239" s="336"/>
      <c r="Y239" s="336"/>
      <c r="Z239" s="336"/>
      <c r="AA239" s="336"/>
      <c r="AB239" s="336"/>
      <c r="AC239" s="336"/>
      <c r="AD239" s="336"/>
      <c r="AE239" s="336"/>
      <c r="AF239" s="336"/>
      <c r="AG239" s="336"/>
      <c r="AH239" s="336"/>
      <c r="AI239" s="336"/>
      <c r="AJ239" s="336"/>
      <c r="AK239" s="336"/>
      <c r="AL239" s="336"/>
      <c r="AM239" s="336"/>
      <c r="AN239" s="336"/>
      <c r="AO239" s="336"/>
      <c r="AP239" s="382"/>
    </row>
    <row r="240" spans="2:42" ht="9" hidden="1" customHeight="1">
      <c r="B240" s="372"/>
      <c r="C240" s="336"/>
      <c r="D240" s="336"/>
      <c r="E240" s="336"/>
      <c r="F240" s="336"/>
      <c r="G240" s="336"/>
      <c r="H240" s="336"/>
      <c r="I240" s="336"/>
      <c r="J240" s="336"/>
      <c r="K240" s="336"/>
      <c r="L240" s="336"/>
      <c r="M240" s="336"/>
      <c r="N240" s="336"/>
      <c r="O240" s="336"/>
      <c r="P240" s="336"/>
      <c r="Q240" s="336"/>
      <c r="R240" s="336"/>
      <c r="S240" s="336"/>
      <c r="T240" s="336"/>
      <c r="U240" s="337"/>
      <c r="V240" s="370"/>
      <c r="W240" s="335"/>
      <c r="X240" s="336"/>
      <c r="Y240" s="336"/>
      <c r="Z240" s="336"/>
      <c r="AA240" s="336"/>
      <c r="AB240" s="336"/>
      <c r="AC240" s="336"/>
      <c r="AD240" s="336"/>
      <c r="AE240" s="336"/>
      <c r="AF240" s="336"/>
      <c r="AG240" s="336"/>
      <c r="AH240" s="336"/>
      <c r="AI240" s="336"/>
      <c r="AJ240" s="336"/>
      <c r="AK240" s="336"/>
      <c r="AL240" s="336"/>
      <c r="AM240" s="336"/>
      <c r="AN240" s="336"/>
      <c r="AO240" s="336"/>
      <c r="AP240" s="382"/>
    </row>
    <row r="241" spans="2:42" hidden="1">
      <c r="B241" s="372"/>
      <c r="C241" s="336"/>
      <c r="D241" s="336"/>
      <c r="E241" s="336"/>
      <c r="F241" s="336"/>
      <c r="G241" s="336"/>
      <c r="H241" s="336"/>
      <c r="I241" s="336"/>
      <c r="J241" s="336"/>
      <c r="K241" s="336"/>
      <c r="L241" s="336"/>
      <c r="M241" s="336"/>
      <c r="N241" s="336"/>
      <c r="O241" s="336"/>
      <c r="P241" s="336"/>
      <c r="Q241" s="336"/>
      <c r="R241" s="336"/>
      <c r="S241" s="336"/>
      <c r="T241" s="336"/>
      <c r="U241" s="337"/>
      <c r="V241" s="370"/>
      <c r="W241" s="335"/>
      <c r="X241" s="336"/>
      <c r="Y241" s="336"/>
      <c r="Z241" s="336"/>
      <c r="AA241" s="336"/>
      <c r="AB241" s="336"/>
      <c r="AC241" s="336"/>
      <c r="AD241" s="336"/>
      <c r="AE241" s="336"/>
      <c r="AF241" s="336"/>
      <c r="AG241" s="336"/>
      <c r="AH241" s="336"/>
      <c r="AI241" s="336"/>
      <c r="AJ241" s="336"/>
      <c r="AK241" s="336"/>
      <c r="AL241" s="336"/>
      <c r="AM241" s="336"/>
      <c r="AN241" s="336"/>
      <c r="AO241" s="336"/>
      <c r="AP241" s="382"/>
    </row>
    <row r="242" spans="2:42" ht="9.75" hidden="1" customHeight="1">
      <c r="B242" s="372"/>
      <c r="C242" s="336"/>
      <c r="D242" s="336"/>
      <c r="E242" s="336"/>
      <c r="F242" s="336"/>
      <c r="G242" s="336"/>
      <c r="H242" s="336"/>
      <c r="I242" s="336"/>
      <c r="J242" s="336"/>
      <c r="K242" s="336"/>
      <c r="L242" s="336"/>
      <c r="M242" s="336"/>
      <c r="N242" s="336"/>
      <c r="O242" s="336"/>
      <c r="P242" s="336"/>
      <c r="Q242" s="336"/>
      <c r="R242" s="336"/>
      <c r="S242" s="336"/>
      <c r="T242" s="336"/>
      <c r="U242" s="337"/>
      <c r="V242" s="370"/>
      <c r="W242" s="335"/>
      <c r="X242" s="336"/>
      <c r="Y242" s="336"/>
      <c r="Z242" s="336"/>
      <c r="AA242" s="336"/>
      <c r="AB242" s="336"/>
      <c r="AC242" s="336"/>
      <c r="AD242" s="336"/>
      <c r="AE242" s="336"/>
      <c r="AF242" s="336"/>
      <c r="AG242" s="336"/>
      <c r="AH242" s="336"/>
      <c r="AI242" s="336"/>
      <c r="AJ242" s="336"/>
      <c r="AK242" s="336"/>
      <c r="AL242" s="336"/>
      <c r="AM242" s="336"/>
      <c r="AN242" s="336"/>
      <c r="AO242" s="336"/>
      <c r="AP242" s="382"/>
    </row>
    <row r="243" spans="2:42" ht="9.75" hidden="1" customHeight="1">
      <c r="B243" s="372"/>
      <c r="C243" s="336"/>
      <c r="D243" s="336"/>
      <c r="E243" s="336"/>
      <c r="F243" s="336"/>
      <c r="G243" s="336"/>
      <c r="H243" s="336"/>
      <c r="I243" s="336"/>
      <c r="J243" s="336"/>
      <c r="K243" s="336"/>
      <c r="L243" s="336"/>
      <c r="M243" s="336"/>
      <c r="N243" s="336"/>
      <c r="O243" s="336"/>
      <c r="P243" s="336"/>
      <c r="Q243" s="336"/>
      <c r="R243" s="336"/>
      <c r="S243" s="336"/>
      <c r="T243" s="336"/>
      <c r="U243" s="337"/>
      <c r="V243" s="370"/>
      <c r="W243" s="335"/>
      <c r="X243" s="336"/>
      <c r="Y243" s="336"/>
      <c r="Z243" s="336"/>
      <c r="AA243" s="336"/>
      <c r="AB243" s="336"/>
      <c r="AC243" s="336"/>
      <c r="AD243" s="336"/>
      <c r="AE243" s="336"/>
      <c r="AF243" s="336"/>
      <c r="AG243" s="336"/>
      <c r="AH243" s="336"/>
      <c r="AI243" s="336"/>
      <c r="AJ243" s="336"/>
      <c r="AK243" s="336"/>
      <c r="AL243" s="336"/>
      <c r="AM243" s="336"/>
      <c r="AN243" s="336"/>
      <c r="AO243" s="336"/>
      <c r="AP243" s="382"/>
    </row>
    <row r="244" spans="2:42" ht="9.75" hidden="1" customHeight="1">
      <c r="B244" s="372"/>
      <c r="C244" s="336"/>
      <c r="D244" s="336"/>
      <c r="E244" s="336"/>
      <c r="F244" s="336"/>
      <c r="G244" s="336"/>
      <c r="H244" s="336"/>
      <c r="I244" s="336"/>
      <c r="J244" s="336"/>
      <c r="K244" s="336"/>
      <c r="L244" s="336"/>
      <c r="M244" s="336"/>
      <c r="N244" s="336"/>
      <c r="O244" s="336"/>
      <c r="P244" s="336"/>
      <c r="Q244" s="336"/>
      <c r="R244" s="336"/>
      <c r="S244" s="336"/>
      <c r="T244" s="336"/>
      <c r="U244" s="337"/>
      <c r="V244" s="370"/>
      <c r="W244" s="335"/>
      <c r="X244" s="336"/>
      <c r="Y244" s="336"/>
      <c r="Z244" s="336"/>
      <c r="AA244" s="336"/>
      <c r="AB244" s="336"/>
      <c r="AC244" s="336"/>
      <c r="AD244" s="336"/>
      <c r="AE244" s="336"/>
      <c r="AF244" s="336"/>
      <c r="AG244" s="336"/>
      <c r="AH244" s="336"/>
      <c r="AI244" s="336"/>
      <c r="AJ244" s="336"/>
      <c r="AK244" s="336"/>
      <c r="AL244" s="336"/>
      <c r="AM244" s="336"/>
      <c r="AN244" s="336"/>
      <c r="AO244" s="336"/>
      <c r="AP244" s="382"/>
    </row>
    <row r="245" spans="2:42" ht="22.5" hidden="1" customHeight="1">
      <c r="B245" s="373"/>
      <c r="C245" s="374"/>
      <c r="D245" s="374"/>
      <c r="E245" s="374"/>
      <c r="F245" s="374"/>
      <c r="G245" s="374"/>
      <c r="H245" s="374"/>
      <c r="I245" s="374"/>
      <c r="J245" s="374"/>
      <c r="K245" s="374"/>
      <c r="L245" s="374"/>
      <c r="M245" s="374"/>
      <c r="N245" s="374"/>
      <c r="O245" s="374"/>
      <c r="P245" s="374"/>
      <c r="Q245" s="374"/>
      <c r="R245" s="374"/>
      <c r="S245" s="374"/>
      <c r="T245" s="374"/>
      <c r="U245" s="375"/>
      <c r="V245" s="175"/>
      <c r="W245" s="383"/>
      <c r="X245" s="374"/>
      <c r="Y245" s="374"/>
      <c r="Z245" s="374"/>
      <c r="AA245" s="374"/>
      <c r="AB245" s="374"/>
      <c r="AC245" s="374"/>
      <c r="AD245" s="374"/>
      <c r="AE245" s="374"/>
      <c r="AF245" s="374"/>
      <c r="AG245" s="374"/>
      <c r="AH245" s="374"/>
      <c r="AI245" s="374"/>
      <c r="AJ245" s="374"/>
      <c r="AK245" s="374"/>
      <c r="AL245" s="374"/>
      <c r="AM245" s="374"/>
      <c r="AN245" s="374"/>
      <c r="AO245" s="374"/>
      <c r="AP245" s="384"/>
    </row>
    <row r="246" spans="2:42" ht="9.75" hidden="1" customHeight="1">
      <c r="B246" s="184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  <c r="AA246" s="175"/>
      <c r="AB246" s="175"/>
      <c r="AC246" s="175"/>
      <c r="AD246" s="175"/>
      <c r="AE246" s="175"/>
      <c r="AF246" s="175"/>
      <c r="AG246" s="175"/>
      <c r="AH246" s="175"/>
      <c r="AI246" s="175"/>
      <c r="AJ246" s="175"/>
      <c r="AK246" s="175"/>
      <c r="AL246" s="175"/>
      <c r="AM246" s="175"/>
      <c r="AN246" s="175"/>
      <c r="AO246" s="175"/>
      <c r="AP246" s="176"/>
    </row>
    <row r="247" spans="2:42" ht="9.75" hidden="1" customHeight="1">
      <c r="B247" s="192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  <c r="AG247" s="193"/>
      <c r="AH247" s="193"/>
      <c r="AI247" s="193"/>
      <c r="AJ247" s="193"/>
      <c r="AK247" s="193"/>
      <c r="AL247" s="193"/>
      <c r="AM247" s="193"/>
      <c r="AN247" s="193"/>
      <c r="AO247" s="193"/>
      <c r="AP247" s="194"/>
    </row>
    <row r="248" spans="2:42" ht="9.75" hidden="1" customHeight="1">
      <c r="B248" s="376" t="s">
        <v>1021</v>
      </c>
      <c r="C248" s="352"/>
      <c r="D248" s="352"/>
      <c r="E248" s="352"/>
      <c r="F248" s="352"/>
      <c r="G248" s="352"/>
      <c r="H248" s="352"/>
      <c r="I248" s="352"/>
      <c r="J248" s="352"/>
      <c r="K248" s="352"/>
      <c r="L248" s="352"/>
      <c r="M248" s="352"/>
      <c r="N248" s="352"/>
      <c r="O248" s="352"/>
      <c r="P248" s="352"/>
      <c r="Q248" s="352"/>
      <c r="R248" s="352"/>
      <c r="S248" s="352"/>
      <c r="T248" s="352"/>
      <c r="U248" s="352"/>
      <c r="V248" s="352"/>
      <c r="W248" s="352"/>
      <c r="X248" s="352"/>
      <c r="Y248" s="352"/>
      <c r="Z248" s="352"/>
      <c r="AA248" s="352"/>
      <c r="AB248" s="352"/>
      <c r="AC248" s="352"/>
      <c r="AD248" s="352"/>
      <c r="AE248" s="352"/>
      <c r="AF248" s="352"/>
      <c r="AG248" s="352"/>
      <c r="AH248" s="352"/>
      <c r="AI248" s="352"/>
      <c r="AJ248" s="352"/>
      <c r="AK248" s="352"/>
      <c r="AL248" s="352"/>
      <c r="AM248" s="352"/>
      <c r="AN248" s="352"/>
      <c r="AO248" s="352"/>
      <c r="AP248" s="377"/>
    </row>
    <row r="249" spans="2:42" ht="9.75" hidden="1" customHeight="1">
      <c r="B249" s="195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7" t="s">
        <v>1030</v>
      </c>
      <c r="P249" s="196"/>
      <c r="Q249" s="196"/>
      <c r="R249" s="196"/>
      <c r="S249" s="198">
        <v>0.29166666666666669</v>
      </c>
      <c r="T249" s="198">
        <v>0.3125</v>
      </c>
      <c r="U249" s="198">
        <v>0.33333333333333331</v>
      </c>
      <c r="V249" s="198">
        <v>0.35416666666666702</v>
      </c>
      <c r="W249" s="198">
        <v>0.375</v>
      </c>
      <c r="X249" s="198">
        <v>0.39583333333333398</v>
      </c>
      <c r="Y249" s="198">
        <v>0.41666666666666702</v>
      </c>
      <c r="Z249" s="198">
        <v>0.4375</v>
      </c>
      <c r="AA249" s="198">
        <v>0.45833333333333398</v>
      </c>
      <c r="AB249" s="198">
        <v>0.47916666666666702</v>
      </c>
      <c r="AC249" s="198">
        <v>0.5</v>
      </c>
      <c r="AD249" s="198">
        <v>0.52083333333333304</v>
      </c>
      <c r="AE249" s="199">
        <v>0.54166666666666696</v>
      </c>
      <c r="AF249" s="199">
        <v>0.5625</v>
      </c>
      <c r="AG249" s="199">
        <v>0.58333333333333304</v>
      </c>
      <c r="AH249" s="198">
        <v>0.60416666666666696</v>
      </c>
      <c r="AI249" s="198">
        <v>0.625</v>
      </c>
      <c r="AJ249" s="198">
        <v>0.64583333333333304</v>
      </c>
      <c r="AK249" s="198">
        <v>0.66666666666666696</v>
      </c>
      <c r="AL249" s="198">
        <v>0.6875</v>
      </c>
      <c r="AM249" s="198">
        <v>0.70833333333333304</v>
      </c>
      <c r="AN249" s="198">
        <v>0.72916666666666696</v>
      </c>
      <c r="AO249" s="198">
        <v>0.75</v>
      </c>
      <c r="AP249" s="200">
        <v>0.77083333333333304</v>
      </c>
    </row>
    <row r="250" spans="2:42" ht="9.75" hidden="1" customHeight="1">
      <c r="B250" s="201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3" t="s">
        <v>1043</v>
      </c>
      <c r="P250" s="202"/>
      <c r="Q250" s="202"/>
      <c r="R250" s="202"/>
      <c r="S250" s="204">
        <v>0.5</v>
      </c>
      <c r="T250" s="204">
        <v>1</v>
      </c>
      <c r="U250" s="204">
        <v>1.5</v>
      </c>
      <c r="V250" s="204">
        <v>2</v>
      </c>
      <c r="W250" s="204">
        <v>2.5</v>
      </c>
      <c r="X250" s="204">
        <v>3</v>
      </c>
      <c r="Y250" s="204">
        <v>3.5</v>
      </c>
      <c r="Z250" s="204">
        <v>4</v>
      </c>
      <c r="AA250" s="204">
        <v>4.5</v>
      </c>
      <c r="AB250" s="204">
        <v>5</v>
      </c>
      <c r="AC250" s="204">
        <v>5.5</v>
      </c>
      <c r="AD250" s="204">
        <v>6</v>
      </c>
      <c r="AE250" s="205"/>
      <c r="AF250" s="205"/>
      <c r="AG250" s="205"/>
      <c r="AH250" s="204">
        <v>6.5</v>
      </c>
      <c r="AI250" s="204">
        <v>7</v>
      </c>
      <c r="AJ250" s="204">
        <v>7.5</v>
      </c>
      <c r="AK250" s="204">
        <v>8</v>
      </c>
      <c r="AL250" s="204">
        <v>8.5</v>
      </c>
      <c r="AM250" s="204">
        <v>9</v>
      </c>
      <c r="AN250" s="204">
        <v>9.5</v>
      </c>
      <c r="AO250" s="204">
        <v>10</v>
      </c>
      <c r="AP250" s="206">
        <v>10.25</v>
      </c>
    </row>
    <row r="251" spans="2:42" ht="9.75" hidden="1" customHeight="1">
      <c r="B251" s="207" t="s">
        <v>1051</v>
      </c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  <c r="AB251" s="208"/>
      <c r="AC251" s="208"/>
      <c r="AD251" s="208"/>
      <c r="AE251" s="208"/>
      <c r="AF251" s="208"/>
      <c r="AG251" s="208"/>
      <c r="AH251" s="208"/>
      <c r="AI251" s="208"/>
      <c r="AJ251" s="208"/>
      <c r="AK251" s="208"/>
      <c r="AL251" s="208"/>
      <c r="AM251" s="208"/>
      <c r="AN251" s="208"/>
      <c r="AO251" s="208"/>
      <c r="AP251" s="210"/>
    </row>
    <row r="252" spans="2:42" ht="9.75" hidden="1" customHeight="1">
      <c r="B252" s="192"/>
      <c r="C252" s="193"/>
      <c r="D252" s="193"/>
      <c r="E252" s="193"/>
      <c r="F252" s="211" t="s">
        <v>1059</v>
      </c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55">
        <v>1</v>
      </c>
      <c r="T252" s="55">
        <v>1</v>
      </c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212"/>
      <c r="AF252" s="212"/>
      <c r="AG252" s="212"/>
      <c r="AH252" s="55"/>
      <c r="AI252" s="55"/>
      <c r="AJ252" s="55"/>
      <c r="AK252" s="55"/>
      <c r="AL252" s="55"/>
      <c r="AM252" s="55"/>
      <c r="AN252" s="55"/>
      <c r="AO252" s="55"/>
      <c r="AP252" s="56"/>
    </row>
    <row r="253" spans="2:42" ht="9.75" hidden="1" customHeight="1">
      <c r="B253" s="192"/>
      <c r="C253" s="193"/>
      <c r="D253" s="193"/>
      <c r="E253" s="193"/>
      <c r="F253" s="211" t="s">
        <v>1065</v>
      </c>
      <c r="G253" s="193"/>
      <c r="H253" s="193"/>
      <c r="I253" s="193"/>
      <c r="J253" s="193"/>
      <c r="K253" s="193"/>
      <c r="L253" s="213"/>
      <c r="M253" s="193"/>
      <c r="N253" s="193"/>
      <c r="O253" s="193"/>
      <c r="P253" s="193"/>
      <c r="Q253" s="193"/>
      <c r="R253" s="193"/>
      <c r="S253" s="55"/>
      <c r="T253" s="55"/>
      <c r="U253" s="55">
        <v>1</v>
      </c>
      <c r="V253" s="55"/>
      <c r="W253" s="55"/>
      <c r="X253" s="55"/>
      <c r="Y253" s="55"/>
      <c r="Z253" s="55"/>
      <c r="AA253" s="55"/>
      <c r="AB253" s="55"/>
      <c r="AC253" s="55"/>
      <c r="AD253" s="55"/>
      <c r="AE253" s="212"/>
      <c r="AF253" s="212"/>
      <c r="AG253" s="212"/>
      <c r="AH253" s="55"/>
      <c r="AI253" s="55"/>
      <c r="AJ253" s="55"/>
      <c r="AK253" s="55"/>
      <c r="AL253" s="55"/>
      <c r="AM253" s="55"/>
      <c r="AN253" s="55"/>
      <c r="AO253" s="55"/>
      <c r="AP253" s="56"/>
    </row>
    <row r="254" spans="2:42" ht="9.75" hidden="1" customHeight="1">
      <c r="B254" s="192"/>
      <c r="C254" s="193"/>
      <c r="D254" s="193"/>
      <c r="E254" s="193"/>
      <c r="F254" s="211" t="s">
        <v>1074</v>
      </c>
      <c r="G254" s="193"/>
      <c r="H254" s="193"/>
      <c r="I254" s="193"/>
      <c r="J254" s="193"/>
      <c r="K254" s="193"/>
      <c r="L254" s="213"/>
      <c r="M254" s="193"/>
      <c r="N254" s="193"/>
      <c r="O254" s="193"/>
      <c r="P254" s="193"/>
      <c r="Q254" s="193"/>
      <c r="R254" s="193"/>
      <c r="S254" s="55"/>
      <c r="T254" s="55"/>
      <c r="U254" s="55"/>
      <c r="V254" s="55">
        <v>1</v>
      </c>
      <c r="W254" s="55"/>
      <c r="X254" s="55"/>
      <c r="Y254" s="55"/>
      <c r="Z254" s="55"/>
      <c r="AA254" s="55"/>
      <c r="AB254" s="55"/>
      <c r="AC254" s="55"/>
      <c r="AD254" s="55"/>
      <c r="AE254" s="212"/>
      <c r="AF254" s="212"/>
      <c r="AG254" s="212"/>
      <c r="AH254" s="55"/>
      <c r="AI254" s="55"/>
      <c r="AJ254" s="55"/>
      <c r="AK254" s="55"/>
      <c r="AL254" s="55"/>
      <c r="AM254" s="55"/>
      <c r="AN254" s="55"/>
      <c r="AO254" s="55"/>
      <c r="AP254" s="56"/>
    </row>
    <row r="255" spans="2:42" ht="9.75" hidden="1" customHeight="1">
      <c r="B255" s="214" t="s">
        <v>1081</v>
      </c>
      <c r="C255" s="193"/>
      <c r="D255" s="193"/>
      <c r="E255" s="193"/>
      <c r="F255" s="193" t="s">
        <v>1084</v>
      </c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55"/>
      <c r="T255" s="55"/>
      <c r="U255" s="55"/>
      <c r="V255" s="55"/>
      <c r="W255" s="55">
        <v>1</v>
      </c>
      <c r="X255" s="55">
        <v>1</v>
      </c>
      <c r="Y255" s="55">
        <v>1</v>
      </c>
      <c r="Z255" s="55">
        <v>1</v>
      </c>
      <c r="AA255" s="55">
        <v>1</v>
      </c>
      <c r="AB255" s="55">
        <v>1</v>
      </c>
      <c r="AC255" s="55">
        <v>1</v>
      </c>
      <c r="AD255" s="55">
        <v>1</v>
      </c>
      <c r="AE255" s="212"/>
      <c r="AF255" s="212"/>
      <c r="AG255" s="212"/>
      <c r="AH255" s="55">
        <v>1</v>
      </c>
      <c r="AI255" s="55">
        <v>1</v>
      </c>
      <c r="AJ255" s="55">
        <v>1</v>
      </c>
      <c r="AK255" s="55">
        <v>1</v>
      </c>
      <c r="AL255" s="55">
        <v>1</v>
      </c>
      <c r="AM255" s="55">
        <v>1</v>
      </c>
      <c r="AN255" s="55">
        <v>1</v>
      </c>
      <c r="AO255" s="55">
        <v>1</v>
      </c>
      <c r="AP255" s="56"/>
    </row>
    <row r="256" spans="2:42" ht="9.75" hidden="1" customHeight="1">
      <c r="B256" s="215"/>
      <c r="C256" s="193"/>
      <c r="D256" s="193"/>
      <c r="E256" s="193"/>
      <c r="F256" s="216" t="s">
        <v>1091</v>
      </c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212"/>
      <c r="AF256" s="212"/>
      <c r="AG256" s="212"/>
      <c r="AH256" s="55"/>
      <c r="AI256" s="55"/>
      <c r="AJ256" s="55"/>
      <c r="AK256" s="55"/>
      <c r="AL256" s="55"/>
      <c r="AM256" s="55"/>
      <c r="AN256" s="55"/>
      <c r="AO256" s="55"/>
      <c r="AP256" s="56"/>
    </row>
    <row r="257" spans="2:42" ht="9.75" hidden="1" customHeight="1">
      <c r="B257" s="215"/>
      <c r="C257" s="193"/>
      <c r="D257" s="193"/>
      <c r="E257" s="193"/>
      <c r="F257" s="193" t="s">
        <v>1098</v>
      </c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55"/>
      <c r="T257" s="55"/>
      <c r="U257" s="55"/>
      <c r="V257" s="55"/>
      <c r="W257" s="55">
        <v>1</v>
      </c>
      <c r="X257" s="55">
        <v>1</v>
      </c>
      <c r="Y257" s="55">
        <v>1</v>
      </c>
      <c r="Z257" s="55">
        <v>1</v>
      </c>
      <c r="AA257" s="55">
        <v>1</v>
      </c>
      <c r="AB257" s="55">
        <v>1</v>
      </c>
      <c r="AC257" s="55">
        <v>1</v>
      </c>
      <c r="AD257" s="55">
        <v>1</v>
      </c>
      <c r="AE257" s="212"/>
      <c r="AF257" s="212"/>
      <c r="AG257" s="212"/>
      <c r="AH257" s="55">
        <v>1</v>
      </c>
      <c r="AI257" s="55">
        <v>1</v>
      </c>
      <c r="AJ257" s="55">
        <v>1</v>
      </c>
      <c r="AK257" s="55">
        <v>1</v>
      </c>
      <c r="AL257" s="55">
        <v>1</v>
      </c>
      <c r="AM257" s="55">
        <v>1</v>
      </c>
      <c r="AN257" s="55">
        <v>1</v>
      </c>
      <c r="AO257" s="55">
        <v>1</v>
      </c>
      <c r="AP257" s="56"/>
    </row>
    <row r="258" spans="2:42" ht="22.5" hidden="1" customHeight="1">
      <c r="B258" s="192"/>
      <c r="C258" s="193"/>
      <c r="D258" s="193"/>
      <c r="E258" s="193"/>
      <c r="F258" s="211" t="s">
        <v>1105</v>
      </c>
      <c r="G258" s="211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212"/>
      <c r="AF258" s="212"/>
      <c r="AG258" s="212"/>
      <c r="AH258" s="55"/>
      <c r="AI258" s="55"/>
      <c r="AJ258" s="55"/>
      <c r="AK258" s="55"/>
      <c r="AL258" s="55"/>
      <c r="AM258" s="55"/>
      <c r="AN258" s="55"/>
      <c r="AO258" s="55"/>
      <c r="AP258" s="56">
        <v>1</v>
      </c>
    </row>
    <row r="259" spans="2:42" ht="9.75" hidden="1" customHeight="1">
      <c r="B259" s="217"/>
      <c r="C259" s="218"/>
      <c r="D259" s="218"/>
      <c r="E259" s="218"/>
      <c r="F259" s="219"/>
      <c r="G259" s="218"/>
      <c r="H259" s="218"/>
      <c r="I259" s="218"/>
      <c r="J259" s="218"/>
      <c r="K259" s="218"/>
      <c r="L259" s="218"/>
      <c r="M259" s="218"/>
      <c r="N259" s="218"/>
      <c r="O259" s="220" t="s">
        <v>1030</v>
      </c>
      <c r="P259" s="218"/>
      <c r="Q259" s="218"/>
      <c r="R259" s="218"/>
      <c r="S259" s="221">
        <v>0.29166666666666669</v>
      </c>
      <c r="T259" s="221">
        <v>0.3125</v>
      </c>
      <c r="U259" s="221">
        <v>0.33333333333333331</v>
      </c>
      <c r="V259" s="221">
        <v>0.35416666666666702</v>
      </c>
      <c r="W259" s="221">
        <v>0.375</v>
      </c>
      <c r="X259" s="221">
        <v>0.39583333333333398</v>
      </c>
      <c r="Y259" s="221">
        <v>0.41666666666666702</v>
      </c>
      <c r="Z259" s="221">
        <v>0.4375</v>
      </c>
      <c r="AA259" s="221">
        <v>0.45833333333333398</v>
      </c>
      <c r="AB259" s="221">
        <v>0.47916666666666702</v>
      </c>
      <c r="AC259" s="221">
        <v>0.5</v>
      </c>
      <c r="AD259" s="221">
        <v>0.52083333333333304</v>
      </c>
      <c r="AE259" s="222">
        <v>0.54166666666666696</v>
      </c>
      <c r="AF259" s="222">
        <v>0.5625</v>
      </c>
      <c r="AG259" s="222">
        <v>0.58333333333333304</v>
      </c>
      <c r="AH259" s="221">
        <v>0.60416666666666696</v>
      </c>
      <c r="AI259" s="221">
        <v>0.625</v>
      </c>
      <c r="AJ259" s="221">
        <v>0.64583333333333304</v>
      </c>
      <c r="AK259" s="221">
        <v>0.66666666666666696</v>
      </c>
      <c r="AL259" s="221">
        <v>0.6875</v>
      </c>
      <c r="AM259" s="221">
        <v>0.70833333333333304</v>
      </c>
      <c r="AN259" s="221">
        <v>0.72916666666666696</v>
      </c>
      <c r="AO259" s="221">
        <v>0.75</v>
      </c>
      <c r="AP259" s="223">
        <v>0.77083333333333304</v>
      </c>
    </row>
    <row r="260" spans="2:42" ht="9.75" hidden="1" customHeight="1">
      <c r="B260" s="224"/>
      <c r="C260" s="225"/>
      <c r="D260" s="225"/>
      <c r="E260" s="225"/>
      <c r="F260" s="226"/>
      <c r="G260" s="225"/>
      <c r="H260" s="225"/>
      <c r="I260" s="225"/>
      <c r="J260" s="225"/>
      <c r="K260" s="225"/>
      <c r="L260" s="225"/>
      <c r="M260" s="225"/>
      <c r="N260" s="225"/>
      <c r="O260" s="227" t="s">
        <v>1043</v>
      </c>
      <c r="P260" s="225"/>
      <c r="Q260" s="225"/>
      <c r="R260" s="225"/>
      <c r="S260" s="228">
        <v>0.5</v>
      </c>
      <c r="T260" s="228">
        <v>1</v>
      </c>
      <c r="U260" s="228">
        <v>1.5</v>
      </c>
      <c r="V260" s="228">
        <v>2</v>
      </c>
      <c r="W260" s="228">
        <v>2.5</v>
      </c>
      <c r="X260" s="228">
        <v>3</v>
      </c>
      <c r="Y260" s="228">
        <v>3.5</v>
      </c>
      <c r="Z260" s="228">
        <v>4</v>
      </c>
      <c r="AA260" s="228">
        <v>4.5</v>
      </c>
      <c r="AB260" s="228">
        <v>5</v>
      </c>
      <c r="AC260" s="228">
        <v>5.5</v>
      </c>
      <c r="AD260" s="228">
        <v>6</v>
      </c>
      <c r="AE260" s="229"/>
      <c r="AF260" s="229"/>
      <c r="AG260" s="229"/>
      <c r="AH260" s="228">
        <v>6.5</v>
      </c>
      <c r="AI260" s="228">
        <v>7</v>
      </c>
      <c r="AJ260" s="228">
        <v>7.5</v>
      </c>
      <c r="AK260" s="228">
        <v>8</v>
      </c>
      <c r="AL260" s="228">
        <v>8.5</v>
      </c>
      <c r="AM260" s="228">
        <v>9</v>
      </c>
      <c r="AN260" s="228">
        <v>9.5</v>
      </c>
      <c r="AO260" s="228">
        <v>10</v>
      </c>
      <c r="AP260" s="230">
        <v>10.25</v>
      </c>
    </row>
    <row r="261" spans="2:42" ht="9.75" hidden="1" customHeight="1">
      <c r="B261" s="207" t="s">
        <v>1134</v>
      </c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  <c r="AB261" s="208"/>
      <c r="AC261" s="208"/>
      <c r="AD261" s="208"/>
      <c r="AE261" s="208"/>
      <c r="AF261" s="208"/>
      <c r="AG261" s="208"/>
      <c r="AH261" s="208"/>
      <c r="AI261" s="208"/>
      <c r="AJ261" s="208"/>
      <c r="AK261" s="208"/>
      <c r="AL261" s="208"/>
      <c r="AM261" s="208"/>
      <c r="AN261" s="208"/>
      <c r="AO261" s="208"/>
      <c r="AP261" s="210"/>
    </row>
    <row r="262" spans="2:42" ht="9.75" hidden="1" customHeight="1">
      <c r="B262" s="192"/>
      <c r="C262" s="193"/>
      <c r="D262" s="193"/>
      <c r="E262" s="231"/>
      <c r="F262" s="211" t="s">
        <v>1059</v>
      </c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55">
        <v>1</v>
      </c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212"/>
      <c r="AF262" s="212"/>
      <c r="AG262" s="212"/>
      <c r="AH262" s="55"/>
      <c r="AI262" s="55"/>
      <c r="AJ262" s="55"/>
      <c r="AK262" s="55"/>
      <c r="AL262" s="55"/>
      <c r="AM262" s="55"/>
      <c r="AN262" s="55"/>
      <c r="AO262" s="55"/>
      <c r="AP262" s="56"/>
    </row>
    <row r="263" spans="2:42" ht="9.75" hidden="1" customHeight="1">
      <c r="B263" s="192"/>
      <c r="C263" s="193"/>
      <c r="D263" s="193"/>
      <c r="E263" s="231"/>
      <c r="F263" s="211" t="s">
        <v>1147</v>
      </c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55"/>
      <c r="T263" s="55">
        <v>1</v>
      </c>
      <c r="U263" s="55">
        <v>1</v>
      </c>
      <c r="V263" s="55"/>
      <c r="W263" s="55"/>
      <c r="X263" s="55"/>
      <c r="Y263" s="55"/>
      <c r="Z263" s="55"/>
      <c r="AA263" s="55"/>
      <c r="AB263" s="55"/>
      <c r="AC263" s="55"/>
      <c r="AD263" s="55"/>
      <c r="AE263" s="212"/>
      <c r="AF263" s="212"/>
      <c r="AG263" s="212"/>
      <c r="AH263" s="55"/>
      <c r="AI263" s="55"/>
      <c r="AJ263" s="55"/>
      <c r="AK263" s="55"/>
      <c r="AL263" s="55"/>
      <c r="AM263" s="55"/>
      <c r="AN263" s="55"/>
      <c r="AO263" s="55"/>
      <c r="AP263" s="56"/>
    </row>
    <row r="264" spans="2:42" ht="9.75" hidden="1" customHeight="1">
      <c r="B264" s="192"/>
      <c r="C264" s="193"/>
      <c r="D264" s="193"/>
      <c r="E264" s="193"/>
      <c r="F264" s="211" t="s">
        <v>1074</v>
      </c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55"/>
      <c r="T264" s="55">
        <v>1</v>
      </c>
      <c r="U264" s="55">
        <v>1</v>
      </c>
      <c r="V264" s="55">
        <v>1</v>
      </c>
      <c r="W264" s="55"/>
      <c r="X264" s="55"/>
      <c r="Y264" s="55"/>
      <c r="Z264" s="55"/>
      <c r="AA264" s="55"/>
      <c r="AB264" s="55"/>
      <c r="AC264" s="55"/>
      <c r="AD264" s="55"/>
      <c r="AE264" s="212"/>
      <c r="AF264" s="212"/>
      <c r="AG264" s="212"/>
      <c r="AH264" s="55"/>
      <c r="AI264" s="55"/>
      <c r="AJ264" s="55"/>
      <c r="AK264" s="55"/>
      <c r="AL264" s="55"/>
      <c r="AM264" s="55"/>
      <c r="AN264" s="55"/>
      <c r="AO264" s="55"/>
      <c r="AP264" s="56"/>
    </row>
    <row r="265" spans="2:42" ht="9.75" hidden="1" customHeight="1">
      <c r="B265" s="192"/>
      <c r="C265" s="193"/>
      <c r="D265" s="193"/>
      <c r="E265" s="216"/>
      <c r="F265" s="211" t="s">
        <v>1159</v>
      </c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55"/>
      <c r="T265" s="55"/>
      <c r="U265" s="55"/>
      <c r="V265" s="55">
        <v>1</v>
      </c>
      <c r="W265" s="55"/>
      <c r="X265" s="55"/>
      <c r="Y265" s="55"/>
      <c r="Z265" s="55"/>
      <c r="AA265" s="55"/>
      <c r="AB265" s="55"/>
      <c r="AC265" s="55"/>
      <c r="AD265" s="55"/>
      <c r="AE265" s="212"/>
      <c r="AF265" s="212"/>
      <c r="AG265" s="212"/>
      <c r="AH265" s="55"/>
      <c r="AI265" s="55"/>
      <c r="AJ265" s="55"/>
      <c r="AK265" s="55"/>
      <c r="AL265" s="55"/>
      <c r="AM265" s="55"/>
      <c r="AN265" s="55"/>
      <c r="AO265" s="55"/>
      <c r="AP265" s="56"/>
    </row>
    <row r="266" spans="2:42" ht="9.75" hidden="1" customHeight="1">
      <c r="B266" s="362"/>
      <c r="C266" s="347"/>
      <c r="D266" s="347"/>
      <c r="E266" s="347"/>
      <c r="F266" s="363" t="s">
        <v>1168</v>
      </c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64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212"/>
      <c r="AF266" s="212"/>
      <c r="AG266" s="212"/>
      <c r="AH266" s="55"/>
      <c r="AI266" s="55"/>
      <c r="AJ266" s="55"/>
      <c r="AK266" s="55"/>
      <c r="AL266" s="55"/>
      <c r="AM266" s="55"/>
      <c r="AN266" s="55"/>
      <c r="AO266" s="55"/>
      <c r="AP266" s="56"/>
    </row>
    <row r="267" spans="2:42" ht="9.75" hidden="1" customHeight="1">
      <c r="B267" s="232"/>
      <c r="C267" s="233"/>
      <c r="D267" s="233"/>
      <c r="E267" s="233"/>
      <c r="F267" s="233" t="s">
        <v>1176</v>
      </c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4"/>
      <c r="S267" s="55"/>
      <c r="T267" s="55"/>
      <c r="U267" s="55"/>
      <c r="V267" s="55"/>
      <c r="W267" s="55"/>
      <c r="X267" s="55"/>
      <c r="Y267" s="55"/>
      <c r="Z267" s="55">
        <v>1</v>
      </c>
      <c r="AA267" s="55">
        <v>1</v>
      </c>
      <c r="AB267" s="55">
        <v>1</v>
      </c>
      <c r="AC267" s="55">
        <v>1</v>
      </c>
      <c r="AD267" s="55">
        <v>1</v>
      </c>
      <c r="AE267" s="212"/>
      <c r="AF267" s="212"/>
      <c r="AG267" s="212"/>
      <c r="AH267" s="55"/>
      <c r="AI267" s="55"/>
      <c r="AJ267" s="55"/>
      <c r="AK267" s="55">
        <v>1</v>
      </c>
      <c r="AL267" s="55">
        <v>1</v>
      </c>
      <c r="AM267" s="55">
        <v>1</v>
      </c>
      <c r="AN267" s="55">
        <v>1</v>
      </c>
      <c r="AO267" s="55">
        <v>1</v>
      </c>
      <c r="AP267" s="56"/>
    </row>
    <row r="268" spans="2:42" ht="9.75" hidden="1" customHeight="1">
      <c r="B268" s="232"/>
      <c r="C268" s="233"/>
      <c r="D268" s="233"/>
      <c r="E268" s="233"/>
      <c r="F268" s="233" t="s">
        <v>1184</v>
      </c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4"/>
      <c r="S268" s="55"/>
      <c r="T268" s="55"/>
      <c r="U268" s="55"/>
      <c r="V268" s="55"/>
      <c r="W268" s="55">
        <v>1</v>
      </c>
      <c r="X268" s="55">
        <v>1</v>
      </c>
      <c r="Y268" s="55">
        <v>1</v>
      </c>
      <c r="Z268" s="55">
        <v>1</v>
      </c>
      <c r="AA268" s="55">
        <v>1</v>
      </c>
      <c r="AB268" s="55">
        <v>1</v>
      </c>
      <c r="AC268" s="55">
        <v>1</v>
      </c>
      <c r="AD268" s="55">
        <v>1</v>
      </c>
      <c r="AE268" s="212"/>
      <c r="AF268" s="212"/>
      <c r="AG268" s="212"/>
      <c r="AH268" s="55">
        <v>1</v>
      </c>
      <c r="AI268" s="55">
        <v>1</v>
      </c>
      <c r="AJ268" s="55">
        <v>1</v>
      </c>
      <c r="AK268" s="55">
        <v>1</v>
      </c>
      <c r="AL268" s="55">
        <v>1</v>
      </c>
      <c r="AM268" s="55">
        <v>1</v>
      </c>
      <c r="AN268" s="55">
        <v>1</v>
      </c>
      <c r="AO268" s="55">
        <v>1</v>
      </c>
      <c r="AP268" s="56"/>
    </row>
    <row r="269" spans="2:42" ht="9.75" hidden="1" customHeight="1">
      <c r="B269" s="224"/>
      <c r="C269" s="225"/>
      <c r="D269" s="225"/>
      <c r="E269" s="225"/>
      <c r="F269" s="226" t="s">
        <v>1191</v>
      </c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235"/>
      <c r="AF269" s="235"/>
      <c r="AG269" s="235"/>
      <c r="AH269" s="119"/>
      <c r="AI269" s="119"/>
      <c r="AJ269" s="119"/>
      <c r="AK269" s="119"/>
      <c r="AL269" s="119"/>
      <c r="AM269" s="119"/>
      <c r="AN269" s="119"/>
      <c r="AO269" s="119"/>
      <c r="AP269" s="56">
        <v>1</v>
      </c>
    </row>
    <row r="270" spans="2:42" ht="9.75" hidden="1" customHeight="1">
      <c r="B270" s="217"/>
      <c r="C270" s="218"/>
      <c r="D270" s="218"/>
      <c r="E270" s="218"/>
      <c r="F270" s="219"/>
      <c r="G270" s="218"/>
      <c r="H270" s="218"/>
      <c r="I270" s="218"/>
      <c r="J270" s="218"/>
      <c r="K270" s="218"/>
      <c r="L270" s="218"/>
      <c r="M270" s="218"/>
      <c r="N270" s="218"/>
      <c r="O270" s="220" t="s">
        <v>1030</v>
      </c>
      <c r="P270" s="218"/>
      <c r="Q270" s="218"/>
      <c r="R270" s="218"/>
      <c r="S270" s="221">
        <v>0.29166666666666669</v>
      </c>
      <c r="T270" s="221">
        <v>0.3125</v>
      </c>
      <c r="U270" s="221">
        <v>0.33333333333333331</v>
      </c>
      <c r="V270" s="221">
        <v>0.35416666666666702</v>
      </c>
      <c r="W270" s="221">
        <v>0.375</v>
      </c>
      <c r="X270" s="221">
        <v>0.39583333333333398</v>
      </c>
      <c r="Y270" s="221">
        <v>0.41666666666666702</v>
      </c>
      <c r="Z270" s="221">
        <v>0.4375</v>
      </c>
      <c r="AA270" s="221">
        <v>0.45833333333333398</v>
      </c>
      <c r="AB270" s="221">
        <v>0.47916666666666702</v>
      </c>
      <c r="AC270" s="221">
        <v>0.5</v>
      </c>
      <c r="AD270" s="221">
        <v>0.52083333333333304</v>
      </c>
      <c r="AE270" s="222">
        <v>0.54166666666666696</v>
      </c>
      <c r="AF270" s="222">
        <v>0.5625</v>
      </c>
      <c r="AG270" s="222">
        <v>0.58333333333333304</v>
      </c>
      <c r="AH270" s="221">
        <v>0.60416666666666696</v>
      </c>
      <c r="AI270" s="221">
        <v>0.625</v>
      </c>
      <c r="AJ270" s="221">
        <v>0.64583333333333304</v>
      </c>
      <c r="AK270" s="221">
        <v>0.66666666666666696</v>
      </c>
      <c r="AL270" s="221">
        <v>0.6875</v>
      </c>
      <c r="AM270" s="221">
        <v>0.70833333333333304</v>
      </c>
      <c r="AN270" s="221">
        <v>0.72916666666666696</v>
      </c>
      <c r="AO270" s="221">
        <v>0.75</v>
      </c>
      <c r="AP270" s="223">
        <v>0.77083333333333304</v>
      </c>
    </row>
    <row r="271" spans="2:42" ht="9.75" hidden="1" customHeight="1">
      <c r="B271" s="224"/>
      <c r="C271" s="225"/>
      <c r="D271" s="225"/>
      <c r="E271" s="225"/>
      <c r="F271" s="226"/>
      <c r="G271" s="225"/>
      <c r="H271" s="225"/>
      <c r="I271" s="225"/>
      <c r="J271" s="225"/>
      <c r="K271" s="225"/>
      <c r="L271" s="225"/>
      <c r="M271" s="225"/>
      <c r="N271" s="225"/>
      <c r="O271" s="227" t="s">
        <v>1043</v>
      </c>
      <c r="P271" s="225"/>
      <c r="Q271" s="225"/>
      <c r="R271" s="225"/>
      <c r="S271" s="228">
        <v>0.5</v>
      </c>
      <c r="T271" s="228">
        <v>1</v>
      </c>
      <c r="U271" s="228">
        <v>1.5</v>
      </c>
      <c r="V271" s="228">
        <v>2</v>
      </c>
      <c r="W271" s="228">
        <v>2.5</v>
      </c>
      <c r="X271" s="228">
        <v>3</v>
      </c>
      <c r="Y271" s="228">
        <v>3.5</v>
      </c>
      <c r="Z271" s="228">
        <v>4</v>
      </c>
      <c r="AA271" s="228">
        <v>4.5</v>
      </c>
      <c r="AB271" s="228">
        <v>5</v>
      </c>
      <c r="AC271" s="228">
        <v>5.5</v>
      </c>
      <c r="AD271" s="228">
        <v>6</v>
      </c>
      <c r="AE271" s="229"/>
      <c r="AF271" s="229"/>
      <c r="AG271" s="229"/>
      <c r="AH271" s="228">
        <v>6.5</v>
      </c>
      <c r="AI271" s="228">
        <v>7</v>
      </c>
      <c r="AJ271" s="228">
        <v>7.5</v>
      </c>
      <c r="AK271" s="228">
        <v>8</v>
      </c>
      <c r="AL271" s="228">
        <v>8.5</v>
      </c>
      <c r="AM271" s="228">
        <v>9</v>
      </c>
      <c r="AN271" s="228">
        <v>9.5</v>
      </c>
      <c r="AO271" s="228">
        <v>10</v>
      </c>
      <c r="AP271" s="230">
        <v>10.25</v>
      </c>
    </row>
    <row r="272" spans="2:42" ht="21" hidden="1" customHeight="1">
      <c r="B272" s="207" t="s">
        <v>1211</v>
      </c>
      <c r="C272" s="208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  <c r="AA272" s="208"/>
      <c r="AB272" s="208"/>
      <c r="AC272" s="208"/>
      <c r="AD272" s="208"/>
      <c r="AE272" s="208"/>
      <c r="AF272" s="208"/>
      <c r="AG272" s="208"/>
      <c r="AH272" s="208"/>
      <c r="AI272" s="208"/>
      <c r="AJ272" s="208"/>
      <c r="AK272" s="208"/>
      <c r="AL272" s="208"/>
      <c r="AM272" s="208"/>
      <c r="AN272" s="208"/>
      <c r="AO272" s="208"/>
      <c r="AP272" s="210"/>
    </row>
    <row r="273" spans="2:44" ht="9.75" hidden="1" customHeight="1">
      <c r="B273" s="192"/>
      <c r="C273" s="193"/>
      <c r="D273" s="193"/>
      <c r="E273" s="231"/>
      <c r="F273" s="211" t="s">
        <v>1059</v>
      </c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55">
        <v>1</v>
      </c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212"/>
      <c r="AF273" s="212"/>
      <c r="AG273" s="212"/>
      <c r="AH273" s="55"/>
      <c r="AI273" s="55"/>
      <c r="AJ273" s="55"/>
      <c r="AK273" s="55"/>
      <c r="AL273" s="55"/>
      <c r="AM273" s="55"/>
      <c r="AN273" s="55"/>
      <c r="AO273" s="55"/>
      <c r="AP273" s="56"/>
      <c r="AR273" s="236" t="s">
        <v>1222</v>
      </c>
    </row>
    <row r="274" spans="2:44" ht="9.75" hidden="1" customHeight="1">
      <c r="B274" s="192"/>
      <c r="C274" s="193"/>
      <c r="D274" s="193"/>
      <c r="E274" s="231"/>
      <c r="F274" s="211" t="s">
        <v>1159</v>
      </c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55"/>
      <c r="T274" s="55">
        <v>1</v>
      </c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212"/>
      <c r="AF274" s="212"/>
      <c r="AG274" s="212"/>
      <c r="AH274" s="55"/>
      <c r="AI274" s="55"/>
      <c r="AJ274" s="55"/>
      <c r="AK274" s="55"/>
      <c r="AL274" s="55"/>
      <c r="AM274" s="55"/>
      <c r="AN274" s="55"/>
      <c r="AO274" s="55"/>
      <c r="AP274" s="56"/>
      <c r="AR274" s="193"/>
    </row>
    <row r="275" spans="2:44" ht="9.75" hidden="1" customHeight="1">
      <c r="B275" s="192"/>
      <c r="C275" s="193"/>
      <c r="D275" s="193"/>
      <c r="E275" s="193"/>
      <c r="F275" s="211" t="s">
        <v>1233</v>
      </c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55"/>
      <c r="T275" s="55"/>
      <c r="U275" s="55">
        <v>1</v>
      </c>
      <c r="V275" s="55">
        <v>1</v>
      </c>
      <c r="W275" s="55"/>
      <c r="X275" s="55"/>
      <c r="Y275" s="55"/>
      <c r="Z275" s="55"/>
      <c r="AA275" s="55"/>
      <c r="AB275" s="55"/>
      <c r="AC275" s="55"/>
      <c r="AD275" s="55"/>
      <c r="AE275" s="212"/>
      <c r="AF275" s="212"/>
      <c r="AG275" s="212"/>
      <c r="AH275" s="55"/>
      <c r="AI275" s="55"/>
      <c r="AJ275" s="55"/>
      <c r="AK275" s="55"/>
      <c r="AL275" s="55"/>
      <c r="AM275" s="55"/>
      <c r="AN275" s="55"/>
      <c r="AO275" s="55"/>
      <c r="AP275" s="56"/>
      <c r="AR275" s="236"/>
    </row>
    <row r="276" spans="2:44" ht="9.75" hidden="1" customHeight="1">
      <c r="B276" s="192"/>
      <c r="C276" s="193"/>
      <c r="D276" s="193"/>
      <c r="E276" s="216"/>
      <c r="F276" s="211" t="s">
        <v>1074</v>
      </c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55"/>
      <c r="T276" s="55"/>
      <c r="U276" s="55">
        <v>1</v>
      </c>
      <c r="V276" s="55">
        <v>1</v>
      </c>
      <c r="W276" s="55"/>
      <c r="X276" s="55"/>
      <c r="Y276" s="55"/>
      <c r="Z276" s="55"/>
      <c r="AA276" s="55"/>
      <c r="AB276" s="55"/>
      <c r="AC276" s="55"/>
      <c r="AD276" s="55"/>
      <c r="AE276" s="212"/>
      <c r="AF276" s="212"/>
      <c r="AG276" s="212"/>
      <c r="AH276" s="55"/>
      <c r="AI276" s="55"/>
      <c r="AJ276" s="55"/>
      <c r="AK276" s="55"/>
      <c r="AL276" s="55"/>
      <c r="AM276" s="55"/>
      <c r="AN276" s="55"/>
      <c r="AO276" s="55"/>
      <c r="AP276" s="56"/>
      <c r="AR276" s="236"/>
    </row>
    <row r="277" spans="2:44" ht="9.75" hidden="1" customHeight="1">
      <c r="B277" s="362"/>
      <c r="C277" s="347"/>
      <c r="D277" s="347"/>
      <c r="E277" s="347"/>
      <c r="F277" s="363" t="s">
        <v>1242</v>
      </c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64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212"/>
      <c r="AF277" s="212"/>
      <c r="AG277" s="212"/>
      <c r="AH277" s="55"/>
      <c r="AI277" s="55"/>
      <c r="AJ277" s="55"/>
      <c r="AK277" s="55"/>
      <c r="AL277" s="55"/>
      <c r="AM277" s="55"/>
      <c r="AN277" s="55"/>
      <c r="AO277" s="55"/>
      <c r="AP277" s="56"/>
      <c r="AR277" s="236"/>
    </row>
    <row r="278" spans="2:44" ht="9.75" hidden="1" customHeight="1">
      <c r="B278" s="365"/>
      <c r="C278" s="347"/>
      <c r="D278" s="347"/>
      <c r="E278" s="347"/>
      <c r="F278" s="193" t="s">
        <v>1247</v>
      </c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237"/>
      <c r="S278" s="55"/>
      <c r="T278" s="55"/>
      <c r="U278" s="55"/>
      <c r="V278" s="55"/>
      <c r="W278" s="55">
        <v>1</v>
      </c>
      <c r="X278" s="55">
        <v>1</v>
      </c>
      <c r="Y278" s="55">
        <v>1</v>
      </c>
      <c r="Z278" s="55">
        <v>1</v>
      </c>
      <c r="AA278" s="55">
        <v>1</v>
      </c>
      <c r="AB278" s="55">
        <v>1</v>
      </c>
      <c r="AC278" s="55">
        <v>1</v>
      </c>
      <c r="AD278" s="55">
        <v>1</v>
      </c>
      <c r="AE278" s="212"/>
      <c r="AF278" s="212"/>
      <c r="AG278" s="212"/>
      <c r="AH278" s="55"/>
      <c r="AI278" s="55"/>
      <c r="AJ278" s="55"/>
      <c r="AK278" s="55"/>
      <c r="AL278" s="55"/>
      <c r="AM278" s="55"/>
      <c r="AN278" s="55"/>
      <c r="AO278" s="55"/>
      <c r="AP278" s="56"/>
      <c r="AR278" s="236"/>
    </row>
    <row r="279" spans="2:44" ht="9.75" hidden="1" customHeight="1">
      <c r="B279" s="232"/>
      <c r="C279" s="233"/>
      <c r="D279" s="233"/>
      <c r="E279" s="233"/>
      <c r="F279" s="233" t="s">
        <v>1254</v>
      </c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4"/>
      <c r="S279" s="238"/>
      <c r="T279" s="238"/>
      <c r="U279" s="238"/>
      <c r="V279" s="238"/>
      <c r="W279" s="55">
        <v>1</v>
      </c>
      <c r="X279" s="55">
        <v>1</v>
      </c>
      <c r="Y279" s="55">
        <v>1</v>
      </c>
      <c r="Z279" s="55">
        <v>1</v>
      </c>
      <c r="AA279" s="55">
        <v>1</v>
      </c>
      <c r="AB279" s="55">
        <v>1</v>
      </c>
      <c r="AC279" s="55">
        <v>1</v>
      </c>
      <c r="AD279" s="55">
        <v>1</v>
      </c>
      <c r="AE279" s="212"/>
      <c r="AF279" s="212"/>
      <c r="AG279" s="212"/>
      <c r="AH279" s="55">
        <v>1</v>
      </c>
      <c r="AI279" s="55">
        <v>1</v>
      </c>
      <c r="AJ279" s="55">
        <v>1</v>
      </c>
      <c r="AK279" s="55">
        <v>1</v>
      </c>
      <c r="AL279" s="55">
        <v>1</v>
      </c>
      <c r="AM279" s="55">
        <v>1</v>
      </c>
      <c r="AN279" s="55">
        <v>1</v>
      </c>
      <c r="AO279" s="55">
        <v>1</v>
      </c>
      <c r="AP279" s="56"/>
      <c r="AR279" s="236"/>
    </row>
    <row r="280" spans="2:44" ht="9.75" hidden="1" customHeight="1">
      <c r="B280" s="232"/>
      <c r="C280" s="233"/>
      <c r="D280" s="233"/>
      <c r="E280" s="233"/>
      <c r="F280" s="193" t="s">
        <v>1263</v>
      </c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237"/>
      <c r="S280" s="238"/>
      <c r="T280" s="238"/>
      <c r="U280" s="238"/>
      <c r="V280" s="238"/>
      <c r="W280" s="238">
        <v>1</v>
      </c>
      <c r="X280" s="238">
        <v>1</v>
      </c>
      <c r="Y280" s="238">
        <v>1</v>
      </c>
      <c r="Z280" s="238">
        <v>1</v>
      </c>
      <c r="AA280" s="238">
        <v>1</v>
      </c>
      <c r="AB280" s="238">
        <v>1</v>
      </c>
      <c r="AC280" s="238">
        <v>1</v>
      </c>
      <c r="AD280" s="238">
        <v>1</v>
      </c>
      <c r="AE280" s="212"/>
      <c r="AF280" s="212"/>
      <c r="AG280" s="212"/>
      <c r="AH280" s="55">
        <v>1</v>
      </c>
      <c r="AI280" s="55">
        <v>1</v>
      </c>
      <c r="AJ280" s="55">
        <v>1</v>
      </c>
      <c r="AK280" s="55">
        <v>1</v>
      </c>
      <c r="AL280" s="55">
        <v>1</v>
      </c>
      <c r="AM280" s="55">
        <v>1</v>
      </c>
      <c r="AN280" s="55">
        <v>1</v>
      </c>
      <c r="AO280" s="55">
        <v>1</v>
      </c>
      <c r="AP280" s="56"/>
      <c r="AR280" s="236"/>
    </row>
    <row r="281" spans="2:44" ht="9.75" hidden="1" customHeight="1">
      <c r="B281" s="192"/>
      <c r="C281" s="193"/>
      <c r="D281" s="193"/>
      <c r="E281" s="193"/>
      <c r="F281" s="239" t="s">
        <v>1191</v>
      </c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238"/>
      <c r="T281" s="238"/>
      <c r="U281" s="238"/>
      <c r="V281" s="238"/>
      <c r="W281" s="238"/>
      <c r="X281" s="238"/>
      <c r="Y281" s="238"/>
      <c r="Z281" s="238"/>
      <c r="AA281" s="238"/>
      <c r="AB281" s="238"/>
      <c r="AC281" s="238"/>
      <c r="AD281" s="238"/>
      <c r="AE281" s="212"/>
      <c r="AF281" s="212"/>
      <c r="AG281" s="212"/>
      <c r="AH281" s="238"/>
      <c r="AI281" s="238"/>
      <c r="AJ281" s="238"/>
      <c r="AK281" s="238"/>
      <c r="AL281" s="238"/>
      <c r="AM281" s="238"/>
      <c r="AN281" s="238"/>
      <c r="AO281" s="238"/>
      <c r="AP281" s="240">
        <v>1</v>
      </c>
      <c r="AR281" s="236"/>
    </row>
    <row r="282" spans="2:44" ht="19.5" customHeight="1">
      <c r="B282" s="351" t="s">
        <v>1278</v>
      </c>
      <c r="C282" s="352"/>
      <c r="D282" s="352"/>
      <c r="E282" s="352"/>
      <c r="F282" s="366">
        <f>G8</f>
        <v>46255</v>
      </c>
      <c r="G282" s="347"/>
      <c r="H282" s="347"/>
      <c r="I282" s="347"/>
      <c r="J282" s="347"/>
      <c r="K282" s="347"/>
      <c r="L282" s="347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  <c r="Y282" s="242"/>
      <c r="Z282" s="242"/>
      <c r="AA282" s="242"/>
      <c r="AB282" s="242"/>
      <c r="AC282" s="242"/>
      <c r="AD282" s="242"/>
      <c r="AE282" s="242"/>
      <c r="AF282" s="242"/>
      <c r="AG282" s="242"/>
      <c r="AH282" s="242"/>
      <c r="AI282" s="242"/>
      <c r="AJ282" s="242"/>
      <c r="AK282" s="242"/>
      <c r="AL282" s="242"/>
      <c r="AM282" s="242"/>
      <c r="AN282" s="242"/>
      <c r="AO282" s="242"/>
      <c r="AP282" s="243"/>
      <c r="AQ282" s="236"/>
      <c r="AR282" s="236"/>
    </row>
    <row r="283" spans="2:44" ht="45.75" customHeight="1">
      <c r="B283" s="244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367" t="s">
        <v>1030</v>
      </c>
      <c r="O283" s="352"/>
      <c r="P283" s="352"/>
      <c r="Q283" s="352"/>
      <c r="R283" s="246" t="s">
        <v>1294</v>
      </c>
      <c r="S283" s="247">
        <v>0.29166666666666669</v>
      </c>
      <c r="T283" s="248">
        <v>0.3125</v>
      </c>
      <c r="U283" s="248">
        <v>0.33333333333333331</v>
      </c>
      <c r="V283" s="248">
        <v>0.35416666666666702</v>
      </c>
      <c r="W283" s="248">
        <v>0.375</v>
      </c>
      <c r="X283" s="248">
        <v>0.39583333333333398</v>
      </c>
      <c r="Y283" s="248">
        <v>0.41666666666666702</v>
      </c>
      <c r="Z283" s="248">
        <v>0.4375</v>
      </c>
      <c r="AA283" s="248">
        <v>0.45833333333333398</v>
      </c>
      <c r="AB283" s="248">
        <v>0.47916666666666702</v>
      </c>
      <c r="AC283" s="249">
        <v>0.5</v>
      </c>
      <c r="AD283" s="249">
        <v>0.52083333333333304</v>
      </c>
      <c r="AE283" s="249">
        <v>0.54166666666666696</v>
      </c>
      <c r="AF283" s="248">
        <v>0.5625</v>
      </c>
      <c r="AG283" s="248">
        <v>0.58333333333333304</v>
      </c>
      <c r="AH283" s="248">
        <v>0.60416666666666696</v>
      </c>
      <c r="AI283" s="248">
        <v>0.625</v>
      </c>
      <c r="AJ283" s="248">
        <v>0.64583333333333304</v>
      </c>
      <c r="AK283" s="248">
        <v>0.66666666666666696</v>
      </c>
      <c r="AL283" s="248">
        <v>0.6875</v>
      </c>
      <c r="AM283" s="248">
        <v>0.70833333333333304</v>
      </c>
      <c r="AN283" s="248"/>
      <c r="AO283" s="248"/>
      <c r="AP283" s="250"/>
      <c r="AQ283" s="236"/>
      <c r="AR283" s="236"/>
    </row>
    <row r="284" spans="2:44" ht="36" customHeight="1">
      <c r="B284" s="251"/>
      <c r="C284" s="252" t="s">
        <v>1303</v>
      </c>
      <c r="D284" s="252"/>
      <c r="E284" s="252"/>
      <c r="F284" s="252"/>
      <c r="G284" s="252"/>
      <c r="H284" s="252"/>
      <c r="I284" s="252"/>
      <c r="J284" s="252" t="s">
        <v>1306</v>
      </c>
      <c r="K284" s="252"/>
      <c r="L284" s="253" t="s">
        <v>1307</v>
      </c>
      <c r="M284" s="253"/>
      <c r="N284" s="253" t="s">
        <v>1310</v>
      </c>
      <c r="O284" s="253"/>
      <c r="P284" s="253"/>
      <c r="Q284" s="252"/>
      <c r="R284" s="254" t="s">
        <v>1311</v>
      </c>
      <c r="S284" s="255">
        <v>0.29166666666666669</v>
      </c>
      <c r="T284" s="256">
        <v>0.3125</v>
      </c>
      <c r="U284" s="256">
        <v>0.33333333333333331</v>
      </c>
      <c r="V284" s="256">
        <v>0.35416666666666702</v>
      </c>
      <c r="W284" s="256">
        <v>0.375</v>
      </c>
      <c r="X284" s="256">
        <v>0.39583333333333398</v>
      </c>
      <c r="Y284" s="256">
        <v>0.41666666666666702</v>
      </c>
      <c r="Z284" s="256">
        <v>0.4375</v>
      </c>
      <c r="AA284" s="256">
        <v>0.45833333333333398</v>
      </c>
      <c r="AB284" s="256">
        <v>0.47916666666666702</v>
      </c>
      <c r="AC284" s="257">
        <v>0.5</v>
      </c>
      <c r="AD284" s="257">
        <v>0.52083333333333304</v>
      </c>
      <c r="AE284" s="258">
        <v>0.54166666666666696</v>
      </c>
      <c r="AF284" s="259"/>
      <c r="AG284" s="259"/>
      <c r="AH284" s="256">
        <v>0.60416666666666696</v>
      </c>
      <c r="AI284" s="256">
        <v>0.625</v>
      </c>
      <c r="AJ284" s="256">
        <v>0.64583333333333304</v>
      </c>
      <c r="AK284" s="256">
        <v>0.66666666666666696</v>
      </c>
      <c r="AL284" s="256">
        <v>0.6875</v>
      </c>
      <c r="AM284" s="256">
        <v>0.70833333333333304</v>
      </c>
      <c r="AN284" s="256">
        <v>0.72916666666666696</v>
      </c>
      <c r="AO284" s="256">
        <v>0.75</v>
      </c>
      <c r="AP284" s="260">
        <v>0.77083333333333304</v>
      </c>
      <c r="AQ284" s="236" t="s">
        <v>1322</v>
      </c>
      <c r="AR284" s="236"/>
    </row>
    <row r="285" spans="2:44" ht="27.75" customHeight="1">
      <c r="B285" s="353" t="s">
        <v>1325</v>
      </c>
      <c r="C285" s="355" t="s">
        <v>1326</v>
      </c>
      <c r="D285" s="356"/>
      <c r="E285" s="356"/>
      <c r="F285" s="261"/>
      <c r="G285" s="262"/>
      <c r="H285" s="261"/>
      <c r="J285" s="261">
        <f t="shared" ref="J285:J286" si="12">SUM(S285:AB285,AF285:AL285)</f>
        <v>4</v>
      </c>
      <c r="K285" s="261"/>
      <c r="M285" s="261"/>
      <c r="N285" s="263"/>
      <c r="O285" s="261"/>
      <c r="P285" s="261"/>
      <c r="Q285" s="261"/>
      <c r="R285" s="264"/>
      <c r="S285" s="264"/>
      <c r="T285" s="264"/>
      <c r="U285" s="264">
        <v>0.5</v>
      </c>
      <c r="V285" s="264">
        <v>0.5</v>
      </c>
      <c r="W285" s="264">
        <v>0.5</v>
      </c>
      <c r="X285" s="264">
        <v>0.5</v>
      </c>
      <c r="Y285" s="264">
        <v>0.5</v>
      </c>
      <c r="Z285" s="264">
        <v>0.5</v>
      </c>
      <c r="AA285" s="264">
        <v>0.5</v>
      </c>
      <c r="AB285" s="264">
        <v>0.5</v>
      </c>
      <c r="AC285" s="265"/>
      <c r="AD285" s="265"/>
      <c r="AE285" s="266"/>
      <c r="AF285" s="264"/>
      <c r="AG285" s="264"/>
      <c r="AH285" s="264"/>
      <c r="AI285" s="264"/>
      <c r="AJ285" s="264"/>
      <c r="AK285" s="264"/>
      <c r="AL285" s="264"/>
      <c r="AM285" s="267"/>
      <c r="AN285" s="267"/>
      <c r="AO285" s="268"/>
      <c r="AP285" s="269"/>
      <c r="AQ285" s="236">
        <f t="shared" ref="AQ285:AQ286" si="13">SUM(S285:AP285)/2</f>
        <v>2</v>
      </c>
      <c r="AR285" s="236"/>
    </row>
    <row r="286" spans="2:44" ht="61.5" customHeight="1">
      <c r="B286" s="354"/>
      <c r="C286" s="357" t="s">
        <v>1343</v>
      </c>
      <c r="D286" s="347"/>
      <c r="E286" s="347"/>
      <c r="F286" s="261"/>
      <c r="G286" s="262"/>
      <c r="H286" s="261"/>
      <c r="I286" s="261"/>
      <c r="J286" s="261">
        <f t="shared" si="12"/>
        <v>3.5</v>
      </c>
      <c r="K286" s="261"/>
      <c r="L286" s="261" t="s">
        <v>1346</v>
      </c>
      <c r="M286" s="261"/>
      <c r="N286" s="368" t="s">
        <v>674</v>
      </c>
      <c r="O286" s="347"/>
      <c r="P286" s="347"/>
      <c r="Q286" s="364"/>
      <c r="R286" s="270"/>
      <c r="S286" s="264"/>
      <c r="T286" s="264"/>
      <c r="U286" s="264"/>
      <c r="V286" s="264"/>
      <c r="W286" s="264"/>
      <c r="X286" s="264"/>
      <c r="Y286" s="264"/>
      <c r="Z286" s="264">
        <v>0.5</v>
      </c>
      <c r="AA286" s="264">
        <v>0.5</v>
      </c>
      <c r="AB286" s="264">
        <v>0.5</v>
      </c>
      <c r="AC286" s="271" t="s">
        <v>1351</v>
      </c>
      <c r="AD286" s="271" t="s">
        <v>1351</v>
      </c>
      <c r="AE286" s="271" t="s">
        <v>1351</v>
      </c>
      <c r="AF286" s="264">
        <v>0.5</v>
      </c>
      <c r="AG286" s="264">
        <v>0.5</v>
      </c>
      <c r="AH286" s="264"/>
      <c r="AI286" s="264"/>
      <c r="AJ286" s="264"/>
      <c r="AK286" s="264">
        <v>0.5</v>
      </c>
      <c r="AL286" s="264">
        <v>0.5</v>
      </c>
      <c r="AM286" s="264"/>
      <c r="AN286" s="264"/>
      <c r="AO286" s="272"/>
      <c r="AP286" s="273"/>
      <c r="AQ286" s="236">
        <f t="shared" si="13"/>
        <v>1.75</v>
      </c>
      <c r="AR286" s="236"/>
    </row>
    <row r="287" spans="2:44" ht="31.5" customHeight="1">
      <c r="B287" s="354"/>
      <c r="C287" s="261"/>
      <c r="D287" s="261"/>
      <c r="E287" s="261"/>
      <c r="F287" s="261"/>
      <c r="G287" s="262"/>
      <c r="H287" s="261"/>
      <c r="I287" s="261"/>
      <c r="J287" s="274" t="s">
        <v>1306</v>
      </c>
      <c r="K287" s="261"/>
      <c r="L287" s="274" t="s">
        <v>1307</v>
      </c>
      <c r="N287" s="263"/>
      <c r="O287" s="261"/>
      <c r="P287" s="261"/>
      <c r="Q287" s="261"/>
      <c r="R287" s="264"/>
      <c r="S287" s="264"/>
      <c r="T287" s="276"/>
      <c r="U287" s="276"/>
      <c r="V287" s="276"/>
      <c r="W287" s="277"/>
      <c r="X287" s="277"/>
      <c r="Y287" s="277"/>
      <c r="Z287" s="277"/>
      <c r="AA287" s="277"/>
      <c r="AB287" s="277"/>
      <c r="AC287" s="278"/>
      <c r="AD287" s="278"/>
      <c r="AE287" s="279"/>
      <c r="AF287" s="280"/>
      <c r="AG287" s="280"/>
      <c r="AH287" s="277"/>
      <c r="AI287" s="277"/>
      <c r="AJ287" s="277"/>
      <c r="AK287" s="277"/>
      <c r="AL287" s="277"/>
      <c r="AM287" s="276"/>
      <c r="AN287" s="276"/>
      <c r="AO287" s="281"/>
      <c r="AP287" s="282"/>
      <c r="AQ287" s="236"/>
      <c r="AR287" s="236"/>
    </row>
    <row r="288" spans="2:44" ht="21.75" customHeight="1">
      <c r="B288" s="358" t="s">
        <v>1357</v>
      </c>
      <c r="C288" s="283" t="s">
        <v>1358</v>
      </c>
      <c r="D288" s="283"/>
      <c r="E288" s="283"/>
      <c r="F288" s="283"/>
      <c r="G288" s="283"/>
      <c r="H288" s="283"/>
      <c r="I288" s="283"/>
      <c r="J288" s="261">
        <f t="shared" ref="J288:J292" si="14">SUM(S288:AP288)/2</f>
        <v>0</v>
      </c>
      <c r="K288" s="283"/>
      <c r="L288" s="284"/>
      <c r="M288" s="283"/>
      <c r="N288" s="283"/>
      <c r="O288" s="283"/>
      <c r="P288" s="283"/>
      <c r="Q288" s="283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6"/>
      <c r="AD288" s="286"/>
      <c r="AE288" s="287"/>
      <c r="AF288" s="288"/>
      <c r="AG288" s="288"/>
      <c r="AH288" s="285"/>
      <c r="AI288" s="285"/>
      <c r="AJ288" s="285"/>
      <c r="AK288" s="285"/>
      <c r="AL288" s="285"/>
      <c r="AM288" s="285"/>
      <c r="AN288" s="285"/>
      <c r="AO288" s="289"/>
      <c r="AP288" s="290"/>
      <c r="AQ288" s="236">
        <f t="shared" ref="AQ288:AQ292" si="15">SUM(S288:AP288)/2</f>
        <v>0</v>
      </c>
    </row>
    <row r="289" spans="2:43" ht="14.25" customHeight="1">
      <c r="B289" s="354"/>
      <c r="C289" s="261"/>
      <c r="D289" s="261"/>
      <c r="E289" s="261"/>
      <c r="F289" s="261"/>
      <c r="G289" s="261"/>
      <c r="H289" s="261"/>
      <c r="I289" s="261"/>
      <c r="J289" s="261">
        <f t="shared" si="14"/>
        <v>0</v>
      </c>
      <c r="K289" s="261"/>
      <c r="L289" s="291"/>
      <c r="M289" s="261"/>
      <c r="N289" s="261"/>
      <c r="O289" s="261"/>
      <c r="P289" s="261"/>
      <c r="Q289" s="261"/>
      <c r="R289" s="264"/>
      <c r="S289" s="264"/>
      <c r="T289" s="264"/>
      <c r="U289" s="264"/>
      <c r="V289" s="264"/>
      <c r="W289" s="264"/>
      <c r="X289" s="264"/>
      <c r="Y289" s="264"/>
      <c r="Z289" s="264"/>
      <c r="AA289" s="264"/>
      <c r="AB289" s="264"/>
      <c r="AC289" s="271"/>
      <c r="AD289" s="271"/>
      <c r="AE289" s="266"/>
      <c r="AF289" s="292"/>
      <c r="AG289" s="292"/>
      <c r="AH289" s="264"/>
      <c r="AI289" s="264"/>
      <c r="AJ289" s="264"/>
      <c r="AK289" s="264"/>
      <c r="AL289" s="264"/>
      <c r="AM289" s="264"/>
      <c r="AN289" s="264"/>
      <c r="AO289" s="272"/>
      <c r="AP289" s="273"/>
      <c r="AQ289" s="236">
        <f t="shared" si="15"/>
        <v>0</v>
      </c>
    </row>
    <row r="290" spans="2:43" ht="18" customHeight="1">
      <c r="B290" s="354"/>
      <c r="C290" s="261"/>
      <c r="D290" s="261"/>
      <c r="E290" s="261"/>
      <c r="F290" s="261"/>
      <c r="G290" s="261"/>
      <c r="H290" s="261"/>
      <c r="I290" s="261"/>
      <c r="J290" s="261">
        <f t="shared" si="14"/>
        <v>0</v>
      </c>
      <c r="K290" s="261"/>
      <c r="L290" s="291"/>
      <c r="M290" s="261"/>
      <c r="N290" s="261"/>
      <c r="O290" s="261"/>
      <c r="P290" s="261"/>
      <c r="Q290" s="261"/>
      <c r="R290" s="264"/>
      <c r="S290" s="264"/>
      <c r="T290" s="264"/>
      <c r="U290" s="264"/>
      <c r="V290" s="264"/>
      <c r="W290" s="264"/>
      <c r="X290" s="264"/>
      <c r="Y290" s="264"/>
      <c r="Z290" s="264"/>
      <c r="AA290" s="264"/>
      <c r="AB290" s="264"/>
      <c r="AC290" s="271"/>
      <c r="AD290" s="271"/>
      <c r="AE290" s="266"/>
      <c r="AF290" s="292"/>
      <c r="AG290" s="292"/>
      <c r="AH290" s="264"/>
      <c r="AI290" s="264"/>
      <c r="AJ290" s="264"/>
      <c r="AK290" s="264"/>
      <c r="AL290" s="264"/>
      <c r="AM290" s="264"/>
      <c r="AN290" s="264"/>
      <c r="AO290" s="272"/>
      <c r="AP290" s="273"/>
      <c r="AQ290" s="236">
        <f t="shared" si="15"/>
        <v>0</v>
      </c>
    </row>
    <row r="291" spans="2:43" ht="12.75" customHeight="1">
      <c r="B291" s="354"/>
      <c r="C291" s="261"/>
      <c r="D291" s="261"/>
      <c r="E291" s="261"/>
      <c r="F291" s="261"/>
      <c r="G291" s="261"/>
      <c r="H291" s="261"/>
      <c r="I291" s="261"/>
      <c r="J291" s="261">
        <f t="shared" si="14"/>
        <v>0</v>
      </c>
      <c r="K291" s="261"/>
      <c r="L291" s="291"/>
      <c r="M291" s="261"/>
      <c r="N291" s="261"/>
      <c r="O291" s="261"/>
      <c r="P291" s="261"/>
      <c r="Q291" s="261"/>
      <c r="R291" s="264"/>
      <c r="S291" s="264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71"/>
      <c r="AD291" s="271"/>
      <c r="AE291" s="266"/>
      <c r="AF291" s="292"/>
      <c r="AG291" s="292"/>
      <c r="AH291" s="264"/>
      <c r="AI291" s="264"/>
      <c r="AJ291" s="264"/>
      <c r="AK291" s="264"/>
      <c r="AL291" s="264"/>
      <c r="AM291" s="264"/>
      <c r="AN291" s="264"/>
      <c r="AO291" s="272"/>
      <c r="AP291" s="273"/>
      <c r="AQ291" s="236">
        <f t="shared" si="15"/>
        <v>0</v>
      </c>
    </row>
    <row r="292" spans="2:43" ht="18.75" customHeight="1">
      <c r="B292" s="359"/>
      <c r="C292" s="293"/>
      <c r="D292" s="293"/>
      <c r="E292" s="293"/>
      <c r="F292" s="293"/>
      <c r="G292" s="293"/>
      <c r="H292" s="293"/>
      <c r="I292" s="293"/>
      <c r="J292" s="293">
        <f t="shared" si="14"/>
        <v>0</v>
      </c>
      <c r="K292" s="293"/>
      <c r="L292" s="294"/>
      <c r="M292" s="293"/>
      <c r="N292" s="293"/>
      <c r="O292" s="293"/>
      <c r="P292" s="293"/>
      <c r="Q292" s="293"/>
      <c r="R292" s="295"/>
      <c r="S292" s="295"/>
      <c r="T292" s="295"/>
      <c r="U292" s="295"/>
      <c r="V292" s="295"/>
      <c r="W292" s="295"/>
      <c r="X292" s="295"/>
      <c r="Y292" s="295"/>
      <c r="Z292" s="295"/>
      <c r="AA292" s="295"/>
      <c r="AB292" s="295"/>
      <c r="AC292" s="296"/>
      <c r="AD292" s="296"/>
      <c r="AE292" s="279"/>
      <c r="AF292" s="280"/>
      <c r="AG292" s="280"/>
      <c r="AH292" s="295"/>
      <c r="AI292" s="295"/>
      <c r="AJ292" s="295"/>
      <c r="AK292" s="295"/>
      <c r="AL292" s="295"/>
      <c r="AM292" s="295"/>
      <c r="AN292" s="295"/>
      <c r="AO292" s="297"/>
      <c r="AP292" s="298"/>
      <c r="AQ292" s="236">
        <f t="shared" si="15"/>
        <v>0</v>
      </c>
    </row>
    <row r="293" spans="2:43" ht="28.5" customHeight="1">
      <c r="B293" s="299"/>
      <c r="C293" s="360" t="s">
        <v>341</v>
      </c>
      <c r="D293" s="361"/>
      <c r="E293" s="361"/>
      <c r="F293" s="361"/>
      <c r="G293" s="361"/>
      <c r="H293" s="361"/>
      <c r="I293" s="361"/>
      <c r="J293" s="300">
        <f>SUM(J285:J292)</f>
        <v>7.5</v>
      </c>
      <c r="K293" s="300"/>
      <c r="L293" s="300">
        <v>0</v>
      </c>
      <c r="M293" s="300"/>
      <c r="N293" s="300">
        <f>L293/J293</f>
        <v>0</v>
      </c>
      <c r="O293" s="300"/>
      <c r="P293" s="300"/>
      <c r="Q293" s="300"/>
      <c r="R293" s="301" t="s">
        <v>1359</v>
      </c>
      <c r="S293" s="300">
        <f t="shared" ref="S293:AE293" si="16">SUM(S285:S292)</f>
        <v>0</v>
      </c>
      <c r="T293" s="300">
        <f t="shared" si="16"/>
        <v>0</v>
      </c>
      <c r="U293" s="300">
        <f t="shared" si="16"/>
        <v>0.5</v>
      </c>
      <c r="V293" s="300">
        <f t="shared" si="16"/>
        <v>0.5</v>
      </c>
      <c r="W293" s="300">
        <f t="shared" si="16"/>
        <v>0.5</v>
      </c>
      <c r="X293" s="300">
        <f t="shared" si="16"/>
        <v>0.5</v>
      </c>
      <c r="Y293" s="300">
        <f t="shared" si="16"/>
        <v>0.5</v>
      </c>
      <c r="Z293" s="300">
        <f t="shared" si="16"/>
        <v>1</v>
      </c>
      <c r="AA293" s="300">
        <f t="shared" si="16"/>
        <v>1</v>
      </c>
      <c r="AB293" s="300">
        <f t="shared" si="16"/>
        <v>1</v>
      </c>
      <c r="AC293" s="302">
        <f t="shared" si="16"/>
        <v>0</v>
      </c>
      <c r="AD293" s="302">
        <f t="shared" si="16"/>
        <v>0</v>
      </c>
      <c r="AE293" s="302">
        <f t="shared" si="16"/>
        <v>0</v>
      </c>
      <c r="AF293" s="300">
        <f t="shared" ref="AF293:AJ293" si="17">SUM(AF285:AF286)</f>
        <v>0.5</v>
      </c>
      <c r="AG293" s="303">
        <f t="shared" si="17"/>
        <v>0.5</v>
      </c>
      <c r="AH293" s="303">
        <f t="shared" si="17"/>
        <v>0</v>
      </c>
      <c r="AI293" s="303">
        <f t="shared" si="17"/>
        <v>0</v>
      </c>
      <c r="AJ293" s="300">
        <f t="shared" si="17"/>
        <v>0</v>
      </c>
      <c r="AK293" s="300">
        <f t="shared" ref="AK293:AP293" si="18">SUM(AK285:AK292)</f>
        <v>0.5</v>
      </c>
      <c r="AL293" s="300">
        <f t="shared" si="18"/>
        <v>0.5</v>
      </c>
      <c r="AM293" s="300">
        <f t="shared" si="18"/>
        <v>0</v>
      </c>
      <c r="AN293" s="300">
        <f t="shared" si="18"/>
        <v>0</v>
      </c>
      <c r="AO293" s="300">
        <f t="shared" si="18"/>
        <v>0</v>
      </c>
      <c r="AP293" s="300">
        <f t="shared" si="18"/>
        <v>0</v>
      </c>
    </row>
    <row r="294" spans="2:43" ht="9.75" customHeight="1">
      <c r="B294" s="304"/>
      <c r="AP294" s="305"/>
    </row>
    <row r="295" spans="2:43" ht="9.75" customHeight="1">
      <c r="B295" s="304"/>
      <c r="AP295" s="305"/>
    </row>
    <row r="296" spans="2:43" ht="9.75" customHeight="1">
      <c r="B296" s="304"/>
      <c r="AP296" s="305"/>
    </row>
    <row r="297" spans="2:43" ht="9.75" customHeight="1">
      <c r="B297" s="304"/>
      <c r="AP297" s="305"/>
    </row>
    <row r="298" spans="2:43" ht="9.75" customHeight="1">
      <c r="B298" s="304"/>
      <c r="AP298" s="305"/>
    </row>
    <row r="299" spans="2:43" ht="9.75" customHeight="1">
      <c r="B299" s="304"/>
      <c r="AP299" s="305"/>
    </row>
    <row r="300" spans="2:43" ht="9.75" customHeight="1">
      <c r="B300" s="304"/>
      <c r="AP300" s="305"/>
    </row>
    <row r="301" spans="2:43" ht="9.75" customHeight="1">
      <c r="B301" s="304"/>
      <c r="AP301" s="305"/>
    </row>
    <row r="302" spans="2:43" ht="9.75" customHeight="1">
      <c r="B302" s="304"/>
      <c r="AP302" s="305"/>
    </row>
    <row r="303" spans="2:43" ht="9.75" customHeight="1">
      <c r="B303" s="304"/>
      <c r="AP303" s="305"/>
    </row>
    <row r="304" spans="2:43" ht="9.75" customHeight="1">
      <c r="B304" s="304"/>
      <c r="AP304" s="305"/>
    </row>
    <row r="305" spans="2:42" ht="9.75" customHeight="1">
      <c r="B305" s="304"/>
      <c r="AP305" s="305"/>
    </row>
    <row r="306" spans="2:42" ht="9.75" customHeight="1">
      <c r="B306" s="304"/>
      <c r="AP306" s="305"/>
    </row>
    <row r="307" spans="2:42" ht="9.75" customHeight="1">
      <c r="B307" s="304"/>
      <c r="AP307" s="305"/>
    </row>
    <row r="308" spans="2:42" ht="9.75" customHeight="1">
      <c r="B308" s="304"/>
      <c r="AP308" s="305"/>
    </row>
    <row r="309" spans="2:42" ht="9.75" customHeight="1">
      <c r="B309" s="304"/>
      <c r="AP309" s="305"/>
    </row>
    <row r="310" spans="2:42" ht="9.75" customHeight="1">
      <c r="B310" s="304"/>
      <c r="AP310" s="305"/>
    </row>
    <row r="311" spans="2:42" ht="9.75" customHeight="1">
      <c r="B311" s="304"/>
      <c r="AP311" s="305"/>
    </row>
    <row r="312" spans="2:42" ht="9.75" customHeight="1">
      <c r="B312" s="304"/>
      <c r="AP312" s="305"/>
    </row>
    <row r="313" spans="2:42" ht="9.75" customHeight="1">
      <c r="B313" s="304"/>
      <c r="AP313" s="305"/>
    </row>
    <row r="314" spans="2:42" ht="9.75" customHeight="1">
      <c r="B314" s="304"/>
      <c r="AP314" s="305"/>
    </row>
    <row r="315" spans="2:42" ht="9.75" customHeight="1">
      <c r="B315" s="299"/>
      <c r="C315" s="300"/>
      <c r="D315" s="300"/>
      <c r="E315" s="300"/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300"/>
      <c r="S315" s="300"/>
      <c r="T315" s="300"/>
      <c r="U315" s="300"/>
      <c r="V315" s="300"/>
      <c r="W315" s="300"/>
      <c r="X315" s="300"/>
      <c r="Y315" s="300"/>
      <c r="Z315" s="300"/>
      <c r="AA315" s="300"/>
      <c r="AB315" s="300"/>
      <c r="AC315" s="300"/>
      <c r="AD315" s="300"/>
      <c r="AE315" s="300"/>
      <c r="AF315" s="300"/>
      <c r="AG315" s="300"/>
      <c r="AH315" s="300"/>
      <c r="AI315" s="300"/>
      <c r="AJ315" s="300"/>
      <c r="AK315" s="300"/>
      <c r="AL315" s="300"/>
      <c r="AM315" s="300"/>
      <c r="AN315" s="300"/>
      <c r="AO315" s="300"/>
      <c r="AP315" s="306"/>
    </row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  <row r="1011" ht="9.75" customHeight="1"/>
    <row r="1012" ht="9.75" customHeight="1"/>
    <row r="1013" ht="9.75" customHeight="1"/>
  </sheetData>
  <mergeCells count="572">
    <mergeCell ref="H13:I13"/>
    <mergeCell ref="B14:E14"/>
    <mergeCell ref="F14:G14"/>
    <mergeCell ref="H14:I14"/>
    <mergeCell ref="F15:G15"/>
    <mergeCell ref="H15:I15"/>
    <mergeCell ref="P16:Q16"/>
    <mergeCell ref="T16:U16"/>
    <mergeCell ref="B15:E15"/>
    <mergeCell ref="B16:E16"/>
    <mergeCell ref="F16:G16"/>
    <mergeCell ref="H16:I16"/>
    <mergeCell ref="J16:K16"/>
    <mergeCell ref="L16:M16"/>
    <mergeCell ref="N16:O16"/>
    <mergeCell ref="P13:Q13"/>
    <mergeCell ref="N14:O14"/>
    <mergeCell ref="P14:Q14"/>
    <mergeCell ref="N15:O15"/>
    <mergeCell ref="P15:Q15"/>
    <mergeCell ref="R15:S15"/>
    <mergeCell ref="T15:U15"/>
    <mergeCell ref="R13:S13"/>
    <mergeCell ref="AO17:AP17"/>
    <mergeCell ref="AO18:AP18"/>
    <mergeCell ref="T17:U17"/>
    <mergeCell ref="W17:Z17"/>
    <mergeCell ref="AA17:AB17"/>
    <mergeCell ref="AC17:AD17"/>
    <mergeCell ref="AE17:AF17"/>
    <mergeCell ref="AG17:AH17"/>
    <mergeCell ref="AI17:AJ17"/>
    <mergeCell ref="B17:E17"/>
    <mergeCell ref="F17:G17"/>
    <mergeCell ref="H17:I17"/>
    <mergeCell ref="J17:K17"/>
    <mergeCell ref="L17:M17"/>
    <mergeCell ref="N17:O17"/>
    <mergeCell ref="P17:Q17"/>
    <mergeCell ref="AK19:AL19"/>
    <mergeCell ref="AM19:AN19"/>
    <mergeCell ref="T18:U18"/>
    <mergeCell ref="W18:Z18"/>
    <mergeCell ref="AA18:AB18"/>
    <mergeCell ref="AC18:AD18"/>
    <mergeCell ref="AE18:AF18"/>
    <mergeCell ref="AG18:AH18"/>
    <mergeCell ref="AI18:AJ18"/>
    <mergeCell ref="AK17:AL17"/>
    <mergeCell ref="AM17:AN17"/>
    <mergeCell ref="AO19:AP19"/>
    <mergeCell ref="T19:U19"/>
    <mergeCell ref="W19:Z19"/>
    <mergeCell ref="AA19:AB19"/>
    <mergeCell ref="AC19:AD19"/>
    <mergeCell ref="AE19:AF19"/>
    <mergeCell ref="AG19:AH19"/>
    <mergeCell ref="AI19:AJ19"/>
    <mergeCell ref="B18:E18"/>
    <mergeCell ref="F18:G18"/>
    <mergeCell ref="H18:I18"/>
    <mergeCell ref="J18:K18"/>
    <mergeCell ref="L18:M18"/>
    <mergeCell ref="N18:O18"/>
    <mergeCell ref="P18:Q18"/>
    <mergeCell ref="B19:E19"/>
    <mergeCell ref="F19:G19"/>
    <mergeCell ref="H19:I19"/>
    <mergeCell ref="J19:K19"/>
    <mergeCell ref="L19:M19"/>
    <mergeCell ref="N19:O19"/>
    <mergeCell ref="P19:Q19"/>
    <mergeCell ref="AK18:AL18"/>
    <mergeCell ref="AM18:AN18"/>
    <mergeCell ref="AM20:AN20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B20:E20"/>
    <mergeCell ref="F20:G20"/>
    <mergeCell ref="H20:I20"/>
    <mergeCell ref="J20:K20"/>
    <mergeCell ref="L20:M20"/>
    <mergeCell ref="N20:O20"/>
    <mergeCell ref="P20:Q20"/>
    <mergeCell ref="AI21:AJ21"/>
    <mergeCell ref="AK21:AL21"/>
    <mergeCell ref="L21:M21"/>
    <mergeCell ref="N21:O21"/>
    <mergeCell ref="P21:Q21"/>
    <mergeCell ref="AK20:AL20"/>
    <mergeCell ref="AM21:AN21"/>
    <mergeCell ref="AO21:AP21"/>
    <mergeCell ref="AR21:AS21"/>
    <mergeCell ref="AM22:AN22"/>
    <mergeCell ref="AO22:AP22"/>
    <mergeCell ref="AR22:AS22"/>
    <mergeCell ref="B22:E22"/>
    <mergeCell ref="F22:G22"/>
    <mergeCell ref="H22:I22"/>
    <mergeCell ref="J22:K22"/>
    <mergeCell ref="L22:M22"/>
    <mergeCell ref="N22:O22"/>
    <mergeCell ref="P22:Q22"/>
    <mergeCell ref="R21:S21"/>
    <mergeCell ref="T21:U21"/>
    <mergeCell ref="W21:Z21"/>
    <mergeCell ref="AA21:AB21"/>
    <mergeCell ref="AC21:AD21"/>
    <mergeCell ref="AE21:AF21"/>
    <mergeCell ref="AG21:AH21"/>
    <mergeCell ref="B21:E21"/>
    <mergeCell ref="F21:G21"/>
    <mergeCell ref="H21:I21"/>
    <mergeCell ref="J21:K21"/>
    <mergeCell ref="AM23:AN23"/>
    <mergeCell ref="AO23:AP23"/>
    <mergeCell ref="AR23:AS23"/>
    <mergeCell ref="R23:S23"/>
    <mergeCell ref="T23:U23"/>
    <mergeCell ref="W23:Z23"/>
    <mergeCell ref="AA23:AB23"/>
    <mergeCell ref="AC23:AD23"/>
    <mergeCell ref="AE23:AF23"/>
    <mergeCell ref="AG23:AH23"/>
    <mergeCell ref="B23:E23"/>
    <mergeCell ref="F23:G23"/>
    <mergeCell ref="H23:I23"/>
    <mergeCell ref="J23:K23"/>
    <mergeCell ref="L23:M23"/>
    <mergeCell ref="N23:O23"/>
    <mergeCell ref="P23:Q23"/>
    <mergeCell ref="AI24:AJ24"/>
    <mergeCell ref="AK24:AL24"/>
    <mergeCell ref="B24:E24"/>
    <mergeCell ref="F24:G24"/>
    <mergeCell ref="H24:I24"/>
    <mergeCell ref="J24:K24"/>
    <mergeCell ref="L24:M24"/>
    <mergeCell ref="N24:O24"/>
    <mergeCell ref="P24:Q24"/>
    <mergeCell ref="AI23:AJ23"/>
    <mergeCell ref="AK23:AL23"/>
    <mergeCell ref="AM24:AN24"/>
    <mergeCell ref="AO24:AP24"/>
    <mergeCell ref="AR24:AS24"/>
    <mergeCell ref="AM25:AN25"/>
    <mergeCell ref="AO25:AP25"/>
    <mergeCell ref="AR25:AS25"/>
    <mergeCell ref="R24:S24"/>
    <mergeCell ref="T24:U24"/>
    <mergeCell ref="W24:Z24"/>
    <mergeCell ref="AA24:AB24"/>
    <mergeCell ref="AC24:AD24"/>
    <mergeCell ref="AE24:AF24"/>
    <mergeCell ref="AG24:AH24"/>
    <mergeCell ref="AI25:AJ25"/>
    <mergeCell ref="AK25:AL25"/>
    <mergeCell ref="R25:S25"/>
    <mergeCell ref="T25:U25"/>
    <mergeCell ref="W25:Z25"/>
    <mergeCell ref="AA25:AB25"/>
    <mergeCell ref="AC25:AD25"/>
    <mergeCell ref="AE25:AF25"/>
    <mergeCell ref="AG25:AH25"/>
    <mergeCell ref="B25:E25"/>
    <mergeCell ref="F25:G25"/>
    <mergeCell ref="H25:I25"/>
    <mergeCell ref="J25:K25"/>
    <mergeCell ref="L25:M25"/>
    <mergeCell ref="N25:O25"/>
    <mergeCell ref="P25:Q25"/>
    <mergeCell ref="AI26:AJ26"/>
    <mergeCell ref="AK26:AL26"/>
    <mergeCell ref="B26:E26"/>
    <mergeCell ref="F26:G26"/>
    <mergeCell ref="H26:I26"/>
    <mergeCell ref="J26:K26"/>
    <mergeCell ref="L26:M26"/>
    <mergeCell ref="N26:O26"/>
    <mergeCell ref="P26:Q26"/>
    <mergeCell ref="AK27:AL27"/>
    <mergeCell ref="AM26:AN26"/>
    <mergeCell ref="AO26:AP26"/>
    <mergeCell ref="AR26:AS26"/>
    <mergeCell ref="R26:S26"/>
    <mergeCell ref="T26:U26"/>
    <mergeCell ref="W26:Z26"/>
    <mergeCell ref="AA26:AB26"/>
    <mergeCell ref="AC26:AD26"/>
    <mergeCell ref="AE26:AF26"/>
    <mergeCell ref="AG26:AH26"/>
    <mergeCell ref="B29:AP29"/>
    <mergeCell ref="B30:AP30"/>
    <mergeCell ref="B31:AP31"/>
    <mergeCell ref="B32:U33"/>
    <mergeCell ref="V32:W33"/>
    <mergeCell ref="X32:Y33"/>
    <mergeCell ref="Z32:AA33"/>
    <mergeCell ref="AM27:AN27"/>
    <mergeCell ref="AO27:AP27"/>
    <mergeCell ref="R27:S27"/>
    <mergeCell ref="T27:U27"/>
    <mergeCell ref="W27:Z27"/>
    <mergeCell ref="AA27:AB27"/>
    <mergeCell ref="AC27:AD27"/>
    <mergeCell ref="AE27:AF27"/>
    <mergeCell ref="AG27:AH27"/>
    <mergeCell ref="B27:E27"/>
    <mergeCell ref="F27:G27"/>
    <mergeCell ref="H27:I27"/>
    <mergeCell ref="J27:K27"/>
    <mergeCell ref="L27:M27"/>
    <mergeCell ref="N27:O27"/>
    <mergeCell ref="P27:Q27"/>
    <mergeCell ref="AI27:AJ27"/>
    <mergeCell ref="B34:U34"/>
    <mergeCell ref="V34:AP34"/>
    <mergeCell ref="B35:U35"/>
    <mergeCell ref="V36:W36"/>
    <mergeCell ref="X36:Y36"/>
    <mergeCell ref="Z36:AA36"/>
    <mergeCell ref="AN36:AP36"/>
    <mergeCell ref="AB32:AD33"/>
    <mergeCell ref="AE32:AG33"/>
    <mergeCell ref="AH32:AJ33"/>
    <mergeCell ref="AK32:AP32"/>
    <mergeCell ref="AK33:AM33"/>
    <mergeCell ref="AN33:AP33"/>
    <mergeCell ref="AH37:AJ37"/>
    <mergeCell ref="AK37:AM37"/>
    <mergeCell ref="AN37:AP37"/>
    <mergeCell ref="B36:U36"/>
    <mergeCell ref="B37:U37"/>
    <mergeCell ref="V37:W37"/>
    <mergeCell ref="X37:Y37"/>
    <mergeCell ref="Z37:AA37"/>
    <mergeCell ref="AB37:AD37"/>
    <mergeCell ref="AE37:AG37"/>
    <mergeCell ref="AB36:AD36"/>
    <mergeCell ref="AE36:AG36"/>
    <mergeCell ref="AH36:AJ36"/>
    <mergeCell ref="AK36:AM36"/>
    <mergeCell ref="M7:P7"/>
    <mergeCell ref="B8:E8"/>
    <mergeCell ref="G8:L8"/>
    <mergeCell ref="M8:P8"/>
    <mergeCell ref="R8:W8"/>
    <mergeCell ref="AM9:AP9"/>
    <mergeCell ref="W13:Z13"/>
    <mergeCell ref="AA13:AB13"/>
    <mergeCell ref="AC13:AD13"/>
    <mergeCell ref="AE13:AF13"/>
    <mergeCell ref="AG13:AH13"/>
    <mergeCell ref="AI13:AJ13"/>
    <mergeCell ref="AK13:AL13"/>
    <mergeCell ref="AM13:AN13"/>
    <mergeCell ref="B9:AJ9"/>
    <mergeCell ref="B10:AP10"/>
    <mergeCell ref="B12:O12"/>
    <mergeCell ref="P12:U12"/>
    <mergeCell ref="W12:AJ12"/>
    <mergeCell ref="AK12:AP12"/>
    <mergeCell ref="B13:E13"/>
    <mergeCell ref="AO13:AP13"/>
    <mergeCell ref="N13:O13"/>
    <mergeCell ref="F13:G13"/>
    <mergeCell ref="AK16:AL16"/>
    <mergeCell ref="AM16:AN16"/>
    <mergeCell ref="AO16:AP16"/>
    <mergeCell ref="W14:Z14"/>
    <mergeCell ref="W16:Z16"/>
    <mergeCell ref="AA16:AB16"/>
    <mergeCell ref="AC16:AD16"/>
    <mergeCell ref="AE16:AF16"/>
    <mergeCell ref="AG16:AH16"/>
    <mergeCell ref="AI16:AJ16"/>
    <mergeCell ref="AK14:AL14"/>
    <mergeCell ref="AM14:AN14"/>
    <mergeCell ref="AO14:AP14"/>
    <mergeCell ref="X5:AJ5"/>
    <mergeCell ref="AK5:AP5"/>
    <mergeCell ref="X6:AJ6"/>
    <mergeCell ref="AM6:AP6"/>
    <mergeCell ref="X7:AJ7"/>
    <mergeCell ref="AM7:AP7"/>
    <mergeCell ref="X8:AJ8"/>
    <mergeCell ref="AM8:AP8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B6:E6"/>
    <mergeCell ref="G6:L6"/>
    <mergeCell ref="M6:P6"/>
    <mergeCell ref="R6:W6"/>
    <mergeCell ref="B7:E7"/>
    <mergeCell ref="R7:W7"/>
    <mergeCell ref="G7:L7"/>
    <mergeCell ref="J13:K13"/>
    <mergeCell ref="L13:M13"/>
    <mergeCell ref="J14:K14"/>
    <mergeCell ref="L14:M14"/>
    <mergeCell ref="J15:K15"/>
    <mergeCell ref="L15:M15"/>
    <mergeCell ref="AE14:AF14"/>
    <mergeCell ref="AG14:AH14"/>
    <mergeCell ref="AI14:AJ14"/>
    <mergeCell ref="T13:U13"/>
    <mergeCell ref="R14:S14"/>
    <mergeCell ref="T14:U14"/>
    <mergeCell ref="AA14:AB14"/>
    <mergeCell ref="AC14:AD14"/>
    <mergeCell ref="AC15:AD15"/>
    <mergeCell ref="AR14:AS14"/>
    <mergeCell ref="AO15:AP15"/>
    <mergeCell ref="AR15:AS15"/>
    <mergeCell ref="W15:Z15"/>
    <mergeCell ref="AA15:AB15"/>
    <mergeCell ref="AE15:AF15"/>
    <mergeCell ref="AG15:AH15"/>
    <mergeCell ref="AI15:AJ15"/>
    <mergeCell ref="AK15:AL15"/>
    <mergeCell ref="AM15:AN15"/>
    <mergeCell ref="AI22:AJ22"/>
    <mergeCell ref="AK22:AL22"/>
    <mergeCell ref="R22:S22"/>
    <mergeCell ref="T22:U22"/>
    <mergeCell ref="W22:Z22"/>
    <mergeCell ref="AA22:AB22"/>
    <mergeCell ref="AC22:AD22"/>
    <mergeCell ref="AE22:AF22"/>
    <mergeCell ref="AG22:AH22"/>
    <mergeCell ref="B41:U41"/>
    <mergeCell ref="V41:W41"/>
    <mergeCell ref="X41:Y41"/>
    <mergeCell ref="Z41:AA41"/>
    <mergeCell ref="AB41:AD41"/>
    <mergeCell ref="AE41:AG41"/>
    <mergeCell ref="AH41:AJ41"/>
    <mergeCell ref="AK41:AM41"/>
    <mergeCell ref="AN38:AP38"/>
    <mergeCell ref="AN39:AP39"/>
    <mergeCell ref="AN40:AP40"/>
    <mergeCell ref="AN41:AP41"/>
    <mergeCell ref="X40:Y40"/>
    <mergeCell ref="Z40:AA40"/>
    <mergeCell ref="AB40:AD40"/>
    <mergeCell ref="AE40:AG40"/>
    <mergeCell ref="AH40:AJ40"/>
    <mergeCell ref="AH38:AJ38"/>
    <mergeCell ref="B39:U39"/>
    <mergeCell ref="V39:W39"/>
    <mergeCell ref="X39:Y39"/>
    <mergeCell ref="Z39:AA39"/>
    <mergeCell ref="AB39:AD39"/>
    <mergeCell ref="AE39:AG39"/>
    <mergeCell ref="B42:U42"/>
    <mergeCell ref="V42:W42"/>
    <mergeCell ref="X42:Y42"/>
    <mergeCell ref="Z42:AA42"/>
    <mergeCell ref="AB42:AD42"/>
    <mergeCell ref="AE42:AG42"/>
    <mergeCell ref="AH42:AJ42"/>
    <mergeCell ref="AK42:AM42"/>
    <mergeCell ref="AN42:AP42"/>
    <mergeCell ref="B43:U43"/>
    <mergeCell ref="V43:W43"/>
    <mergeCell ref="X43:Y43"/>
    <mergeCell ref="Z43:AA43"/>
    <mergeCell ref="AB43:AD43"/>
    <mergeCell ref="AE43:AG43"/>
    <mergeCell ref="AH43:AJ43"/>
    <mergeCell ref="AK43:AM43"/>
    <mergeCell ref="AN43:AP43"/>
    <mergeCell ref="B44:U44"/>
    <mergeCell ref="V44:W44"/>
    <mergeCell ref="X44:Y44"/>
    <mergeCell ref="Z44:AA44"/>
    <mergeCell ref="AB44:AD44"/>
    <mergeCell ref="AE44:AG44"/>
    <mergeCell ref="AH44:AJ44"/>
    <mergeCell ref="AK44:AM44"/>
    <mergeCell ref="AN44:AP44"/>
    <mergeCell ref="B45:U45"/>
    <mergeCell ref="V45:W45"/>
    <mergeCell ref="X45:Y45"/>
    <mergeCell ref="Z45:AA45"/>
    <mergeCell ref="AE45:AG45"/>
    <mergeCell ref="AH45:AJ45"/>
    <mergeCell ref="AB45:AD45"/>
    <mergeCell ref="AK45:AM45"/>
    <mergeCell ref="AN45:AP45"/>
    <mergeCell ref="B46:U46"/>
    <mergeCell ref="V46:W46"/>
    <mergeCell ref="X46:Y46"/>
    <mergeCell ref="Z46:AA46"/>
    <mergeCell ref="AE46:AG46"/>
    <mergeCell ref="AH46:AJ46"/>
    <mergeCell ref="AB46:AD46"/>
    <mergeCell ref="AK46:AM46"/>
    <mergeCell ref="AN46:AP46"/>
    <mergeCell ref="C122:U122"/>
    <mergeCell ref="C125:U125"/>
    <mergeCell ref="W125:AO125"/>
    <mergeCell ref="W126:AO138"/>
    <mergeCell ref="W139:AO139"/>
    <mergeCell ref="C106:U106"/>
    <mergeCell ref="C107:U119"/>
    <mergeCell ref="C126:U138"/>
    <mergeCell ref="C139:U139"/>
    <mergeCell ref="W122:AO122"/>
    <mergeCell ref="C141:U141"/>
    <mergeCell ref="C142:U154"/>
    <mergeCell ref="C155:U155"/>
    <mergeCell ref="B57:AP57"/>
    <mergeCell ref="B58:AP58"/>
    <mergeCell ref="B59:AP59"/>
    <mergeCell ref="B60:AP60"/>
    <mergeCell ref="B61:AP61"/>
    <mergeCell ref="B62:AP62"/>
    <mergeCell ref="B63:AP63"/>
    <mergeCell ref="B64:AP64"/>
    <mergeCell ref="B65:AP65"/>
    <mergeCell ref="B66:AP66"/>
    <mergeCell ref="B67:AP67"/>
    <mergeCell ref="B68:AP68"/>
    <mergeCell ref="L69:N69"/>
    <mergeCell ref="O69:S69"/>
    <mergeCell ref="B69:K69"/>
    <mergeCell ref="B70:AP70"/>
    <mergeCell ref="B71:AP71"/>
    <mergeCell ref="B72:AP72"/>
    <mergeCell ref="C74:U74"/>
    <mergeCell ref="W74:AO74"/>
    <mergeCell ref="B75:B88"/>
    <mergeCell ref="B107:B120"/>
    <mergeCell ref="W120:AO120"/>
    <mergeCell ref="W75:AO87"/>
    <mergeCell ref="W88:AO88"/>
    <mergeCell ref="W90:AO90"/>
    <mergeCell ref="W91:AO103"/>
    <mergeCell ref="W104:AO104"/>
    <mergeCell ref="W106:AO106"/>
    <mergeCell ref="W107:AO119"/>
    <mergeCell ref="V107:V120"/>
    <mergeCell ref="C120:U120"/>
    <mergeCell ref="AN48:AP48"/>
    <mergeCell ref="AK49:AM49"/>
    <mergeCell ref="AH50:AJ50"/>
    <mergeCell ref="AP75:AP88"/>
    <mergeCell ref="AP107:AP120"/>
    <mergeCell ref="C75:U87"/>
    <mergeCell ref="V75:V88"/>
    <mergeCell ref="C88:U88"/>
    <mergeCell ref="C90:U90"/>
    <mergeCell ref="C91:U103"/>
    <mergeCell ref="C104:U104"/>
    <mergeCell ref="W52:AP52"/>
    <mergeCell ref="B53:AP53"/>
    <mergeCell ref="B54:AP55"/>
    <mergeCell ref="AP157:AP170"/>
    <mergeCell ref="AP172:AP185"/>
    <mergeCell ref="W219:AO219"/>
    <mergeCell ref="W220:AO232"/>
    <mergeCell ref="B47:U47"/>
    <mergeCell ref="V47:W47"/>
    <mergeCell ref="X47:Y47"/>
    <mergeCell ref="Z47:AA47"/>
    <mergeCell ref="AB47:AD47"/>
    <mergeCell ref="AE47:AG47"/>
    <mergeCell ref="AH47:AJ47"/>
    <mergeCell ref="AK47:AM47"/>
    <mergeCell ref="AN47:AP47"/>
    <mergeCell ref="B48:U48"/>
    <mergeCell ref="V48:W48"/>
    <mergeCell ref="X48:Y48"/>
    <mergeCell ref="Z48:AA48"/>
    <mergeCell ref="AB48:AD48"/>
    <mergeCell ref="AE48:AG48"/>
    <mergeCell ref="AH48:AJ48"/>
    <mergeCell ref="AK48:AM48"/>
    <mergeCell ref="B56:AP56"/>
    <mergeCell ref="AK38:AM38"/>
    <mergeCell ref="AK39:AM39"/>
    <mergeCell ref="AK40:AM40"/>
    <mergeCell ref="AN49:AP49"/>
    <mergeCell ref="B49:U49"/>
    <mergeCell ref="V49:W49"/>
    <mergeCell ref="X49:Y49"/>
    <mergeCell ref="Z49:AA49"/>
    <mergeCell ref="AB49:AD49"/>
    <mergeCell ref="AE49:AG49"/>
    <mergeCell ref="AH49:AJ49"/>
    <mergeCell ref="B38:U38"/>
    <mergeCell ref="V38:W38"/>
    <mergeCell ref="X38:Y38"/>
    <mergeCell ref="Z38:AA38"/>
    <mergeCell ref="AB38:AD38"/>
    <mergeCell ref="AE38:AG38"/>
    <mergeCell ref="AH39:AJ39"/>
    <mergeCell ref="B40:U40"/>
    <mergeCell ref="V40:W40"/>
    <mergeCell ref="B51:V51"/>
    <mergeCell ref="W51:AP51"/>
    <mergeCell ref="B52:V52"/>
    <mergeCell ref="C156:U156"/>
    <mergeCell ref="B157:B170"/>
    <mergeCell ref="C157:U169"/>
    <mergeCell ref="V157:V170"/>
    <mergeCell ref="C170:U170"/>
    <mergeCell ref="B172:B185"/>
    <mergeCell ref="V172:V185"/>
    <mergeCell ref="C172:U184"/>
    <mergeCell ref="C185:U185"/>
    <mergeCell ref="C186:U186"/>
    <mergeCell ref="C187:U199"/>
    <mergeCell ref="V187:V200"/>
    <mergeCell ref="C200:U200"/>
    <mergeCell ref="C203:U203"/>
    <mergeCell ref="B238:U244"/>
    <mergeCell ref="B245:U245"/>
    <mergeCell ref="B248:AP248"/>
    <mergeCell ref="C204:U216"/>
    <mergeCell ref="C217:U217"/>
    <mergeCell ref="C219:U219"/>
    <mergeCell ref="C220:U232"/>
    <mergeCell ref="C233:U233"/>
    <mergeCell ref="B237:U237"/>
    <mergeCell ref="V237:V244"/>
    <mergeCell ref="W238:AP244"/>
    <mergeCell ref="W245:AP245"/>
    <mergeCell ref="B282:E282"/>
    <mergeCell ref="B285:B287"/>
    <mergeCell ref="C285:E285"/>
    <mergeCell ref="C286:E286"/>
    <mergeCell ref="B288:B292"/>
    <mergeCell ref="C293:I293"/>
    <mergeCell ref="B266:E266"/>
    <mergeCell ref="F266:R266"/>
    <mergeCell ref="B277:E277"/>
    <mergeCell ref="F277:R277"/>
    <mergeCell ref="B278:E278"/>
    <mergeCell ref="F282:L282"/>
    <mergeCell ref="N283:Q283"/>
    <mergeCell ref="N286:Q286"/>
    <mergeCell ref="W141:AO141"/>
    <mergeCell ref="W142:AO154"/>
    <mergeCell ref="W155:AO155"/>
    <mergeCell ref="W156:AO156"/>
    <mergeCell ref="W157:AO169"/>
    <mergeCell ref="W170:AO170"/>
    <mergeCell ref="W172:AO184"/>
    <mergeCell ref="W233:AO233"/>
    <mergeCell ref="W237:AO237"/>
    <mergeCell ref="W185:AO185"/>
    <mergeCell ref="W186:AO186"/>
    <mergeCell ref="W187:AO199"/>
    <mergeCell ref="W200:AO200"/>
    <mergeCell ref="W203:AO203"/>
    <mergeCell ref="W204:AO216"/>
    <mergeCell ref="W217:AO217"/>
  </mergeCells>
  <conditionalFormatting sqref="S285:AB286 AF286:AG286 AJ286:AL286">
    <cfRule type="cellIs" dxfId="960" priority="2" operator="equal">
      <formula>"A"</formula>
    </cfRule>
  </conditionalFormatting>
  <conditionalFormatting sqref="S285:AB286 AF286:AI286 AK286:AL286">
    <cfRule type="cellIs" dxfId="959" priority="1" operator="equal">
      <formula>"S"</formula>
    </cfRule>
  </conditionalFormatting>
  <conditionalFormatting sqref="AE35:AG35">
    <cfRule type="expression" dxfId="958" priority="3">
      <formula>AND(#REF!&gt;#REF!,#REF!&gt;0)</formula>
    </cfRule>
  </conditionalFormatting>
  <conditionalFormatting sqref="AF285:AL285">
    <cfRule type="cellIs" dxfId="957" priority="5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95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505" t="s">
        <v>6</v>
      </c>
      <c r="D1" s="340"/>
      <c r="E1" s="340"/>
      <c r="F1" s="340"/>
      <c r="G1" s="340"/>
      <c r="H1" s="340"/>
      <c r="I1" s="341"/>
      <c r="J1" s="506" t="s">
        <v>7</v>
      </c>
      <c r="K1" s="33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342"/>
      <c r="D2" s="343"/>
      <c r="E2" s="343"/>
      <c r="F2" s="343"/>
      <c r="G2" s="343"/>
      <c r="H2" s="343"/>
      <c r="I2" s="344"/>
      <c r="J2" s="506" t="s">
        <v>10</v>
      </c>
      <c r="K2" s="33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07" t="s">
        <v>12</v>
      </c>
      <c r="D3" s="330"/>
      <c r="E3" s="330"/>
      <c r="F3" s="330"/>
      <c r="G3" s="330"/>
      <c r="H3" s="330"/>
      <c r="I3" s="331"/>
      <c r="J3" s="506" t="s">
        <v>15</v>
      </c>
      <c r="K3" s="33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08"/>
      <c r="C5" s="330"/>
      <c r="D5" s="330"/>
      <c r="E5" s="330"/>
      <c r="F5" s="330"/>
      <c r="G5" s="330"/>
      <c r="H5" s="330"/>
      <c r="I5" s="330"/>
      <c r="J5" s="330"/>
      <c r="K5" s="3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09" t="s">
        <v>24</v>
      </c>
      <c r="H6" s="330"/>
      <c r="I6" s="331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30">
        <f>+SUBTOTAL(3,J8:J27)</f>
        <v>20</v>
      </c>
      <c r="N7" s="31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5" t="s">
        <v>73</v>
      </c>
    </row>
    <row r="8" spans="1:41" ht="17.25" customHeight="1">
      <c r="A8" s="2"/>
      <c r="B8" s="38" t="s">
        <v>80</v>
      </c>
      <c r="C8" s="39" t="s">
        <v>88</v>
      </c>
      <c r="D8" s="41"/>
      <c r="E8" s="42"/>
      <c r="F8" s="43"/>
      <c r="G8" s="44">
        <v>1</v>
      </c>
      <c r="H8" s="45"/>
      <c r="I8" s="46" t="s">
        <v>102</v>
      </c>
      <c r="J8" s="47" t="s">
        <v>104</v>
      </c>
      <c r="K8" s="48" t="s">
        <v>106</v>
      </c>
      <c r="L8" s="49" t="s">
        <v>107</v>
      </c>
      <c r="M8" s="50"/>
      <c r="N8" s="31"/>
      <c r="O8" s="33"/>
      <c r="P8" s="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</row>
    <row r="9" spans="1:41" ht="17.25" customHeight="1">
      <c r="A9" s="2"/>
      <c r="B9" s="52"/>
      <c r="C9" s="53" t="s">
        <v>117</v>
      </c>
      <c r="D9" s="54"/>
      <c r="E9" s="55"/>
      <c r="F9" s="56"/>
      <c r="G9" s="58">
        <v>1</v>
      </c>
      <c r="H9" s="60"/>
      <c r="I9" s="62" t="s">
        <v>102</v>
      </c>
      <c r="J9" s="65" t="s">
        <v>104</v>
      </c>
      <c r="K9" s="66" t="s">
        <v>106</v>
      </c>
      <c r="L9" s="69" t="s">
        <v>107</v>
      </c>
      <c r="M9" s="50"/>
      <c r="N9" s="31"/>
      <c r="O9" s="33"/>
      <c r="P9" s="2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</row>
    <row r="10" spans="1:41" ht="15.75" customHeight="1">
      <c r="A10" s="2"/>
      <c r="B10" s="38" t="s">
        <v>143</v>
      </c>
      <c r="C10" s="72" t="s">
        <v>144</v>
      </c>
      <c r="D10" s="54"/>
      <c r="E10" s="55"/>
      <c r="F10" s="56"/>
      <c r="G10" s="44">
        <v>1</v>
      </c>
      <c r="H10" s="75"/>
      <c r="I10" s="46" t="s">
        <v>102</v>
      </c>
      <c r="J10" s="47" t="s">
        <v>104</v>
      </c>
      <c r="K10" s="48" t="s">
        <v>106</v>
      </c>
      <c r="L10" s="49" t="s">
        <v>107</v>
      </c>
      <c r="M10" s="50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</row>
    <row r="11" spans="1:41" ht="15.75" customHeight="1">
      <c r="A11" s="2"/>
      <c r="B11" s="52"/>
      <c r="C11" s="53" t="s">
        <v>158</v>
      </c>
      <c r="D11" s="54"/>
      <c r="E11" s="55"/>
      <c r="F11" s="56"/>
      <c r="G11" s="58"/>
      <c r="H11" s="50"/>
      <c r="I11" s="62"/>
      <c r="J11" s="83" t="str">
        <f t="shared" ref="J11:J12" si="0">IF($J$6="A",IF(AND(E11=0,F11=0),"Libres","Proyecto"),IF($J$6="B",IF(AND(D11=0,F11=0),"Libres","Proyecto"),IF($J$6="C",IF(AND(D11=0,E11=0),"Libres","Proyecto"),ERROR)))</f>
        <v>Libres</v>
      </c>
      <c r="K11" s="85" t="s">
        <v>106</v>
      </c>
      <c r="L11" s="85" t="s">
        <v>107</v>
      </c>
      <c r="M11" s="50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</row>
    <row r="12" spans="1:41" ht="17.25" customHeight="1">
      <c r="A12" s="2"/>
      <c r="B12" s="38" t="s">
        <v>174</v>
      </c>
      <c r="C12" s="72" t="s">
        <v>175</v>
      </c>
      <c r="D12" s="54"/>
      <c r="E12" s="55"/>
      <c r="F12" s="56"/>
      <c r="G12" s="44">
        <v>1</v>
      </c>
      <c r="H12" s="75"/>
      <c r="I12" s="46" t="s">
        <v>102</v>
      </c>
      <c r="J12" s="87" t="str">
        <f t="shared" si="0"/>
        <v>Libres</v>
      </c>
      <c r="K12" s="66" t="s">
        <v>106</v>
      </c>
      <c r="L12" s="69" t="s">
        <v>107</v>
      </c>
      <c r="M12" s="50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</row>
    <row r="13" spans="1:41" ht="22.5" customHeight="1">
      <c r="A13" s="2"/>
      <c r="B13" s="52" t="s">
        <v>183</v>
      </c>
      <c r="C13" s="89" t="s">
        <v>184</v>
      </c>
      <c r="D13" s="54"/>
      <c r="E13" s="55"/>
      <c r="F13" s="56"/>
      <c r="G13" s="44">
        <v>1</v>
      </c>
      <c r="H13" s="75"/>
      <c r="I13" s="46" t="s">
        <v>102</v>
      </c>
      <c r="J13" s="47" t="s">
        <v>104</v>
      </c>
      <c r="K13" s="48" t="s">
        <v>106</v>
      </c>
      <c r="L13" s="49" t="s">
        <v>107</v>
      </c>
      <c r="M13" s="50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</row>
    <row r="14" spans="1:41" ht="42" customHeight="1">
      <c r="A14" s="2"/>
      <c r="B14" s="38" t="s">
        <v>189</v>
      </c>
      <c r="C14" s="91" t="s">
        <v>191</v>
      </c>
      <c r="D14" s="54"/>
      <c r="E14" s="55"/>
      <c r="F14" s="56"/>
      <c r="G14" s="58">
        <v>1</v>
      </c>
      <c r="H14" s="50"/>
      <c r="I14" s="62" t="s">
        <v>102</v>
      </c>
      <c r="J14" s="83" t="s">
        <v>104</v>
      </c>
      <c r="K14" s="85" t="s">
        <v>106</v>
      </c>
      <c r="L14" s="93" t="s">
        <v>107</v>
      </c>
      <c r="M14" s="50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</row>
    <row r="15" spans="1:41" ht="12.75" customHeight="1">
      <c r="A15" s="2"/>
      <c r="B15" s="52" t="s">
        <v>200</v>
      </c>
      <c r="C15" s="95" t="s">
        <v>202</v>
      </c>
      <c r="D15" s="54"/>
      <c r="E15" s="55"/>
      <c r="F15" s="56"/>
      <c r="G15" s="96">
        <v>1</v>
      </c>
      <c r="H15" s="97"/>
      <c r="I15" s="98"/>
      <c r="J15" s="65" t="s">
        <v>104</v>
      </c>
      <c r="K15" s="99" t="s">
        <v>106</v>
      </c>
      <c r="L15" s="100" t="s">
        <v>107</v>
      </c>
      <c r="M15" s="50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</row>
    <row r="16" spans="1:41" ht="12.75" customHeight="1">
      <c r="A16" s="2"/>
      <c r="B16" s="510" t="s">
        <v>209</v>
      </c>
      <c r="C16" s="89" t="s">
        <v>210</v>
      </c>
      <c r="D16" s="54"/>
      <c r="E16" s="55"/>
      <c r="F16" s="56"/>
      <c r="G16" s="44">
        <v>1</v>
      </c>
      <c r="H16" s="75"/>
      <c r="I16" s="46" t="s">
        <v>102</v>
      </c>
      <c r="J16" s="47" t="s">
        <v>212</v>
      </c>
      <c r="K16" s="66" t="s">
        <v>106</v>
      </c>
      <c r="L16" s="69" t="s">
        <v>107</v>
      </c>
      <c r="M16" s="50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</row>
    <row r="17" spans="1:41" ht="12.75" customHeight="1">
      <c r="A17" s="2"/>
      <c r="B17" s="511"/>
      <c r="C17" s="95" t="s">
        <v>214</v>
      </c>
      <c r="D17" s="54"/>
      <c r="E17" s="55"/>
      <c r="F17" s="56"/>
      <c r="G17" s="58">
        <v>1</v>
      </c>
      <c r="H17" s="50"/>
      <c r="I17" s="62"/>
      <c r="J17" s="65" t="s">
        <v>104</v>
      </c>
      <c r="K17" s="66" t="s">
        <v>106</v>
      </c>
      <c r="L17" s="69" t="s">
        <v>218</v>
      </c>
      <c r="M17" s="50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</row>
    <row r="18" spans="1:41" ht="12.75" customHeight="1">
      <c r="A18" s="2"/>
      <c r="B18" s="511"/>
      <c r="C18" s="95" t="s">
        <v>220</v>
      </c>
      <c r="D18" s="54"/>
      <c r="E18" s="55"/>
      <c r="F18" s="56"/>
      <c r="G18" s="58">
        <v>1</v>
      </c>
      <c r="H18" s="50"/>
      <c r="I18" s="62"/>
      <c r="J18" s="65" t="s">
        <v>104</v>
      </c>
      <c r="K18" s="66" t="s">
        <v>106</v>
      </c>
      <c r="L18" s="69" t="s">
        <v>218</v>
      </c>
      <c r="M18" s="50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</row>
    <row r="19" spans="1:41" ht="12.75" customHeight="1">
      <c r="A19" s="2"/>
      <c r="B19" s="511"/>
      <c r="C19" s="95" t="s">
        <v>222</v>
      </c>
      <c r="D19" s="54"/>
      <c r="E19" s="55"/>
      <c r="F19" s="56"/>
      <c r="G19" s="58">
        <v>1</v>
      </c>
      <c r="H19" s="50"/>
      <c r="I19" s="62"/>
      <c r="J19" s="65" t="s">
        <v>104</v>
      </c>
      <c r="K19" s="66" t="s">
        <v>106</v>
      </c>
      <c r="L19" s="69" t="s">
        <v>218</v>
      </c>
      <c r="M19" s="50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</row>
    <row r="20" spans="1:41" ht="12.75" customHeight="1">
      <c r="A20" s="2"/>
      <c r="B20" s="511"/>
      <c r="C20" s="95" t="s">
        <v>224</v>
      </c>
      <c r="D20" s="54"/>
      <c r="E20" s="55"/>
      <c r="F20" s="56"/>
      <c r="G20" s="58">
        <v>1</v>
      </c>
      <c r="H20" s="50"/>
      <c r="I20" s="62"/>
      <c r="J20" s="65" t="s">
        <v>104</v>
      </c>
      <c r="K20" s="66" t="s">
        <v>106</v>
      </c>
      <c r="L20" s="69" t="s">
        <v>218</v>
      </c>
      <c r="M20" s="50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</row>
    <row r="21" spans="1:41" ht="12.75" customHeight="1">
      <c r="A21" s="2"/>
      <c r="B21" s="512"/>
      <c r="C21" s="95" t="s">
        <v>228</v>
      </c>
      <c r="D21" s="54"/>
      <c r="E21" s="55"/>
      <c r="F21" s="56"/>
      <c r="G21" s="105">
        <v>1</v>
      </c>
      <c r="H21" s="106"/>
      <c r="I21" s="107"/>
      <c r="J21" s="65" t="s">
        <v>104</v>
      </c>
      <c r="K21" s="66" t="s">
        <v>106</v>
      </c>
      <c r="L21" s="69" t="s">
        <v>218</v>
      </c>
      <c r="M21" s="50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</row>
    <row r="22" spans="1:41" ht="14.25" customHeight="1">
      <c r="A22" s="2"/>
      <c r="B22" s="38" t="s">
        <v>231</v>
      </c>
      <c r="C22" s="108" t="s">
        <v>233</v>
      </c>
      <c r="D22" s="54"/>
      <c r="E22" s="55"/>
      <c r="F22" s="109"/>
      <c r="G22" s="44">
        <v>1</v>
      </c>
      <c r="H22" s="75"/>
      <c r="I22" s="46" t="s">
        <v>102</v>
      </c>
      <c r="J22" s="111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8" t="s">
        <v>106</v>
      </c>
      <c r="L22" s="46" t="s">
        <v>218</v>
      </c>
      <c r="M22" s="50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</row>
    <row r="23" spans="1:41" ht="15" customHeight="1">
      <c r="A23" s="2"/>
      <c r="B23" s="52"/>
      <c r="C23" s="113" t="s">
        <v>243</v>
      </c>
      <c r="D23" s="54"/>
      <c r="E23" s="55"/>
      <c r="F23" s="109"/>
      <c r="G23" s="58">
        <v>1</v>
      </c>
      <c r="H23" s="50"/>
      <c r="I23" s="62" t="s">
        <v>102</v>
      </c>
      <c r="J23" s="114" t="str">
        <f t="shared" si="1"/>
        <v>Libres</v>
      </c>
      <c r="K23" s="66" t="s">
        <v>106</v>
      </c>
      <c r="L23" s="62" t="s">
        <v>218</v>
      </c>
      <c r="M23" s="50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</row>
    <row r="24" spans="1:41" ht="15.75" customHeight="1">
      <c r="A24" s="2"/>
      <c r="B24" s="38"/>
      <c r="C24" s="113" t="s">
        <v>249</v>
      </c>
      <c r="D24" s="54"/>
      <c r="E24" s="55"/>
      <c r="F24" s="109"/>
      <c r="G24" s="58">
        <v>1</v>
      </c>
      <c r="H24" s="50"/>
      <c r="I24" s="62" t="s">
        <v>102</v>
      </c>
      <c r="J24" s="114" t="s">
        <v>212</v>
      </c>
      <c r="K24" s="66" t="s">
        <v>106</v>
      </c>
      <c r="L24" s="62" t="s">
        <v>218</v>
      </c>
      <c r="M24" s="50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</row>
    <row r="25" spans="1:41" ht="12.75" customHeight="1">
      <c r="A25" s="2"/>
      <c r="B25" s="52" t="s">
        <v>251</v>
      </c>
      <c r="C25" s="113" t="s">
        <v>253</v>
      </c>
      <c r="D25" s="54"/>
      <c r="E25" s="55"/>
      <c r="F25" s="109"/>
      <c r="G25" s="58">
        <v>1</v>
      </c>
      <c r="H25" s="50"/>
      <c r="I25" s="62" t="s">
        <v>102</v>
      </c>
      <c r="J25" s="65" t="s">
        <v>212</v>
      </c>
      <c r="K25" s="66" t="s">
        <v>106</v>
      </c>
      <c r="L25" s="115" t="s">
        <v>218</v>
      </c>
      <c r="M25" s="50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</row>
    <row r="26" spans="1:41" ht="12.75" customHeight="1">
      <c r="A26" s="2"/>
      <c r="B26" s="38"/>
      <c r="C26" s="113" t="s">
        <v>256</v>
      </c>
      <c r="D26" s="54"/>
      <c r="E26" s="55"/>
      <c r="F26" s="109"/>
      <c r="G26" s="105">
        <v>1</v>
      </c>
      <c r="H26" s="106"/>
      <c r="I26" s="107" t="s">
        <v>102</v>
      </c>
      <c r="J26" s="114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6" t="s">
        <v>106</v>
      </c>
      <c r="L26" s="62" t="s">
        <v>218</v>
      </c>
      <c r="M26" s="50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</row>
    <row r="27" spans="1:41" ht="12.75" customHeight="1">
      <c r="A27" s="2"/>
      <c r="B27" s="116" t="s">
        <v>261</v>
      </c>
      <c r="C27" s="117" t="s">
        <v>264</v>
      </c>
      <c r="D27" s="118"/>
      <c r="E27" s="119"/>
      <c r="F27" s="120"/>
      <c r="G27" s="105">
        <v>1</v>
      </c>
      <c r="H27" s="106"/>
      <c r="I27" s="107" t="s">
        <v>102</v>
      </c>
      <c r="J27" s="121" t="str">
        <f t="shared" si="2"/>
        <v>Libres</v>
      </c>
      <c r="K27" s="122" t="s">
        <v>106</v>
      </c>
      <c r="L27" s="122" t="s">
        <v>107</v>
      </c>
      <c r="M27" s="50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</row>
    <row r="28" spans="1:41" ht="12.75" customHeight="1">
      <c r="A28" s="2"/>
      <c r="B28" s="2"/>
      <c r="C28" s="2"/>
      <c r="D28" s="2"/>
      <c r="E28" s="2"/>
      <c r="F28" s="123"/>
      <c r="G28" s="123"/>
      <c r="H28" s="123"/>
      <c r="I28" s="123"/>
      <c r="J28" s="123"/>
      <c r="K28" s="123"/>
      <c r="L28" s="123"/>
      <c r="M28" s="12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</row>
    <row r="29" spans="1:41" ht="12.75" customHeight="1">
      <c r="A29" s="2"/>
      <c r="B29" s="2"/>
      <c r="C29" s="2"/>
      <c r="D29" s="2"/>
      <c r="E29" s="2"/>
      <c r="F29" s="123"/>
      <c r="G29" s="123"/>
      <c r="H29" s="123"/>
      <c r="I29" s="123"/>
      <c r="J29" s="123"/>
      <c r="K29" s="123"/>
      <c r="L29" s="123"/>
      <c r="M29" s="12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</row>
    <row r="30" spans="1:41" ht="12.75" customHeight="1">
      <c r="A30" s="2"/>
      <c r="B30" s="2"/>
      <c r="C30" s="124" t="s">
        <v>276</v>
      </c>
      <c r="D30" s="124" t="s">
        <v>278</v>
      </c>
      <c r="E30" s="124" t="s">
        <v>279</v>
      </c>
      <c r="F30" s="124" t="s">
        <v>280</v>
      </c>
      <c r="G30" s="123"/>
      <c r="H30" s="123"/>
      <c r="I30" s="123"/>
      <c r="J30" s="123"/>
      <c r="K30" s="123"/>
      <c r="L30" s="123"/>
      <c r="M30" s="12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</row>
    <row r="31" spans="1:41" ht="12.75" customHeight="1">
      <c r="A31" s="2"/>
      <c r="B31" s="513" t="s">
        <v>284</v>
      </c>
      <c r="C31" s="125" t="s">
        <v>285</v>
      </c>
      <c r="D31" s="126">
        <f t="shared" ref="D31:F31" si="3">COUNTA(D8:D9)</f>
        <v>0</v>
      </c>
      <c r="E31" s="126">
        <f t="shared" si="3"/>
        <v>0</v>
      </c>
      <c r="F31" s="126">
        <f t="shared" si="3"/>
        <v>0</v>
      </c>
      <c r="G31" s="126">
        <f t="shared" ref="G31:G41" si="4">SUM(D31:F31)</f>
        <v>0</v>
      </c>
      <c r="H31" s="123"/>
      <c r="I31" s="123"/>
      <c r="J31" s="123"/>
      <c r="K31" s="123"/>
      <c r="L31" s="123"/>
      <c r="M31" s="12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</row>
    <row r="32" spans="1:41" ht="12.75" customHeight="1">
      <c r="A32" s="2"/>
      <c r="B32" s="511"/>
      <c r="C32" s="127" t="s">
        <v>295</v>
      </c>
      <c r="D32" s="128">
        <f t="shared" ref="D32:F32" si="5">COUNTA(D10:D11)</f>
        <v>0</v>
      </c>
      <c r="E32" s="128">
        <f t="shared" si="5"/>
        <v>0</v>
      </c>
      <c r="F32" s="128">
        <f t="shared" si="5"/>
        <v>0</v>
      </c>
      <c r="G32" s="128">
        <f t="shared" si="4"/>
        <v>0</v>
      </c>
      <c r="H32" s="123"/>
      <c r="I32" s="123"/>
      <c r="J32" s="123"/>
      <c r="K32" s="123"/>
      <c r="L32" s="123"/>
      <c r="M32" s="12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</row>
    <row r="33" spans="1:41" ht="12.75" customHeight="1">
      <c r="A33" s="2"/>
      <c r="B33" s="511"/>
      <c r="C33" s="129" t="s">
        <v>301</v>
      </c>
      <c r="D33" s="130">
        <f t="shared" ref="D33:F33" si="6">COUNTA(D12)</f>
        <v>0</v>
      </c>
      <c r="E33" s="130">
        <f t="shared" si="6"/>
        <v>0</v>
      </c>
      <c r="F33" s="130">
        <f t="shared" si="6"/>
        <v>0</v>
      </c>
      <c r="G33" s="130">
        <f t="shared" si="4"/>
        <v>0</v>
      </c>
      <c r="H33" s="123"/>
      <c r="I33" s="123"/>
      <c r="J33" s="123"/>
      <c r="K33" s="123"/>
      <c r="L33" s="123"/>
      <c r="M33" s="12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</row>
    <row r="34" spans="1:41" ht="12.75" customHeight="1">
      <c r="A34" s="2"/>
      <c r="B34" s="511"/>
      <c r="C34" s="127" t="s">
        <v>307</v>
      </c>
      <c r="D34" s="128">
        <f t="shared" ref="D34:F34" si="7">COUNTA(D13)</f>
        <v>0</v>
      </c>
      <c r="E34" s="128">
        <f t="shared" si="7"/>
        <v>0</v>
      </c>
      <c r="F34" s="128">
        <f t="shared" si="7"/>
        <v>0</v>
      </c>
      <c r="G34" s="128">
        <f t="shared" si="4"/>
        <v>0</v>
      </c>
      <c r="H34" s="123"/>
      <c r="I34" s="123"/>
      <c r="J34" s="123"/>
      <c r="K34" s="123"/>
      <c r="L34" s="123"/>
      <c r="M34" s="12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</row>
    <row r="35" spans="1:41" ht="12.75" customHeight="1">
      <c r="A35" s="2"/>
      <c r="B35" s="511"/>
      <c r="C35" s="127" t="s">
        <v>314</v>
      </c>
      <c r="D35" s="128">
        <f t="shared" ref="D35:F35" si="8">COUNTA(D14)</f>
        <v>0</v>
      </c>
      <c r="E35" s="128">
        <f t="shared" si="8"/>
        <v>0</v>
      </c>
      <c r="F35" s="128">
        <f t="shared" si="8"/>
        <v>0</v>
      </c>
      <c r="G35" s="128">
        <f t="shared" si="4"/>
        <v>0</v>
      </c>
      <c r="H35" s="123"/>
      <c r="I35" s="123"/>
      <c r="J35" s="123"/>
      <c r="K35" s="123"/>
      <c r="L35" s="123"/>
      <c r="M35" s="12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</row>
    <row r="36" spans="1:41" ht="12.75" customHeight="1">
      <c r="A36" s="2"/>
      <c r="B36" s="511"/>
      <c r="C36" s="129" t="s">
        <v>200</v>
      </c>
      <c r="D36" s="130">
        <f t="shared" ref="D36:F36" si="9">COUNTA(D15)</f>
        <v>0</v>
      </c>
      <c r="E36" s="130">
        <f t="shared" si="9"/>
        <v>0</v>
      </c>
      <c r="F36" s="130">
        <f t="shared" si="9"/>
        <v>0</v>
      </c>
      <c r="G36" s="130">
        <f t="shared" si="4"/>
        <v>0</v>
      </c>
      <c r="H36" s="123"/>
      <c r="I36" s="123"/>
      <c r="J36" s="123"/>
      <c r="K36" s="123"/>
      <c r="L36" s="123"/>
      <c r="M36" s="12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</row>
    <row r="37" spans="1:41" ht="12.75" customHeight="1">
      <c r="A37" s="2"/>
      <c r="B37" s="511"/>
      <c r="C37" s="127" t="s">
        <v>209</v>
      </c>
      <c r="D37" s="128">
        <f t="shared" ref="D37:F37" si="10">COUNTA(D16:D21)</f>
        <v>0</v>
      </c>
      <c r="E37" s="128">
        <f t="shared" si="10"/>
        <v>0</v>
      </c>
      <c r="F37" s="128">
        <f t="shared" si="10"/>
        <v>0</v>
      </c>
      <c r="G37" s="128">
        <f t="shared" si="4"/>
        <v>0</v>
      </c>
      <c r="H37" s="123"/>
      <c r="I37" s="123"/>
      <c r="J37" s="123"/>
      <c r="K37" s="123"/>
      <c r="L37" s="123"/>
      <c r="M37" s="12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</row>
    <row r="38" spans="1:41" ht="12.75" customHeight="1">
      <c r="A38" s="2"/>
      <c r="B38" s="511"/>
      <c r="C38" s="129" t="s">
        <v>328</v>
      </c>
      <c r="D38" s="130">
        <f t="shared" ref="D38:F38" si="11">COUNTA(D22:D24)</f>
        <v>0</v>
      </c>
      <c r="E38" s="130">
        <f t="shared" si="11"/>
        <v>0</v>
      </c>
      <c r="F38" s="130">
        <f t="shared" si="11"/>
        <v>0</v>
      </c>
      <c r="G38" s="130">
        <f t="shared" si="4"/>
        <v>0</v>
      </c>
      <c r="H38" s="123"/>
      <c r="I38" s="123"/>
      <c r="J38" s="123"/>
      <c r="K38" s="123"/>
      <c r="L38" s="123"/>
      <c r="M38" s="12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</row>
    <row r="39" spans="1:41" ht="12.75" customHeight="1">
      <c r="A39" s="2"/>
      <c r="B39" s="511"/>
      <c r="C39" s="127" t="s">
        <v>331</v>
      </c>
      <c r="D39" s="128">
        <f t="shared" ref="D39:F39" si="12">COUNTA(D25)</f>
        <v>0</v>
      </c>
      <c r="E39" s="128">
        <f t="shared" si="12"/>
        <v>0</v>
      </c>
      <c r="F39" s="128">
        <f t="shared" si="12"/>
        <v>0</v>
      </c>
      <c r="G39" s="128">
        <f t="shared" si="4"/>
        <v>0</v>
      </c>
      <c r="H39" s="123"/>
      <c r="I39" s="123"/>
      <c r="J39" s="123"/>
      <c r="K39" s="123"/>
      <c r="L39" s="123"/>
      <c r="M39" s="12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</row>
    <row r="40" spans="1:41" ht="15" customHeight="1">
      <c r="A40" s="2"/>
      <c r="B40" s="511"/>
      <c r="C40" s="129" t="s">
        <v>334</v>
      </c>
      <c r="D40" s="130">
        <f t="shared" ref="D40:F40" si="13">COUNTA(D26)</f>
        <v>0</v>
      </c>
      <c r="E40" s="130">
        <f t="shared" si="13"/>
        <v>0</v>
      </c>
      <c r="F40" s="130">
        <f t="shared" si="13"/>
        <v>0</v>
      </c>
      <c r="G40" s="130">
        <f t="shared" si="4"/>
        <v>0</v>
      </c>
      <c r="H40" s="131"/>
      <c r="I40" s="132"/>
      <c r="J40" s="132"/>
      <c r="K40" s="133"/>
      <c r="L40" s="33"/>
      <c r="M40" s="31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2"/>
    </row>
    <row r="41" spans="1:41" ht="15" customHeight="1">
      <c r="A41" s="2"/>
      <c r="B41" s="511"/>
      <c r="C41" s="127" t="s">
        <v>261</v>
      </c>
      <c r="D41" s="128">
        <f t="shared" ref="D41:F41" si="14">COUNTA(D27)</f>
        <v>0</v>
      </c>
      <c r="E41" s="128">
        <f t="shared" si="14"/>
        <v>0</v>
      </c>
      <c r="F41" s="128">
        <f t="shared" si="14"/>
        <v>0</v>
      </c>
      <c r="G41" s="128">
        <f t="shared" si="4"/>
        <v>0</v>
      </c>
      <c r="H41" s="131"/>
      <c r="I41" s="132"/>
      <c r="J41" s="132"/>
      <c r="K41" s="133"/>
      <c r="L41" s="33"/>
      <c r="M41" s="31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2"/>
    </row>
    <row r="42" spans="1:41" ht="21" customHeight="1">
      <c r="A42" s="2"/>
      <c r="B42" s="134"/>
      <c r="C42" s="135" t="s">
        <v>350</v>
      </c>
      <c r="D42" s="136">
        <f t="shared" ref="D42:F42" si="15">COUNTA(D8:D27)</f>
        <v>0</v>
      </c>
      <c r="E42" s="136">
        <f t="shared" si="15"/>
        <v>0</v>
      </c>
      <c r="F42" s="136">
        <f t="shared" si="15"/>
        <v>0</v>
      </c>
      <c r="G42" s="137">
        <f t="shared" ref="G42:I42" si="16">SUM(G8:G27)</f>
        <v>19</v>
      </c>
      <c r="H42" s="136">
        <f t="shared" si="16"/>
        <v>0</v>
      </c>
      <c r="I42" s="138">
        <f t="shared" si="16"/>
        <v>0</v>
      </c>
      <c r="J42" s="139"/>
      <c r="K42" s="139"/>
      <c r="L42" s="2"/>
      <c r="M42" s="2"/>
      <c r="N42" s="33"/>
      <c r="O42" s="3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40"/>
      <c r="C43" s="141"/>
      <c r="D43" s="31"/>
      <c r="E43" s="31"/>
      <c r="F43" s="31"/>
      <c r="G43" s="31"/>
      <c r="H43" s="141"/>
      <c r="I43" s="141"/>
      <c r="J43" s="140"/>
      <c r="K43" s="140"/>
      <c r="L43" s="2"/>
      <c r="M43" s="2"/>
      <c r="N43" s="33"/>
      <c r="O43" s="3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40"/>
      <c r="C44" s="514" t="s">
        <v>363</v>
      </c>
      <c r="D44" s="142" t="s">
        <v>366</v>
      </c>
      <c r="E44" s="142">
        <f>+SUMIF($L$8:$L$27,"em",G8:G27)</f>
        <v>9</v>
      </c>
      <c r="F44" s="33"/>
      <c r="G44" s="33"/>
      <c r="H44" s="2"/>
      <c r="I44" s="33"/>
      <c r="J44" s="140"/>
      <c r="K44" s="140"/>
      <c r="L44" s="2"/>
      <c r="M44" s="2"/>
      <c r="N44" s="33"/>
      <c r="O44" s="3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40"/>
      <c r="C45" s="387"/>
      <c r="D45" s="142" t="s">
        <v>369</v>
      </c>
      <c r="E45" s="142">
        <f>+SUMIF($L$8:$L$27,"OB",G8:G27)</f>
        <v>10</v>
      </c>
      <c r="F45" s="1"/>
      <c r="G45" s="139"/>
      <c r="H45" s="140"/>
      <c r="I45" s="140"/>
      <c r="J45" s="140"/>
      <c r="K45" s="140"/>
      <c r="L45" s="2"/>
      <c r="M45" s="2"/>
      <c r="N45" s="33"/>
      <c r="O45" s="3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40"/>
      <c r="C46" s="515"/>
      <c r="D46" s="145" t="s">
        <v>341</v>
      </c>
      <c r="E46" s="145">
        <f>SUM(E44:E45)</f>
        <v>19</v>
      </c>
      <c r="F46" s="33"/>
      <c r="G46" s="132"/>
      <c r="H46" s="140"/>
      <c r="I46" s="140"/>
      <c r="J46" s="140"/>
      <c r="K46" s="140"/>
      <c r="L46" s="2"/>
      <c r="M46" s="2"/>
      <c r="N46" s="33"/>
      <c r="O46" s="33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46"/>
      <c r="C47" s="2"/>
      <c r="D47" s="2"/>
      <c r="E47" s="2"/>
      <c r="F47" s="2"/>
      <c r="G47" s="2"/>
      <c r="H47" s="140"/>
      <c r="I47" s="140"/>
      <c r="J47" s="140"/>
      <c r="K47" s="2"/>
      <c r="L47" s="2"/>
      <c r="M47" s="2"/>
      <c r="N47" s="33"/>
      <c r="O47" s="3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46"/>
      <c r="C48" s="2"/>
      <c r="D48" s="2"/>
      <c r="E48" s="2"/>
      <c r="F48" s="2"/>
      <c r="G48" s="2"/>
      <c r="H48" s="140"/>
      <c r="I48" s="140"/>
      <c r="J48" s="140"/>
      <c r="K48" s="2"/>
      <c r="L48" s="2"/>
      <c r="M48" s="2"/>
      <c r="N48" s="33"/>
      <c r="O48" s="3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46"/>
      <c r="C49" s="2"/>
      <c r="D49" s="2"/>
      <c r="E49" s="504" t="s">
        <v>104</v>
      </c>
      <c r="F49" s="330"/>
      <c r="G49" s="330"/>
      <c r="H49" s="331"/>
      <c r="I49" s="147">
        <f>COUNTIF(J8:J27,E49)</f>
        <v>17</v>
      </c>
      <c r="J49" s="139"/>
      <c r="K49" s="2"/>
      <c r="L49" s="2"/>
      <c r="M49" s="2"/>
      <c r="N49" s="33"/>
      <c r="O49" s="3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46"/>
      <c r="C50" s="2"/>
      <c r="D50" s="2"/>
      <c r="E50" s="504" t="s">
        <v>212</v>
      </c>
      <c r="F50" s="330"/>
      <c r="G50" s="330"/>
      <c r="H50" s="331"/>
      <c r="I50" s="147">
        <f>COUNTIF(J8:J27,E50)</f>
        <v>3</v>
      </c>
      <c r="J50" s="139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46"/>
      <c r="C51" s="2"/>
      <c r="D51" s="2"/>
      <c r="E51" s="504" t="s">
        <v>118</v>
      </c>
      <c r="F51" s="330"/>
      <c r="G51" s="330"/>
      <c r="H51" s="331"/>
      <c r="I51" s="147">
        <f>COUNTIF(J8:J27,E51)</f>
        <v>0</v>
      </c>
      <c r="J51" s="1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46"/>
      <c r="C52" s="2"/>
      <c r="D52" s="2"/>
      <c r="E52" s="504" t="s">
        <v>168</v>
      </c>
      <c r="F52" s="330"/>
      <c r="G52" s="330"/>
      <c r="H52" s="331"/>
      <c r="I52" s="147">
        <f>COUNTIF(J9:J27,E52)</f>
        <v>0</v>
      </c>
      <c r="J52" s="1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46"/>
      <c r="C53" s="2"/>
      <c r="D53" s="2"/>
      <c r="E53" s="504" t="s">
        <v>412</v>
      </c>
      <c r="F53" s="330"/>
      <c r="G53" s="330"/>
      <c r="H53" s="331"/>
      <c r="I53" s="147">
        <f>COUNTIF(J10:J27,E53)</f>
        <v>0</v>
      </c>
      <c r="J53" s="1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46"/>
      <c r="C54" s="2"/>
      <c r="D54" s="2"/>
      <c r="E54" s="132"/>
      <c r="F54" s="132"/>
      <c r="G54" s="139"/>
      <c r="H54" s="139"/>
      <c r="I54" s="153">
        <f>SUM(I49:I53)</f>
        <v>20</v>
      </c>
      <c r="J54" s="1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46"/>
      <c r="C55" s="2"/>
      <c r="D55" s="2"/>
      <c r="E55" s="132"/>
      <c r="F55" s="132"/>
      <c r="G55" s="139"/>
      <c r="H55" s="139"/>
      <c r="I55" s="139"/>
      <c r="J55" s="1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46"/>
      <c r="C56" s="2"/>
      <c r="D56" s="2"/>
      <c r="E56" s="154" t="s">
        <v>425</v>
      </c>
      <c r="F56" s="154"/>
      <c r="G56" s="147"/>
      <c r="H56" s="147"/>
      <c r="I56" s="147">
        <f>COUNTIF(K8:K27,J56)</f>
        <v>20</v>
      </c>
      <c r="J56" s="4" t="s">
        <v>106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46"/>
      <c r="C57" s="2"/>
      <c r="D57" s="2"/>
      <c r="E57" s="154" t="s">
        <v>430</v>
      </c>
      <c r="F57" s="154"/>
      <c r="G57" s="147"/>
      <c r="H57" s="147"/>
      <c r="I57" s="147">
        <f>COUNTIF(K8:K27,J57)+COUNTIF(K8:K27,K57)</f>
        <v>0</v>
      </c>
      <c r="J57" s="4" t="s">
        <v>434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46"/>
      <c r="C58" s="2"/>
      <c r="D58" s="2"/>
      <c r="E58" s="154" t="s">
        <v>438</v>
      </c>
      <c r="F58" s="154"/>
      <c r="G58" s="147"/>
      <c r="H58" s="147"/>
      <c r="I58" s="147">
        <f>COUNTIF(K8:K27,J58)</f>
        <v>0</v>
      </c>
      <c r="J58" s="147" t="s">
        <v>438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46"/>
      <c r="C59" s="2"/>
      <c r="D59" s="2"/>
      <c r="E59" s="132"/>
      <c r="F59" s="132"/>
      <c r="G59" s="139"/>
      <c r="H59" s="139"/>
      <c r="I59" s="155">
        <f>SUM(I56:I58)</f>
        <v>20</v>
      </c>
      <c r="J59" s="1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4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4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4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4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4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4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4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4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4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4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4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4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4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4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4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4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4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4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4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4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4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4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4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4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4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4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4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4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4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4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4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4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4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4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4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4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4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4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4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4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4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4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4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4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4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4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4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4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4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4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4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4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4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4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4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4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4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4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4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4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4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4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4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4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4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4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4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4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4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4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4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4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4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4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4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4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4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4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4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4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4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4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4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4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4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4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4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4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4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4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4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4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4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4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4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4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4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4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4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4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4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4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4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4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4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4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4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4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4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4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4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4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4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4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4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4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4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4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4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4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4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4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4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4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4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4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4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4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4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4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4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4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4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4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4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4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4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4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4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4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4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4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4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4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4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4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4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4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4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4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4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4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4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4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4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4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4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4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4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4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4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4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4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4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4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4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4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4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4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4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4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4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4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4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4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4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4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4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4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4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4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4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4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4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4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4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4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4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4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4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4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4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4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4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4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4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4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4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4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4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4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4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4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4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4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4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4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4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4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4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4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4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4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4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4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4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4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4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4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4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4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4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4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4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4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4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4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4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4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4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4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4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4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4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4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4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4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4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4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4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4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4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4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4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4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4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4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4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4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4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4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4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4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4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4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4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4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4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4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4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4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4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4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4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4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4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4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4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4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4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4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4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4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4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4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4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4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4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4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4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4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4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4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4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4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4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4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4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4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4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4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4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4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4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4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4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4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4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4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4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4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4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4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4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4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4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4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4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4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4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4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4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4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4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4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4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4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4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4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4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4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4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4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4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4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4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4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4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4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4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4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4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4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4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4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4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4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4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4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4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4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4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4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4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4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4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4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4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4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4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4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4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4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4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4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4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4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4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4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4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4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4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4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4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4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4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4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4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4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4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4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4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4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4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4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4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4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4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4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4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4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4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4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4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4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4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4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4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4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4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4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4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4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4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4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4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4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4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4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4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4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4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4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4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4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4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4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4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4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4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4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4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4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4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4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4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4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4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4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4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4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4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4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4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4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4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4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4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4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4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4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4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4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4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4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4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4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4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4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4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4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4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4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4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4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4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4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4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4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4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4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4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4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4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4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4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4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4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4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4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4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4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4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4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4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4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4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4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4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4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4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4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4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4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4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4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4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4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4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4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4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4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4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4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4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4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4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4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4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4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4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4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4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4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4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4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4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4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4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4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4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4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4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4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4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4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4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4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4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4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4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4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4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4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4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4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4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4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4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4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4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4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4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4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4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4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4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4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4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4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4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4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4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4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4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4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4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4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4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4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4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4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4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4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4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4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4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4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4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4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4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4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4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4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4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4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4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4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4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4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4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4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4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4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4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4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4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4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4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4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4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4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4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4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4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4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4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4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4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4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4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4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4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4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4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4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4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4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4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4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4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4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4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4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4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4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4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4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4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4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4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4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4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4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4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4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4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4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4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4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4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4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4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4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4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4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4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4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4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4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4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4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4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4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4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4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4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4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4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4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4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4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4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4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4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4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4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4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4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4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4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4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4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4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4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4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4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4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4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4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4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4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4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4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4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4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4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4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4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4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4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4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4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4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4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4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4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4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4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4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4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4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4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4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4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4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4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4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4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4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4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4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4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4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4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4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4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4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4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4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4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4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4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4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4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4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4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4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4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4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4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4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4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4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4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4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4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4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4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4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4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4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4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4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4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4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4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4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4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4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4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4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4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4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4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4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4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4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4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4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4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4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4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4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4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4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4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4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4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4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4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4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4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4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4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4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4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4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4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4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4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4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4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4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4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4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4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4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4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4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4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4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4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4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4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4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4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4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4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4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4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4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4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4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4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4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4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4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4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4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4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4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4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4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4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4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4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4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4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4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4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4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4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4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4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4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4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4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4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4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4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4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4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4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4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4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4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4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4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4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4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4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4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4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4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4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4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4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4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4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4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4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4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4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4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4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4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4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4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4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4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4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4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4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4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4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4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4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4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4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4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4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4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4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4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4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4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4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4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4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4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4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4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4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4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4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4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4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4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4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4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4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4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4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4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4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4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4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4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4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4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4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4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4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4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4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4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4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4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4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4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4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4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4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4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4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4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4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4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4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4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4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4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4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4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4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4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4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4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4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4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4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4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4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4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4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4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4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4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4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4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4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4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4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4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4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4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4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4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4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4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4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4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4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4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4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4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4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4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4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4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4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4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4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4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4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4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4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956" priority="1" operator="equal">
      <formula>"Shotcrete"</formula>
    </cfRule>
    <cfRule type="cellIs" dxfId="955" priority="2" operator="equal">
      <formula>"Avances"</formula>
    </cfRule>
  </conditionalFormatting>
  <conditionalFormatting sqref="D9 D14:D26">
    <cfRule type="cellIs" dxfId="954" priority="3" operator="notEqual">
      <formula>0</formula>
    </cfRule>
  </conditionalFormatting>
  <conditionalFormatting sqref="D11">
    <cfRule type="cellIs" dxfId="953" priority="4" operator="notEqual">
      <formula>0</formula>
    </cfRule>
  </conditionalFormatting>
  <conditionalFormatting sqref="E8:E15 E17:E27">
    <cfRule type="cellIs" dxfId="952" priority="5" operator="notEqual">
      <formula>0</formula>
    </cfRule>
  </conditionalFormatting>
  <conditionalFormatting sqref="F8:F27 D10">
    <cfRule type="cellIs" dxfId="951" priority="6" operator="notEqual">
      <formula>0</formula>
    </cfRule>
  </conditionalFormatting>
  <conditionalFormatting sqref="I8:I27">
    <cfRule type="containsText" dxfId="950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abSelected="1" topLeftCell="AO3" workbookViewId="0">
      <selection activeCell="AD16" sqref="AD16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3" width="9" customWidth="1"/>
    <col min="14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16" t="s">
        <v>23</v>
      </c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21"/>
      <c r="AS3" s="516" t="s">
        <v>25</v>
      </c>
      <c r="AT3" s="336"/>
      <c r="AU3" s="336"/>
      <c r="AV3" s="336"/>
      <c r="AW3" s="336"/>
      <c r="AX3" s="336"/>
      <c r="AY3" s="336"/>
      <c r="AZ3" s="336"/>
      <c r="BA3" s="336"/>
      <c r="BB3" s="336"/>
      <c r="BC3" s="336"/>
      <c r="BD3" s="336"/>
      <c r="BE3" s="336"/>
      <c r="BF3" s="336"/>
      <c r="BG3" s="336"/>
      <c r="BH3" s="336"/>
      <c r="BI3" s="336"/>
      <c r="BJ3" s="336"/>
      <c r="BK3" s="336"/>
      <c r="BL3" s="336"/>
      <c r="BM3" s="336"/>
      <c r="BN3" s="336"/>
      <c r="BO3" s="336"/>
      <c r="BP3" s="336"/>
      <c r="BQ3" s="336"/>
      <c r="BR3" s="336"/>
      <c r="BS3" s="336"/>
      <c r="BT3" s="336"/>
      <c r="BU3" s="336"/>
      <c r="BV3" s="336"/>
      <c r="BW3" s="336"/>
      <c r="BX3" s="516" t="s">
        <v>26</v>
      </c>
      <c r="BY3" s="336"/>
      <c r="BZ3" s="336"/>
      <c r="CA3" s="336"/>
      <c r="CB3" s="336"/>
      <c r="CC3" s="336"/>
      <c r="CD3" s="336"/>
      <c r="CE3" s="336"/>
      <c r="CF3" s="336"/>
      <c r="CG3" s="336"/>
      <c r="CH3" s="336"/>
      <c r="CI3" s="336"/>
      <c r="CJ3" s="336"/>
      <c r="CK3" s="336"/>
      <c r="CL3" s="336"/>
      <c r="CM3" s="336"/>
      <c r="CN3" s="336"/>
      <c r="CO3" s="336"/>
      <c r="CP3" s="336"/>
      <c r="CQ3" s="336"/>
      <c r="CR3" s="336"/>
      <c r="CS3" s="336"/>
      <c r="CT3" s="336"/>
      <c r="CU3" s="336"/>
      <c r="CV3" s="336"/>
      <c r="CW3" s="336"/>
      <c r="CX3" s="336"/>
      <c r="CY3" s="336"/>
      <c r="CZ3" s="336"/>
      <c r="DA3" s="336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32</v>
      </c>
      <c r="BJ4" s="23" t="s">
        <v>36</v>
      </c>
      <c r="BK4" s="23" t="s">
        <v>37</v>
      </c>
      <c r="BL4" s="23" t="s">
        <v>27</v>
      </c>
      <c r="BM4" s="23" t="s">
        <v>30</v>
      </c>
      <c r="BN4" s="23" t="s">
        <v>32</v>
      </c>
      <c r="BO4" s="23" t="s">
        <v>34</v>
      </c>
      <c r="BP4" s="23" t="s">
        <v>35</v>
      </c>
      <c r="BQ4" s="23" t="s">
        <v>36</v>
      </c>
      <c r="BR4" s="23" t="s">
        <v>37</v>
      </c>
      <c r="BS4" s="23" t="s">
        <v>27</v>
      </c>
      <c r="BT4" s="23" t="s">
        <v>30</v>
      </c>
      <c r="BU4" s="23" t="s">
        <v>32</v>
      </c>
      <c r="BV4" s="23" t="s">
        <v>34</v>
      </c>
      <c r="BW4" s="23" t="s">
        <v>35</v>
      </c>
      <c r="BX4" s="23" t="s">
        <v>36</v>
      </c>
      <c r="BY4" s="23" t="s">
        <v>37</v>
      </c>
      <c r="BZ4" s="23" t="s">
        <v>27</v>
      </c>
      <c r="CA4" s="23" t="s">
        <v>30</v>
      </c>
      <c r="CB4" s="23" t="s">
        <v>32</v>
      </c>
      <c r="CC4" s="23" t="s">
        <v>34</v>
      </c>
      <c r="CD4" s="23" t="s">
        <v>35</v>
      </c>
      <c r="CE4" s="23" t="s">
        <v>36</v>
      </c>
      <c r="CF4" s="23" t="s">
        <v>37</v>
      </c>
      <c r="CG4" s="23" t="s">
        <v>27</v>
      </c>
      <c r="CH4" s="23" t="s">
        <v>30</v>
      </c>
      <c r="CI4" s="23" t="s">
        <v>32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2" t="s">
        <v>60</v>
      </c>
      <c r="B5" s="34" t="s">
        <v>64</v>
      </c>
      <c r="C5" s="32" t="s">
        <v>74</v>
      </c>
      <c r="D5" s="34" t="s">
        <v>75</v>
      </c>
      <c r="E5" s="34" t="s">
        <v>76</v>
      </c>
      <c r="F5" s="36" t="s">
        <v>77</v>
      </c>
      <c r="G5" s="32" t="s">
        <v>81</v>
      </c>
      <c r="H5" s="32" t="s">
        <v>82</v>
      </c>
      <c r="I5" s="32" t="s">
        <v>83</v>
      </c>
      <c r="J5" s="37" t="s">
        <v>84</v>
      </c>
      <c r="K5" s="40" t="s">
        <v>87</v>
      </c>
      <c r="L5" s="37" t="s">
        <v>77</v>
      </c>
      <c r="M5" s="37" t="s">
        <v>94</v>
      </c>
      <c r="N5" s="32">
        <v>1</v>
      </c>
      <c r="O5" s="32">
        <v>2</v>
      </c>
      <c r="P5" s="32">
        <v>3</v>
      </c>
      <c r="Q5" s="32">
        <v>4</v>
      </c>
      <c r="R5" s="32">
        <v>5</v>
      </c>
      <c r="S5" s="32">
        <v>6</v>
      </c>
      <c r="T5" s="32">
        <v>7</v>
      </c>
      <c r="U5" s="32">
        <v>8</v>
      </c>
      <c r="V5" s="32">
        <v>9</v>
      </c>
      <c r="W5" s="32">
        <v>10</v>
      </c>
      <c r="X5" s="32">
        <v>11</v>
      </c>
      <c r="Y5" s="32">
        <v>12</v>
      </c>
      <c r="Z5" s="32">
        <v>13</v>
      </c>
      <c r="AA5" s="32">
        <v>14</v>
      </c>
      <c r="AB5" s="32">
        <v>15</v>
      </c>
      <c r="AC5" s="32">
        <v>16</v>
      </c>
      <c r="AD5" s="32">
        <v>17</v>
      </c>
      <c r="AE5" s="32">
        <v>18</v>
      </c>
      <c r="AF5" s="32">
        <v>19</v>
      </c>
      <c r="AG5" s="32">
        <v>20</v>
      </c>
      <c r="AH5" s="32">
        <v>21</v>
      </c>
      <c r="AI5" s="32">
        <v>22</v>
      </c>
      <c r="AJ5" s="32">
        <v>23</v>
      </c>
      <c r="AK5" s="32">
        <v>24</v>
      </c>
      <c r="AL5" s="32">
        <v>25</v>
      </c>
      <c r="AM5" s="32">
        <v>26</v>
      </c>
      <c r="AN5" s="32">
        <v>27</v>
      </c>
      <c r="AO5" s="32">
        <v>28</v>
      </c>
      <c r="AP5" s="32">
        <v>29</v>
      </c>
      <c r="AQ5" s="32">
        <v>30</v>
      </c>
      <c r="AR5" s="32">
        <v>31</v>
      </c>
      <c r="AS5" s="32">
        <v>1</v>
      </c>
      <c r="AT5" s="32">
        <v>2</v>
      </c>
      <c r="AU5" s="32">
        <v>3</v>
      </c>
      <c r="AV5" s="32">
        <v>4</v>
      </c>
      <c r="AW5" s="32">
        <v>5</v>
      </c>
      <c r="AX5" s="32">
        <v>6</v>
      </c>
      <c r="AY5" s="32">
        <v>7</v>
      </c>
      <c r="AZ5" s="32">
        <v>8</v>
      </c>
      <c r="BA5" s="32">
        <v>9</v>
      </c>
      <c r="BB5" s="32">
        <v>10</v>
      </c>
      <c r="BC5" s="32">
        <v>11</v>
      </c>
      <c r="BD5" s="32">
        <v>12</v>
      </c>
      <c r="BE5" s="32">
        <v>13</v>
      </c>
      <c r="BF5" s="32">
        <v>14</v>
      </c>
      <c r="BG5" s="32">
        <v>15</v>
      </c>
      <c r="BH5" s="32">
        <v>16</v>
      </c>
      <c r="BI5" s="32">
        <v>17</v>
      </c>
      <c r="BJ5" s="32">
        <v>18</v>
      </c>
      <c r="BK5" s="32">
        <v>19</v>
      </c>
      <c r="BL5" s="32">
        <v>20</v>
      </c>
      <c r="BM5" s="32">
        <v>21</v>
      </c>
      <c r="BN5" s="32">
        <v>22</v>
      </c>
      <c r="BO5" s="32">
        <v>23</v>
      </c>
      <c r="BP5" s="32">
        <v>24</v>
      </c>
      <c r="BQ5" s="32">
        <v>25</v>
      </c>
      <c r="BR5" s="32">
        <v>26</v>
      </c>
      <c r="BS5" s="32">
        <v>27</v>
      </c>
      <c r="BT5" s="32">
        <v>28</v>
      </c>
      <c r="BU5" s="32">
        <v>29</v>
      </c>
      <c r="BV5" s="32">
        <v>30</v>
      </c>
      <c r="BW5" s="32">
        <v>31</v>
      </c>
      <c r="BX5" s="32">
        <v>1</v>
      </c>
      <c r="BY5" s="32">
        <v>2</v>
      </c>
      <c r="BZ5" s="32">
        <v>3</v>
      </c>
      <c r="CA5" s="32">
        <v>4</v>
      </c>
      <c r="CB5" s="32">
        <v>5</v>
      </c>
      <c r="CC5" s="32">
        <v>6</v>
      </c>
      <c r="CD5" s="32">
        <v>7</v>
      </c>
      <c r="CE5" s="32">
        <v>8</v>
      </c>
      <c r="CF5" s="32">
        <v>9</v>
      </c>
      <c r="CG5" s="32">
        <v>10</v>
      </c>
      <c r="CH5" s="32">
        <v>11</v>
      </c>
      <c r="CI5" s="32">
        <v>12</v>
      </c>
      <c r="CJ5" s="32">
        <v>13</v>
      </c>
      <c r="CK5" s="32">
        <v>14</v>
      </c>
      <c r="CL5" s="32">
        <v>15</v>
      </c>
      <c r="CM5" s="32">
        <v>16</v>
      </c>
      <c r="CN5" s="32">
        <v>17</v>
      </c>
      <c r="CO5" s="32">
        <v>18</v>
      </c>
      <c r="CP5" s="32">
        <v>19</v>
      </c>
      <c r="CQ5" s="32">
        <v>20</v>
      </c>
      <c r="CR5" s="32">
        <v>21</v>
      </c>
      <c r="CS5" s="32">
        <v>22</v>
      </c>
      <c r="CT5" s="32">
        <v>23</v>
      </c>
      <c r="CU5" s="32">
        <v>24</v>
      </c>
      <c r="CV5" s="32">
        <v>25</v>
      </c>
      <c r="CW5" s="32">
        <v>26</v>
      </c>
      <c r="CX5" s="32">
        <v>27</v>
      </c>
      <c r="CY5" s="32">
        <v>28</v>
      </c>
      <c r="CZ5" s="32">
        <v>29</v>
      </c>
      <c r="DA5" s="32">
        <v>30</v>
      </c>
      <c r="DB5" s="57"/>
    </row>
    <row r="6" spans="1:106">
      <c r="A6" s="59"/>
      <c r="B6" s="61" t="s">
        <v>100</v>
      </c>
      <c r="C6" s="64">
        <v>73261821</v>
      </c>
      <c r="D6" s="68" t="s">
        <v>135</v>
      </c>
      <c r="E6" s="64" t="s">
        <v>138</v>
      </c>
      <c r="F6" s="70" t="s">
        <v>139</v>
      </c>
      <c r="G6" s="71" t="s">
        <v>142</v>
      </c>
      <c r="H6" s="71" t="s">
        <v>147</v>
      </c>
      <c r="I6" s="73"/>
      <c r="J6" s="74" t="s">
        <v>133</v>
      </c>
      <c r="K6" s="73" t="s">
        <v>152</v>
      </c>
      <c r="L6" s="17"/>
      <c r="M6" s="17"/>
      <c r="N6" s="77"/>
      <c r="O6" s="77"/>
      <c r="P6" s="77"/>
      <c r="Q6" s="77"/>
      <c r="R6" s="77"/>
      <c r="S6" s="77"/>
      <c r="T6" s="79"/>
      <c r="U6" s="79"/>
      <c r="V6" s="77"/>
      <c r="W6" s="79"/>
      <c r="X6" s="79"/>
      <c r="Y6" s="81"/>
      <c r="Z6" s="79"/>
      <c r="AA6" s="79" t="s">
        <v>159</v>
      </c>
      <c r="AB6" s="79" t="s">
        <v>159</v>
      </c>
      <c r="AC6" s="79" t="s">
        <v>159</v>
      </c>
      <c r="AD6" s="79" t="s">
        <v>159</v>
      </c>
      <c r="AE6" s="79" t="s">
        <v>159</v>
      </c>
      <c r="AF6" s="81" t="s">
        <v>35</v>
      </c>
      <c r="AG6" s="79" t="s">
        <v>159</v>
      </c>
      <c r="AH6" s="79" t="s">
        <v>159</v>
      </c>
      <c r="AI6" s="79" t="s">
        <v>159</v>
      </c>
      <c r="AJ6" s="79" t="s">
        <v>159</v>
      </c>
      <c r="AK6" s="79" t="s">
        <v>159</v>
      </c>
      <c r="AL6" s="79" t="s">
        <v>159</v>
      </c>
      <c r="AM6" s="81" t="s">
        <v>35</v>
      </c>
      <c r="AN6" s="79" t="s">
        <v>159</v>
      </c>
      <c r="AO6" s="79" t="s">
        <v>159</v>
      </c>
      <c r="AP6" s="79" t="s">
        <v>159</v>
      </c>
      <c r="AQ6" s="79" t="s">
        <v>159</v>
      </c>
      <c r="AR6" s="79" t="s">
        <v>159</v>
      </c>
      <c r="AS6" s="79" t="s">
        <v>159</v>
      </c>
      <c r="AT6" s="81" t="s">
        <v>35</v>
      </c>
      <c r="AU6" s="79" t="s">
        <v>159</v>
      </c>
      <c r="AV6" s="79" t="s">
        <v>159</v>
      </c>
      <c r="AW6" s="79" t="s">
        <v>159</v>
      </c>
      <c r="AX6" s="79" t="s">
        <v>159</v>
      </c>
      <c r="AY6" s="79" t="s">
        <v>159</v>
      </c>
      <c r="AZ6" s="79" t="s">
        <v>159</v>
      </c>
      <c r="BA6" s="81" t="s">
        <v>35</v>
      </c>
      <c r="BB6" s="79" t="s">
        <v>159</v>
      </c>
      <c r="BC6" s="86" t="s">
        <v>168</v>
      </c>
      <c r="BD6" s="86" t="s">
        <v>168</v>
      </c>
      <c r="BE6" s="86" t="s">
        <v>168</v>
      </c>
      <c r="BF6" s="86" t="s">
        <v>168</v>
      </c>
      <c r="BG6" s="79" t="s">
        <v>159</v>
      </c>
      <c r="BH6" s="81" t="s">
        <v>35</v>
      </c>
      <c r="BI6" s="79" t="s">
        <v>159</v>
      </c>
      <c r="BJ6" s="79" t="s">
        <v>159</v>
      </c>
      <c r="BK6" s="79" t="s">
        <v>159</v>
      </c>
      <c r="BL6" s="79" t="s">
        <v>159</v>
      </c>
      <c r="BM6" s="79" t="s">
        <v>159</v>
      </c>
      <c r="BN6" s="79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</row>
    <row r="7" spans="1:106" ht="15" customHeight="1">
      <c r="B7" s="61" t="s">
        <v>100</v>
      </c>
      <c r="C7" s="90" t="s">
        <v>188</v>
      </c>
      <c r="D7" s="68" t="s">
        <v>192</v>
      </c>
      <c r="E7" s="64" t="s">
        <v>193</v>
      </c>
      <c r="F7" s="70"/>
      <c r="G7" s="71"/>
      <c r="H7" s="71" t="s">
        <v>147</v>
      </c>
      <c r="I7" s="92"/>
      <c r="J7" s="74" t="s">
        <v>133</v>
      </c>
      <c r="K7" s="73" t="s">
        <v>152</v>
      </c>
      <c r="L7" s="17"/>
      <c r="M7" s="3"/>
      <c r="N7" s="94"/>
      <c r="O7" s="94"/>
      <c r="P7" s="94"/>
      <c r="Q7" s="94"/>
      <c r="R7" s="94"/>
      <c r="S7" s="94"/>
      <c r="T7" s="79"/>
      <c r="U7" s="79"/>
      <c r="V7" s="94"/>
      <c r="W7" s="79"/>
      <c r="X7" s="79"/>
      <c r="Y7" s="81"/>
      <c r="Z7" s="79"/>
      <c r="AA7" s="79" t="s">
        <v>159</v>
      </c>
      <c r="AB7" s="79" t="s">
        <v>159</v>
      </c>
      <c r="AC7" s="79" t="s">
        <v>159</v>
      </c>
      <c r="AD7" s="79" t="s">
        <v>159</v>
      </c>
      <c r="AE7" s="79" t="s">
        <v>159</v>
      </c>
      <c r="AF7" s="81" t="s">
        <v>35</v>
      </c>
      <c r="AG7" s="79" t="s">
        <v>159</v>
      </c>
      <c r="AH7" s="79" t="s">
        <v>159</v>
      </c>
      <c r="AI7" s="79" t="s">
        <v>159</v>
      </c>
      <c r="AJ7" s="79" t="s">
        <v>159</v>
      </c>
      <c r="AK7" s="79" t="s">
        <v>159</v>
      </c>
      <c r="AL7" s="79" t="s">
        <v>159</v>
      </c>
      <c r="AM7" s="81" t="s">
        <v>35</v>
      </c>
      <c r="AN7" s="79" t="s">
        <v>159</v>
      </c>
      <c r="AO7" s="79" t="s">
        <v>159</v>
      </c>
      <c r="AP7" s="79" t="s">
        <v>159</v>
      </c>
      <c r="AQ7" s="79" t="s">
        <v>159</v>
      </c>
      <c r="AR7" s="79" t="s">
        <v>159</v>
      </c>
      <c r="AS7" s="79" t="s">
        <v>159</v>
      </c>
      <c r="AT7" s="81" t="s">
        <v>35</v>
      </c>
      <c r="AU7" s="79" t="s">
        <v>159</v>
      </c>
      <c r="AV7" s="79" t="s">
        <v>159</v>
      </c>
      <c r="AW7" s="79" t="s">
        <v>159</v>
      </c>
      <c r="AX7" s="79" t="s">
        <v>159</v>
      </c>
      <c r="AY7" s="79" t="s">
        <v>159</v>
      </c>
      <c r="AZ7" s="79" t="s">
        <v>159</v>
      </c>
      <c r="BA7" s="81" t="s">
        <v>35</v>
      </c>
      <c r="BB7" s="79" t="s">
        <v>159</v>
      </c>
      <c r="BC7" s="86" t="s">
        <v>168</v>
      </c>
      <c r="BD7" s="86" t="s">
        <v>168</v>
      </c>
      <c r="BE7" s="86" t="s">
        <v>168</v>
      </c>
      <c r="BF7" s="86" t="s">
        <v>168</v>
      </c>
      <c r="BG7" s="79" t="s">
        <v>159</v>
      </c>
      <c r="BH7" s="81" t="s">
        <v>35</v>
      </c>
      <c r="BI7" s="79" t="s">
        <v>159</v>
      </c>
      <c r="BJ7" s="79" t="s">
        <v>159</v>
      </c>
      <c r="BK7" s="79" t="s">
        <v>159</v>
      </c>
      <c r="BL7" s="79" t="s">
        <v>159</v>
      </c>
      <c r="BM7" s="79" t="s">
        <v>159</v>
      </c>
      <c r="BN7" s="79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</row>
    <row r="8" spans="1:106" ht="15" customHeight="1">
      <c r="B8" s="61" t="s">
        <v>100</v>
      </c>
      <c r="C8" s="64">
        <v>75715613</v>
      </c>
      <c r="D8" s="68" t="s">
        <v>215</v>
      </c>
      <c r="E8" s="64" t="s">
        <v>138</v>
      </c>
      <c r="F8" s="64"/>
      <c r="G8" s="101"/>
      <c r="H8" s="71" t="s">
        <v>147</v>
      </c>
      <c r="I8" s="101"/>
      <c r="J8" s="74" t="s">
        <v>133</v>
      </c>
      <c r="K8" s="73" t="s">
        <v>219</v>
      </c>
      <c r="L8" s="3"/>
      <c r="M8" s="3"/>
      <c r="N8" s="3"/>
      <c r="O8" s="3"/>
      <c r="P8" s="3"/>
      <c r="Q8" s="3"/>
      <c r="R8" s="3"/>
      <c r="S8" s="3"/>
      <c r="T8" s="79"/>
      <c r="U8" s="79"/>
      <c r="V8" s="3"/>
      <c r="W8" s="79"/>
      <c r="X8" s="79"/>
      <c r="Y8" s="81"/>
      <c r="Z8" s="79"/>
      <c r="AA8" s="79" t="s">
        <v>159</v>
      </c>
      <c r="AB8" s="79" t="s">
        <v>159</v>
      </c>
      <c r="AC8" s="79" t="s">
        <v>159</v>
      </c>
      <c r="AD8" s="79" t="s">
        <v>159</v>
      </c>
      <c r="AE8" s="79" t="s">
        <v>159</v>
      </c>
      <c r="AF8" s="81" t="s">
        <v>35</v>
      </c>
      <c r="AG8" s="79" t="s">
        <v>159</v>
      </c>
      <c r="AH8" s="79" t="s">
        <v>159</v>
      </c>
      <c r="AI8" s="79" t="s">
        <v>159</v>
      </c>
      <c r="AJ8" s="79" t="s">
        <v>159</v>
      </c>
      <c r="AK8" s="79" t="s">
        <v>159</v>
      </c>
      <c r="AL8" s="79" t="s">
        <v>159</v>
      </c>
      <c r="AM8" s="81" t="s">
        <v>35</v>
      </c>
      <c r="AN8" s="79" t="s">
        <v>159</v>
      </c>
      <c r="AO8" s="79" t="s">
        <v>159</v>
      </c>
      <c r="AP8" s="79" t="s">
        <v>159</v>
      </c>
      <c r="AQ8" s="79" t="s">
        <v>159</v>
      </c>
      <c r="AR8" s="79" t="s">
        <v>159</v>
      </c>
      <c r="AS8" s="79" t="s">
        <v>159</v>
      </c>
      <c r="AT8" s="81" t="s">
        <v>35</v>
      </c>
      <c r="AU8" s="79" t="s">
        <v>159</v>
      </c>
      <c r="AV8" s="79" t="s">
        <v>159</v>
      </c>
      <c r="AW8" s="79" t="s">
        <v>159</v>
      </c>
      <c r="AX8" s="79" t="s">
        <v>159</v>
      </c>
      <c r="AY8" s="79" t="s">
        <v>159</v>
      </c>
      <c r="AZ8" s="79" t="s">
        <v>159</v>
      </c>
      <c r="BA8" s="81" t="s">
        <v>35</v>
      </c>
      <c r="BB8" s="79" t="s">
        <v>159</v>
      </c>
      <c r="BC8" s="86" t="s">
        <v>168</v>
      </c>
      <c r="BD8" s="86" t="s">
        <v>168</v>
      </c>
      <c r="BE8" s="86" t="s">
        <v>168</v>
      </c>
      <c r="BF8" s="86" t="s">
        <v>168</v>
      </c>
      <c r="BG8" s="79" t="s">
        <v>159</v>
      </c>
      <c r="BH8" s="81" t="s">
        <v>35</v>
      </c>
      <c r="BI8" s="79" t="s">
        <v>159</v>
      </c>
      <c r="BJ8" s="79" t="s">
        <v>159</v>
      </c>
      <c r="BK8" s="79" t="s">
        <v>159</v>
      </c>
      <c r="BL8" s="79" t="s">
        <v>159</v>
      </c>
      <c r="BM8" s="79" t="s">
        <v>159</v>
      </c>
      <c r="BN8" s="79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61" t="s">
        <v>100</v>
      </c>
      <c r="C9" s="64">
        <v>73095782</v>
      </c>
      <c r="D9" s="68" t="s">
        <v>234</v>
      </c>
      <c r="E9" s="64" t="s">
        <v>235</v>
      </c>
      <c r="F9" s="64"/>
      <c r="G9" s="101"/>
      <c r="H9" s="71" t="s">
        <v>147</v>
      </c>
      <c r="I9" s="101"/>
      <c r="J9" s="74" t="s">
        <v>133</v>
      </c>
      <c r="K9" s="73" t="s">
        <v>152</v>
      </c>
      <c r="L9" s="3"/>
      <c r="M9" s="3"/>
      <c r="N9" s="3"/>
      <c r="O9" s="3"/>
      <c r="P9" s="3"/>
      <c r="Q9" s="3"/>
      <c r="R9" s="3"/>
      <c r="S9" s="3"/>
      <c r="T9" s="79"/>
      <c r="U9" s="79"/>
      <c r="V9" s="3"/>
      <c r="W9" s="79"/>
      <c r="X9" s="79"/>
      <c r="Y9" s="81"/>
      <c r="Z9" s="79"/>
      <c r="AA9" s="79" t="s">
        <v>159</v>
      </c>
      <c r="AB9" s="79" t="s">
        <v>159</v>
      </c>
      <c r="AC9" s="79" t="s">
        <v>159</v>
      </c>
      <c r="AD9" s="79" t="s">
        <v>159</v>
      </c>
      <c r="AE9" s="79" t="s">
        <v>159</v>
      </c>
      <c r="AF9" s="81" t="s">
        <v>35</v>
      </c>
      <c r="AG9" s="79" t="s">
        <v>159</v>
      </c>
      <c r="AH9" s="79" t="s">
        <v>159</v>
      </c>
      <c r="AI9" s="79" t="s">
        <v>159</v>
      </c>
      <c r="AJ9" s="79" t="s">
        <v>159</v>
      </c>
      <c r="AK9" s="79" t="s">
        <v>159</v>
      </c>
      <c r="AL9" s="79" t="s">
        <v>159</v>
      </c>
      <c r="AM9" s="81" t="s">
        <v>35</v>
      </c>
      <c r="AN9" s="79" t="s">
        <v>159</v>
      </c>
      <c r="AO9" s="79" t="s">
        <v>159</v>
      </c>
      <c r="AP9" s="79" t="s">
        <v>159</v>
      </c>
      <c r="AQ9" s="79" t="s">
        <v>159</v>
      </c>
      <c r="AR9" s="79" t="s">
        <v>159</v>
      </c>
      <c r="AS9" s="79" t="s">
        <v>159</v>
      </c>
      <c r="AT9" s="81" t="s">
        <v>35</v>
      </c>
      <c r="AU9" s="79" t="s">
        <v>159</v>
      </c>
      <c r="AV9" s="79" t="s">
        <v>159</v>
      </c>
      <c r="AW9" s="79" t="s">
        <v>159</v>
      </c>
      <c r="AX9" s="79" t="s">
        <v>159</v>
      </c>
      <c r="AY9" s="79" t="s">
        <v>159</v>
      </c>
      <c r="AZ9" s="79" t="s">
        <v>159</v>
      </c>
      <c r="BA9" s="81" t="s">
        <v>35</v>
      </c>
      <c r="BB9" s="79" t="s">
        <v>159</v>
      </c>
      <c r="BC9" s="86" t="s">
        <v>168</v>
      </c>
      <c r="BD9" s="86" t="s">
        <v>168</v>
      </c>
      <c r="BE9" s="86" t="s">
        <v>168</v>
      </c>
      <c r="BF9" s="86" t="s">
        <v>168</v>
      </c>
      <c r="BG9" s="79" t="s">
        <v>159</v>
      </c>
      <c r="BH9" s="81" t="s">
        <v>35</v>
      </c>
      <c r="BI9" s="79" t="s">
        <v>159</v>
      </c>
      <c r="BJ9" s="79" t="s">
        <v>159</v>
      </c>
      <c r="BK9" s="79" t="s">
        <v>159</v>
      </c>
      <c r="BL9" s="79" t="s">
        <v>159</v>
      </c>
      <c r="BM9" s="79" t="s">
        <v>159</v>
      </c>
      <c r="BN9" s="79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61" t="s">
        <v>100</v>
      </c>
      <c r="C10" s="64">
        <v>76891111</v>
      </c>
      <c r="D10" s="68" t="s">
        <v>250</v>
      </c>
      <c r="E10" s="64" t="s">
        <v>138</v>
      </c>
      <c r="F10" s="64"/>
      <c r="G10" s="101"/>
      <c r="H10" s="71" t="s">
        <v>147</v>
      </c>
      <c r="I10" s="101"/>
      <c r="J10" s="74" t="s">
        <v>133</v>
      </c>
      <c r="K10" s="73" t="s">
        <v>152</v>
      </c>
      <c r="L10" s="3"/>
      <c r="M10" s="3"/>
      <c r="N10" s="3"/>
      <c r="O10" s="3"/>
      <c r="P10" s="3"/>
      <c r="Q10" s="3"/>
      <c r="R10" s="3"/>
      <c r="S10" s="3"/>
      <c r="T10" s="79"/>
      <c r="U10" s="79"/>
      <c r="V10" s="3"/>
      <c r="W10" s="79"/>
      <c r="X10" s="79"/>
      <c r="Y10" s="81"/>
      <c r="Z10" s="79"/>
      <c r="AA10" s="79" t="s">
        <v>159</v>
      </c>
      <c r="AB10" s="79" t="s">
        <v>159</v>
      </c>
      <c r="AC10" s="79" t="s">
        <v>159</v>
      </c>
      <c r="AD10" s="79" t="s">
        <v>159</v>
      </c>
      <c r="AE10" s="79" t="s">
        <v>159</v>
      </c>
      <c r="AF10" s="81" t="s">
        <v>35</v>
      </c>
      <c r="AG10" s="79" t="s">
        <v>159</v>
      </c>
      <c r="AH10" s="79" t="s">
        <v>159</v>
      </c>
      <c r="AI10" s="79" t="s">
        <v>159</v>
      </c>
      <c r="AJ10" s="79" t="s">
        <v>159</v>
      </c>
      <c r="AK10" s="79" t="s">
        <v>159</v>
      </c>
      <c r="AL10" s="79" t="s">
        <v>159</v>
      </c>
      <c r="AM10" s="81" t="s">
        <v>35</v>
      </c>
      <c r="AN10" s="79" t="s">
        <v>159</v>
      </c>
      <c r="AO10" s="79" t="s">
        <v>159</v>
      </c>
      <c r="AP10" s="79" t="s">
        <v>159</v>
      </c>
      <c r="AQ10" s="79" t="s">
        <v>159</v>
      </c>
      <c r="AR10" s="79" t="s">
        <v>159</v>
      </c>
      <c r="AS10" s="79" t="s">
        <v>159</v>
      </c>
      <c r="AT10" s="81" t="s">
        <v>35</v>
      </c>
      <c r="AU10" s="79" t="s">
        <v>159</v>
      </c>
      <c r="AV10" s="79" t="s">
        <v>159</v>
      </c>
      <c r="AW10" s="79" t="s">
        <v>159</v>
      </c>
      <c r="AX10" s="79" t="s">
        <v>159</v>
      </c>
      <c r="AY10" s="79" t="s">
        <v>159</v>
      </c>
      <c r="AZ10" s="79" t="s">
        <v>159</v>
      </c>
      <c r="BA10" s="81" t="s">
        <v>35</v>
      </c>
      <c r="BB10" s="79" t="s">
        <v>159</v>
      </c>
      <c r="BC10" s="86" t="s">
        <v>168</v>
      </c>
      <c r="BD10" s="86" t="s">
        <v>168</v>
      </c>
      <c r="BE10" s="86" t="s">
        <v>168</v>
      </c>
      <c r="BF10" s="86" t="s">
        <v>168</v>
      </c>
      <c r="BG10" s="79" t="s">
        <v>159</v>
      </c>
      <c r="BH10" s="81" t="s">
        <v>35</v>
      </c>
      <c r="BI10" s="79" t="s">
        <v>159</v>
      </c>
      <c r="BJ10" s="79" t="s">
        <v>159</v>
      </c>
      <c r="BK10" s="79" t="s">
        <v>159</v>
      </c>
      <c r="BL10" s="79" t="s">
        <v>159</v>
      </c>
      <c r="BM10" s="79" t="s">
        <v>159</v>
      </c>
      <c r="BN10" s="79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61" t="s">
        <v>100</v>
      </c>
      <c r="C11" s="64">
        <v>74562849</v>
      </c>
      <c r="D11" s="68" t="s">
        <v>267</v>
      </c>
      <c r="E11" s="64" t="s">
        <v>193</v>
      </c>
      <c r="F11" s="64"/>
      <c r="G11" s="101"/>
      <c r="H11" s="71" t="s">
        <v>147</v>
      </c>
      <c r="I11" s="101"/>
      <c r="J11" s="74" t="s">
        <v>133</v>
      </c>
      <c r="K11" s="73" t="s">
        <v>152</v>
      </c>
      <c r="L11" s="3"/>
      <c r="M11" s="3"/>
      <c r="N11" s="3"/>
      <c r="O11" s="3"/>
      <c r="P11" s="3"/>
      <c r="Q11" s="3"/>
      <c r="R11" s="3"/>
      <c r="S11" s="3"/>
      <c r="T11" s="79"/>
      <c r="U11" s="79"/>
      <c r="V11" s="3"/>
      <c r="W11" s="79"/>
      <c r="X11" s="79"/>
      <c r="Y11" s="81"/>
      <c r="Z11" s="79"/>
      <c r="AA11" s="79" t="s">
        <v>159</v>
      </c>
      <c r="AB11" s="79" t="s">
        <v>159</v>
      </c>
      <c r="AC11" s="79" t="s">
        <v>159</v>
      </c>
      <c r="AD11" s="79" t="s">
        <v>159</v>
      </c>
      <c r="AE11" s="79" t="s">
        <v>159</v>
      </c>
      <c r="AF11" s="81" t="s">
        <v>35</v>
      </c>
      <c r="AG11" s="79" t="s">
        <v>159</v>
      </c>
      <c r="AH11" s="79" t="s">
        <v>159</v>
      </c>
      <c r="AI11" s="79" t="s">
        <v>159</v>
      </c>
      <c r="AJ11" s="79" t="s">
        <v>159</v>
      </c>
      <c r="AK11" s="79" t="s">
        <v>159</v>
      </c>
      <c r="AL11" s="79" t="s">
        <v>159</v>
      </c>
      <c r="AM11" s="81" t="s">
        <v>35</v>
      </c>
      <c r="AN11" s="79" t="s">
        <v>159</v>
      </c>
      <c r="AO11" s="79" t="s">
        <v>159</v>
      </c>
      <c r="AP11" s="79" t="s">
        <v>159</v>
      </c>
      <c r="AQ11" s="79" t="s">
        <v>159</v>
      </c>
      <c r="AR11" s="79" t="s">
        <v>159</v>
      </c>
      <c r="AS11" s="79" t="s">
        <v>159</v>
      </c>
      <c r="AT11" s="81" t="s">
        <v>35</v>
      </c>
      <c r="AU11" s="79" t="s">
        <v>159</v>
      </c>
      <c r="AV11" s="79" t="s">
        <v>159</v>
      </c>
      <c r="AW11" s="79" t="s">
        <v>159</v>
      </c>
      <c r="AX11" s="79" t="s">
        <v>159</v>
      </c>
      <c r="AY11" s="79" t="s">
        <v>159</v>
      </c>
      <c r="AZ11" s="79" t="s">
        <v>159</v>
      </c>
      <c r="BA11" s="81" t="s">
        <v>35</v>
      </c>
      <c r="BB11" s="79" t="s">
        <v>159</v>
      </c>
      <c r="BC11" s="86" t="s">
        <v>168</v>
      </c>
      <c r="BD11" s="86" t="s">
        <v>168</v>
      </c>
      <c r="BE11" s="86" t="s">
        <v>168</v>
      </c>
      <c r="BF11" s="86" t="s">
        <v>168</v>
      </c>
      <c r="BG11" s="79" t="s">
        <v>159</v>
      </c>
      <c r="BH11" s="81" t="s">
        <v>35</v>
      </c>
      <c r="BI11" s="79" t="s">
        <v>159</v>
      </c>
      <c r="BJ11" s="79" t="s">
        <v>159</v>
      </c>
      <c r="BK11" s="79" t="s">
        <v>159</v>
      </c>
      <c r="BL11" s="79" t="s">
        <v>159</v>
      </c>
      <c r="BM11" s="79" t="s">
        <v>159</v>
      </c>
      <c r="BN11" s="79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61" t="s">
        <v>100</v>
      </c>
      <c r="C12" s="64">
        <v>43141186</v>
      </c>
      <c r="D12" s="68" t="s">
        <v>289</v>
      </c>
      <c r="E12" s="64" t="s">
        <v>290</v>
      </c>
      <c r="F12" s="64"/>
      <c r="G12" s="101"/>
      <c r="H12" s="71" t="s">
        <v>147</v>
      </c>
      <c r="I12" s="101"/>
      <c r="J12" s="74" t="s">
        <v>133</v>
      </c>
      <c r="K12" s="73" t="s">
        <v>152</v>
      </c>
      <c r="L12" s="3"/>
      <c r="M12" s="3"/>
      <c r="N12" s="3"/>
      <c r="O12" s="3"/>
      <c r="P12" s="3"/>
      <c r="Q12" s="3"/>
      <c r="R12" s="3"/>
      <c r="S12" s="3"/>
      <c r="T12" s="79"/>
      <c r="U12" s="79"/>
      <c r="V12" s="3"/>
      <c r="W12" s="79"/>
      <c r="X12" s="79"/>
      <c r="Y12" s="81"/>
      <c r="Z12" s="79"/>
      <c r="AA12" s="79" t="s">
        <v>159</v>
      </c>
      <c r="AB12" s="79" t="s">
        <v>159</v>
      </c>
      <c r="AC12" s="79" t="s">
        <v>159</v>
      </c>
      <c r="AD12" s="79" t="s">
        <v>159</v>
      </c>
      <c r="AE12" s="79" t="s">
        <v>159</v>
      </c>
      <c r="AF12" s="81" t="s">
        <v>35</v>
      </c>
      <c r="AG12" s="79" t="s">
        <v>159</v>
      </c>
      <c r="AH12" s="79" t="s">
        <v>159</v>
      </c>
      <c r="AI12" s="79" t="s">
        <v>159</v>
      </c>
      <c r="AJ12" s="79" t="s">
        <v>159</v>
      </c>
      <c r="AK12" s="79" t="s">
        <v>159</v>
      </c>
      <c r="AL12" s="79" t="s">
        <v>159</v>
      </c>
      <c r="AM12" s="81" t="s">
        <v>35</v>
      </c>
      <c r="AN12" s="79" t="s">
        <v>159</v>
      </c>
      <c r="AO12" s="79" t="s">
        <v>159</v>
      </c>
      <c r="AP12" s="79" t="s">
        <v>159</v>
      </c>
      <c r="AQ12" s="79" t="s">
        <v>159</v>
      </c>
      <c r="AR12" s="79" t="s">
        <v>159</v>
      </c>
      <c r="AS12" s="79" t="s">
        <v>159</v>
      </c>
      <c r="AT12" s="81" t="s">
        <v>35</v>
      </c>
      <c r="AU12" s="79" t="s">
        <v>159</v>
      </c>
      <c r="AV12" s="79" t="s">
        <v>159</v>
      </c>
      <c r="AW12" s="79" t="s">
        <v>159</v>
      </c>
      <c r="AX12" s="79" t="s">
        <v>159</v>
      </c>
      <c r="AY12" s="79" t="s">
        <v>159</v>
      </c>
      <c r="AZ12" s="79" t="s">
        <v>159</v>
      </c>
      <c r="BA12" s="81" t="s">
        <v>35</v>
      </c>
      <c r="BB12" s="79" t="s">
        <v>159</v>
      </c>
      <c r="BC12" s="86" t="s">
        <v>168</v>
      </c>
      <c r="BD12" s="86" t="s">
        <v>168</v>
      </c>
      <c r="BE12" s="86" t="s">
        <v>168</v>
      </c>
      <c r="BF12" s="86" t="s">
        <v>168</v>
      </c>
      <c r="BG12" s="79" t="s">
        <v>159</v>
      </c>
      <c r="BH12" s="81" t="s">
        <v>35</v>
      </c>
      <c r="BI12" s="79" t="s">
        <v>159</v>
      </c>
      <c r="BJ12" s="79" t="s">
        <v>159</v>
      </c>
      <c r="BK12" s="79" t="s">
        <v>159</v>
      </c>
      <c r="BL12" s="79" t="s">
        <v>159</v>
      </c>
      <c r="BM12" s="79" t="s">
        <v>159</v>
      </c>
      <c r="BN12" s="79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61" t="s">
        <v>100</v>
      </c>
      <c r="C13" s="64">
        <v>71831041</v>
      </c>
      <c r="D13" s="68" t="s">
        <v>308</v>
      </c>
      <c r="E13" s="64" t="s">
        <v>290</v>
      </c>
      <c r="F13" s="64"/>
      <c r="G13" s="101"/>
      <c r="H13" s="71" t="s">
        <v>147</v>
      </c>
      <c r="I13" s="101"/>
      <c r="J13" s="74" t="s">
        <v>133</v>
      </c>
      <c r="K13" s="73" t="s">
        <v>152</v>
      </c>
      <c r="L13" s="3"/>
      <c r="M13" s="3"/>
      <c r="N13" s="3"/>
      <c r="O13" s="3"/>
      <c r="P13" s="3"/>
      <c r="Q13" s="3"/>
      <c r="R13" s="3"/>
      <c r="S13" s="3"/>
      <c r="T13" s="79"/>
      <c r="U13" s="79"/>
      <c r="V13" s="3"/>
      <c r="W13" s="79"/>
      <c r="X13" s="79"/>
      <c r="Y13" s="81"/>
      <c r="Z13" s="79"/>
      <c r="AA13" s="79" t="s">
        <v>159</v>
      </c>
      <c r="AB13" s="79" t="s">
        <v>159</v>
      </c>
      <c r="AC13" s="79" t="s">
        <v>159</v>
      </c>
      <c r="AD13" s="79" t="s">
        <v>159</v>
      </c>
      <c r="AE13" s="79" t="s">
        <v>159</v>
      </c>
      <c r="AF13" s="81" t="s">
        <v>35</v>
      </c>
      <c r="AG13" s="79" t="s">
        <v>159</v>
      </c>
      <c r="AH13" s="79" t="s">
        <v>159</v>
      </c>
      <c r="AI13" s="79" t="s">
        <v>159</v>
      </c>
      <c r="AJ13" s="79" t="s">
        <v>159</v>
      </c>
      <c r="AK13" s="79" t="s">
        <v>159</v>
      </c>
      <c r="AL13" s="79" t="s">
        <v>159</v>
      </c>
      <c r="AM13" s="81" t="s">
        <v>35</v>
      </c>
      <c r="AN13" s="79" t="s">
        <v>159</v>
      </c>
      <c r="AO13" s="79" t="s">
        <v>159</v>
      </c>
      <c r="AP13" s="79" t="s">
        <v>159</v>
      </c>
      <c r="AQ13" s="79" t="s">
        <v>159</v>
      </c>
      <c r="AR13" s="79" t="s">
        <v>159</v>
      </c>
      <c r="AS13" s="79" t="s">
        <v>159</v>
      </c>
      <c r="AT13" s="81" t="s">
        <v>35</v>
      </c>
      <c r="AU13" s="79" t="s">
        <v>159</v>
      </c>
      <c r="AV13" s="79" t="s">
        <v>159</v>
      </c>
      <c r="AW13" s="79" t="s">
        <v>159</v>
      </c>
      <c r="AX13" s="79" t="s">
        <v>159</v>
      </c>
      <c r="AY13" s="79" t="s">
        <v>159</v>
      </c>
      <c r="AZ13" s="79" t="s">
        <v>159</v>
      </c>
      <c r="BA13" s="81" t="s">
        <v>35</v>
      </c>
      <c r="BB13" s="79" t="s">
        <v>159</v>
      </c>
      <c r="BC13" s="86" t="s">
        <v>168</v>
      </c>
      <c r="BD13" s="86" t="s">
        <v>168</v>
      </c>
      <c r="BE13" s="86" t="s">
        <v>168</v>
      </c>
      <c r="BF13" s="86" t="s">
        <v>168</v>
      </c>
      <c r="BG13" s="79" t="s">
        <v>159</v>
      </c>
      <c r="BH13" s="81" t="s">
        <v>35</v>
      </c>
      <c r="BI13" s="79" t="s">
        <v>159</v>
      </c>
      <c r="BJ13" s="79" t="s">
        <v>159</v>
      </c>
      <c r="BK13" s="79" t="s">
        <v>159</v>
      </c>
      <c r="BL13" s="79" t="s">
        <v>159</v>
      </c>
      <c r="BM13" s="79" t="s">
        <v>159</v>
      </c>
      <c r="BN13" s="79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61" t="s">
        <v>100</v>
      </c>
      <c r="C14" s="64">
        <v>21520749</v>
      </c>
      <c r="D14" s="68" t="s">
        <v>324</v>
      </c>
      <c r="E14" s="64" t="s">
        <v>325</v>
      </c>
      <c r="F14" s="64"/>
      <c r="G14" s="101"/>
      <c r="H14" s="71" t="s">
        <v>147</v>
      </c>
      <c r="I14" s="101"/>
      <c r="J14" s="74" t="s">
        <v>133</v>
      </c>
      <c r="K14" s="73" t="s">
        <v>152</v>
      </c>
      <c r="L14" s="3"/>
      <c r="M14" s="3"/>
      <c r="N14" s="3"/>
      <c r="O14" s="3"/>
      <c r="P14" s="3"/>
      <c r="Q14" s="3"/>
      <c r="R14" s="3"/>
      <c r="S14" s="3"/>
      <c r="T14" s="79"/>
      <c r="U14" s="79"/>
      <c r="V14" s="3"/>
      <c r="W14" s="79"/>
      <c r="X14" s="79"/>
      <c r="Y14" s="81"/>
      <c r="Z14" s="79"/>
      <c r="AA14" s="79" t="s">
        <v>159</v>
      </c>
      <c r="AB14" s="79" t="s">
        <v>159</v>
      </c>
      <c r="AC14" s="79" t="s">
        <v>159</v>
      </c>
      <c r="AD14" s="79" t="s">
        <v>159</v>
      </c>
      <c r="AE14" s="79" t="s">
        <v>159</v>
      </c>
      <c r="AF14" s="81" t="s">
        <v>35</v>
      </c>
      <c r="AG14" s="79" t="s">
        <v>159</v>
      </c>
      <c r="AH14" s="79" t="s">
        <v>159</v>
      </c>
      <c r="AI14" s="79" t="s">
        <v>159</v>
      </c>
      <c r="AJ14" s="79" t="s">
        <v>159</v>
      </c>
      <c r="AK14" s="79" t="s">
        <v>159</v>
      </c>
      <c r="AL14" s="79" t="s">
        <v>159</v>
      </c>
      <c r="AM14" s="81" t="s">
        <v>35</v>
      </c>
      <c r="AN14" s="79" t="s">
        <v>159</v>
      </c>
      <c r="AO14" s="79" t="s">
        <v>159</v>
      </c>
      <c r="AP14" s="79" t="s">
        <v>159</v>
      </c>
      <c r="AQ14" s="79" t="s">
        <v>159</v>
      </c>
      <c r="AR14" s="79" t="s">
        <v>159</v>
      </c>
      <c r="AS14" s="79" t="s">
        <v>159</v>
      </c>
      <c r="AT14" s="81" t="s">
        <v>35</v>
      </c>
      <c r="AU14" s="79" t="s">
        <v>159</v>
      </c>
      <c r="AV14" s="79" t="s">
        <v>159</v>
      </c>
      <c r="AW14" s="79" t="s">
        <v>159</v>
      </c>
      <c r="AX14" s="79" t="s">
        <v>159</v>
      </c>
      <c r="AY14" s="79" t="s">
        <v>159</v>
      </c>
      <c r="AZ14" s="79" t="s">
        <v>159</v>
      </c>
      <c r="BA14" s="81" t="s">
        <v>35</v>
      </c>
      <c r="BB14" s="79" t="s">
        <v>159</v>
      </c>
      <c r="BC14" s="86" t="s">
        <v>168</v>
      </c>
      <c r="BD14" s="86" t="s">
        <v>168</v>
      </c>
      <c r="BE14" s="86" t="s">
        <v>168</v>
      </c>
      <c r="BF14" s="86" t="s">
        <v>168</v>
      </c>
      <c r="BG14" s="79" t="s">
        <v>159</v>
      </c>
      <c r="BH14" s="81" t="s">
        <v>35</v>
      </c>
      <c r="BI14" s="79" t="s">
        <v>159</v>
      </c>
      <c r="BJ14" s="79" t="s">
        <v>159</v>
      </c>
      <c r="BK14" s="79" t="s">
        <v>159</v>
      </c>
      <c r="BL14" s="79" t="s">
        <v>159</v>
      </c>
      <c r="BM14" s="79" t="s">
        <v>159</v>
      </c>
      <c r="BN14" s="79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61" t="s">
        <v>100</v>
      </c>
      <c r="C15" s="64">
        <v>48380481</v>
      </c>
      <c r="D15" s="68" t="s">
        <v>342</v>
      </c>
      <c r="E15" s="64" t="s">
        <v>343</v>
      </c>
      <c r="F15" s="64"/>
      <c r="G15" s="101"/>
      <c r="H15" s="71" t="s">
        <v>147</v>
      </c>
      <c r="I15" s="101"/>
      <c r="J15" s="74" t="s">
        <v>133</v>
      </c>
      <c r="K15" s="73" t="s">
        <v>152</v>
      </c>
      <c r="L15" s="3"/>
      <c r="M15" s="3"/>
      <c r="N15" s="3"/>
      <c r="O15" s="3"/>
      <c r="P15" s="3"/>
      <c r="Q15" s="3"/>
      <c r="R15" s="3"/>
      <c r="S15" s="3"/>
      <c r="T15" s="79"/>
      <c r="U15" s="79"/>
      <c r="V15" s="3"/>
      <c r="W15" s="79"/>
      <c r="X15" s="79"/>
      <c r="Y15" s="81"/>
      <c r="Z15" s="79"/>
      <c r="AA15" s="79" t="s">
        <v>159</v>
      </c>
      <c r="AB15" s="79" t="s">
        <v>159</v>
      </c>
      <c r="AC15" s="79" t="s">
        <v>159</v>
      </c>
      <c r="AD15" s="79" t="s">
        <v>159</v>
      </c>
      <c r="AE15" s="79" t="s">
        <v>159</v>
      </c>
      <c r="AF15" s="81" t="s">
        <v>35</v>
      </c>
      <c r="AG15" s="79" t="s">
        <v>159</v>
      </c>
      <c r="AH15" s="79" t="s">
        <v>159</v>
      </c>
      <c r="AI15" s="79" t="s">
        <v>159</v>
      </c>
      <c r="AJ15" s="79" t="s">
        <v>159</v>
      </c>
      <c r="AK15" s="79" t="s">
        <v>159</v>
      </c>
      <c r="AL15" s="79" t="s">
        <v>159</v>
      </c>
      <c r="AM15" s="81" t="s">
        <v>35</v>
      </c>
      <c r="AN15" s="79" t="s">
        <v>159</v>
      </c>
      <c r="AO15" s="79" t="s">
        <v>159</v>
      </c>
      <c r="AP15" s="79" t="s">
        <v>159</v>
      </c>
      <c r="AQ15" s="79" t="s">
        <v>159</v>
      </c>
      <c r="AR15" s="79" t="s">
        <v>159</v>
      </c>
      <c r="AS15" s="79" t="s">
        <v>159</v>
      </c>
      <c r="AT15" s="81" t="s">
        <v>35</v>
      </c>
      <c r="AU15" s="79" t="s">
        <v>159</v>
      </c>
      <c r="AV15" s="79" t="s">
        <v>159</v>
      </c>
      <c r="AW15" s="79" t="s">
        <v>159</v>
      </c>
      <c r="AX15" s="79" t="s">
        <v>159</v>
      </c>
      <c r="AY15" s="79" t="s">
        <v>159</v>
      </c>
      <c r="AZ15" s="79" t="s">
        <v>159</v>
      </c>
      <c r="BA15" s="81" t="s">
        <v>35</v>
      </c>
      <c r="BB15" s="79" t="s">
        <v>159</v>
      </c>
      <c r="BC15" s="86" t="s">
        <v>168</v>
      </c>
      <c r="BD15" s="86" t="s">
        <v>168</v>
      </c>
      <c r="BE15" s="86" t="s">
        <v>168</v>
      </c>
      <c r="BF15" s="86" t="s">
        <v>168</v>
      </c>
      <c r="BG15" s="79" t="s">
        <v>159</v>
      </c>
      <c r="BH15" s="81" t="s">
        <v>35</v>
      </c>
      <c r="BI15" s="79" t="s">
        <v>159</v>
      </c>
      <c r="BJ15" s="79" t="s">
        <v>159</v>
      </c>
      <c r="BK15" s="79" t="s">
        <v>159</v>
      </c>
      <c r="BL15" s="79" t="s">
        <v>159</v>
      </c>
      <c r="BM15" s="79" t="s">
        <v>159</v>
      </c>
      <c r="BN15" s="79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61" t="s">
        <v>100</v>
      </c>
      <c r="C16" s="64">
        <v>76068227</v>
      </c>
      <c r="D16" s="68" t="s">
        <v>358</v>
      </c>
      <c r="E16" s="64" t="s">
        <v>158</v>
      </c>
      <c r="F16" s="64"/>
      <c r="G16" s="101"/>
      <c r="H16" s="71" t="s">
        <v>147</v>
      </c>
      <c r="I16" s="101"/>
      <c r="J16" s="74" t="s">
        <v>133</v>
      </c>
      <c r="K16" s="73" t="s">
        <v>152</v>
      </c>
      <c r="L16" s="3"/>
      <c r="M16" s="3"/>
      <c r="N16" s="3"/>
      <c r="O16" s="3"/>
      <c r="P16" s="3"/>
      <c r="Q16" s="3"/>
      <c r="R16" s="3"/>
      <c r="S16" s="3"/>
      <c r="T16" s="79"/>
      <c r="U16" s="79"/>
      <c r="V16" s="3"/>
      <c r="W16" s="79"/>
      <c r="X16" s="79"/>
      <c r="Y16" s="81"/>
      <c r="Z16" s="79"/>
      <c r="AA16" s="79" t="s">
        <v>159</v>
      </c>
      <c r="AB16" s="79" t="s">
        <v>159</v>
      </c>
      <c r="AC16" s="79" t="s">
        <v>159</v>
      </c>
      <c r="AD16" s="79" t="s">
        <v>159</v>
      </c>
      <c r="AE16" s="79" t="s">
        <v>159</v>
      </c>
      <c r="AF16" s="81" t="s">
        <v>35</v>
      </c>
      <c r="AG16" s="79" t="s">
        <v>159</v>
      </c>
      <c r="AH16" s="79" t="s">
        <v>159</v>
      </c>
      <c r="AI16" s="79" t="s">
        <v>159</v>
      </c>
      <c r="AJ16" s="79" t="s">
        <v>159</v>
      </c>
      <c r="AK16" s="79" t="s">
        <v>159</v>
      </c>
      <c r="AL16" s="79" t="s">
        <v>159</v>
      </c>
      <c r="AM16" s="81" t="s">
        <v>35</v>
      </c>
      <c r="AN16" s="79" t="s">
        <v>159</v>
      </c>
      <c r="AO16" s="79" t="s">
        <v>159</v>
      </c>
      <c r="AP16" s="79" t="s">
        <v>159</v>
      </c>
      <c r="AQ16" s="79" t="s">
        <v>159</v>
      </c>
      <c r="AR16" s="79" t="s">
        <v>159</v>
      </c>
      <c r="AS16" s="79" t="s">
        <v>159</v>
      </c>
      <c r="AT16" s="81" t="s">
        <v>35</v>
      </c>
      <c r="AU16" s="79" t="s">
        <v>159</v>
      </c>
      <c r="AV16" s="79" t="s">
        <v>159</v>
      </c>
      <c r="AW16" s="79" t="s">
        <v>159</v>
      </c>
      <c r="AX16" s="79" t="s">
        <v>159</v>
      </c>
      <c r="AY16" s="79" t="s">
        <v>159</v>
      </c>
      <c r="AZ16" s="79" t="s">
        <v>159</v>
      </c>
      <c r="BA16" s="81" t="s">
        <v>35</v>
      </c>
      <c r="BB16" s="79" t="s">
        <v>159</v>
      </c>
      <c r="BC16" s="86" t="s">
        <v>168</v>
      </c>
      <c r="BD16" s="86" t="s">
        <v>168</v>
      </c>
      <c r="BE16" s="86" t="s">
        <v>168</v>
      </c>
      <c r="BF16" s="86" t="s">
        <v>168</v>
      </c>
      <c r="BG16" s="79" t="s">
        <v>159</v>
      </c>
      <c r="BH16" s="81" t="s">
        <v>35</v>
      </c>
      <c r="BI16" s="79" t="s">
        <v>159</v>
      </c>
      <c r="BJ16" s="79" t="s">
        <v>159</v>
      </c>
      <c r="BK16" s="79" t="s">
        <v>159</v>
      </c>
      <c r="BL16" s="79" t="s">
        <v>159</v>
      </c>
      <c r="BM16" s="79" t="s">
        <v>159</v>
      </c>
      <c r="BN16" s="79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61" t="s">
        <v>100</v>
      </c>
      <c r="C17" s="64">
        <v>47665722</v>
      </c>
      <c r="D17" s="144" t="s">
        <v>371</v>
      </c>
      <c r="E17" s="64" t="s">
        <v>372</v>
      </c>
      <c r="F17" s="64"/>
      <c r="G17" s="101"/>
      <c r="H17" s="71" t="s">
        <v>147</v>
      </c>
      <c r="I17" s="101"/>
      <c r="J17" s="74" t="s">
        <v>133</v>
      </c>
      <c r="K17" s="74" t="s">
        <v>118</v>
      </c>
      <c r="L17" s="3"/>
      <c r="M17" s="3"/>
      <c r="N17" s="3"/>
      <c r="O17" s="3"/>
      <c r="P17" s="3"/>
      <c r="Q17" s="3"/>
      <c r="R17" s="3"/>
      <c r="S17" s="3"/>
      <c r="T17" s="79"/>
      <c r="U17" s="79"/>
      <c r="V17" s="3"/>
      <c r="W17" s="79"/>
      <c r="X17" s="79"/>
      <c r="Y17" s="81"/>
      <c r="Z17" s="79"/>
      <c r="AA17" s="79" t="s">
        <v>159</v>
      </c>
      <c r="AB17" s="79" t="s">
        <v>159</v>
      </c>
      <c r="AC17" s="79" t="s">
        <v>159</v>
      </c>
      <c r="AD17" s="79" t="s">
        <v>159</v>
      </c>
      <c r="AE17" s="79" t="s">
        <v>159</v>
      </c>
      <c r="AF17" s="81" t="s">
        <v>35</v>
      </c>
      <c r="AG17" s="79" t="s">
        <v>159</v>
      </c>
      <c r="AH17" s="79" t="s">
        <v>159</v>
      </c>
      <c r="AI17" s="79" t="s">
        <v>159</v>
      </c>
      <c r="AJ17" s="79" t="s">
        <v>159</v>
      </c>
      <c r="AK17" s="79" t="s">
        <v>159</v>
      </c>
      <c r="AL17" s="79" t="s">
        <v>159</v>
      </c>
      <c r="AM17" s="81" t="s">
        <v>35</v>
      </c>
      <c r="AN17" s="79" t="s">
        <v>159</v>
      </c>
      <c r="AO17" s="79" t="s">
        <v>159</v>
      </c>
      <c r="AP17" s="79" t="s">
        <v>159</v>
      </c>
      <c r="AQ17" s="79" t="s">
        <v>159</v>
      </c>
      <c r="AR17" s="79" t="s">
        <v>159</v>
      </c>
      <c r="AS17" s="79" t="s">
        <v>159</v>
      </c>
      <c r="AT17" s="81" t="s">
        <v>35</v>
      </c>
      <c r="AU17" s="79" t="s">
        <v>159</v>
      </c>
      <c r="AV17" s="79" t="s">
        <v>159</v>
      </c>
      <c r="AW17" s="79" t="s">
        <v>159</v>
      </c>
      <c r="AX17" s="79" t="s">
        <v>159</v>
      </c>
      <c r="AY17" s="79" t="s">
        <v>159</v>
      </c>
      <c r="AZ17" s="79" t="s">
        <v>159</v>
      </c>
      <c r="BA17" s="81" t="s">
        <v>35</v>
      </c>
      <c r="BB17" s="79" t="s">
        <v>159</v>
      </c>
      <c r="BC17" s="86" t="s">
        <v>168</v>
      </c>
      <c r="BD17" s="86" t="s">
        <v>168</v>
      </c>
      <c r="BE17" s="86" t="s">
        <v>168</v>
      </c>
      <c r="BF17" s="86" t="s">
        <v>168</v>
      </c>
      <c r="BG17" s="79" t="s">
        <v>159</v>
      </c>
      <c r="BH17" s="81" t="s">
        <v>35</v>
      </c>
      <c r="BI17" s="79" t="s">
        <v>159</v>
      </c>
      <c r="BJ17" s="79" t="s">
        <v>159</v>
      </c>
      <c r="BK17" s="79" t="s">
        <v>159</v>
      </c>
      <c r="BL17" s="79" t="s">
        <v>159</v>
      </c>
      <c r="BM17" s="79" t="s">
        <v>159</v>
      </c>
      <c r="BN17" s="79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61" t="s">
        <v>100</v>
      </c>
      <c r="C18" s="64">
        <v>41531893</v>
      </c>
      <c r="D18" s="64" t="s">
        <v>383</v>
      </c>
      <c r="E18" s="64" t="s">
        <v>384</v>
      </c>
      <c r="F18" s="64"/>
      <c r="G18" s="101"/>
      <c r="H18" s="71" t="s">
        <v>147</v>
      </c>
      <c r="I18" s="101"/>
      <c r="J18" s="74" t="s">
        <v>133</v>
      </c>
      <c r="K18" s="74" t="s">
        <v>118</v>
      </c>
      <c r="L18" s="3"/>
      <c r="M18" s="3"/>
      <c r="N18" s="3"/>
      <c r="O18" s="3"/>
      <c r="P18" s="3"/>
      <c r="Q18" s="3"/>
      <c r="R18" s="3"/>
      <c r="S18" s="3"/>
      <c r="T18" s="79"/>
      <c r="U18" s="79"/>
      <c r="V18" s="3"/>
      <c r="W18" s="79"/>
      <c r="X18" s="79"/>
      <c r="Y18" s="81"/>
      <c r="Z18" s="79"/>
      <c r="AA18" s="79" t="s">
        <v>159</v>
      </c>
      <c r="AB18" s="79" t="s">
        <v>159</v>
      </c>
      <c r="AC18" s="79" t="s">
        <v>159</v>
      </c>
      <c r="AD18" s="79" t="s">
        <v>159</v>
      </c>
      <c r="AE18" s="79" t="s">
        <v>159</v>
      </c>
      <c r="AF18" s="81" t="s">
        <v>35</v>
      </c>
      <c r="AG18" s="79" t="s">
        <v>159</v>
      </c>
      <c r="AH18" s="79" t="s">
        <v>159</v>
      </c>
      <c r="AI18" s="79" t="s">
        <v>159</v>
      </c>
      <c r="AJ18" s="79" t="s">
        <v>159</v>
      </c>
      <c r="AK18" s="79" t="s">
        <v>159</v>
      </c>
      <c r="AL18" s="79" t="s">
        <v>159</v>
      </c>
      <c r="AM18" s="81" t="s">
        <v>35</v>
      </c>
      <c r="AN18" s="79" t="s">
        <v>159</v>
      </c>
      <c r="AO18" s="79" t="s">
        <v>159</v>
      </c>
      <c r="AP18" s="79" t="s">
        <v>159</v>
      </c>
      <c r="AQ18" s="79" t="s">
        <v>159</v>
      </c>
      <c r="AR18" s="79" t="s">
        <v>159</v>
      </c>
      <c r="AS18" s="79" t="s">
        <v>159</v>
      </c>
      <c r="AT18" s="81" t="s">
        <v>35</v>
      </c>
      <c r="AU18" s="79" t="s">
        <v>159</v>
      </c>
      <c r="AV18" s="79" t="s">
        <v>159</v>
      </c>
      <c r="AW18" s="79" t="s">
        <v>159</v>
      </c>
      <c r="AX18" s="79" t="s">
        <v>159</v>
      </c>
      <c r="AY18" s="79" t="s">
        <v>159</v>
      </c>
      <c r="AZ18" s="79" t="s">
        <v>159</v>
      </c>
      <c r="BA18" s="81" t="s">
        <v>35</v>
      </c>
      <c r="BB18" s="79" t="s">
        <v>159</v>
      </c>
      <c r="BC18" s="86" t="s">
        <v>168</v>
      </c>
      <c r="BD18" s="86" t="s">
        <v>168</v>
      </c>
      <c r="BE18" s="86" t="s">
        <v>168</v>
      </c>
      <c r="BF18" s="86" t="s">
        <v>168</v>
      </c>
      <c r="BG18" s="79" t="s">
        <v>159</v>
      </c>
      <c r="BH18" s="81" t="s">
        <v>35</v>
      </c>
      <c r="BI18" s="79" t="s">
        <v>159</v>
      </c>
      <c r="BJ18" s="79" t="s">
        <v>159</v>
      </c>
      <c r="BK18" s="79" t="s">
        <v>159</v>
      </c>
      <c r="BL18" s="79" t="s">
        <v>159</v>
      </c>
      <c r="BM18" s="79" t="s">
        <v>159</v>
      </c>
      <c r="BN18" s="79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61" t="s">
        <v>100</v>
      </c>
      <c r="C19" s="64">
        <v>70521512</v>
      </c>
      <c r="D19" s="64" t="s">
        <v>404</v>
      </c>
      <c r="E19" s="64" t="s">
        <v>405</v>
      </c>
      <c r="F19" s="64"/>
      <c r="G19" s="101"/>
      <c r="H19" s="71" t="s">
        <v>147</v>
      </c>
      <c r="I19" s="101"/>
      <c r="J19" s="74" t="s">
        <v>133</v>
      </c>
      <c r="K19" s="74" t="s">
        <v>118</v>
      </c>
      <c r="L19" s="3"/>
      <c r="M19" s="3"/>
      <c r="N19" s="3"/>
      <c r="O19" s="3"/>
      <c r="P19" s="3"/>
      <c r="Q19" s="3"/>
      <c r="R19" s="3"/>
      <c r="S19" s="3"/>
      <c r="T19" s="79"/>
      <c r="U19" s="79"/>
      <c r="V19" s="3"/>
      <c r="W19" s="79"/>
      <c r="X19" s="79"/>
      <c r="Y19" s="81"/>
      <c r="Z19" s="79"/>
      <c r="AA19" s="79" t="s">
        <v>159</v>
      </c>
      <c r="AB19" s="79" t="s">
        <v>159</v>
      </c>
      <c r="AC19" s="79" t="s">
        <v>159</v>
      </c>
      <c r="AD19" s="79" t="s">
        <v>159</v>
      </c>
      <c r="AE19" s="79" t="s">
        <v>159</v>
      </c>
      <c r="AF19" s="81" t="s">
        <v>35</v>
      </c>
      <c r="AG19" s="79" t="s">
        <v>159</v>
      </c>
      <c r="AH19" s="79" t="s">
        <v>159</v>
      </c>
      <c r="AI19" s="79" t="s">
        <v>159</v>
      </c>
      <c r="AJ19" s="79" t="s">
        <v>159</v>
      </c>
      <c r="AK19" s="79" t="s">
        <v>159</v>
      </c>
      <c r="AL19" s="79" t="s">
        <v>159</v>
      </c>
      <c r="AM19" s="81" t="s">
        <v>35</v>
      </c>
      <c r="AN19" s="79" t="s">
        <v>159</v>
      </c>
      <c r="AO19" s="79" t="s">
        <v>159</v>
      </c>
      <c r="AP19" s="79" t="s">
        <v>159</v>
      </c>
      <c r="AQ19" s="79" t="s">
        <v>159</v>
      </c>
      <c r="AR19" s="79" t="s">
        <v>159</v>
      </c>
      <c r="AS19" s="79" t="s">
        <v>159</v>
      </c>
      <c r="AT19" s="81" t="s">
        <v>35</v>
      </c>
      <c r="AU19" s="79" t="s">
        <v>159</v>
      </c>
      <c r="AV19" s="79" t="s">
        <v>159</v>
      </c>
      <c r="AW19" s="79" t="s">
        <v>159</v>
      </c>
      <c r="AX19" s="79" t="s">
        <v>159</v>
      </c>
      <c r="AY19" s="79" t="s">
        <v>159</v>
      </c>
      <c r="AZ19" s="79" t="s">
        <v>159</v>
      </c>
      <c r="BA19" s="81" t="s">
        <v>35</v>
      </c>
      <c r="BB19" s="79" t="s">
        <v>159</v>
      </c>
      <c r="BC19" s="86" t="s">
        <v>168</v>
      </c>
      <c r="BD19" s="86" t="s">
        <v>168</v>
      </c>
      <c r="BE19" s="86" t="s">
        <v>168</v>
      </c>
      <c r="BF19" s="86" t="s">
        <v>168</v>
      </c>
      <c r="BG19" s="79" t="s">
        <v>159</v>
      </c>
      <c r="BH19" s="81" t="s">
        <v>35</v>
      </c>
      <c r="BI19" s="79" t="s">
        <v>159</v>
      </c>
      <c r="BJ19" s="79" t="s">
        <v>159</v>
      </c>
      <c r="BK19" s="79" t="s">
        <v>159</v>
      </c>
      <c r="BL19" s="79" t="s">
        <v>159</v>
      </c>
      <c r="BM19" s="79" t="s">
        <v>159</v>
      </c>
      <c r="BN19" s="79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7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7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949" priority="114" operator="containsText" text="LP">
      <formula>NOT(ISERROR(SEARCH(("LP"),(N7))))</formula>
    </cfRule>
    <cfRule type="containsText" dxfId="948" priority="115" operator="containsText" text="PL">
      <formula>NOT(ISERROR(SEARCH(("PL"),(N7))))</formula>
    </cfRule>
    <cfRule type="containsText" dxfId="947" priority="116" operator="containsText" text="DL">
      <formula>NOT(ISERROR(SEARCH(("DL"),(N7))))</formula>
    </cfRule>
    <cfRule type="containsText" dxfId="946" priority="117" operator="containsText" text="DM">
      <formula>NOT(ISERROR(SEARCH(("DM"),(N7))))</formula>
    </cfRule>
    <cfRule type="containsText" dxfId="945" priority="118" operator="containsText" text="DM">
      <formula>NOT(ISERROR(SEARCH(("DM"),(N7))))</formula>
    </cfRule>
    <cfRule type="containsText" dxfId="944" priority="119" operator="containsText" text="DM">
      <formula>NOT(ISERROR(SEARCH(("DM"),(N7))))</formula>
    </cfRule>
    <cfRule type="containsText" dxfId="943" priority="120" operator="containsText" text="VC">
      <formula>NOT(ISERROR(SEARCH(("VC"),(N7))))</formula>
    </cfRule>
    <cfRule type="containsText" dxfId="942" priority="121" operator="containsText" text="DL">
      <formula>NOT(ISERROR(SEARCH(("DL"),(N7))))</formula>
    </cfRule>
    <cfRule type="containsText" dxfId="941" priority="122" operator="containsText" text="LP">
      <formula>NOT(ISERROR(SEARCH(("LP"),(N7))))</formula>
    </cfRule>
    <cfRule type="containsText" dxfId="940" priority="123" operator="containsText" text="PL">
      <formula>NOT(ISERROR(SEARCH(("PL"),(N7))))</formula>
    </cfRule>
    <cfRule type="containsText" dxfId="939" priority="124" operator="containsText" text="DM">
      <formula>NOT(ISERROR(SEARCH(("DM"),(N7))))</formula>
    </cfRule>
    <cfRule type="containsText" dxfId="938" priority="125" operator="containsText" text="VC">
      <formula>NOT(ISERROR(SEARCH(("VC"),(N7))))</formula>
    </cfRule>
    <cfRule type="containsText" dxfId="937" priority="126" operator="containsText" text="DL">
      <formula>NOT(ISERROR(SEARCH(("DL"),(N7))))</formula>
    </cfRule>
    <cfRule type="containsText" dxfId="936" priority="127" operator="containsText" text="DM">
      <formula>NOT(ISERROR(SEARCH(("DM"),(N7))))</formula>
    </cfRule>
    <cfRule type="containsText" dxfId="935" priority="128" operator="containsText" text="DM">
      <formula>NOT(ISERROR(SEARCH(("DM"),(N7))))</formula>
    </cfRule>
    <cfRule type="containsText" dxfId="934" priority="129" operator="containsText" text="DM">
      <formula>NOT(ISERROR(SEARCH(("DM"),(N7))))</formula>
    </cfRule>
    <cfRule type="containsText" dxfId="933" priority="130" operator="containsText" text="VC">
      <formula>NOT(ISERROR(SEARCH(("VC"),(N7))))</formula>
    </cfRule>
    <cfRule type="containsText" dxfId="932" priority="131" operator="containsText" text="DL">
      <formula>NOT(ISERROR(SEARCH(("DL"),(N7))))</formula>
    </cfRule>
    <cfRule type="containsText" dxfId="931" priority="132" operator="containsText" text="LP">
      <formula>NOT(ISERROR(SEARCH(("LP"),(N7))))</formula>
    </cfRule>
    <cfRule type="containsText" dxfId="930" priority="133" operator="containsText" text="PL">
      <formula>NOT(ISERROR(SEARCH(("PL"),(N7))))</formula>
    </cfRule>
    <cfRule type="containsText" dxfId="929" priority="134" operator="containsText" text="DM">
      <formula>NOT(ISERROR(SEARCH(("DM"),(N7))))</formula>
    </cfRule>
    <cfRule type="containsText" dxfId="928" priority="135" operator="containsText" text="VC">
      <formula>NOT(ISERROR(SEARCH(("VC"),(N7))))</formula>
    </cfRule>
    <cfRule type="containsText" dxfId="927" priority="136" operator="containsText" text="DL">
      <formula>NOT(ISERROR(SEARCH(("DL"),(N7))))</formula>
    </cfRule>
    <cfRule type="containsText" dxfId="926" priority="137" operator="containsText" text="LP">
      <formula>NOT(ISERROR(SEARCH(("LP"),(N7))))</formula>
    </cfRule>
    <cfRule type="containsText" dxfId="925" priority="138" operator="containsText" text="PL">
      <formula>NOT(ISERROR(SEARCH(("PL"),(N7))))</formula>
    </cfRule>
    <cfRule type="containsText" dxfId="924" priority="139" operator="containsText" text="DM">
      <formula>NOT(ISERROR(SEARCH(("DM"),(N7))))</formula>
    </cfRule>
    <cfRule type="containsText" dxfId="923" priority="140" operator="containsText" text="DM">
      <formula>NOT(ISERROR(SEARCH(("DM"),(N7))))</formula>
    </cfRule>
    <cfRule type="containsText" dxfId="922" priority="141" operator="containsText" text="DM">
      <formula>NOT(ISERROR(SEARCH(("DM"),(N7))))</formula>
    </cfRule>
    <cfRule type="containsText" dxfId="921" priority="142" operator="containsText" text="VC">
      <formula>NOT(ISERROR(SEARCH(("VC"),(N7))))</formula>
    </cfRule>
    <cfRule type="containsText" dxfId="920" priority="143" operator="containsText" text="DL">
      <formula>NOT(ISERROR(SEARCH(("DL"),(N7))))</formula>
    </cfRule>
    <cfRule type="containsText" dxfId="919" priority="144" operator="containsText" text="DM">
      <formula>NOT(ISERROR(SEARCH(("DM"),(N7))))</formula>
    </cfRule>
    <cfRule type="containsText" dxfId="918" priority="145" operator="containsText" text="VC">
      <formula>NOT(ISERROR(SEARCH(("VC"),(N7))))</formula>
    </cfRule>
    <cfRule type="containsText" dxfId="917" priority="146" operator="containsText" text="DL">
      <formula>NOT(ISERROR(SEARCH(("DL"),(N7))))</formula>
    </cfRule>
    <cfRule type="containsText" dxfId="916" priority="147" operator="containsText" text="LP">
      <formula>NOT(ISERROR(SEARCH(("LP"),(N7))))</formula>
    </cfRule>
    <cfRule type="containsText" dxfId="915" priority="148" operator="containsText" text="PL">
      <formula>NOT(ISERROR(SEARCH(("PL"),(N7))))</formula>
    </cfRule>
    <cfRule type="containsText" dxfId="914" priority="149" operator="containsText" text="DM">
      <formula>NOT(ISERROR(SEARCH(("DM"),(N7))))</formula>
    </cfRule>
    <cfRule type="containsText" dxfId="913" priority="150" operator="containsText" text="VC">
      <formula>NOT(ISERROR(SEARCH(("VC"),(N7))))</formula>
    </cfRule>
    <cfRule type="containsText" dxfId="912" priority="151" operator="containsText" text="DL">
      <formula>NOT(ISERROR(SEARCH(("DL"),(N7))))</formula>
    </cfRule>
    <cfRule type="containsText" dxfId="911" priority="152" operator="containsText" text="DM">
      <formula>NOT(ISERROR(SEARCH(("DM"),(N7))))</formula>
    </cfRule>
    <cfRule type="containsText" dxfId="910" priority="153" operator="containsText" text="DM">
      <formula>NOT(ISERROR(SEARCH(("DM"),(N7))))</formula>
    </cfRule>
    <cfRule type="containsText" dxfId="909" priority="154" operator="containsText" text="DM">
      <formula>NOT(ISERROR(SEARCH(("DM"),(N7))))</formula>
    </cfRule>
    <cfRule type="containsText" dxfId="908" priority="155" operator="containsText" text="DM">
      <formula>NOT(ISERROR(SEARCH(("DM"),(N7))))</formula>
    </cfRule>
    <cfRule type="containsText" dxfId="907" priority="156" operator="containsText" text="VC">
      <formula>NOT(ISERROR(SEARCH(("VC"),(N7))))</formula>
    </cfRule>
    <cfRule type="containsText" dxfId="906" priority="157" operator="containsText" text="LP">
      <formula>NOT(ISERROR(SEARCH(("LP"),(N7))))</formula>
    </cfRule>
    <cfRule type="containsText" dxfId="905" priority="158" operator="containsText" text="PL">
      <formula>NOT(ISERROR(SEARCH(("PL"),(N7))))</formula>
    </cfRule>
    <cfRule type="containsText" dxfId="904" priority="159" operator="containsText" text="DM">
      <formula>NOT(ISERROR(SEARCH(("DM"),(N7))))</formula>
    </cfRule>
    <cfRule type="containsText" dxfId="903" priority="160" operator="containsText" text="VC">
      <formula>NOT(ISERROR(SEARCH(("VC"),(N7))))</formula>
    </cfRule>
    <cfRule type="containsText" dxfId="902" priority="161" operator="containsText" text="DL">
      <formula>NOT(ISERROR(SEARCH(("DL"),(N7))))</formula>
    </cfRule>
    <cfRule type="containsText" dxfId="901" priority="162" operator="containsText" text="DM">
      <formula>NOT(ISERROR(SEARCH(("DM"),(N7))))</formula>
    </cfRule>
    <cfRule type="containsText" dxfId="900" priority="163" operator="containsText" text="DM">
      <formula>NOT(ISERROR(SEARCH(("DM"),(N7))))</formula>
    </cfRule>
    <cfRule type="containsText" dxfId="899" priority="164" operator="containsText" text="DM">
      <formula>NOT(ISERROR(SEARCH(("DM"),(N7))))</formula>
    </cfRule>
    <cfRule type="containsText" dxfId="898" priority="165" operator="containsText" text="VC">
      <formula>NOT(ISERROR(SEARCH(("VC"),(N7))))</formula>
    </cfRule>
    <cfRule type="containsText" dxfId="897" priority="166" operator="containsText" text="DL">
      <formula>NOT(ISERROR(SEARCH(("DL"),(N7))))</formula>
    </cfRule>
  </conditionalFormatting>
  <conditionalFormatting sqref="N6:S6 V6 T6:U19 W6:W19 Y6:AS19 AU6:BB19 BG6:BG19 X6:X21 BI6:BM19">
    <cfRule type="containsText" dxfId="896" priority="172" operator="containsText" text="DM">
      <formula>NOT(ISERROR(SEARCH(("DM"),(N6))))</formula>
    </cfRule>
  </conditionalFormatting>
  <conditionalFormatting sqref="N6:S6 V6 T6:U19 W6:W19 Y6:AS19 AU6:BB19 BG6:BG19 X6:X21">
    <cfRule type="containsText" dxfId="895" priority="170" operator="containsText" text="DL">
      <formula>NOT(ISERROR(SEARCH(("DL"),(N6))))</formula>
    </cfRule>
    <cfRule type="containsText" dxfId="894" priority="171" operator="containsText" text="DM">
      <formula>NOT(ISERROR(SEARCH(("DM"),(N6))))</formula>
    </cfRule>
  </conditionalFormatting>
  <conditionalFormatting sqref="N6:S6 V6 T6:U19 W6:W19 Y6:AS19 AU6:BB19 BG6:BG19 BI6:BM19 X6:X21">
    <cfRule type="containsText" dxfId="893" priority="173" operator="containsText" text="DM">
      <formula>NOT(ISERROR(SEARCH(("DM"),(N6))))</formula>
    </cfRule>
    <cfRule type="containsText" dxfId="892" priority="174" operator="containsText" text="VC">
      <formula>NOT(ISERROR(SEARCH(("VC"),(N6))))</formula>
    </cfRule>
    <cfRule type="containsText" dxfId="891" priority="175" operator="containsText" text="DL">
      <formula>NOT(ISERROR(SEARCH(("DL"),(N6))))</formula>
    </cfRule>
    <cfRule type="containsText" dxfId="890" priority="176" operator="containsText" text="LP">
      <formula>NOT(ISERROR(SEARCH(("LP"),(N6))))</formula>
    </cfRule>
    <cfRule type="containsText" dxfId="889" priority="177" operator="containsText" text="PL">
      <formula>NOT(ISERROR(SEARCH(("PL"),(N6))))</formula>
    </cfRule>
    <cfRule type="containsText" dxfId="888" priority="178" operator="containsText" text="DM">
      <formula>NOT(ISERROR(SEARCH(("DM"),(N6))))</formula>
    </cfRule>
    <cfRule type="containsText" dxfId="887" priority="179" operator="containsText" text="VC">
      <formula>NOT(ISERROR(SEARCH(("VC"),(N6))))</formula>
    </cfRule>
    <cfRule type="containsText" dxfId="886" priority="180" operator="containsText" text="DL">
      <formula>NOT(ISERROR(SEARCH(("DL"),(N6))))</formula>
    </cfRule>
    <cfRule type="containsText" dxfId="885" priority="181" operator="containsText" text="DM">
      <formula>NOT(ISERROR(SEARCH(("DM"),(N6))))</formula>
    </cfRule>
    <cfRule type="containsText" dxfId="884" priority="182" operator="containsText" text="DM">
      <formula>NOT(ISERROR(SEARCH(("DM"),(N6))))</formula>
    </cfRule>
    <cfRule type="containsText" dxfId="883" priority="183" operator="containsText" text="DM">
      <formula>NOT(ISERROR(SEARCH(("DM"),(N6))))</formula>
    </cfRule>
    <cfRule type="containsText" dxfId="882" priority="184" operator="containsText" text="VC">
      <formula>NOT(ISERROR(SEARCH(("VC"),(N6))))</formula>
    </cfRule>
    <cfRule type="containsText" dxfId="881" priority="185" operator="containsText" text="DL">
      <formula>NOT(ISERROR(SEARCH(("DL"),(N6))))</formula>
    </cfRule>
    <cfRule type="containsText" dxfId="880" priority="186" operator="containsText" text="LP">
      <formula>NOT(ISERROR(SEARCH(("LP"),(N6))))</formula>
    </cfRule>
    <cfRule type="containsText" dxfId="879" priority="187" operator="containsText" text="PL">
      <formula>NOT(ISERROR(SEARCH(("PL"),(N6))))</formula>
    </cfRule>
    <cfRule type="containsText" dxfId="878" priority="188" operator="containsText" text="DM">
      <formula>NOT(ISERROR(SEARCH(("DM"),(N6))))</formula>
    </cfRule>
    <cfRule type="containsText" dxfId="877" priority="189" operator="containsText" text="VC">
      <formula>NOT(ISERROR(SEARCH(("VC"),(N6))))</formula>
    </cfRule>
    <cfRule type="containsText" dxfId="876" priority="190" operator="containsText" text="DL">
      <formula>NOT(ISERROR(SEARCH(("DL"),(N6))))</formula>
    </cfRule>
    <cfRule type="containsText" dxfId="875" priority="191" operator="containsText" text="LP">
      <formula>NOT(ISERROR(SEARCH(("LP"),(N6))))</formula>
    </cfRule>
    <cfRule type="containsText" dxfId="874" priority="192" operator="containsText" text="PL">
      <formula>NOT(ISERROR(SEARCH(("PL"),(N6))))</formula>
    </cfRule>
    <cfRule type="containsText" dxfId="873" priority="193" operator="containsText" text="DM">
      <formula>NOT(ISERROR(SEARCH(("DM"),(N6))))</formula>
    </cfRule>
    <cfRule type="containsText" dxfId="872" priority="194" operator="containsText" text="DM">
      <formula>NOT(ISERROR(SEARCH(("DM"),(N6))))</formula>
    </cfRule>
    <cfRule type="containsText" dxfId="871" priority="195" operator="containsText" text="DM">
      <formula>NOT(ISERROR(SEARCH(("DM"),(N6))))</formula>
    </cfRule>
    <cfRule type="containsText" dxfId="870" priority="196" operator="containsText" text="VC">
      <formula>NOT(ISERROR(SEARCH(("VC"),(N6))))</formula>
    </cfRule>
    <cfRule type="containsText" dxfId="869" priority="197" operator="containsText" text="DL">
      <formula>NOT(ISERROR(SEARCH(("DL"),(N6))))</formula>
    </cfRule>
    <cfRule type="containsText" dxfId="868" priority="198" operator="containsText" text="DM">
      <formula>NOT(ISERROR(SEARCH(("DM"),(N6))))</formula>
    </cfRule>
    <cfRule type="containsText" dxfId="867" priority="199" operator="containsText" text="VC">
      <formula>NOT(ISERROR(SEARCH(("VC"),(N6))))</formula>
    </cfRule>
    <cfRule type="containsText" dxfId="866" priority="200" operator="containsText" text="DL">
      <formula>NOT(ISERROR(SEARCH(("DL"),(N6))))</formula>
    </cfRule>
    <cfRule type="containsText" dxfId="865" priority="201" operator="containsText" text="LP">
      <formula>NOT(ISERROR(SEARCH(("LP"),(N6))))</formula>
    </cfRule>
    <cfRule type="containsText" dxfId="864" priority="202" operator="containsText" text="PL">
      <formula>NOT(ISERROR(SEARCH(("PL"),(N6))))</formula>
    </cfRule>
    <cfRule type="containsText" dxfId="863" priority="203" operator="containsText" text="DM">
      <formula>NOT(ISERROR(SEARCH(("DM"),(N6))))</formula>
    </cfRule>
    <cfRule type="containsText" dxfId="862" priority="204" operator="containsText" text="VC">
      <formula>NOT(ISERROR(SEARCH(("VC"),(N6))))</formula>
    </cfRule>
    <cfRule type="containsText" dxfId="861" priority="205" operator="containsText" text="DL">
      <formula>NOT(ISERROR(SEARCH(("DL"),(N6))))</formula>
    </cfRule>
    <cfRule type="containsText" dxfId="860" priority="206" operator="containsText" text="DM">
      <formula>NOT(ISERROR(SEARCH(("DM"),(N6))))</formula>
    </cfRule>
    <cfRule type="containsText" dxfId="859" priority="207" operator="containsText" text="DM">
      <formula>NOT(ISERROR(SEARCH(("DM"),(N6))))</formula>
    </cfRule>
    <cfRule type="containsText" dxfId="858" priority="208" operator="containsText" text="DM">
      <formula>NOT(ISERROR(SEARCH(("DM"),(N6))))</formula>
    </cfRule>
    <cfRule type="containsText" dxfId="857" priority="209" operator="containsText" text="DM">
      <formula>NOT(ISERROR(SEARCH(("DM"),(N6))))</formula>
    </cfRule>
    <cfRule type="containsText" dxfId="856" priority="210" operator="containsText" text="VC">
      <formula>NOT(ISERROR(SEARCH(("VC"),(N6))))</formula>
    </cfRule>
    <cfRule type="containsText" dxfId="855" priority="213" operator="containsText" text="DM">
      <formula>NOT(ISERROR(SEARCH(("DM"),(N6))))</formula>
    </cfRule>
    <cfRule type="containsText" dxfId="854" priority="214" operator="containsText" text="VC">
      <formula>NOT(ISERROR(SEARCH(("VC"),(N6))))</formula>
    </cfRule>
    <cfRule type="containsText" dxfId="853" priority="215" operator="containsText" text="DL">
      <formula>NOT(ISERROR(SEARCH(("DL"),(N6))))</formula>
    </cfRule>
    <cfRule type="containsText" dxfId="852" priority="216" operator="containsText" text="DM">
      <formula>NOT(ISERROR(SEARCH(("DM"),(N6))))</formula>
    </cfRule>
    <cfRule type="containsText" dxfId="851" priority="217" operator="containsText" text="DM">
      <formula>NOT(ISERROR(SEARCH(("DM"),(N6))))</formula>
    </cfRule>
    <cfRule type="containsText" dxfId="850" priority="218" operator="containsText" text="VC">
      <formula>NOT(ISERROR(SEARCH(("VC"),(N6))))</formula>
    </cfRule>
  </conditionalFormatting>
  <conditionalFormatting sqref="N6:S6 V6:V7 T6:U19 W6:W19 Y6:AS19 AU6:BG19 BI6:BM19 X6:X21">
    <cfRule type="containsText" dxfId="849" priority="211" operator="containsText" text="LP">
      <formula>NOT(ISERROR(SEARCH(("LP"),(N6))))</formula>
    </cfRule>
    <cfRule type="containsText" dxfId="848" priority="212" operator="containsText" text="PL">
      <formula>NOT(ISERROR(SEARCH(("PL"),(N6))))</formula>
    </cfRule>
    <cfRule type="containsText" dxfId="847" priority="219" operator="containsText" text="DL">
      <formula>NOT(ISERROR(SEARCH(("DL"),(N6))))</formula>
    </cfRule>
    <cfRule type="containsText" dxfId="846" priority="220" operator="containsText" text="DM">
      <formula>NOT(ISERROR(SEARCH(("DM"),(N6))))</formula>
    </cfRule>
  </conditionalFormatting>
  <conditionalFormatting sqref="N7:S7 V7">
    <cfRule type="containsText" dxfId="845" priority="167" operator="containsText" text="DM">
      <formula>NOT(ISERROR(SEARCH(("DM"),(N7))))</formula>
    </cfRule>
  </conditionalFormatting>
  <conditionalFormatting sqref="Q7:S7 V7">
    <cfRule type="containsText" dxfId="844" priority="226" operator="containsText" text="DM">
      <formula>NOT(ISERROR(SEARCH(("DM"),(Q7))))</formula>
    </cfRule>
    <cfRule type="containsText" dxfId="843" priority="227" operator="containsText" text="DM">
      <formula>NOT(ISERROR(SEARCH(("DM"),(Q7))))</formula>
    </cfRule>
    <cfRule type="containsText" dxfId="842" priority="228" operator="containsText" text="VC">
      <formula>NOT(ISERROR(SEARCH(("VC"),(Q7))))</formula>
    </cfRule>
    <cfRule type="containsText" dxfId="841" priority="229" operator="containsText" text="DL">
      <formula>NOT(ISERROR(SEARCH(("DL"),(Q7))))</formula>
    </cfRule>
    <cfRule type="containsText" dxfId="840" priority="230" operator="containsText" text="LP">
      <formula>NOT(ISERROR(SEARCH(("LP"),(Q7))))</formula>
    </cfRule>
    <cfRule type="containsText" dxfId="839" priority="231" operator="containsText" text="PL">
      <formula>NOT(ISERROR(SEARCH(("PL"),(Q7))))</formula>
    </cfRule>
    <cfRule type="containsText" dxfId="838" priority="232" operator="containsText" text="DM">
      <formula>NOT(ISERROR(SEARCH(("DM"),(Q7))))</formula>
    </cfRule>
    <cfRule type="containsText" dxfId="837" priority="233" operator="containsText" text="VC">
      <formula>NOT(ISERROR(SEARCH(("VC"),(Q7))))</formula>
    </cfRule>
    <cfRule type="containsText" dxfId="836" priority="234" operator="containsText" text="DL">
      <formula>NOT(ISERROR(SEARCH(("DL"),(Q7))))</formula>
    </cfRule>
    <cfRule type="containsText" dxfId="835" priority="235" operator="containsText" text="DM">
      <formula>NOT(ISERROR(SEARCH(("DM"),(Q7))))</formula>
    </cfRule>
    <cfRule type="containsText" dxfId="834" priority="236" operator="containsText" text="DM">
      <formula>NOT(ISERROR(SEARCH(("DM"),(Q7))))</formula>
    </cfRule>
    <cfRule type="containsText" dxfId="833" priority="237" operator="containsText" text="DM">
      <formula>NOT(ISERROR(SEARCH(("DM"),(Q7))))</formula>
    </cfRule>
    <cfRule type="containsText" dxfId="832" priority="238" operator="containsText" text="VC">
      <formula>NOT(ISERROR(SEARCH(("VC"),(Q7))))</formula>
    </cfRule>
    <cfRule type="containsText" dxfId="831" priority="239" operator="containsText" text="DL">
      <formula>NOT(ISERROR(SEARCH(("DL"),(Q7))))</formula>
    </cfRule>
    <cfRule type="containsText" dxfId="830" priority="240" operator="containsText" text="LP">
      <formula>NOT(ISERROR(SEARCH(("LP"),(Q7))))</formula>
    </cfRule>
    <cfRule type="containsText" dxfId="829" priority="241" operator="containsText" text="PL">
      <formula>NOT(ISERROR(SEARCH(("PL"),(Q7))))</formula>
    </cfRule>
    <cfRule type="containsText" dxfId="828" priority="242" operator="containsText" text="DM">
      <formula>NOT(ISERROR(SEARCH(("DM"),(Q7))))</formula>
    </cfRule>
    <cfRule type="containsText" dxfId="827" priority="243" operator="containsText" text="VC">
      <formula>NOT(ISERROR(SEARCH(("VC"),(Q7))))</formula>
    </cfRule>
    <cfRule type="containsText" dxfId="826" priority="244" operator="containsText" text="DL">
      <formula>NOT(ISERROR(SEARCH(("DL"),(Q7))))</formula>
    </cfRule>
    <cfRule type="containsText" dxfId="825" priority="245" operator="containsText" text="LP">
      <formula>NOT(ISERROR(SEARCH(("LP"),(Q7))))</formula>
    </cfRule>
    <cfRule type="containsText" dxfId="824" priority="246" operator="containsText" text="PL">
      <formula>NOT(ISERROR(SEARCH(("PL"),(Q7))))</formula>
    </cfRule>
    <cfRule type="containsText" dxfId="823" priority="247" operator="containsText" text="DM">
      <formula>NOT(ISERROR(SEARCH(("DM"),(Q7))))</formula>
    </cfRule>
    <cfRule type="containsText" dxfId="822" priority="248" operator="containsText" text="DM">
      <formula>NOT(ISERROR(SEARCH(("DM"),(Q7))))</formula>
    </cfRule>
    <cfRule type="containsText" dxfId="821" priority="249" operator="containsText" text="DM">
      <formula>NOT(ISERROR(SEARCH(("DM"),(Q7))))</formula>
    </cfRule>
    <cfRule type="containsText" dxfId="820" priority="250" operator="containsText" text="VC">
      <formula>NOT(ISERROR(SEARCH(("VC"),(Q7))))</formula>
    </cfRule>
    <cfRule type="containsText" dxfId="819" priority="251" operator="containsText" text="DL">
      <formula>NOT(ISERROR(SEARCH(("DL"),(Q7))))</formula>
    </cfRule>
    <cfRule type="containsText" dxfId="818" priority="252" operator="containsText" text="DM">
      <formula>NOT(ISERROR(SEARCH(("DM"),(Q7))))</formula>
    </cfRule>
    <cfRule type="containsText" dxfId="817" priority="253" operator="containsText" text="VC">
      <formula>NOT(ISERROR(SEARCH(("VC"),(Q7))))</formula>
    </cfRule>
    <cfRule type="containsText" dxfId="816" priority="254" operator="containsText" text="DL">
      <formula>NOT(ISERROR(SEARCH(("DL"),(Q7))))</formula>
    </cfRule>
    <cfRule type="containsText" dxfId="815" priority="255" operator="containsText" text="LP">
      <formula>NOT(ISERROR(SEARCH(("LP"),(Q7))))</formula>
    </cfRule>
    <cfRule type="containsText" dxfId="814" priority="256" operator="containsText" text="PL">
      <formula>NOT(ISERROR(SEARCH(("PL"),(Q7))))</formula>
    </cfRule>
    <cfRule type="containsText" dxfId="813" priority="257" operator="containsText" text="DM">
      <formula>NOT(ISERROR(SEARCH(("DM"),(Q7))))</formula>
    </cfRule>
    <cfRule type="containsText" dxfId="812" priority="258" operator="containsText" text="VC">
      <formula>NOT(ISERROR(SEARCH(("VC"),(Q7))))</formula>
    </cfRule>
    <cfRule type="containsText" dxfId="811" priority="259" operator="containsText" text="DL">
      <formula>NOT(ISERROR(SEARCH(("DL"),(Q7))))</formula>
    </cfRule>
    <cfRule type="containsText" dxfId="810" priority="260" operator="containsText" text="DM">
      <formula>NOT(ISERROR(SEARCH(("DM"),(Q7))))</formula>
    </cfRule>
    <cfRule type="containsText" dxfId="809" priority="261" operator="containsText" text="DM">
      <formula>NOT(ISERROR(SEARCH(("DM"),(Q7))))</formula>
    </cfRule>
    <cfRule type="containsText" dxfId="808" priority="262" operator="containsText" text="DM">
      <formula>NOT(ISERROR(SEARCH(("DM"),(Q7))))</formula>
    </cfRule>
    <cfRule type="containsText" dxfId="807" priority="263" operator="containsText" text="DM">
      <formula>NOT(ISERROR(SEARCH(("DM"),(Q7))))</formula>
    </cfRule>
    <cfRule type="containsText" dxfId="806" priority="264" operator="containsText" text="VC">
      <formula>NOT(ISERROR(SEARCH(("VC"),(Q7))))</formula>
    </cfRule>
    <cfRule type="containsText" dxfId="805" priority="265" operator="containsText" text="LP">
      <formula>NOT(ISERROR(SEARCH(("LP"),(Q7))))</formula>
    </cfRule>
    <cfRule type="containsText" dxfId="804" priority="266" operator="containsText" text="PL">
      <formula>NOT(ISERROR(SEARCH(("PL"),(Q7))))</formula>
    </cfRule>
    <cfRule type="containsText" dxfId="803" priority="267" operator="containsText" text="DM">
      <formula>NOT(ISERROR(SEARCH(("DM"),(Q7))))</formula>
    </cfRule>
    <cfRule type="containsText" dxfId="802" priority="268" operator="containsText" text="VC">
      <formula>NOT(ISERROR(SEARCH(("VC"),(Q7))))</formula>
    </cfRule>
    <cfRule type="containsText" dxfId="801" priority="269" operator="containsText" text="DL">
      <formula>NOT(ISERROR(SEARCH(("DL"),(Q7))))</formula>
    </cfRule>
    <cfRule type="containsText" dxfId="800" priority="270" operator="containsText" text="DM">
      <formula>NOT(ISERROR(SEARCH(("DM"),(Q7))))</formula>
    </cfRule>
    <cfRule type="containsText" dxfId="799" priority="271" operator="containsText" text="DM">
      <formula>NOT(ISERROR(SEARCH(("DM"),(Q7))))</formula>
    </cfRule>
    <cfRule type="containsText" dxfId="798" priority="272" operator="containsText" text="VC">
      <formula>NOT(ISERROR(SEARCH(("VC"),(Q7))))</formula>
    </cfRule>
    <cfRule type="containsText" dxfId="797" priority="273" operator="containsText" text="DL">
      <formula>NOT(ISERROR(SEARCH(("DL"),(Q7))))</formula>
    </cfRule>
  </conditionalFormatting>
  <conditionalFormatting sqref="Q7:S7">
    <cfRule type="containsText" dxfId="796" priority="222" operator="containsText" text="LP">
      <formula>NOT(ISERROR(SEARCH(("LP"),(Q7))))</formula>
    </cfRule>
    <cfRule type="containsText" dxfId="795" priority="223" operator="containsText" text="PL">
      <formula>NOT(ISERROR(SEARCH(("PL"),(Q7))))</formula>
    </cfRule>
    <cfRule type="containsText" dxfId="794" priority="224" operator="containsText" text="DL">
      <formula>NOT(ISERROR(SEARCH(("DL"),(Q7))))</formula>
    </cfRule>
    <cfRule type="containsText" dxfId="793" priority="225" operator="containsText" text="DM">
      <formula>NOT(ISERROR(SEARCH(("DM"),(Q7))))</formula>
    </cfRule>
  </conditionalFormatting>
  <conditionalFormatting sqref="T6:U19 W6:W19 AU6:BB19 N6:S6 V6 Y6:AS19 BG6:BG19 X6:X21">
    <cfRule type="containsText" dxfId="792" priority="168" operator="containsText" text="LP">
      <formula>NOT(ISERROR(SEARCH(("LP"),(N6))))</formula>
    </cfRule>
    <cfRule type="containsText" dxfId="791" priority="169" operator="containsText" text="PL">
      <formula>NOT(ISERROR(SEARCH(("PL"),(N6))))</formula>
    </cfRule>
  </conditionalFormatting>
  <conditionalFormatting sqref="T6:U19">
    <cfRule type="cellIs" dxfId="790" priority="110" operator="equal">
      <formula>"A"</formula>
    </cfRule>
    <cfRule type="containsText" dxfId="789" priority="111" operator="containsText" text="DM">
      <formula>NOT(ISERROR(SEARCH(("DM"),(T6))))</formula>
    </cfRule>
  </conditionalFormatting>
  <conditionalFormatting sqref="W6:W19">
    <cfRule type="cellIs" dxfId="788" priority="108" operator="equal">
      <formula>"A"</formula>
    </cfRule>
    <cfRule type="containsText" dxfId="787" priority="109" operator="containsText" text="DM">
      <formula>NOT(ISERROR(SEARCH(("DM"),(W6))))</formula>
    </cfRule>
  </conditionalFormatting>
  <conditionalFormatting sqref="X6:BB19 BG6:BG19 BI6:BM19">
    <cfRule type="cellIs" dxfId="786" priority="274" operator="equal">
      <formula>"A"</formula>
    </cfRule>
  </conditionalFormatting>
  <conditionalFormatting sqref="Y6:AT19 BH6:BH19">
    <cfRule type="containsText" dxfId="785" priority="425" operator="containsText" text="DM">
      <formula>NOT(ISERROR(SEARCH(("DM"),(Y6))))</formula>
    </cfRule>
  </conditionalFormatting>
  <conditionalFormatting sqref="AS6 AU6:BB6 BG6:BW6 BC6:BF19">
    <cfRule type="containsText" dxfId="784" priority="279" operator="containsText" text="DM">
      <formula>NOT(ISERROR(SEARCH(("DM"),(AS6))))</formula>
    </cfRule>
    <cfRule type="containsText" dxfId="783" priority="280" operator="containsText" text="DM">
      <formula>NOT(ISERROR(SEARCH(("DM"),(AS6))))</formula>
    </cfRule>
    <cfRule type="containsText" dxfId="782" priority="281" operator="containsText" text="VC">
      <formula>NOT(ISERROR(SEARCH(("VC"),(AS6))))</formula>
    </cfRule>
    <cfRule type="containsText" dxfId="781" priority="282" operator="containsText" text="DL">
      <formula>NOT(ISERROR(SEARCH(("DL"),(AS6))))</formula>
    </cfRule>
    <cfRule type="containsText" dxfId="780" priority="283" operator="containsText" text="LP">
      <formula>NOT(ISERROR(SEARCH(("LP"),(AS6))))</formula>
    </cfRule>
    <cfRule type="containsText" dxfId="779" priority="284" operator="containsText" text="PL">
      <formula>NOT(ISERROR(SEARCH(("PL"),(AS6))))</formula>
    </cfRule>
    <cfRule type="containsText" dxfId="778" priority="285" operator="containsText" text="DM">
      <formula>NOT(ISERROR(SEARCH(("DM"),(AS6))))</formula>
    </cfRule>
    <cfRule type="containsText" dxfId="777" priority="286" operator="containsText" text="VC">
      <formula>NOT(ISERROR(SEARCH(("VC"),(AS6))))</formula>
    </cfRule>
    <cfRule type="containsText" dxfId="776" priority="287" operator="containsText" text="DL">
      <formula>NOT(ISERROR(SEARCH(("DL"),(AS6))))</formula>
    </cfRule>
    <cfRule type="containsText" dxfId="775" priority="288" operator="containsText" text="DM">
      <formula>NOT(ISERROR(SEARCH(("DM"),(AS6))))</formula>
    </cfRule>
    <cfRule type="containsText" dxfId="774" priority="289" operator="containsText" text="DM">
      <formula>NOT(ISERROR(SEARCH(("DM"),(AS6))))</formula>
    </cfRule>
    <cfRule type="containsText" dxfId="773" priority="290" operator="containsText" text="DM">
      <formula>NOT(ISERROR(SEARCH(("DM"),(AS6))))</formula>
    </cfRule>
    <cfRule type="containsText" dxfId="772" priority="291" operator="containsText" text="VC">
      <formula>NOT(ISERROR(SEARCH(("VC"),(AS6))))</formula>
    </cfRule>
    <cfRule type="containsText" dxfId="771" priority="292" operator="containsText" text="DL">
      <formula>NOT(ISERROR(SEARCH(("DL"),(AS6))))</formula>
    </cfRule>
    <cfRule type="containsText" dxfId="770" priority="293" operator="containsText" text="LP">
      <formula>NOT(ISERROR(SEARCH(("LP"),(AS6))))</formula>
    </cfRule>
    <cfRule type="containsText" dxfId="769" priority="294" operator="containsText" text="PL">
      <formula>NOT(ISERROR(SEARCH(("PL"),(AS6))))</formula>
    </cfRule>
    <cfRule type="containsText" dxfId="768" priority="295" operator="containsText" text="DM">
      <formula>NOT(ISERROR(SEARCH(("DM"),(AS6))))</formula>
    </cfRule>
    <cfRule type="containsText" dxfId="767" priority="296" operator="containsText" text="VC">
      <formula>NOT(ISERROR(SEARCH(("VC"),(AS6))))</formula>
    </cfRule>
    <cfRule type="containsText" dxfId="766" priority="297" operator="containsText" text="DL">
      <formula>NOT(ISERROR(SEARCH(("DL"),(AS6))))</formula>
    </cfRule>
    <cfRule type="containsText" dxfId="765" priority="298" operator="containsText" text="LP">
      <formula>NOT(ISERROR(SEARCH(("LP"),(AS6))))</formula>
    </cfRule>
    <cfRule type="containsText" dxfId="764" priority="299" operator="containsText" text="PL">
      <formula>NOT(ISERROR(SEARCH(("PL"),(AS6))))</formula>
    </cfRule>
    <cfRule type="containsText" dxfId="763" priority="300" operator="containsText" text="DM">
      <formula>NOT(ISERROR(SEARCH(("DM"),(AS6))))</formula>
    </cfRule>
    <cfRule type="containsText" dxfId="762" priority="301" operator="containsText" text="DM">
      <formula>NOT(ISERROR(SEARCH(("DM"),(AS6))))</formula>
    </cfRule>
    <cfRule type="containsText" dxfId="761" priority="302" operator="containsText" text="DM">
      <formula>NOT(ISERROR(SEARCH(("DM"),(AS6))))</formula>
    </cfRule>
    <cfRule type="containsText" dxfId="760" priority="303" operator="containsText" text="VC">
      <formula>NOT(ISERROR(SEARCH(("VC"),(AS6))))</formula>
    </cfRule>
    <cfRule type="containsText" dxfId="759" priority="304" operator="containsText" text="DL">
      <formula>NOT(ISERROR(SEARCH(("DL"),(AS6))))</formula>
    </cfRule>
    <cfRule type="containsText" dxfId="758" priority="305" operator="containsText" text="DM">
      <formula>NOT(ISERROR(SEARCH(("DM"),(AS6))))</formula>
    </cfRule>
    <cfRule type="containsText" dxfId="757" priority="306" operator="containsText" text="VC">
      <formula>NOT(ISERROR(SEARCH(("VC"),(AS6))))</formula>
    </cfRule>
    <cfRule type="containsText" dxfId="756" priority="307" operator="containsText" text="DL">
      <formula>NOT(ISERROR(SEARCH(("DL"),(AS6))))</formula>
    </cfRule>
    <cfRule type="containsText" dxfId="755" priority="308" operator="containsText" text="LP">
      <formula>NOT(ISERROR(SEARCH(("LP"),(AS6))))</formula>
    </cfRule>
    <cfRule type="containsText" dxfId="754" priority="309" operator="containsText" text="PL">
      <formula>NOT(ISERROR(SEARCH(("PL"),(AS6))))</formula>
    </cfRule>
    <cfRule type="containsText" dxfId="753" priority="310" operator="containsText" text="DM">
      <formula>NOT(ISERROR(SEARCH(("DM"),(AS6))))</formula>
    </cfRule>
    <cfRule type="containsText" dxfId="752" priority="311" operator="containsText" text="VC">
      <formula>NOT(ISERROR(SEARCH(("VC"),(AS6))))</formula>
    </cfRule>
    <cfRule type="containsText" dxfId="751" priority="312" operator="containsText" text="DL">
      <formula>NOT(ISERROR(SEARCH(("DL"),(AS6))))</formula>
    </cfRule>
    <cfRule type="containsText" dxfId="750" priority="313" operator="containsText" text="DM">
      <formula>NOT(ISERROR(SEARCH(("DM"),(AS6))))</formula>
    </cfRule>
    <cfRule type="containsText" dxfId="749" priority="314" operator="containsText" text="DM">
      <formula>NOT(ISERROR(SEARCH(("DM"),(AS6))))</formula>
    </cfRule>
    <cfRule type="containsText" dxfId="748" priority="315" operator="containsText" text="DM">
      <formula>NOT(ISERROR(SEARCH(("DM"),(AS6))))</formula>
    </cfRule>
    <cfRule type="containsText" dxfId="747" priority="316" operator="containsText" text="VC">
      <formula>NOT(ISERROR(SEARCH(("VC"),(AS6))))</formula>
    </cfRule>
    <cfRule type="containsText" dxfId="746" priority="317" operator="containsText" text="DM">
      <formula>NOT(ISERROR(SEARCH(("DM"),(AS6))))</formula>
    </cfRule>
    <cfRule type="containsText" dxfId="745" priority="318" operator="containsText" text="VC">
      <formula>NOT(ISERROR(SEARCH(("VC"),(AS6))))</formula>
    </cfRule>
    <cfRule type="containsText" dxfId="744" priority="319" operator="containsText" text="DL">
      <formula>NOT(ISERROR(SEARCH(("DL"),(AS6))))</formula>
    </cfRule>
    <cfRule type="containsText" dxfId="743" priority="320" operator="containsText" text="DM">
      <formula>NOT(ISERROR(SEARCH(("DM"),(AS6))))</formula>
    </cfRule>
    <cfRule type="containsText" dxfId="742" priority="321" operator="containsText" text="DM">
      <formula>NOT(ISERROR(SEARCH(("DM"),(AS6))))</formula>
    </cfRule>
    <cfRule type="containsText" dxfId="741" priority="322" operator="containsText" text="VC">
      <formula>NOT(ISERROR(SEARCH(("VC"),(AS6))))</formula>
    </cfRule>
  </conditionalFormatting>
  <conditionalFormatting sqref="AS6 AU6:BB6 BG6:BW6">
    <cfRule type="containsText" dxfId="740" priority="275" operator="containsText" text="LP">
      <formula>NOT(ISERROR(SEARCH(("LP"),(AS6))))</formula>
    </cfRule>
    <cfRule type="containsText" dxfId="739" priority="276" operator="containsText" text="PL">
      <formula>NOT(ISERROR(SEARCH(("PL"),(AS6))))</formula>
    </cfRule>
    <cfRule type="containsText" dxfId="738" priority="277" operator="containsText" text="DL">
      <formula>NOT(ISERROR(SEARCH(("DL"),(AS6))))</formula>
    </cfRule>
    <cfRule type="containsText" dxfId="737" priority="278" operator="containsText" text="DM">
      <formula>NOT(ISERROR(SEARCH(("DM"),(AS6))))</formula>
    </cfRule>
  </conditionalFormatting>
  <conditionalFormatting sqref="AS6 AU6:BB6 BG6:DA6 BC6:BF19">
    <cfRule type="containsText" dxfId="736" priority="436" operator="containsText" text="DM">
      <formula>NOT(ISERROR(SEARCH(("DM"),(AS6))))</formula>
    </cfRule>
  </conditionalFormatting>
  <conditionalFormatting sqref="AS6:AS7 AU6:BB6 BG6:BW6 BC6:BF19">
    <cfRule type="containsText" dxfId="735" priority="433" operator="containsText" text="LP">
      <formula>NOT(ISERROR(SEARCH(("LP"),(AS6))))</formula>
    </cfRule>
    <cfRule type="containsText" dxfId="734" priority="434" operator="containsText" text="PL">
      <formula>NOT(ISERROR(SEARCH(("PL"),(AS6))))</formula>
    </cfRule>
  </conditionalFormatting>
  <conditionalFormatting sqref="AS6:AS7 AU6:BB7 BG6:BG7 BI7:BN7">
    <cfRule type="containsText" dxfId="733" priority="323" operator="containsText" text="DM">
      <formula>NOT(ISERROR(SEARCH(("DM"),(AS6))))</formula>
    </cfRule>
  </conditionalFormatting>
  <conditionalFormatting sqref="AS6:AS7">
    <cfRule type="containsText" dxfId="732" priority="432" operator="containsText" text="DM">
      <formula>NOT(ISERROR(SEARCH(("DM"),(AS6))))</formula>
    </cfRule>
  </conditionalFormatting>
  <conditionalFormatting sqref="AT6:AT19 BH6:BH19">
    <cfRule type="containsText" dxfId="731" priority="375" operator="containsText" text="DL">
      <formula>NOT(ISERROR(SEARCH(("DL"),(AT6))))</formula>
    </cfRule>
    <cfRule type="containsText" dxfId="730" priority="376" operator="containsText" text="DM">
      <formula>NOT(ISERROR(SEARCH(("DM"),(AT6))))</formula>
    </cfRule>
    <cfRule type="containsText" dxfId="729" priority="377" operator="containsText" text="DM">
      <formula>NOT(ISERROR(SEARCH(("DM"),(AT6))))</formula>
    </cfRule>
    <cfRule type="containsText" dxfId="728" priority="378" operator="containsText" text="DM">
      <formula>NOT(ISERROR(SEARCH(("DM"),(AT6))))</formula>
    </cfRule>
    <cfRule type="containsText" dxfId="727" priority="379" operator="containsText" text="VC">
      <formula>NOT(ISERROR(SEARCH(("VC"),(AT6))))</formula>
    </cfRule>
    <cfRule type="containsText" dxfId="726" priority="380" operator="containsText" text="DL">
      <formula>NOT(ISERROR(SEARCH(("DL"),(AT6))))</formula>
    </cfRule>
    <cfRule type="containsText" dxfId="725" priority="381" operator="containsText" text="LP">
      <formula>NOT(ISERROR(SEARCH(("LP"),(AT6))))</formula>
    </cfRule>
    <cfRule type="containsText" dxfId="724" priority="382" operator="containsText" text="PL">
      <formula>NOT(ISERROR(SEARCH(("PL"),(AT6))))</formula>
    </cfRule>
    <cfRule type="containsText" dxfId="723" priority="383" operator="containsText" text="DM">
      <formula>NOT(ISERROR(SEARCH(("DM"),(AT6))))</formula>
    </cfRule>
    <cfRule type="containsText" dxfId="722" priority="384" operator="containsText" text="VC">
      <formula>NOT(ISERROR(SEARCH(("VC"),(AT6))))</formula>
    </cfRule>
    <cfRule type="containsText" dxfId="721" priority="385" operator="containsText" text="DL">
      <formula>NOT(ISERROR(SEARCH(("DL"),(AT6))))</formula>
    </cfRule>
    <cfRule type="containsText" dxfId="720" priority="386" operator="containsText" text="DM">
      <formula>NOT(ISERROR(SEARCH(("DM"),(AT6))))</formula>
    </cfRule>
    <cfRule type="containsText" dxfId="719" priority="387" operator="containsText" text="DM">
      <formula>NOT(ISERROR(SEARCH(("DM"),(AT6))))</formula>
    </cfRule>
    <cfRule type="containsText" dxfId="718" priority="388" operator="containsText" text="DM">
      <formula>NOT(ISERROR(SEARCH(("DM"),(AT6))))</formula>
    </cfRule>
    <cfRule type="containsText" dxfId="717" priority="389" operator="containsText" text="VC">
      <formula>NOT(ISERROR(SEARCH(("VC"),(AT6))))</formula>
    </cfRule>
    <cfRule type="containsText" dxfId="716" priority="390" operator="containsText" text="DL">
      <formula>NOT(ISERROR(SEARCH(("DL"),(AT6))))</formula>
    </cfRule>
    <cfRule type="containsText" dxfId="715" priority="391" operator="containsText" text="LP">
      <formula>NOT(ISERROR(SEARCH(("LP"),(AT6))))</formula>
    </cfRule>
    <cfRule type="containsText" dxfId="714" priority="392" operator="containsText" text="PL">
      <formula>NOT(ISERROR(SEARCH(("PL"),(AT6))))</formula>
    </cfRule>
    <cfRule type="containsText" dxfId="713" priority="393" operator="containsText" text="DM">
      <formula>NOT(ISERROR(SEARCH(("DM"),(AT6))))</formula>
    </cfRule>
    <cfRule type="containsText" dxfId="712" priority="394" operator="containsText" text="VC">
      <formula>NOT(ISERROR(SEARCH(("VC"),(AT6))))</formula>
    </cfRule>
    <cfRule type="containsText" dxfId="711" priority="395" operator="containsText" text="DL">
      <formula>NOT(ISERROR(SEARCH(("DL"),(AT6))))</formula>
    </cfRule>
    <cfRule type="containsText" dxfId="710" priority="396" operator="containsText" text="LP">
      <formula>NOT(ISERROR(SEARCH(("LP"),(AT6))))</formula>
    </cfRule>
    <cfRule type="containsText" dxfId="709" priority="397" operator="containsText" text="PL">
      <formula>NOT(ISERROR(SEARCH(("PL"),(AT6))))</formula>
    </cfRule>
    <cfRule type="containsText" dxfId="708" priority="398" operator="containsText" text="DM">
      <formula>NOT(ISERROR(SEARCH(("DM"),(AT6))))</formula>
    </cfRule>
    <cfRule type="containsText" dxfId="707" priority="399" operator="containsText" text="DM">
      <formula>NOT(ISERROR(SEARCH(("DM"),(AT6))))</formula>
    </cfRule>
    <cfRule type="containsText" dxfId="706" priority="400" operator="containsText" text="DM">
      <formula>NOT(ISERROR(SEARCH(("DM"),(AT6))))</formula>
    </cfRule>
    <cfRule type="containsText" dxfId="705" priority="401" operator="containsText" text="VC">
      <formula>NOT(ISERROR(SEARCH(("VC"),(AT6))))</formula>
    </cfRule>
    <cfRule type="containsText" dxfId="704" priority="402" operator="containsText" text="DL">
      <formula>NOT(ISERROR(SEARCH(("DL"),(AT6))))</formula>
    </cfRule>
    <cfRule type="containsText" dxfId="703" priority="403" operator="containsText" text="DM">
      <formula>NOT(ISERROR(SEARCH(("DM"),(AT6))))</formula>
    </cfRule>
    <cfRule type="containsText" dxfId="702" priority="404" operator="containsText" text="VC">
      <formula>NOT(ISERROR(SEARCH(("VC"),(AT6))))</formula>
    </cfRule>
    <cfRule type="containsText" dxfId="701" priority="405" operator="containsText" text="DL">
      <formula>NOT(ISERROR(SEARCH(("DL"),(AT6))))</formula>
    </cfRule>
    <cfRule type="containsText" dxfId="700" priority="406" operator="containsText" text="LP">
      <formula>NOT(ISERROR(SEARCH(("LP"),(AT6))))</formula>
    </cfRule>
    <cfRule type="containsText" dxfId="699" priority="407" operator="containsText" text="PL">
      <formula>NOT(ISERROR(SEARCH(("PL"),(AT6))))</formula>
    </cfRule>
    <cfRule type="containsText" dxfId="698" priority="408" operator="containsText" text="DM">
      <formula>NOT(ISERROR(SEARCH(("DM"),(AT6))))</formula>
    </cfRule>
    <cfRule type="containsText" dxfId="697" priority="409" operator="containsText" text="VC">
      <formula>NOT(ISERROR(SEARCH(("VC"),(AT6))))</formula>
    </cfRule>
    <cfRule type="containsText" dxfId="696" priority="410" operator="containsText" text="DL">
      <formula>NOT(ISERROR(SEARCH(("DL"),(AT6))))</formula>
    </cfRule>
    <cfRule type="containsText" dxfId="695" priority="411" operator="containsText" text="DM">
      <formula>NOT(ISERROR(SEARCH(("DM"),(AT6))))</formula>
    </cfRule>
    <cfRule type="containsText" dxfId="694" priority="412" operator="containsText" text="DM">
      <formula>NOT(ISERROR(SEARCH(("DM"),(AT6))))</formula>
    </cfRule>
    <cfRule type="containsText" dxfId="693" priority="413" operator="containsText" text="DM">
      <formula>NOT(ISERROR(SEARCH(("DM"),(AT6))))</formula>
    </cfRule>
    <cfRule type="containsText" dxfId="692" priority="414" operator="containsText" text="DM">
      <formula>NOT(ISERROR(SEARCH(("DM"),(AT6))))</formula>
    </cfRule>
    <cfRule type="containsText" dxfId="691" priority="415" operator="containsText" text="VC">
      <formula>NOT(ISERROR(SEARCH(("VC"),(AT6))))</formula>
    </cfRule>
    <cfRule type="containsText" dxfId="690" priority="416" operator="containsText" text="LP">
      <formula>NOT(ISERROR(SEARCH(("LP"),(AT6))))</formula>
    </cfRule>
    <cfRule type="containsText" dxfId="689" priority="417" operator="containsText" text="PL">
      <formula>NOT(ISERROR(SEARCH(("PL"),(AT6))))</formula>
    </cfRule>
    <cfRule type="containsText" dxfId="688" priority="418" operator="containsText" text="DM">
      <formula>NOT(ISERROR(SEARCH(("DM"),(AT6))))</formula>
    </cfRule>
    <cfRule type="containsText" dxfId="687" priority="419" operator="containsText" text="VC">
      <formula>NOT(ISERROR(SEARCH(("VC"),(AT6))))</formula>
    </cfRule>
    <cfRule type="containsText" dxfId="686" priority="420" operator="containsText" text="DL">
      <formula>NOT(ISERROR(SEARCH(("DL"),(AT6))))</formula>
    </cfRule>
    <cfRule type="containsText" dxfId="685" priority="421" operator="containsText" text="DM">
      <formula>NOT(ISERROR(SEARCH(("DM"),(AT6))))</formula>
    </cfRule>
    <cfRule type="containsText" dxfId="684" priority="422" operator="containsText" text="DM">
      <formula>NOT(ISERROR(SEARCH(("DM"),(AT6))))</formula>
    </cfRule>
    <cfRule type="containsText" dxfId="683" priority="423" operator="containsText" text="VC">
      <formula>NOT(ISERROR(SEARCH(("VC"),(AT6))))</formula>
    </cfRule>
    <cfRule type="containsText" dxfId="682" priority="424" operator="containsText" text="DL">
      <formula>NOT(ISERROR(SEARCH(("DL"),(AT6))))</formula>
    </cfRule>
  </conditionalFormatting>
  <conditionalFormatting sqref="AU6:BB6 BG6:BW6 AS6:AS7 BC6:BF19">
    <cfRule type="containsText" dxfId="681" priority="435" operator="containsText" text="DL">
      <formula>NOT(ISERROR(SEARCH(("DL"),(AS6))))</formula>
    </cfRule>
  </conditionalFormatting>
  <conditionalFormatting sqref="BA6:BA19">
    <cfRule type="containsText" dxfId="680" priority="1" operator="containsText" text="LP">
      <formula>NOT(ISERROR(SEARCH(("LP"),(BA6))))</formula>
    </cfRule>
    <cfRule type="containsText" dxfId="679" priority="2" operator="containsText" text="PL">
      <formula>NOT(ISERROR(SEARCH(("PL"),(BA6))))</formula>
    </cfRule>
    <cfRule type="containsText" dxfId="678" priority="3" operator="containsText" text="DL">
      <formula>NOT(ISERROR(SEARCH(("DL"),(BA6))))</formula>
    </cfRule>
    <cfRule type="containsText" dxfId="677" priority="4" operator="containsText" text="DM">
      <formula>NOT(ISERROR(SEARCH(("DM"),(BA6))))</formula>
    </cfRule>
    <cfRule type="containsText" dxfId="676" priority="5" operator="containsText" text="DM">
      <formula>NOT(ISERROR(SEARCH(("DM"),(BA6))))</formula>
    </cfRule>
    <cfRule type="containsText" dxfId="675" priority="6" operator="containsText" text="DM">
      <formula>NOT(ISERROR(SEARCH(("DM"),(BA6))))</formula>
    </cfRule>
    <cfRule type="containsText" dxfId="674" priority="7" operator="containsText" text="VC">
      <formula>NOT(ISERROR(SEARCH(("VC"),(BA6))))</formula>
    </cfRule>
    <cfRule type="containsText" dxfId="673" priority="8" operator="containsText" text="DL">
      <formula>NOT(ISERROR(SEARCH(("DL"),(BA6))))</formula>
    </cfRule>
    <cfRule type="containsText" dxfId="672" priority="9" operator="containsText" text="LP">
      <formula>NOT(ISERROR(SEARCH(("LP"),(BA6))))</formula>
    </cfRule>
    <cfRule type="containsText" dxfId="671" priority="10" operator="containsText" text="PL">
      <formula>NOT(ISERROR(SEARCH(("PL"),(BA6))))</formula>
    </cfRule>
    <cfRule type="containsText" dxfId="670" priority="11" operator="containsText" text="DM">
      <formula>NOT(ISERROR(SEARCH(("DM"),(BA6))))</formula>
    </cfRule>
    <cfRule type="containsText" dxfId="669" priority="12" operator="containsText" text="VC">
      <formula>NOT(ISERROR(SEARCH(("VC"),(BA6))))</formula>
    </cfRule>
    <cfRule type="containsText" dxfId="668" priority="13" operator="containsText" text="DL">
      <formula>NOT(ISERROR(SEARCH(("DL"),(BA6))))</formula>
    </cfRule>
    <cfRule type="containsText" dxfId="667" priority="14" operator="containsText" text="DM">
      <formula>NOT(ISERROR(SEARCH(("DM"),(BA6))))</formula>
    </cfRule>
    <cfRule type="containsText" dxfId="666" priority="15" operator="containsText" text="DM">
      <formula>NOT(ISERROR(SEARCH(("DM"),(BA6))))</formula>
    </cfRule>
    <cfRule type="containsText" dxfId="665" priority="16" operator="containsText" text="DM">
      <formula>NOT(ISERROR(SEARCH(("DM"),(BA6))))</formula>
    </cfRule>
    <cfRule type="containsText" dxfId="664" priority="17" operator="containsText" text="VC">
      <formula>NOT(ISERROR(SEARCH(("VC"),(BA6))))</formula>
    </cfRule>
    <cfRule type="containsText" dxfId="663" priority="18" operator="containsText" text="DL">
      <formula>NOT(ISERROR(SEARCH(("DL"),(BA6))))</formula>
    </cfRule>
    <cfRule type="containsText" dxfId="662" priority="19" operator="containsText" text="LP">
      <formula>NOT(ISERROR(SEARCH(("LP"),(BA6))))</formula>
    </cfRule>
    <cfRule type="containsText" dxfId="661" priority="20" operator="containsText" text="PL">
      <formula>NOT(ISERROR(SEARCH(("PL"),(BA6))))</formula>
    </cfRule>
    <cfRule type="containsText" dxfId="660" priority="21" operator="containsText" text="DM">
      <formula>NOT(ISERROR(SEARCH(("DM"),(BA6))))</formula>
    </cfRule>
    <cfRule type="containsText" dxfId="659" priority="22" operator="containsText" text="VC">
      <formula>NOT(ISERROR(SEARCH(("VC"),(BA6))))</formula>
    </cfRule>
    <cfRule type="containsText" dxfId="658" priority="23" operator="containsText" text="DL">
      <formula>NOT(ISERROR(SEARCH(("DL"),(BA6))))</formula>
    </cfRule>
    <cfRule type="containsText" dxfId="657" priority="24" operator="containsText" text="LP">
      <formula>NOT(ISERROR(SEARCH(("LP"),(BA6))))</formula>
    </cfRule>
    <cfRule type="containsText" dxfId="656" priority="25" operator="containsText" text="PL">
      <formula>NOT(ISERROR(SEARCH(("PL"),(BA6))))</formula>
    </cfRule>
    <cfRule type="containsText" dxfId="655" priority="26" operator="containsText" text="DM">
      <formula>NOT(ISERROR(SEARCH(("DM"),(BA6))))</formula>
    </cfRule>
    <cfRule type="containsText" dxfId="654" priority="27" operator="containsText" text="DM">
      <formula>NOT(ISERROR(SEARCH(("DM"),(BA6))))</formula>
    </cfRule>
    <cfRule type="containsText" dxfId="653" priority="28" operator="containsText" text="DM">
      <formula>NOT(ISERROR(SEARCH(("DM"),(BA6))))</formula>
    </cfRule>
    <cfRule type="containsText" dxfId="652" priority="29" operator="containsText" text="VC">
      <formula>NOT(ISERROR(SEARCH(("VC"),(BA6))))</formula>
    </cfRule>
    <cfRule type="containsText" dxfId="651" priority="30" operator="containsText" text="DL">
      <formula>NOT(ISERROR(SEARCH(("DL"),(BA6))))</formula>
    </cfRule>
    <cfRule type="containsText" dxfId="650" priority="31" operator="containsText" text="DM">
      <formula>NOT(ISERROR(SEARCH(("DM"),(BA6))))</formula>
    </cfRule>
    <cfRule type="containsText" dxfId="649" priority="32" operator="containsText" text="VC">
      <formula>NOT(ISERROR(SEARCH(("VC"),(BA6))))</formula>
    </cfRule>
    <cfRule type="containsText" dxfId="648" priority="33" operator="containsText" text="DL">
      <formula>NOT(ISERROR(SEARCH(("DL"),(BA6))))</formula>
    </cfRule>
    <cfRule type="containsText" dxfId="647" priority="34" operator="containsText" text="LP">
      <formula>NOT(ISERROR(SEARCH(("LP"),(BA6))))</formula>
    </cfRule>
    <cfRule type="containsText" dxfId="646" priority="35" operator="containsText" text="PL">
      <formula>NOT(ISERROR(SEARCH(("PL"),(BA6))))</formula>
    </cfRule>
    <cfRule type="containsText" dxfId="645" priority="36" operator="containsText" text="DM">
      <formula>NOT(ISERROR(SEARCH(("DM"),(BA6))))</formula>
    </cfRule>
    <cfRule type="containsText" dxfId="644" priority="37" operator="containsText" text="VC">
      <formula>NOT(ISERROR(SEARCH(("VC"),(BA6))))</formula>
    </cfRule>
    <cfRule type="containsText" dxfId="643" priority="38" operator="containsText" text="DL">
      <formula>NOT(ISERROR(SEARCH(("DL"),(BA6))))</formula>
    </cfRule>
    <cfRule type="containsText" dxfId="642" priority="39" operator="containsText" text="DM">
      <formula>NOT(ISERROR(SEARCH(("DM"),(BA6))))</formula>
    </cfRule>
    <cfRule type="containsText" dxfId="641" priority="40" operator="containsText" text="DM">
      <formula>NOT(ISERROR(SEARCH(("DM"),(BA6))))</formula>
    </cfRule>
    <cfRule type="containsText" dxfId="640" priority="41" operator="containsText" text="DM">
      <formula>NOT(ISERROR(SEARCH(("DM"),(BA6))))</formula>
    </cfRule>
    <cfRule type="containsText" dxfId="639" priority="42" operator="containsText" text="DM">
      <formula>NOT(ISERROR(SEARCH(("DM"),(BA6))))</formula>
    </cfRule>
    <cfRule type="containsText" dxfId="638" priority="43" operator="containsText" text="VC">
      <formula>NOT(ISERROR(SEARCH(("VC"),(BA6))))</formula>
    </cfRule>
    <cfRule type="containsText" dxfId="637" priority="44" operator="containsText" text="LP">
      <formula>NOT(ISERROR(SEARCH(("LP"),(BA6))))</formula>
    </cfRule>
    <cfRule type="containsText" dxfId="636" priority="45" operator="containsText" text="PL">
      <formula>NOT(ISERROR(SEARCH(("PL"),(BA6))))</formula>
    </cfRule>
    <cfRule type="containsText" dxfId="635" priority="46" operator="containsText" text="DM">
      <formula>NOT(ISERROR(SEARCH(("DM"),(BA6))))</formula>
    </cfRule>
    <cfRule type="containsText" dxfId="634" priority="47" operator="containsText" text="VC">
      <formula>NOT(ISERROR(SEARCH(("VC"),(BA6))))</formula>
    </cfRule>
    <cfRule type="containsText" dxfId="633" priority="48" operator="containsText" text="DL">
      <formula>NOT(ISERROR(SEARCH(("DL"),(BA6))))</formula>
    </cfRule>
    <cfRule type="containsText" dxfId="632" priority="49" operator="containsText" text="DM">
      <formula>NOT(ISERROR(SEARCH(("DM"),(BA6))))</formula>
    </cfRule>
    <cfRule type="containsText" dxfId="631" priority="50" operator="containsText" text="DM">
      <formula>NOT(ISERROR(SEARCH(("DM"),(BA6))))</formula>
    </cfRule>
    <cfRule type="containsText" dxfId="630" priority="51" operator="containsText" text="VC">
      <formula>NOT(ISERROR(SEARCH(("VC"),(BA6))))</formula>
    </cfRule>
    <cfRule type="containsText" dxfId="629" priority="52" operator="containsText" text="DL">
      <formula>NOT(ISERROR(SEARCH(("DL"),(BA6))))</formula>
    </cfRule>
    <cfRule type="containsText" dxfId="628" priority="53" operator="containsText" text="DM">
      <formula>NOT(ISERROR(SEARCH(("DM"),(BA6))))</formula>
    </cfRule>
  </conditionalFormatting>
  <conditionalFormatting sqref="BG6:BG7 AS7 AU7:BB7 BI7:BN7">
    <cfRule type="containsText" dxfId="627" priority="324" operator="containsText" text="DM">
      <formula>NOT(ISERROR(SEARCH(("DM"),(BG6))))</formula>
    </cfRule>
    <cfRule type="containsText" dxfId="626" priority="325" operator="containsText" text="DM">
      <formula>NOT(ISERROR(SEARCH(("DM"),(BG6))))</formula>
    </cfRule>
    <cfRule type="containsText" dxfId="625" priority="326" operator="containsText" text="VC">
      <formula>NOT(ISERROR(SEARCH(("VC"),(BG6))))</formula>
    </cfRule>
    <cfRule type="containsText" dxfId="624" priority="327" operator="containsText" text="DL">
      <formula>NOT(ISERROR(SEARCH(("DL"),(BG6))))</formula>
    </cfRule>
    <cfRule type="containsText" dxfId="623" priority="328" operator="containsText" text="LP">
      <formula>NOT(ISERROR(SEARCH(("LP"),(BG6))))</formula>
    </cfRule>
    <cfRule type="containsText" dxfId="622" priority="329" operator="containsText" text="PL">
      <formula>NOT(ISERROR(SEARCH(("PL"),(BG6))))</formula>
    </cfRule>
    <cfRule type="containsText" dxfId="621" priority="330" operator="containsText" text="DM">
      <formula>NOT(ISERROR(SEARCH(("DM"),(BG6))))</formula>
    </cfRule>
    <cfRule type="containsText" dxfId="620" priority="331" operator="containsText" text="VC">
      <formula>NOT(ISERROR(SEARCH(("VC"),(BG6))))</formula>
    </cfRule>
    <cfRule type="containsText" dxfId="619" priority="332" operator="containsText" text="DL">
      <formula>NOT(ISERROR(SEARCH(("DL"),(BG6))))</formula>
    </cfRule>
    <cfRule type="containsText" dxfId="618" priority="333" operator="containsText" text="DM">
      <formula>NOT(ISERROR(SEARCH(("DM"),(BG6))))</formula>
    </cfRule>
    <cfRule type="containsText" dxfId="617" priority="334" operator="containsText" text="DM">
      <formula>NOT(ISERROR(SEARCH(("DM"),(BG6))))</formula>
    </cfRule>
    <cfRule type="containsText" dxfId="616" priority="335" operator="containsText" text="DM">
      <formula>NOT(ISERROR(SEARCH(("DM"),(BG6))))</formula>
    </cfRule>
    <cfRule type="containsText" dxfId="615" priority="336" operator="containsText" text="VC">
      <formula>NOT(ISERROR(SEARCH(("VC"),(BG6))))</formula>
    </cfRule>
    <cfRule type="containsText" dxfId="614" priority="337" operator="containsText" text="DL">
      <formula>NOT(ISERROR(SEARCH(("DL"),(BG6))))</formula>
    </cfRule>
    <cfRule type="containsText" dxfId="613" priority="338" operator="containsText" text="LP">
      <formula>NOT(ISERROR(SEARCH(("LP"),(BG6))))</formula>
    </cfRule>
    <cfRule type="containsText" dxfId="612" priority="339" operator="containsText" text="PL">
      <formula>NOT(ISERROR(SEARCH(("PL"),(BG6))))</formula>
    </cfRule>
    <cfRule type="containsText" dxfId="611" priority="340" operator="containsText" text="DM">
      <formula>NOT(ISERROR(SEARCH(("DM"),(BG6))))</formula>
    </cfRule>
    <cfRule type="containsText" dxfId="610" priority="341" operator="containsText" text="VC">
      <formula>NOT(ISERROR(SEARCH(("VC"),(BG6))))</formula>
    </cfRule>
    <cfRule type="containsText" dxfId="609" priority="342" operator="containsText" text="DL">
      <formula>NOT(ISERROR(SEARCH(("DL"),(BG6))))</formula>
    </cfRule>
    <cfRule type="containsText" dxfId="608" priority="343" operator="containsText" text="LP">
      <formula>NOT(ISERROR(SEARCH(("LP"),(BG6))))</formula>
    </cfRule>
    <cfRule type="containsText" dxfId="607" priority="344" operator="containsText" text="PL">
      <formula>NOT(ISERROR(SEARCH(("PL"),(BG6))))</formula>
    </cfRule>
    <cfRule type="containsText" dxfId="606" priority="345" operator="containsText" text="DM">
      <formula>NOT(ISERROR(SEARCH(("DM"),(BG6))))</formula>
    </cfRule>
    <cfRule type="containsText" dxfId="605" priority="346" operator="containsText" text="DM">
      <formula>NOT(ISERROR(SEARCH(("DM"),(BG6))))</formula>
    </cfRule>
    <cfRule type="containsText" dxfId="604" priority="347" operator="containsText" text="DM">
      <formula>NOT(ISERROR(SEARCH(("DM"),(BG6))))</formula>
    </cfRule>
    <cfRule type="containsText" dxfId="603" priority="348" operator="containsText" text="VC">
      <formula>NOT(ISERROR(SEARCH(("VC"),(BG6))))</formula>
    </cfRule>
    <cfRule type="containsText" dxfId="602" priority="349" operator="containsText" text="DL">
      <formula>NOT(ISERROR(SEARCH(("DL"),(BG6))))</formula>
    </cfRule>
    <cfRule type="containsText" dxfId="601" priority="350" operator="containsText" text="DM">
      <formula>NOT(ISERROR(SEARCH(("DM"),(BG6))))</formula>
    </cfRule>
    <cfRule type="containsText" dxfId="600" priority="351" operator="containsText" text="VC">
      <formula>NOT(ISERROR(SEARCH(("VC"),(BG6))))</formula>
    </cfRule>
    <cfRule type="containsText" dxfId="599" priority="352" operator="containsText" text="DL">
      <formula>NOT(ISERROR(SEARCH(("DL"),(BG6))))</formula>
    </cfRule>
    <cfRule type="containsText" dxfId="598" priority="353" operator="containsText" text="LP">
      <formula>NOT(ISERROR(SEARCH(("LP"),(BG6))))</formula>
    </cfRule>
    <cfRule type="containsText" dxfId="597" priority="354" operator="containsText" text="PL">
      <formula>NOT(ISERROR(SEARCH(("PL"),(BG6))))</formula>
    </cfRule>
    <cfRule type="containsText" dxfId="596" priority="355" operator="containsText" text="DM">
      <formula>NOT(ISERROR(SEARCH(("DM"),(BG6))))</formula>
    </cfRule>
    <cfRule type="containsText" dxfId="595" priority="356" operator="containsText" text="VC">
      <formula>NOT(ISERROR(SEARCH(("VC"),(BG6))))</formula>
    </cfRule>
    <cfRule type="containsText" dxfId="594" priority="357" operator="containsText" text="DL">
      <formula>NOT(ISERROR(SEARCH(("DL"),(BG6))))</formula>
    </cfRule>
    <cfRule type="containsText" dxfId="593" priority="358" operator="containsText" text="DM">
      <formula>NOT(ISERROR(SEARCH(("DM"),(BG6))))</formula>
    </cfRule>
    <cfRule type="containsText" dxfId="592" priority="359" operator="containsText" text="DM">
      <formula>NOT(ISERROR(SEARCH(("DM"),(BG6))))</formula>
    </cfRule>
    <cfRule type="containsText" dxfId="591" priority="360" operator="containsText" text="DM">
      <formula>NOT(ISERROR(SEARCH(("DM"),(BG6))))</formula>
    </cfRule>
    <cfRule type="containsText" dxfId="590" priority="361" operator="containsText" text="DM">
      <formula>NOT(ISERROR(SEARCH(("DM"),(BG6))))</formula>
    </cfRule>
    <cfRule type="containsText" dxfId="589" priority="362" operator="containsText" text="VC">
      <formula>NOT(ISERROR(SEARCH(("VC"),(BG6))))</formula>
    </cfRule>
    <cfRule type="containsText" dxfId="588" priority="363" operator="containsText" text="LP">
      <formula>NOT(ISERROR(SEARCH(("LP"),(BG6))))</formula>
    </cfRule>
    <cfRule type="containsText" dxfId="587" priority="364" operator="containsText" text="PL">
      <formula>NOT(ISERROR(SEARCH(("PL"),(BG6))))</formula>
    </cfRule>
    <cfRule type="containsText" dxfId="586" priority="365" operator="containsText" text="DM">
      <formula>NOT(ISERROR(SEARCH(("DM"),(BG6))))</formula>
    </cfRule>
    <cfRule type="containsText" dxfId="585" priority="366" operator="containsText" text="VC">
      <formula>NOT(ISERROR(SEARCH(("VC"),(BG6))))</formula>
    </cfRule>
    <cfRule type="containsText" dxfId="584" priority="367" operator="containsText" text="DL">
      <formula>NOT(ISERROR(SEARCH(("DL"),(BG6))))</formula>
    </cfRule>
    <cfRule type="containsText" dxfId="583" priority="368" operator="containsText" text="DM">
      <formula>NOT(ISERROR(SEARCH(("DM"),(BG6))))</formula>
    </cfRule>
    <cfRule type="containsText" dxfId="582" priority="369" operator="containsText" text="DM">
      <formula>NOT(ISERROR(SEARCH(("DM"),(BG6))))</formula>
    </cfRule>
    <cfRule type="containsText" dxfId="581" priority="370" operator="containsText" text="VC">
      <formula>NOT(ISERROR(SEARCH(("VC"),(BG6))))</formula>
    </cfRule>
    <cfRule type="containsText" dxfId="580" priority="371" operator="containsText" text="DL">
      <formula>NOT(ISERROR(SEARCH(("DL"),(BG6))))</formula>
    </cfRule>
    <cfRule type="containsText" dxfId="579" priority="426" operator="containsText" text="DM">
      <formula>NOT(ISERROR(SEARCH(("DM"),(BG6))))</formula>
    </cfRule>
  </conditionalFormatting>
  <conditionalFormatting sqref="BG6:BG7 AU7:BB7 BI7:BN7">
    <cfRule type="containsText" dxfId="578" priority="427" operator="containsText" text="LP">
      <formula>NOT(ISERROR(SEARCH(("LP"),(BG6))))</formula>
    </cfRule>
    <cfRule type="containsText" dxfId="577" priority="428" operator="containsText" text="PL">
      <formula>NOT(ISERROR(SEARCH(("PL"),(BG6))))</formula>
    </cfRule>
    <cfRule type="containsText" dxfId="576" priority="429" operator="containsText" text="DL">
      <formula>NOT(ISERROR(SEARCH(("DL"),(BG6))))</formula>
    </cfRule>
  </conditionalFormatting>
  <conditionalFormatting sqref="BG6:BG7 AU7:BF7 BH7:BN7">
    <cfRule type="containsText" dxfId="575" priority="430" operator="containsText" text="DM">
      <formula>NOT(ISERROR(SEARCH(("DM"),(BG6))))</formula>
    </cfRule>
  </conditionalFormatting>
  <conditionalFormatting sqref="BG6:BG7 AV7:BB7">
    <cfRule type="containsText" dxfId="574" priority="437" operator="containsText" text="DM">
      <formula>NOT(ISERROR(SEARCH(("DM"),(AV7))))</formula>
    </cfRule>
    <cfRule type="containsText" dxfId="573" priority="438" operator="containsText" text="DM">
      <formula>NOT(ISERROR(SEARCH(("DM"),(AV7))))</formula>
    </cfRule>
    <cfRule type="containsText" dxfId="572" priority="439" operator="containsText" text="DM">
      <formula>NOT(ISERROR(SEARCH(("DM"),(AV7))))</formula>
    </cfRule>
    <cfRule type="containsText" dxfId="571" priority="440" operator="containsText" text="VC">
      <formula>NOT(ISERROR(SEARCH(("VC"),(AV7))))</formula>
    </cfRule>
    <cfRule type="containsText" dxfId="570" priority="441" operator="containsText" text="DL">
      <formula>NOT(ISERROR(SEARCH(("DL"),(AV7))))</formula>
    </cfRule>
    <cfRule type="containsText" dxfId="569" priority="442" operator="containsText" text="LP">
      <formula>NOT(ISERROR(SEARCH(("LP"),(AV7))))</formula>
    </cfRule>
    <cfRule type="containsText" dxfId="568" priority="443" operator="containsText" text="PL">
      <formula>NOT(ISERROR(SEARCH(("PL"),(AV7))))</formula>
    </cfRule>
    <cfRule type="containsText" dxfId="567" priority="444" operator="containsText" text="DM">
      <formula>NOT(ISERROR(SEARCH(("DM"),(AV7))))</formula>
    </cfRule>
    <cfRule type="containsText" dxfId="566" priority="445" operator="containsText" text="VC">
      <formula>NOT(ISERROR(SEARCH(("VC"),(AV7))))</formula>
    </cfRule>
    <cfRule type="containsText" dxfId="565" priority="446" operator="containsText" text="DL">
      <formula>NOT(ISERROR(SEARCH(("DL"),(AV7))))</formula>
    </cfRule>
    <cfRule type="containsText" dxfId="564" priority="447" operator="containsText" text="DM">
      <formula>NOT(ISERROR(SEARCH(("DM"),(AV7))))</formula>
    </cfRule>
    <cfRule type="containsText" dxfId="563" priority="448" operator="containsText" text="DM">
      <formula>NOT(ISERROR(SEARCH(("DM"),(AV7))))</formula>
    </cfRule>
    <cfRule type="containsText" dxfId="562" priority="449" operator="containsText" text="DM">
      <formula>NOT(ISERROR(SEARCH(("DM"),(AV7))))</formula>
    </cfRule>
    <cfRule type="containsText" dxfId="561" priority="450" operator="containsText" text="VC">
      <formula>NOT(ISERROR(SEARCH(("VC"),(AV7))))</formula>
    </cfRule>
    <cfRule type="containsText" dxfId="560" priority="451" operator="containsText" text="DL">
      <formula>NOT(ISERROR(SEARCH(("DL"),(AV7))))</formula>
    </cfRule>
    <cfRule type="containsText" dxfId="559" priority="452" operator="containsText" text="LP">
      <formula>NOT(ISERROR(SEARCH(("LP"),(AV7))))</formula>
    </cfRule>
    <cfRule type="containsText" dxfId="558" priority="453" operator="containsText" text="PL">
      <formula>NOT(ISERROR(SEARCH(("PL"),(AV7))))</formula>
    </cfRule>
    <cfRule type="containsText" dxfId="557" priority="454" operator="containsText" text="DM">
      <formula>NOT(ISERROR(SEARCH(("DM"),(AV7))))</formula>
    </cfRule>
    <cfRule type="containsText" dxfId="556" priority="455" operator="containsText" text="VC">
      <formula>NOT(ISERROR(SEARCH(("VC"),(AV7))))</formula>
    </cfRule>
    <cfRule type="containsText" dxfId="555" priority="456" operator="containsText" text="DL">
      <formula>NOT(ISERROR(SEARCH(("DL"),(AV7))))</formula>
    </cfRule>
    <cfRule type="containsText" dxfId="554" priority="457" operator="containsText" text="LP">
      <formula>NOT(ISERROR(SEARCH(("LP"),(AV7))))</formula>
    </cfRule>
    <cfRule type="containsText" dxfId="553" priority="458" operator="containsText" text="PL">
      <formula>NOT(ISERROR(SEARCH(("PL"),(AV7))))</formula>
    </cfRule>
    <cfRule type="containsText" dxfId="552" priority="459" operator="containsText" text="DM">
      <formula>NOT(ISERROR(SEARCH(("DM"),(AV7))))</formula>
    </cfRule>
    <cfRule type="containsText" dxfId="551" priority="460" operator="containsText" text="DM">
      <formula>NOT(ISERROR(SEARCH(("DM"),(AV7))))</formula>
    </cfRule>
    <cfRule type="containsText" dxfId="550" priority="461" operator="containsText" text="DM">
      <formula>NOT(ISERROR(SEARCH(("DM"),(AV7))))</formula>
    </cfRule>
    <cfRule type="containsText" dxfId="549" priority="462" operator="containsText" text="VC">
      <formula>NOT(ISERROR(SEARCH(("VC"),(AV7))))</formula>
    </cfRule>
    <cfRule type="containsText" dxfId="548" priority="463" operator="containsText" text="DL">
      <formula>NOT(ISERROR(SEARCH(("DL"),(AV7))))</formula>
    </cfRule>
    <cfRule type="containsText" dxfId="547" priority="464" operator="containsText" text="DM">
      <formula>NOT(ISERROR(SEARCH(("DM"),(AV7))))</formula>
    </cfRule>
    <cfRule type="containsText" dxfId="546" priority="465" operator="containsText" text="VC">
      <formula>NOT(ISERROR(SEARCH(("VC"),(AV7))))</formula>
    </cfRule>
    <cfRule type="containsText" dxfId="545" priority="466" operator="containsText" text="DL">
      <formula>NOT(ISERROR(SEARCH(("DL"),(AV7))))</formula>
    </cfRule>
    <cfRule type="containsText" dxfId="544" priority="467" operator="containsText" text="LP">
      <formula>NOT(ISERROR(SEARCH(("LP"),(AV7))))</formula>
    </cfRule>
    <cfRule type="containsText" dxfId="543" priority="468" operator="containsText" text="PL">
      <formula>NOT(ISERROR(SEARCH(("PL"),(AV7))))</formula>
    </cfRule>
    <cfRule type="containsText" dxfId="542" priority="469" operator="containsText" text="DM">
      <formula>NOT(ISERROR(SEARCH(("DM"),(AV7))))</formula>
    </cfRule>
    <cfRule type="containsText" dxfId="541" priority="470" operator="containsText" text="VC">
      <formula>NOT(ISERROR(SEARCH(("VC"),(AV7))))</formula>
    </cfRule>
    <cfRule type="containsText" dxfId="540" priority="471" operator="containsText" text="DL">
      <formula>NOT(ISERROR(SEARCH(("DL"),(AV7))))</formula>
    </cfRule>
    <cfRule type="containsText" dxfId="539" priority="472" operator="containsText" text="DM">
      <formula>NOT(ISERROR(SEARCH(("DM"),(AV7))))</formula>
    </cfRule>
    <cfRule type="containsText" dxfId="538" priority="473" operator="containsText" text="DM">
      <formula>NOT(ISERROR(SEARCH(("DM"),(AV7))))</formula>
    </cfRule>
    <cfRule type="containsText" dxfId="537" priority="474" operator="containsText" text="DM">
      <formula>NOT(ISERROR(SEARCH(("DM"),(AV7))))</formula>
    </cfRule>
    <cfRule type="containsText" dxfId="536" priority="475" operator="containsText" text="DM">
      <formula>NOT(ISERROR(SEARCH(("DM"),(AV7))))</formula>
    </cfRule>
    <cfRule type="containsText" dxfId="535" priority="476" operator="containsText" text="VC">
      <formula>NOT(ISERROR(SEARCH(("VC"),(AV7))))</formula>
    </cfRule>
    <cfRule type="containsText" dxfId="534" priority="477" operator="containsText" text="LP">
      <formula>NOT(ISERROR(SEARCH(("LP"),(AV7))))</formula>
    </cfRule>
    <cfRule type="containsText" dxfId="533" priority="478" operator="containsText" text="PL">
      <formula>NOT(ISERROR(SEARCH(("PL"),(AV7))))</formula>
    </cfRule>
    <cfRule type="containsText" dxfId="532" priority="479" operator="containsText" text="DM">
      <formula>NOT(ISERROR(SEARCH(("DM"),(AV7))))</formula>
    </cfRule>
    <cfRule type="containsText" dxfId="531" priority="480" operator="containsText" text="VC">
      <formula>NOT(ISERROR(SEARCH(("VC"),(AV7))))</formula>
    </cfRule>
    <cfRule type="containsText" dxfId="530" priority="481" operator="containsText" text="DL">
      <formula>NOT(ISERROR(SEARCH(("DL"),(AV7))))</formula>
    </cfRule>
    <cfRule type="containsText" dxfId="529" priority="482" operator="containsText" text="DM">
      <formula>NOT(ISERROR(SEARCH(("DM"),(AV7))))</formula>
    </cfRule>
    <cfRule type="containsText" dxfId="528" priority="483" operator="containsText" text="DM">
      <formula>NOT(ISERROR(SEARCH(("DM"),(AV7))))</formula>
    </cfRule>
    <cfRule type="containsText" dxfId="527" priority="484" operator="containsText" text="VC">
      <formula>NOT(ISERROR(SEARCH(("VC"),(AV7))))</formula>
    </cfRule>
    <cfRule type="containsText" dxfId="526" priority="485" operator="containsText" text="DL">
      <formula>NOT(ISERROR(SEARCH(("DL"),(AV7))))</formula>
    </cfRule>
  </conditionalFormatting>
  <conditionalFormatting sqref="BG6:BG7 AV7:BF7 BH7:BN7">
    <cfRule type="containsText" dxfId="525" priority="486" operator="containsText" text="DM">
      <formula>NOT(ISERROR(SEARCH(("DM"),(BG6))))</formula>
    </cfRule>
    <cfRule type="containsText" dxfId="524" priority="487" operator="containsText" text="LP">
      <formula>NOT(ISERROR(SEARCH(("LP"),(BG6))))</formula>
    </cfRule>
    <cfRule type="containsText" dxfId="523" priority="488" operator="containsText" text="PL">
      <formula>NOT(ISERROR(SEARCH(("PL"),(BG6))))</formula>
    </cfRule>
    <cfRule type="containsText" dxfId="522" priority="489" operator="containsText" text="DL">
      <formula>NOT(ISERROR(SEARCH(("DL"),(BG6))))</formula>
    </cfRule>
  </conditionalFormatting>
  <conditionalFormatting sqref="BG6:BG7 BC7:BF7 BH7:BN7">
    <cfRule type="containsText" dxfId="521" priority="490" operator="containsText" text="LP">
      <formula>NOT(ISERROR(SEARCH(("LP"),(BG6))))</formula>
    </cfRule>
    <cfRule type="containsText" dxfId="520" priority="491" operator="containsText" text="PL">
      <formula>NOT(ISERROR(SEARCH(("PL"),(BG6))))</formula>
    </cfRule>
    <cfRule type="containsText" dxfId="519" priority="492" operator="containsText" text="DL">
      <formula>NOT(ISERROR(SEARCH(("DL"),(BG6))))</formula>
    </cfRule>
    <cfRule type="containsText" dxfId="518" priority="493" operator="containsText" text="DM">
      <formula>NOT(ISERROR(SEARCH(("DM"),(BG6))))</formula>
    </cfRule>
    <cfRule type="containsText" dxfId="517" priority="494" operator="containsText" text="DM">
      <formula>NOT(ISERROR(SEARCH(("DM"),(BG6))))</formula>
    </cfRule>
    <cfRule type="containsText" dxfId="516" priority="495" operator="containsText" text="DM">
      <formula>NOT(ISERROR(SEARCH(("DM"),(BG6))))</formula>
    </cfRule>
    <cfRule type="containsText" dxfId="515" priority="496" operator="containsText" text="VC">
      <formula>NOT(ISERROR(SEARCH(("VC"),(BG6))))</formula>
    </cfRule>
    <cfRule type="containsText" dxfId="514" priority="497" operator="containsText" text="DL">
      <formula>NOT(ISERROR(SEARCH(("DL"),(BG6))))</formula>
    </cfRule>
    <cfRule type="containsText" dxfId="513" priority="498" operator="containsText" text="LP">
      <formula>NOT(ISERROR(SEARCH(("LP"),(BG6))))</formula>
    </cfRule>
    <cfRule type="containsText" dxfId="512" priority="499" operator="containsText" text="PL">
      <formula>NOT(ISERROR(SEARCH(("PL"),(BG6))))</formula>
    </cfRule>
    <cfRule type="containsText" dxfId="511" priority="500" operator="containsText" text="DM">
      <formula>NOT(ISERROR(SEARCH(("DM"),(BG6))))</formula>
    </cfRule>
    <cfRule type="containsText" dxfId="510" priority="501" operator="containsText" text="VC">
      <formula>NOT(ISERROR(SEARCH(("VC"),(BG6))))</formula>
    </cfRule>
    <cfRule type="containsText" dxfId="509" priority="502" operator="containsText" text="DL">
      <formula>NOT(ISERROR(SEARCH(("DL"),(BG6))))</formula>
    </cfRule>
    <cfRule type="containsText" dxfId="508" priority="503" operator="containsText" text="DM">
      <formula>NOT(ISERROR(SEARCH(("DM"),(BG6))))</formula>
    </cfRule>
    <cfRule type="containsText" dxfId="507" priority="504" operator="containsText" text="DM">
      <formula>NOT(ISERROR(SEARCH(("DM"),(BG6))))</formula>
    </cfRule>
    <cfRule type="containsText" dxfId="506" priority="505" operator="containsText" text="DM">
      <formula>NOT(ISERROR(SEARCH(("DM"),(BG6))))</formula>
    </cfRule>
    <cfRule type="containsText" dxfId="505" priority="506" operator="containsText" text="VC">
      <formula>NOT(ISERROR(SEARCH(("VC"),(BG6))))</formula>
    </cfRule>
    <cfRule type="containsText" dxfId="504" priority="507" operator="containsText" text="DL">
      <formula>NOT(ISERROR(SEARCH(("DL"),(BG6))))</formula>
    </cfRule>
    <cfRule type="containsText" dxfId="503" priority="508" operator="containsText" text="LP">
      <formula>NOT(ISERROR(SEARCH(("LP"),(BG6))))</formula>
    </cfRule>
    <cfRule type="containsText" dxfId="502" priority="509" operator="containsText" text="PL">
      <formula>NOT(ISERROR(SEARCH(("PL"),(BG6))))</formula>
    </cfRule>
    <cfRule type="containsText" dxfId="501" priority="510" operator="containsText" text="DM">
      <formula>NOT(ISERROR(SEARCH(("DM"),(BG6))))</formula>
    </cfRule>
    <cfRule type="containsText" dxfId="500" priority="511" operator="containsText" text="VC">
      <formula>NOT(ISERROR(SEARCH(("VC"),(BG6))))</formula>
    </cfRule>
    <cfRule type="containsText" dxfId="499" priority="512" operator="containsText" text="DL">
      <formula>NOT(ISERROR(SEARCH(("DL"),(BG6))))</formula>
    </cfRule>
    <cfRule type="containsText" dxfId="498" priority="513" operator="containsText" text="LP">
      <formula>NOT(ISERROR(SEARCH(("LP"),(BG6))))</formula>
    </cfRule>
    <cfRule type="containsText" dxfId="497" priority="514" operator="containsText" text="PL">
      <formula>NOT(ISERROR(SEARCH(("PL"),(BG6))))</formula>
    </cfRule>
    <cfRule type="containsText" dxfId="496" priority="515" operator="containsText" text="DM">
      <formula>NOT(ISERROR(SEARCH(("DM"),(BG6))))</formula>
    </cfRule>
    <cfRule type="containsText" dxfId="495" priority="516" operator="containsText" text="DM">
      <formula>NOT(ISERROR(SEARCH(("DM"),(BG6))))</formula>
    </cfRule>
    <cfRule type="containsText" dxfId="494" priority="517" operator="containsText" text="DM">
      <formula>NOT(ISERROR(SEARCH(("DM"),(BG6))))</formula>
    </cfRule>
    <cfRule type="containsText" dxfId="493" priority="518" operator="containsText" text="VC">
      <formula>NOT(ISERROR(SEARCH(("VC"),(BG6))))</formula>
    </cfRule>
    <cfRule type="containsText" dxfId="492" priority="519" operator="containsText" text="DL">
      <formula>NOT(ISERROR(SEARCH(("DL"),(BG6))))</formula>
    </cfRule>
    <cfRule type="containsText" dxfId="491" priority="520" operator="containsText" text="DM">
      <formula>NOT(ISERROR(SEARCH(("DM"),(BG6))))</formula>
    </cfRule>
    <cfRule type="containsText" dxfId="490" priority="521" operator="containsText" text="VC">
      <formula>NOT(ISERROR(SEARCH(("VC"),(BG6))))</formula>
    </cfRule>
    <cfRule type="containsText" dxfId="489" priority="522" operator="containsText" text="DL">
      <formula>NOT(ISERROR(SEARCH(("DL"),(BG6))))</formula>
    </cfRule>
    <cfRule type="containsText" dxfId="488" priority="523" operator="containsText" text="LP">
      <formula>NOT(ISERROR(SEARCH(("LP"),(BG6))))</formula>
    </cfRule>
    <cfRule type="containsText" dxfId="487" priority="524" operator="containsText" text="PL">
      <formula>NOT(ISERROR(SEARCH(("PL"),(BG6))))</formula>
    </cfRule>
    <cfRule type="containsText" dxfId="486" priority="525" operator="containsText" text="DM">
      <formula>NOT(ISERROR(SEARCH(("DM"),(BG6))))</formula>
    </cfRule>
    <cfRule type="containsText" dxfId="485" priority="526" operator="containsText" text="VC">
      <formula>NOT(ISERROR(SEARCH(("VC"),(BG6))))</formula>
    </cfRule>
    <cfRule type="containsText" dxfId="484" priority="527" operator="containsText" text="DL">
      <formula>NOT(ISERROR(SEARCH(("DL"),(BG6))))</formula>
    </cfRule>
    <cfRule type="containsText" dxfId="483" priority="528" operator="containsText" text="DM">
      <formula>NOT(ISERROR(SEARCH(("DM"),(BG6))))</formula>
    </cfRule>
    <cfRule type="containsText" dxfId="482" priority="529" operator="containsText" text="DM">
      <formula>NOT(ISERROR(SEARCH(("DM"),(BG6))))</formula>
    </cfRule>
    <cfRule type="containsText" dxfId="481" priority="530" operator="containsText" text="DM">
      <formula>NOT(ISERROR(SEARCH(("DM"),(BG6))))</formula>
    </cfRule>
    <cfRule type="containsText" dxfId="480" priority="531" operator="containsText" text="VC">
      <formula>NOT(ISERROR(SEARCH(("VC"),(BG6))))</formula>
    </cfRule>
    <cfRule type="containsText" dxfId="479" priority="532" operator="containsText" text="DM">
      <formula>NOT(ISERROR(SEARCH(("DM"),(BG6))))</formula>
    </cfRule>
    <cfRule type="containsText" dxfId="478" priority="533" operator="containsText" text="VC">
      <formula>NOT(ISERROR(SEARCH(("VC"),(BG6))))</formula>
    </cfRule>
    <cfRule type="containsText" dxfId="477" priority="534" operator="containsText" text="DL">
      <formula>NOT(ISERROR(SEARCH(("DL"),(BG6))))</formula>
    </cfRule>
    <cfRule type="containsText" dxfId="476" priority="535" operator="containsText" text="DM">
      <formula>NOT(ISERROR(SEARCH(("DM"),(BG6))))</formula>
    </cfRule>
    <cfRule type="containsText" dxfId="475" priority="536" operator="containsText" text="DM">
      <formula>NOT(ISERROR(SEARCH(("DM"),(BG6))))</formula>
    </cfRule>
    <cfRule type="containsText" dxfId="474" priority="537" operator="containsText" text="VC">
      <formula>NOT(ISERROR(SEARCH(("VC"),(BG6))))</formula>
    </cfRule>
  </conditionalFormatting>
  <conditionalFormatting sqref="BG6:BG7 BC7:BF7 BH7:BP7">
    <cfRule type="containsText" dxfId="473" priority="538" operator="containsText" text="DM">
      <formula>NOT(ISERROR(SEARCH(("DM"),(BG6))))</formula>
    </cfRule>
  </conditionalFormatting>
  <conditionalFormatting sqref="BG6:BM6 AU6:BG19 BI6:BN19 BO6:BW6 X6:X21">
    <cfRule type="containsText" dxfId="472" priority="431" operator="containsText" text="DM">
      <formula>NOT(ISERROR(SEARCH(("DM"),(X6))))</formula>
    </cfRule>
  </conditionalFormatting>
  <conditionalFormatting sqref="BH6:BH19 AT6:AT19">
    <cfRule type="containsText" dxfId="471" priority="373" operator="containsText" text="LP">
      <formula>NOT(ISERROR(SEARCH(("LP"),(AT6))))</formula>
    </cfRule>
    <cfRule type="containsText" dxfId="470" priority="374" operator="containsText" text="PL">
      <formula>NOT(ISERROR(SEARCH(("PL"),(AT6))))</formula>
    </cfRule>
  </conditionalFormatting>
  <conditionalFormatting sqref="BH6:BH19">
    <cfRule type="cellIs" dxfId="469" priority="372" operator="equal">
      <formula>"A"</formula>
    </cfRule>
  </conditionalFormatting>
  <conditionalFormatting sqref="BI6:BN19">
    <cfRule type="containsText" dxfId="468" priority="97" operator="containsText" text="LP">
      <formula>NOT(ISERROR(SEARCH(("LP"),(BI6))))</formula>
    </cfRule>
    <cfRule type="containsText" dxfId="467" priority="98" operator="containsText" text="PL">
      <formula>NOT(ISERROR(SEARCH(("PL"),(BI6))))</formula>
    </cfRule>
    <cfRule type="containsText" dxfId="466" priority="105" operator="containsText" text="DL">
      <formula>NOT(ISERROR(SEARCH(("DL"),(BI6))))</formula>
    </cfRule>
    <cfRule type="containsText" dxfId="465" priority="106" operator="containsText" text="DM">
      <formula>NOT(ISERROR(SEARCH(("DM"),(BI6))))</formula>
    </cfRule>
  </conditionalFormatting>
  <conditionalFormatting sqref="BJ7:BP7">
    <cfRule type="containsText" dxfId="464" priority="539" operator="containsText" text="LP">
      <formula>NOT(ISERROR(SEARCH(("LP"),(BJ7))))</formula>
    </cfRule>
    <cfRule type="containsText" dxfId="463" priority="540" operator="containsText" text="PL">
      <formula>NOT(ISERROR(SEARCH(("PL"),(BJ7))))</formula>
    </cfRule>
    <cfRule type="containsText" dxfId="462" priority="541" operator="containsText" text="DL">
      <formula>NOT(ISERROR(SEARCH(("DL"),(BJ7))))</formula>
    </cfRule>
    <cfRule type="containsText" dxfId="461" priority="542" operator="containsText" text="DM">
      <formula>NOT(ISERROR(SEARCH(("DM"),(BJ7))))</formula>
    </cfRule>
    <cfRule type="containsText" dxfId="460" priority="543" operator="containsText" text="DM">
      <formula>NOT(ISERROR(SEARCH(("DM"),(BJ7))))</formula>
    </cfRule>
    <cfRule type="containsText" dxfId="459" priority="544" operator="containsText" text="DM">
      <formula>NOT(ISERROR(SEARCH(("DM"),(BJ7))))</formula>
    </cfRule>
    <cfRule type="containsText" dxfId="458" priority="545" operator="containsText" text="VC">
      <formula>NOT(ISERROR(SEARCH(("VC"),(BJ7))))</formula>
    </cfRule>
    <cfRule type="containsText" dxfId="457" priority="546" operator="containsText" text="DL">
      <formula>NOT(ISERROR(SEARCH(("DL"),(BJ7))))</formula>
    </cfRule>
    <cfRule type="containsText" dxfId="456" priority="547" operator="containsText" text="LP">
      <formula>NOT(ISERROR(SEARCH(("LP"),(BJ7))))</formula>
    </cfRule>
    <cfRule type="containsText" dxfId="455" priority="548" operator="containsText" text="PL">
      <formula>NOT(ISERROR(SEARCH(("PL"),(BJ7))))</formula>
    </cfRule>
    <cfRule type="containsText" dxfId="454" priority="549" operator="containsText" text="DM">
      <formula>NOT(ISERROR(SEARCH(("DM"),(BJ7))))</formula>
    </cfRule>
    <cfRule type="containsText" dxfId="453" priority="550" operator="containsText" text="VC">
      <formula>NOT(ISERROR(SEARCH(("VC"),(BJ7))))</formula>
    </cfRule>
    <cfRule type="containsText" dxfId="452" priority="551" operator="containsText" text="DL">
      <formula>NOT(ISERROR(SEARCH(("DL"),(BJ7))))</formula>
    </cfRule>
    <cfRule type="containsText" dxfId="451" priority="552" operator="containsText" text="DM">
      <formula>NOT(ISERROR(SEARCH(("DM"),(BJ7))))</formula>
    </cfRule>
    <cfRule type="containsText" dxfId="450" priority="553" operator="containsText" text="DM">
      <formula>NOT(ISERROR(SEARCH(("DM"),(BJ7))))</formula>
    </cfRule>
    <cfRule type="containsText" dxfId="449" priority="554" operator="containsText" text="DM">
      <formula>NOT(ISERROR(SEARCH(("DM"),(BJ7))))</formula>
    </cfRule>
    <cfRule type="containsText" dxfId="448" priority="555" operator="containsText" text="VC">
      <formula>NOT(ISERROR(SEARCH(("VC"),(BJ7))))</formula>
    </cfRule>
    <cfRule type="containsText" dxfId="447" priority="556" operator="containsText" text="DL">
      <formula>NOT(ISERROR(SEARCH(("DL"),(BJ7))))</formula>
    </cfRule>
    <cfRule type="containsText" dxfId="446" priority="557" operator="containsText" text="LP">
      <formula>NOT(ISERROR(SEARCH(("LP"),(BJ7))))</formula>
    </cfRule>
    <cfRule type="containsText" dxfId="445" priority="558" operator="containsText" text="PL">
      <formula>NOT(ISERROR(SEARCH(("PL"),(BJ7))))</formula>
    </cfRule>
    <cfRule type="containsText" dxfId="444" priority="559" operator="containsText" text="DM">
      <formula>NOT(ISERROR(SEARCH(("DM"),(BJ7))))</formula>
    </cfRule>
    <cfRule type="containsText" dxfId="443" priority="560" operator="containsText" text="VC">
      <formula>NOT(ISERROR(SEARCH(("VC"),(BJ7))))</formula>
    </cfRule>
    <cfRule type="containsText" dxfId="442" priority="561" operator="containsText" text="DL">
      <formula>NOT(ISERROR(SEARCH(("DL"),(BJ7))))</formula>
    </cfRule>
    <cfRule type="containsText" dxfId="441" priority="562" operator="containsText" text="LP">
      <formula>NOT(ISERROR(SEARCH(("LP"),(BJ7))))</formula>
    </cfRule>
    <cfRule type="containsText" dxfId="440" priority="563" operator="containsText" text="PL">
      <formula>NOT(ISERROR(SEARCH(("PL"),(BJ7))))</formula>
    </cfRule>
    <cfRule type="containsText" dxfId="439" priority="564" operator="containsText" text="DM">
      <formula>NOT(ISERROR(SEARCH(("DM"),(BJ7))))</formula>
    </cfRule>
    <cfRule type="containsText" dxfId="438" priority="565" operator="containsText" text="DM">
      <formula>NOT(ISERROR(SEARCH(("DM"),(BJ7))))</formula>
    </cfRule>
    <cfRule type="containsText" dxfId="437" priority="566" operator="containsText" text="DM">
      <formula>NOT(ISERROR(SEARCH(("DM"),(BJ7))))</formula>
    </cfRule>
    <cfRule type="containsText" dxfId="436" priority="567" operator="containsText" text="VC">
      <formula>NOT(ISERROR(SEARCH(("VC"),(BJ7))))</formula>
    </cfRule>
    <cfRule type="containsText" dxfId="435" priority="568" operator="containsText" text="DL">
      <formula>NOT(ISERROR(SEARCH(("DL"),(BJ7))))</formula>
    </cfRule>
    <cfRule type="containsText" dxfId="434" priority="569" operator="containsText" text="DM">
      <formula>NOT(ISERROR(SEARCH(("DM"),(BJ7))))</formula>
    </cfRule>
    <cfRule type="containsText" dxfId="433" priority="570" operator="containsText" text="VC">
      <formula>NOT(ISERROR(SEARCH(("VC"),(BJ7))))</formula>
    </cfRule>
    <cfRule type="containsText" dxfId="432" priority="571" operator="containsText" text="DL">
      <formula>NOT(ISERROR(SEARCH(("DL"),(BJ7))))</formula>
    </cfRule>
    <cfRule type="containsText" dxfId="431" priority="572" operator="containsText" text="LP">
      <formula>NOT(ISERROR(SEARCH(("LP"),(BJ7))))</formula>
    </cfRule>
    <cfRule type="containsText" dxfId="430" priority="573" operator="containsText" text="PL">
      <formula>NOT(ISERROR(SEARCH(("PL"),(BJ7))))</formula>
    </cfRule>
    <cfRule type="containsText" dxfId="429" priority="574" operator="containsText" text="DM">
      <formula>NOT(ISERROR(SEARCH(("DM"),(BJ7))))</formula>
    </cfRule>
    <cfRule type="containsText" dxfId="428" priority="575" operator="containsText" text="VC">
      <formula>NOT(ISERROR(SEARCH(("VC"),(BJ7))))</formula>
    </cfRule>
    <cfRule type="containsText" dxfId="427" priority="576" operator="containsText" text="DL">
      <formula>NOT(ISERROR(SEARCH(("DL"),(BJ7))))</formula>
    </cfRule>
    <cfRule type="containsText" dxfId="426" priority="577" operator="containsText" text="DM">
      <formula>NOT(ISERROR(SEARCH(("DM"),(BJ7))))</formula>
    </cfRule>
    <cfRule type="containsText" dxfId="425" priority="578" operator="containsText" text="DM">
      <formula>NOT(ISERROR(SEARCH(("DM"),(BJ7))))</formula>
    </cfRule>
    <cfRule type="containsText" dxfId="424" priority="579" operator="containsText" text="DM">
      <formula>NOT(ISERROR(SEARCH(("DM"),(BJ7))))</formula>
    </cfRule>
    <cfRule type="containsText" dxfId="423" priority="580" operator="containsText" text="DM">
      <formula>NOT(ISERROR(SEARCH(("DM"),(BJ7))))</formula>
    </cfRule>
    <cfRule type="containsText" dxfId="422" priority="581" operator="containsText" text="VC">
      <formula>NOT(ISERROR(SEARCH(("VC"),(BJ7))))</formula>
    </cfRule>
    <cfRule type="containsText" dxfId="421" priority="582" operator="containsText" text="LP">
      <formula>NOT(ISERROR(SEARCH(("LP"),(BJ7))))</formula>
    </cfRule>
    <cfRule type="containsText" dxfId="420" priority="583" operator="containsText" text="PL">
      <formula>NOT(ISERROR(SEARCH(("PL"),(BJ7))))</formula>
    </cfRule>
    <cfRule type="containsText" dxfId="419" priority="584" operator="containsText" text="DM">
      <formula>NOT(ISERROR(SEARCH(("DM"),(BJ7))))</formula>
    </cfRule>
    <cfRule type="containsText" dxfId="418" priority="585" operator="containsText" text="VC">
      <formula>NOT(ISERROR(SEARCH(("VC"),(BJ7))))</formula>
    </cfRule>
    <cfRule type="containsText" dxfId="417" priority="586" operator="containsText" text="DL">
      <formula>NOT(ISERROR(SEARCH(("DL"),(BJ7))))</formula>
    </cfRule>
    <cfRule type="containsText" dxfId="416" priority="587" operator="containsText" text="DM">
      <formula>NOT(ISERROR(SEARCH(("DM"),(BJ7))))</formula>
    </cfRule>
    <cfRule type="containsText" dxfId="415" priority="588" operator="containsText" text="DM">
      <formula>NOT(ISERROR(SEARCH(("DM"),(BJ7))))</formula>
    </cfRule>
    <cfRule type="containsText" dxfId="414" priority="589" operator="containsText" text="VC">
      <formula>NOT(ISERROR(SEARCH(("VC"),(BJ7))))</formula>
    </cfRule>
    <cfRule type="containsText" dxfId="413" priority="590" operator="containsText" text="DL">
      <formula>NOT(ISERROR(SEARCH(("DL"),(BJ7))))</formula>
    </cfRule>
  </conditionalFormatting>
  <conditionalFormatting sqref="BJ7:BW7">
    <cfRule type="containsText" dxfId="412" priority="591" operator="containsText" text="DM">
      <formula>NOT(ISERROR(SEARCH(("DM"),(BJ7))))</formula>
    </cfRule>
  </conditionalFormatting>
  <conditionalFormatting sqref="BN6:BN19">
    <cfRule type="containsText" dxfId="411" priority="54" operator="containsText" text="LP">
      <formula>NOT(ISERROR(SEARCH(("LP"),(BN6))))</formula>
    </cfRule>
    <cfRule type="containsText" dxfId="410" priority="55" operator="containsText" text="PL">
      <formula>NOT(ISERROR(SEARCH(("PL"),(BN6))))</formula>
    </cfRule>
    <cfRule type="containsText" dxfId="409" priority="56" operator="containsText" text="DL">
      <formula>NOT(ISERROR(SEARCH(("DL"),(BN6))))</formula>
    </cfRule>
    <cfRule type="containsText" dxfId="408" priority="57" operator="containsText" text="DM">
      <formula>NOT(ISERROR(SEARCH(("DM"),(BN6))))</formula>
    </cfRule>
    <cfRule type="containsText" dxfId="407" priority="58" operator="containsText" text="DM">
      <formula>NOT(ISERROR(SEARCH(("DM"),(BN6))))</formula>
    </cfRule>
    <cfRule type="containsText" dxfId="406" priority="59" operator="containsText" text="DM">
      <formula>NOT(ISERROR(SEARCH(("DM"),(BN6))))</formula>
    </cfRule>
    <cfRule type="containsText" dxfId="405" priority="60" operator="containsText" text="VC">
      <formula>NOT(ISERROR(SEARCH(("VC"),(BN6))))</formula>
    </cfRule>
    <cfRule type="containsText" dxfId="404" priority="61" operator="containsText" text="DL">
      <formula>NOT(ISERROR(SEARCH(("DL"),(BN6))))</formula>
    </cfRule>
    <cfRule type="containsText" dxfId="403" priority="62" operator="containsText" text="LP">
      <formula>NOT(ISERROR(SEARCH(("LP"),(BN6))))</formula>
    </cfRule>
    <cfRule type="containsText" dxfId="402" priority="63" operator="containsText" text="PL">
      <formula>NOT(ISERROR(SEARCH(("PL"),(BN6))))</formula>
    </cfRule>
    <cfRule type="containsText" dxfId="401" priority="64" operator="containsText" text="DM">
      <formula>NOT(ISERROR(SEARCH(("DM"),(BN6))))</formula>
    </cfRule>
    <cfRule type="containsText" dxfId="400" priority="65" operator="containsText" text="VC">
      <formula>NOT(ISERROR(SEARCH(("VC"),(BN6))))</formula>
    </cfRule>
    <cfRule type="containsText" dxfId="399" priority="66" operator="containsText" text="DL">
      <formula>NOT(ISERROR(SEARCH(("DL"),(BN6))))</formula>
    </cfRule>
    <cfRule type="containsText" dxfId="398" priority="67" operator="containsText" text="DM">
      <formula>NOT(ISERROR(SEARCH(("DM"),(BN6))))</formula>
    </cfRule>
    <cfRule type="containsText" dxfId="397" priority="68" operator="containsText" text="DM">
      <formula>NOT(ISERROR(SEARCH(("DM"),(BN6))))</formula>
    </cfRule>
    <cfRule type="containsText" dxfId="396" priority="69" operator="containsText" text="DM">
      <formula>NOT(ISERROR(SEARCH(("DM"),(BN6))))</formula>
    </cfRule>
    <cfRule type="containsText" dxfId="395" priority="70" operator="containsText" text="VC">
      <formula>NOT(ISERROR(SEARCH(("VC"),(BN6))))</formula>
    </cfRule>
    <cfRule type="containsText" dxfId="394" priority="71" operator="containsText" text="DL">
      <formula>NOT(ISERROR(SEARCH(("DL"),(BN6))))</formula>
    </cfRule>
    <cfRule type="containsText" dxfId="393" priority="72" operator="containsText" text="LP">
      <formula>NOT(ISERROR(SEARCH(("LP"),(BN6))))</formula>
    </cfRule>
    <cfRule type="containsText" dxfId="392" priority="73" operator="containsText" text="PL">
      <formula>NOT(ISERROR(SEARCH(("PL"),(BN6))))</formula>
    </cfRule>
    <cfRule type="containsText" dxfId="391" priority="74" operator="containsText" text="DM">
      <formula>NOT(ISERROR(SEARCH(("DM"),(BN6))))</formula>
    </cfRule>
    <cfRule type="containsText" dxfId="390" priority="75" operator="containsText" text="VC">
      <formula>NOT(ISERROR(SEARCH(("VC"),(BN6))))</formula>
    </cfRule>
    <cfRule type="containsText" dxfId="389" priority="76" operator="containsText" text="DL">
      <formula>NOT(ISERROR(SEARCH(("DL"),(BN6))))</formula>
    </cfRule>
    <cfRule type="containsText" dxfId="388" priority="77" operator="containsText" text="LP">
      <formula>NOT(ISERROR(SEARCH(("LP"),(BN6))))</formula>
    </cfRule>
    <cfRule type="containsText" dxfId="387" priority="78" operator="containsText" text="PL">
      <formula>NOT(ISERROR(SEARCH(("PL"),(BN6))))</formula>
    </cfRule>
    <cfRule type="containsText" dxfId="386" priority="79" operator="containsText" text="DM">
      <formula>NOT(ISERROR(SEARCH(("DM"),(BN6))))</formula>
    </cfRule>
    <cfRule type="containsText" dxfId="385" priority="80" operator="containsText" text="DM">
      <formula>NOT(ISERROR(SEARCH(("DM"),(BN6))))</formula>
    </cfRule>
    <cfRule type="containsText" dxfId="384" priority="81" operator="containsText" text="DM">
      <formula>NOT(ISERROR(SEARCH(("DM"),(BN6))))</formula>
    </cfRule>
    <cfRule type="containsText" dxfId="383" priority="82" operator="containsText" text="VC">
      <formula>NOT(ISERROR(SEARCH(("VC"),(BN6))))</formula>
    </cfRule>
    <cfRule type="containsText" dxfId="382" priority="83" operator="containsText" text="DL">
      <formula>NOT(ISERROR(SEARCH(("DL"),(BN6))))</formula>
    </cfRule>
    <cfRule type="containsText" dxfId="381" priority="84" operator="containsText" text="DM">
      <formula>NOT(ISERROR(SEARCH(("DM"),(BN6))))</formula>
    </cfRule>
    <cfRule type="containsText" dxfId="380" priority="85" operator="containsText" text="VC">
      <formula>NOT(ISERROR(SEARCH(("VC"),(BN6))))</formula>
    </cfRule>
    <cfRule type="containsText" dxfId="379" priority="86" operator="containsText" text="DL">
      <formula>NOT(ISERROR(SEARCH(("DL"),(BN6))))</formula>
    </cfRule>
    <cfRule type="containsText" dxfId="378" priority="87" operator="containsText" text="LP">
      <formula>NOT(ISERROR(SEARCH(("LP"),(BN6))))</formula>
    </cfRule>
    <cfRule type="containsText" dxfId="377" priority="88" operator="containsText" text="PL">
      <formula>NOT(ISERROR(SEARCH(("PL"),(BN6))))</formula>
    </cfRule>
    <cfRule type="containsText" dxfId="376" priority="89" operator="containsText" text="DM">
      <formula>NOT(ISERROR(SEARCH(("DM"),(BN6))))</formula>
    </cfRule>
    <cfRule type="containsText" dxfId="375" priority="90" operator="containsText" text="VC">
      <formula>NOT(ISERROR(SEARCH(("VC"),(BN6))))</formula>
    </cfRule>
    <cfRule type="containsText" dxfId="374" priority="91" operator="containsText" text="DL">
      <formula>NOT(ISERROR(SEARCH(("DL"),(BN6))))</formula>
    </cfRule>
    <cfRule type="containsText" dxfId="373" priority="92" operator="containsText" text="DM">
      <formula>NOT(ISERROR(SEARCH(("DM"),(BN6))))</formula>
    </cfRule>
    <cfRule type="containsText" dxfId="372" priority="93" operator="containsText" text="DM">
      <formula>NOT(ISERROR(SEARCH(("DM"),(BN6))))</formula>
    </cfRule>
    <cfRule type="containsText" dxfId="371" priority="94" operator="containsText" text="DM">
      <formula>NOT(ISERROR(SEARCH(("DM"),(BN6))))</formula>
    </cfRule>
    <cfRule type="containsText" dxfId="370" priority="95" operator="containsText" text="DM">
      <formula>NOT(ISERROR(SEARCH(("DM"),(BN6))))</formula>
    </cfRule>
    <cfRule type="containsText" dxfId="369" priority="96" operator="containsText" text="VC">
      <formula>NOT(ISERROR(SEARCH(("VC"),(BN6))))</formula>
    </cfRule>
    <cfRule type="containsText" dxfId="368" priority="99" operator="containsText" text="DM">
      <formula>NOT(ISERROR(SEARCH(("DM"),(BN6))))</formula>
    </cfRule>
    <cfRule type="containsText" dxfId="367" priority="100" operator="containsText" text="VC">
      <formula>NOT(ISERROR(SEARCH(("VC"),(BN6))))</formula>
    </cfRule>
    <cfRule type="containsText" dxfId="366" priority="101" operator="containsText" text="DL">
      <formula>NOT(ISERROR(SEARCH(("DL"),(BN6))))</formula>
    </cfRule>
    <cfRule type="containsText" dxfId="365" priority="102" operator="containsText" text="DM">
      <formula>NOT(ISERROR(SEARCH(("DM"),(BN6))))</formula>
    </cfRule>
    <cfRule type="containsText" dxfId="364" priority="103" operator="containsText" text="DM">
      <formula>NOT(ISERROR(SEARCH(("DM"),(BN6))))</formula>
    </cfRule>
    <cfRule type="containsText" dxfId="363" priority="104" operator="containsText" text="VC">
      <formula>NOT(ISERROR(SEARCH(("VC"),(BN6))))</formula>
    </cfRule>
    <cfRule type="cellIs" dxfId="362" priority="107" operator="equal">
      <formula>"A"</formula>
    </cfRule>
  </conditionalFormatting>
  <conditionalFormatting sqref="BQ7:BW7">
    <cfRule type="containsText" dxfId="361" priority="592" operator="containsText" text="DM">
      <formula>NOT(ISERROR(SEARCH(("DM"),(BQ7))))</formula>
    </cfRule>
    <cfRule type="containsText" dxfId="360" priority="593" operator="containsText" text="DM">
      <formula>NOT(ISERROR(SEARCH(("DM"),(BQ7))))</formula>
    </cfRule>
    <cfRule type="containsText" dxfId="359" priority="594" operator="containsText" text="VC">
      <formula>NOT(ISERROR(SEARCH(("VC"),(BQ7))))</formula>
    </cfRule>
    <cfRule type="containsText" dxfId="358" priority="595" operator="containsText" text="DL">
      <formula>NOT(ISERROR(SEARCH(("DL"),(BQ7))))</formula>
    </cfRule>
    <cfRule type="containsText" dxfId="357" priority="596" operator="containsText" text="LP">
      <formula>NOT(ISERROR(SEARCH(("LP"),(BQ7))))</formula>
    </cfRule>
    <cfRule type="containsText" dxfId="356" priority="597" operator="containsText" text="PL">
      <formula>NOT(ISERROR(SEARCH(("PL"),(BQ7))))</formula>
    </cfRule>
    <cfRule type="containsText" dxfId="355" priority="598" operator="containsText" text="DM">
      <formula>NOT(ISERROR(SEARCH(("DM"),(BQ7))))</formula>
    </cfRule>
    <cfRule type="containsText" dxfId="354" priority="599" operator="containsText" text="VC">
      <formula>NOT(ISERROR(SEARCH(("VC"),(BQ7))))</formula>
    </cfRule>
    <cfRule type="containsText" dxfId="353" priority="600" operator="containsText" text="DL">
      <formula>NOT(ISERROR(SEARCH(("DL"),(BQ7))))</formula>
    </cfRule>
    <cfRule type="containsText" dxfId="352" priority="601" operator="containsText" text="DM">
      <formula>NOT(ISERROR(SEARCH(("DM"),(BQ7))))</formula>
    </cfRule>
    <cfRule type="containsText" dxfId="351" priority="602" operator="containsText" text="DM">
      <formula>NOT(ISERROR(SEARCH(("DM"),(BQ7))))</formula>
    </cfRule>
    <cfRule type="containsText" dxfId="350" priority="603" operator="containsText" text="DM">
      <formula>NOT(ISERROR(SEARCH(("DM"),(BQ7))))</formula>
    </cfRule>
    <cfRule type="containsText" dxfId="349" priority="604" operator="containsText" text="VC">
      <formula>NOT(ISERROR(SEARCH(("VC"),(BQ7))))</formula>
    </cfRule>
    <cfRule type="containsText" dxfId="348" priority="605" operator="containsText" text="DL">
      <formula>NOT(ISERROR(SEARCH(("DL"),(BQ7))))</formula>
    </cfRule>
    <cfRule type="containsText" dxfId="347" priority="606" operator="containsText" text="LP">
      <formula>NOT(ISERROR(SEARCH(("LP"),(BQ7))))</formula>
    </cfRule>
    <cfRule type="containsText" dxfId="346" priority="607" operator="containsText" text="PL">
      <formula>NOT(ISERROR(SEARCH(("PL"),(BQ7))))</formula>
    </cfRule>
    <cfRule type="containsText" dxfId="345" priority="608" operator="containsText" text="DM">
      <formula>NOT(ISERROR(SEARCH(("DM"),(BQ7))))</formula>
    </cfRule>
    <cfRule type="containsText" dxfId="344" priority="609" operator="containsText" text="VC">
      <formula>NOT(ISERROR(SEARCH(("VC"),(BQ7))))</formula>
    </cfRule>
    <cfRule type="containsText" dxfId="343" priority="610" operator="containsText" text="DL">
      <formula>NOT(ISERROR(SEARCH(("DL"),(BQ7))))</formula>
    </cfRule>
    <cfRule type="containsText" dxfId="342" priority="611" operator="containsText" text="LP">
      <formula>NOT(ISERROR(SEARCH(("LP"),(BQ7))))</formula>
    </cfRule>
    <cfRule type="containsText" dxfId="341" priority="612" operator="containsText" text="PL">
      <formula>NOT(ISERROR(SEARCH(("PL"),(BQ7))))</formula>
    </cfRule>
    <cfRule type="containsText" dxfId="340" priority="613" operator="containsText" text="DM">
      <formula>NOT(ISERROR(SEARCH(("DM"),(BQ7))))</formula>
    </cfRule>
    <cfRule type="containsText" dxfId="339" priority="614" operator="containsText" text="DM">
      <formula>NOT(ISERROR(SEARCH(("DM"),(BQ7))))</formula>
    </cfRule>
    <cfRule type="containsText" dxfId="338" priority="615" operator="containsText" text="DM">
      <formula>NOT(ISERROR(SEARCH(("DM"),(BQ7))))</formula>
    </cfRule>
    <cfRule type="containsText" dxfId="337" priority="616" operator="containsText" text="VC">
      <formula>NOT(ISERROR(SEARCH(("VC"),(BQ7))))</formula>
    </cfRule>
    <cfRule type="containsText" dxfId="336" priority="617" operator="containsText" text="DL">
      <formula>NOT(ISERROR(SEARCH(("DL"),(BQ7))))</formula>
    </cfRule>
    <cfRule type="containsText" dxfId="335" priority="618" operator="containsText" text="DM">
      <formula>NOT(ISERROR(SEARCH(("DM"),(BQ7))))</formula>
    </cfRule>
    <cfRule type="containsText" dxfId="334" priority="619" operator="containsText" text="VC">
      <formula>NOT(ISERROR(SEARCH(("VC"),(BQ7))))</formula>
    </cfRule>
    <cfRule type="containsText" dxfId="333" priority="620" operator="containsText" text="DL">
      <formula>NOT(ISERROR(SEARCH(("DL"),(BQ7))))</formula>
    </cfRule>
    <cfRule type="containsText" dxfId="332" priority="621" operator="containsText" text="LP">
      <formula>NOT(ISERROR(SEARCH(("LP"),(BQ7))))</formula>
    </cfRule>
    <cfRule type="containsText" dxfId="331" priority="622" operator="containsText" text="PL">
      <formula>NOT(ISERROR(SEARCH(("PL"),(BQ7))))</formula>
    </cfRule>
    <cfRule type="containsText" dxfId="330" priority="623" operator="containsText" text="DM">
      <formula>NOT(ISERROR(SEARCH(("DM"),(BQ7))))</formula>
    </cfRule>
    <cfRule type="containsText" dxfId="329" priority="624" operator="containsText" text="VC">
      <formula>NOT(ISERROR(SEARCH(("VC"),(BQ7))))</formula>
    </cfRule>
    <cfRule type="containsText" dxfId="328" priority="625" operator="containsText" text="DL">
      <formula>NOT(ISERROR(SEARCH(("DL"),(BQ7))))</formula>
    </cfRule>
    <cfRule type="containsText" dxfId="327" priority="626" operator="containsText" text="DM">
      <formula>NOT(ISERROR(SEARCH(("DM"),(BQ7))))</formula>
    </cfRule>
    <cfRule type="containsText" dxfId="326" priority="627" operator="containsText" text="DM">
      <formula>NOT(ISERROR(SEARCH(("DM"),(BQ7))))</formula>
    </cfRule>
    <cfRule type="containsText" dxfId="325" priority="628" operator="containsText" text="DM">
      <formula>NOT(ISERROR(SEARCH(("DM"),(BQ7))))</formula>
    </cfRule>
    <cfRule type="containsText" dxfId="324" priority="629" operator="containsText" text="DM">
      <formula>NOT(ISERROR(SEARCH(("DM"),(BQ7))))</formula>
    </cfRule>
    <cfRule type="containsText" dxfId="323" priority="630" operator="containsText" text="VC">
      <formula>NOT(ISERROR(SEARCH(("VC"),(BQ7))))</formula>
    </cfRule>
    <cfRule type="containsText" dxfId="322" priority="631" operator="containsText" text="LP">
      <formula>NOT(ISERROR(SEARCH(("LP"),(BQ7))))</formula>
    </cfRule>
    <cfRule type="containsText" dxfId="321" priority="632" operator="containsText" text="PL">
      <formula>NOT(ISERROR(SEARCH(("PL"),(BQ7))))</formula>
    </cfRule>
    <cfRule type="containsText" dxfId="320" priority="633" operator="containsText" text="DM">
      <formula>NOT(ISERROR(SEARCH(("DM"),(BQ7))))</formula>
    </cfRule>
    <cfRule type="containsText" dxfId="319" priority="634" operator="containsText" text="VC">
      <formula>NOT(ISERROR(SEARCH(("VC"),(BQ7))))</formula>
    </cfRule>
    <cfRule type="containsText" dxfId="318" priority="635" operator="containsText" text="DL">
      <formula>NOT(ISERROR(SEARCH(("DL"),(BQ7))))</formula>
    </cfRule>
    <cfRule type="containsText" dxfId="317" priority="636" operator="containsText" text="DM">
      <formula>NOT(ISERROR(SEARCH(("DM"),(BQ7))))</formula>
    </cfRule>
    <cfRule type="containsText" dxfId="316" priority="637" operator="containsText" text="DM">
      <formula>NOT(ISERROR(SEARCH(("DM"),(BQ7))))</formula>
    </cfRule>
    <cfRule type="containsText" dxfId="315" priority="638" operator="containsText" text="DM">
      <formula>NOT(ISERROR(SEARCH(("DM"),(BQ7))))</formula>
    </cfRule>
    <cfRule type="containsText" dxfId="314" priority="639" operator="containsText" text="VC">
      <formula>NOT(ISERROR(SEARCH(("VC"),(BQ7))))</formula>
    </cfRule>
    <cfRule type="containsText" dxfId="313" priority="640" operator="containsText" text="DL">
      <formula>NOT(ISERROR(SEARCH(("DL"),(BQ7))))</formula>
    </cfRule>
  </conditionalFormatting>
  <conditionalFormatting sqref="BQ7:BZ7">
    <cfRule type="containsText" dxfId="312" priority="641" operator="containsText" text="LP">
      <formula>NOT(ISERROR(SEARCH(("LP"),(BQ7))))</formula>
    </cfRule>
    <cfRule type="containsText" dxfId="311" priority="642" operator="containsText" text="PL">
      <formula>NOT(ISERROR(SEARCH(("PL"),(BQ7))))</formula>
    </cfRule>
    <cfRule type="containsText" dxfId="310" priority="643" operator="containsText" text="DM">
      <formula>NOT(ISERROR(SEARCH(("DM"),(BQ7))))</formula>
    </cfRule>
    <cfRule type="containsText" dxfId="309" priority="644" operator="containsText" text="DL">
      <formula>NOT(ISERROR(SEARCH(("DL"),(BQ7))))</formula>
    </cfRule>
  </conditionalFormatting>
  <conditionalFormatting sqref="BX7:BZ7">
    <cfRule type="containsText" dxfId="308" priority="645" operator="containsText" text="LP">
      <formula>NOT(ISERROR(SEARCH(("LP"),(BX7))))</formula>
    </cfRule>
    <cfRule type="containsText" dxfId="307" priority="646" operator="containsText" text="PL">
      <formula>NOT(ISERROR(SEARCH(("PL"),(BX7))))</formula>
    </cfRule>
    <cfRule type="containsText" dxfId="306" priority="647" operator="containsText" text="DL">
      <formula>NOT(ISERROR(SEARCH(("DL"),(BX7))))</formula>
    </cfRule>
    <cfRule type="containsText" dxfId="305" priority="648" operator="containsText" text="DM">
      <formula>NOT(ISERROR(SEARCH(("DM"),(BX7))))</formula>
    </cfRule>
    <cfRule type="containsText" dxfId="304" priority="649" operator="containsText" text="DM">
      <formula>NOT(ISERROR(SEARCH(("DM"),(BX7))))</formula>
    </cfRule>
    <cfRule type="containsText" dxfId="303" priority="650" operator="containsText" text="DM">
      <formula>NOT(ISERROR(SEARCH(("DM"),(BX7))))</formula>
    </cfRule>
    <cfRule type="containsText" dxfId="302" priority="651" operator="containsText" text="VC">
      <formula>NOT(ISERROR(SEARCH(("VC"),(BX7))))</formula>
    </cfRule>
    <cfRule type="containsText" dxfId="301" priority="652" operator="containsText" text="DL">
      <formula>NOT(ISERROR(SEARCH(("DL"),(BX7))))</formula>
    </cfRule>
    <cfRule type="containsText" dxfId="300" priority="653" operator="containsText" text="LP">
      <formula>NOT(ISERROR(SEARCH(("LP"),(BX7))))</formula>
    </cfRule>
    <cfRule type="containsText" dxfId="299" priority="654" operator="containsText" text="PL">
      <formula>NOT(ISERROR(SEARCH(("PL"),(BX7))))</formula>
    </cfRule>
    <cfRule type="containsText" dxfId="298" priority="655" operator="containsText" text="DM">
      <formula>NOT(ISERROR(SEARCH(("DM"),(BX7))))</formula>
    </cfRule>
    <cfRule type="containsText" dxfId="297" priority="656" operator="containsText" text="VC">
      <formula>NOT(ISERROR(SEARCH(("VC"),(BX7))))</formula>
    </cfRule>
    <cfRule type="containsText" dxfId="296" priority="657" operator="containsText" text="DL">
      <formula>NOT(ISERROR(SEARCH(("DL"),(BX7))))</formula>
    </cfRule>
    <cfRule type="containsText" dxfId="295" priority="658" operator="containsText" text="DM">
      <formula>NOT(ISERROR(SEARCH(("DM"),(BX7))))</formula>
    </cfRule>
    <cfRule type="containsText" dxfId="294" priority="659" operator="containsText" text="DM">
      <formula>NOT(ISERROR(SEARCH(("DM"),(BX7))))</formula>
    </cfRule>
    <cfRule type="containsText" dxfId="293" priority="660" operator="containsText" text="DM">
      <formula>NOT(ISERROR(SEARCH(("DM"),(BX7))))</formula>
    </cfRule>
    <cfRule type="containsText" dxfId="292" priority="661" operator="containsText" text="VC">
      <formula>NOT(ISERROR(SEARCH(("VC"),(BX7))))</formula>
    </cfRule>
    <cfRule type="containsText" dxfId="291" priority="662" operator="containsText" text="DL">
      <formula>NOT(ISERROR(SEARCH(("DL"),(BX7))))</formula>
    </cfRule>
    <cfRule type="containsText" dxfId="290" priority="663" operator="containsText" text="LP">
      <formula>NOT(ISERROR(SEARCH(("LP"),(BX7))))</formula>
    </cfRule>
    <cfRule type="containsText" dxfId="289" priority="664" operator="containsText" text="PL">
      <formula>NOT(ISERROR(SEARCH(("PL"),(BX7))))</formula>
    </cfRule>
    <cfRule type="containsText" dxfId="288" priority="665" operator="containsText" text="DM">
      <formula>NOT(ISERROR(SEARCH(("DM"),(BX7))))</formula>
    </cfRule>
    <cfRule type="containsText" dxfId="287" priority="666" operator="containsText" text="VC">
      <formula>NOT(ISERROR(SEARCH(("VC"),(BX7))))</formula>
    </cfRule>
    <cfRule type="containsText" dxfId="286" priority="667" operator="containsText" text="DL">
      <formula>NOT(ISERROR(SEARCH(("DL"),(BX7))))</formula>
    </cfRule>
    <cfRule type="containsText" dxfId="285" priority="668" operator="containsText" text="LP">
      <formula>NOT(ISERROR(SEARCH(("LP"),(BX7))))</formula>
    </cfRule>
    <cfRule type="containsText" dxfId="284" priority="669" operator="containsText" text="PL">
      <formula>NOT(ISERROR(SEARCH(("PL"),(BX7))))</formula>
    </cfRule>
    <cfRule type="containsText" dxfId="283" priority="670" operator="containsText" text="DM">
      <formula>NOT(ISERROR(SEARCH(("DM"),(BX7))))</formula>
    </cfRule>
    <cfRule type="containsText" dxfId="282" priority="671" operator="containsText" text="DM">
      <formula>NOT(ISERROR(SEARCH(("DM"),(BX7))))</formula>
    </cfRule>
    <cfRule type="containsText" dxfId="281" priority="672" operator="containsText" text="DM">
      <formula>NOT(ISERROR(SEARCH(("DM"),(BX7))))</formula>
    </cfRule>
    <cfRule type="containsText" dxfId="280" priority="673" operator="containsText" text="VC">
      <formula>NOT(ISERROR(SEARCH(("VC"),(BX7))))</formula>
    </cfRule>
    <cfRule type="containsText" dxfId="279" priority="674" operator="containsText" text="DL">
      <formula>NOT(ISERROR(SEARCH(("DL"),(BX7))))</formula>
    </cfRule>
    <cfRule type="containsText" dxfId="278" priority="675" operator="containsText" text="DM">
      <formula>NOT(ISERROR(SEARCH(("DM"),(BX7))))</formula>
    </cfRule>
    <cfRule type="containsText" dxfId="277" priority="676" operator="containsText" text="VC">
      <formula>NOT(ISERROR(SEARCH(("VC"),(BX7))))</formula>
    </cfRule>
    <cfRule type="containsText" dxfId="276" priority="677" operator="containsText" text="DL">
      <formula>NOT(ISERROR(SEARCH(("DL"),(BX7))))</formula>
    </cfRule>
    <cfRule type="containsText" dxfId="275" priority="678" operator="containsText" text="LP">
      <formula>NOT(ISERROR(SEARCH(("LP"),(BX7))))</formula>
    </cfRule>
    <cfRule type="containsText" dxfId="274" priority="679" operator="containsText" text="PL">
      <formula>NOT(ISERROR(SEARCH(("PL"),(BX7))))</formula>
    </cfRule>
    <cfRule type="containsText" dxfId="273" priority="680" operator="containsText" text="DM">
      <formula>NOT(ISERROR(SEARCH(("DM"),(BX7))))</formula>
    </cfRule>
    <cfRule type="containsText" dxfId="272" priority="681" operator="containsText" text="VC">
      <formula>NOT(ISERROR(SEARCH(("VC"),(BX7))))</formula>
    </cfRule>
    <cfRule type="containsText" dxfId="271" priority="682" operator="containsText" text="DL">
      <formula>NOT(ISERROR(SEARCH(("DL"),(BX7))))</formula>
    </cfRule>
    <cfRule type="containsText" dxfId="270" priority="683" operator="containsText" text="DM">
      <formula>NOT(ISERROR(SEARCH(("DM"),(BX7))))</formula>
    </cfRule>
    <cfRule type="containsText" dxfId="269" priority="684" operator="containsText" text="DM">
      <formula>NOT(ISERROR(SEARCH(("DM"),(BX7))))</formula>
    </cfRule>
    <cfRule type="containsText" dxfId="268" priority="685" operator="containsText" text="DM">
      <formula>NOT(ISERROR(SEARCH(("DM"),(BX7))))</formula>
    </cfRule>
    <cfRule type="containsText" dxfId="267" priority="686" operator="containsText" text="DM">
      <formula>NOT(ISERROR(SEARCH(("DM"),(BX7))))</formula>
    </cfRule>
    <cfRule type="containsText" dxfId="266" priority="687" operator="containsText" text="VC">
      <formula>NOT(ISERROR(SEARCH(("VC"),(BX7))))</formula>
    </cfRule>
    <cfRule type="containsText" dxfId="265" priority="688" operator="containsText" text="DM">
      <formula>NOT(ISERROR(SEARCH(("DM"),(BX7))))</formula>
    </cfRule>
    <cfRule type="containsText" dxfId="264" priority="689" operator="containsText" text="VC">
      <formula>NOT(ISERROR(SEARCH(("VC"),(BX7))))</formula>
    </cfRule>
    <cfRule type="containsText" dxfId="263" priority="690" operator="containsText" text="DL">
      <formula>NOT(ISERROR(SEARCH(("DL"),(BX7))))</formula>
    </cfRule>
    <cfRule type="containsText" dxfId="262" priority="691" operator="containsText" text="DM">
      <formula>NOT(ISERROR(SEARCH(("DM"),(BX7))))</formula>
    </cfRule>
    <cfRule type="containsText" dxfId="261" priority="692" operator="containsText" text="DM">
      <formula>NOT(ISERROR(SEARCH(("DM"),(BX7))))</formula>
    </cfRule>
    <cfRule type="containsText" dxfId="260" priority="693" operator="containsText" text="VC">
      <formula>NOT(ISERROR(SEARCH(("VC"),(BX7))))</formula>
    </cfRule>
  </conditionalFormatting>
  <conditionalFormatting sqref="BX7:CN7">
    <cfRule type="containsText" dxfId="259" priority="694" operator="containsText" text="DM">
      <formula>NOT(ISERROR(SEARCH(("DM"),(BX7))))</formula>
    </cfRule>
  </conditionalFormatting>
  <conditionalFormatting sqref="BX6:DA6">
    <cfRule type="containsText" dxfId="258" priority="696" operator="containsText" text="LP">
      <formula>NOT(ISERROR(SEARCH(("LP"),(BX6))))</formula>
    </cfRule>
    <cfRule type="containsText" dxfId="257" priority="697" operator="containsText" text="PL">
      <formula>NOT(ISERROR(SEARCH(("PL"),(BX6))))</formula>
    </cfRule>
    <cfRule type="containsText" dxfId="256" priority="698" operator="containsText" text="DL">
      <formula>NOT(ISERROR(SEARCH(("DL"),(BX6))))</formula>
    </cfRule>
    <cfRule type="containsText" dxfId="255" priority="699" operator="containsText" text="DM">
      <formula>NOT(ISERROR(SEARCH(("DM"),(BX6))))</formula>
    </cfRule>
    <cfRule type="containsText" dxfId="254" priority="700" operator="containsText" text="DM">
      <formula>NOT(ISERROR(SEARCH(("DM"),(BX6))))</formula>
    </cfRule>
    <cfRule type="containsText" dxfId="253" priority="701" operator="containsText" text="DM">
      <formula>NOT(ISERROR(SEARCH(("DM"),(BX6))))</formula>
    </cfRule>
    <cfRule type="containsText" dxfId="252" priority="702" operator="containsText" text="VC">
      <formula>NOT(ISERROR(SEARCH(("VC"),(BX6))))</formula>
    </cfRule>
    <cfRule type="containsText" dxfId="251" priority="703" operator="containsText" text="DL">
      <formula>NOT(ISERROR(SEARCH(("DL"),(BX6))))</formula>
    </cfRule>
    <cfRule type="containsText" dxfId="250" priority="704" operator="containsText" text="LP">
      <formula>NOT(ISERROR(SEARCH(("LP"),(BX6))))</formula>
    </cfRule>
    <cfRule type="containsText" dxfId="249" priority="705" operator="containsText" text="PL">
      <formula>NOT(ISERROR(SEARCH(("PL"),(BX6))))</formula>
    </cfRule>
    <cfRule type="containsText" dxfId="248" priority="706" operator="containsText" text="DM">
      <formula>NOT(ISERROR(SEARCH(("DM"),(BX6))))</formula>
    </cfRule>
    <cfRule type="containsText" dxfId="247" priority="707" operator="containsText" text="VC">
      <formula>NOT(ISERROR(SEARCH(("VC"),(BX6))))</formula>
    </cfRule>
    <cfRule type="containsText" dxfId="246" priority="708" operator="containsText" text="DL">
      <formula>NOT(ISERROR(SEARCH(("DL"),(BX6))))</formula>
    </cfRule>
    <cfRule type="containsText" dxfId="245" priority="709" operator="containsText" text="DM">
      <formula>NOT(ISERROR(SEARCH(("DM"),(BX6))))</formula>
    </cfRule>
    <cfRule type="containsText" dxfId="244" priority="710" operator="containsText" text="DM">
      <formula>NOT(ISERROR(SEARCH(("DM"),(BX6))))</formula>
    </cfRule>
    <cfRule type="containsText" dxfId="243" priority="711" operator="containsText" text="DM">
      <formula>NOT(ISERROR(SEARCH(("DM"),(BX6))))</formula>
    </cfRule>
    <cfRule type="containsText" dxfId="242" priority="712" operator="containsText" text="VC">
      <formula>NOT(ISERROR(SEARCH(("VC"),(BX6))))</formula>
    </cfRule>
    <cfRule type="containsText" dxfId="241" priority="713" operator="containsText" text="DL">
      <formula>NOT(ISERROR(SEARCH(("DL"),(BX6))))</formula>
    </cfRule>
    <cfRule type="containsText" dxfId="240" priority="714" operator="containsText" text="LP">
      <formula>NOT(ISERROR(SEARCH(("LP"),(BX6))))</formula>
    </cfRule>
    <cfRule type="containsText" dxfId="239" priority="715" operator="containsText" text="PL">
      <formula>NOT(ISERROR(SEARCH(("PL"),(BX6))))</formula>
    </cfRule>
    <cfRule type="containsText" dxfId="238" priority="716" operator="containsText" text="DM">
      <formula>NOT(ISERROR(SEARCH(("DM"),(BX6))))</formula>
    </cfRule>
    <cfRule type="containsText" dxfId="237" priority="717" operator="containsText" text="VC">
      <formula>NOT(ISERROR(SEARCH(("VC"),(BX6))))</formula>
    </cfRule>
    <cfRule type="containsText" dxfId="236" priority="718" operator="containsText" text="DL">
      <formula>NOT(ISERROR(SEARCH(("DL"),(BX6))))</formula>
    </cfRule>
    <cfRule type="containsText" dxfId="235" priority="719" operator="containsText" text="LP">
      <formula>NOT(ISERROR(SEARCH(("LP"),(BX6))))</formula>
    </cfRule>
    <cfRule type="containsText" dxfId="234" priority="720" operator="containsText" text="PL">
      <formula>NOT(ISERROR(SEARCH(("PL"),(BX6))))</formula>
    </cfRule>
    <cfRule type="containsText" dxfId="233" priority="721" operator="containsText" text="DM">
      <formula>NOT(ISERROR(SEARCH(("DM"),(BX6))))</formula>
    </cfRule>
    <cfRule type="containsText" dxfId="232" priority="722" operator="containsText" text="DM">
      <formula>NOT(ISERROR(SEARCH(("DM"),(BX6))))</formula>
    </cfRule>
    <cfRule type="containsText" dxfId="231" priority="723" operator="containsText" text="DM">
      <formula>NOT(ISERROR(SEARCH(("DM"),(BX6))))</formula>
    </cfRule>
    <cfRule type="containsText" dxfId="230" priority="724" operator="containsText" text="VC">
      <formula>NOT(ISERROR(SEARCH(("VC"),(BX6))))</formula>
    </cfRule>
    <cfRule type="containsText" dxfId="229" priority="725" operator="containsText" text="DL">
      <formula>NOT(ISERROR(SEARCH(("DL"),(BX6))))</formula>
    </cfRule>
    <cfRule type="containsText" dxfId="228" priority="726" operator="containsText" text="DM">
      <formula>NOT(ISERROR(SEARCH(("DM"),(BX6))))</formula>
    </cfRule>
    <cfRule type="containsText" dxfId="227" priority="727" operator="containsText" text="VC">
      <formula>NOT(ISERROR(SEARCH(("VC"),(BX6))))</formula>
    </cfRule>
    <cfRule type="containsText" dxfId="226" priority="728" operator="containsText" text="DL">
      <formula>NOT(ISERROR(SEARCH(("DL"),(BX6))))</formula>
    </cfRule>
    <cfRule type="containsText" dxfId="225" priority="729" operator="containsText" text="LP">
      <formula>NOT(ISERROR(SEARCH(("LP"),(BX6))))</formula>
    </cfRule>
    <cfRule type="containsText" dxfId="224" priority="730" operator="containsText" text="PL">
      <formula>NOT(ISERROR(SEARCH(("PL"),(BX6))))</formula>
    </cfRule>
    <cfRule type="containsText" dxfId="223" priority="731" operator="containsText" text="DM">
      <formula>NOT(ISERROR(SEARCH(("DM"),(BX6))))</formula>
    </cfRule>
    <cfRule type="containsText" dxfId="222" priority="732" operator="containsText" text="VC">
      <formula>NOT(ISERROR(SEARCH(("VC"),(BX6))))</formula>
    </cfRule>
    <cfRule type="containsText" dxfId="221" priority="733" operator="containsText" text="DL">
      <formula>NOT(ISERROR(SEARCH(("DL"),(BX6))))</formula>
    </cfRule>
    <cfRule type="containsText" dxfId="220" priority="734" operator="containsText" text="DM">
      <formula>NOT(ISERROR(SEARCH(("DM"),(BX6))))</formula>
    </cfRule>
    <cfRule type="containsText" dxfId="219" priority="735" operator="containsText" text="DM">
      <formula>NOT(ISERROR(SEARCH(("DM"),(BX6))))</formula>
    </cfRule>
    <cfRule type="containsText" dxfId="218" priority="736" operator="containsText" text="DM">
      <formula>NOT(ISERROR(SEARCH(("DM"),(BX6))))</formula>
    </cfRule>
    <cfRule type="containsText" dxfId="217" priority="737" operator="containsText" text="DM">
      <formula>NOT(ISERROR(SEARCH(("DM"),(BX6))))</formula>
    </cfRule>
    <cfRule type="containsText" dxfId="216" priority="738" operator="containsText" text="VC">
      <formula>NOT(ISERROR(SEARCH(("VC"),(BX6))))</formula>
    </cfRule>
    <cfRule type="containsText" dxfId="215" priority="739" operator="containsText" text="LP">
      <formula>NOT(ISERROR(SEARCH(("LP"),(BX6))))</formula>
    </cfRule>
    <cfRule type="containsText" dxfId="214" priority="740" operator="containsText" text="PL">
      <formula>NOT(ISERROR(SEARCH(("PL"),(BX6))))</formula>
    </cfRule>
    <cfRule type="containsText" dxfId="213" priority="741" operator="containsText" text="DM">
      <formula>NOT(ISERROR(SEARCH(("DM"),(BX6))))</formula>
    </cfRule>
    <cfRule type="containsText" dxfId="212" priority="742" operator="containsText" text="VC">
      <formula>NOT(ISERROR(SEARCH(("VC"),(BX6))))</formula>
    </cfRule>
    <cfRule type="containsText" dxfId="211" priority="743" operator="containsText" text="DL">
      <formula>NOT(ISERROR(SEARCH(("DL"),(BX6))))</formula>
    </cfRule>
    <cfRule type="containsText" dxfId="210" priority="744" operator="containsText" text="DM">
      <formula>NOT(ISERROR(SEARCH(("DM"),(BX6))))</formula>
    </cfRule>
    <cfRule type="containsText" dxfId="209" priority="745" operator="containsText" text="DM">
      <formula>NOT(ISERROR(SEARCH(("DM"),(BX6))))</formula>
    </cfRule>
    <cfRule type="containsText" dxfId="208" priority="746" operator="containsText" text="VC">
      <formula>NOT(ISERROR(SEARCH(("VC"),(BX6))))</formula>
    </cfRule>
    <cfRule type="containsText" dxfId="207" priority="747" operator="containsText" text="DL">
      <formula>NOT(ISERROR(SEARCH(("DL"),(BX6))))</formula>
    </cfRule>
  </conditionalFormatting>
  <conditionalFormatting sqref="CA7:CG7">
    <cfRule type="containsText" dxfId="206" priority="749" operator="containsText" text="DM">
      <formula>NOT(ISERROR(SEARCH(("DM"),(CA7))))</formula>
    </cfRule>
    <cfRule type="containsText" dxfId="205" priority="750" operator="containsText" text="DM">
      <formula>NOT(ISERROR(SEARCH(("DM"),(CA7))))</formula>
    </cfRule>
    <cfRule type="containsText" dxfId="204" priority="751" operator="containsText" text="VC">
      <formula>NOT(ISERROR(SEARCH(("VC"),(CA7))))</formula>
    </cfRule>
    <cfRule type="containsText" dxfId="203" priority="752" operator="containsText" text="DL">
      <formula>NOT(ISERROR(SEARCH(("DL"),(CA7))))</formula>
    </cfRule>
    <cfRule type="containsText" dxfId="202" priority="753" operator="containsText" text="LP">
      <formula>NOT(ISERROR(SEARCH(("LP"),(CA7))))</formula>
    </cfRule>
    <cfRule type="containsText" dxfId="201" priority="754" operator="containsText" text="PL">
      <formula>NOT(ISERROR(SEARCH(("PL"),(CA7))))</formula>
    </cfRule>
    <cfRule type="containsText" dxfId="200" priority="755" operator="containsText" text="DM">
      <formula>NOT(ISERROR(SEARCH(("DM"),(CA7))))</formula>
    </cfRule>
    <cfRule type="containsText" dxfId="199" priority="756" operator="containsText" text="VC">
      <formula>NOT(ISERROR(SEARCH(("VC"),(CA7))))</formula>
    </cfRule>
    <cfRule type="containsText" dxfId="198" priority="757" operator="containsText" text="DL">
      <formula>NOT(ISERROR(SEARCH(("DL"),(CA7))))</formula>
    </cfRule>
    <cfRule type="containsText" dxfId="197" priority="758" operator="containsText" text="DM">
      <formula>NOT(ISERROR(SEARCH(("DM"),(CA7))))</formula>
    </cfRule>
    <cfRule type="containsText" dxfId="196" priority="759" operator="containsText" text="DM">
      <formula>NOT(ISERROR(SEARCH(("DM"),(CA7))))</formula>
    </cfRule>
    <cfRule type="containsText" dxfId="195" priority="760" operator="containsText" text="DM">
      <formula>NOT(ISERROR(SEARCH(("DM"),(CA7))))</formula>
    </cfRule>
    <cfRule type="containsText" dxfId="194" priority="761" operator="containsText" text="VC">
      <formula>NOT(ISERROR(SEARCH(("VC"),(CA7))))</formula>
    </cfRule>
    <cfRule type="containsText" dxfId="193" priority="762" operator="containsText" text="DL">
      <formula>NOT(ISERROR(SEARCH(("DL"),(CA7))))</formula>
    </cfRule>
    <cfRule type="containsText" dxfId="192" priority="763" operator="containsText" text="LP">
      <formula>NOT(ISERROR(SEARCH(("LP"),(CA7))))</formula>
    </cfRule>
    <cfRule type="containsText" dxfId="191" priority="764" operator="containsText" text="PL">
      <formula>NOT(ISERROR(SEARCH(("PL"),(CA7))))</formula>
    </cfRule>
    <cfRule type="containsText" dxfId="190" priority="765" operator="containsText" text="DM">
      <formula>NOT(ISERROR(SEARCH(("DM"),(CA7))))</formula>
    </cfRule>
    <cfRule type="containsText" dxfId="189" priority="766" operator="containsText" text="VC">
      <formula>NOT(ISERROR(SEARCH(("VC"),(CA7))))</formula>
    </cfRule>
    <cfRule type="containsText" dxfId="188" priority="767" operator="containsText" text="DL">
      <formula>NOT(ISERROR(SEARCH(("DL"),(CA7))))</formula>
    </cfRule>
    <cfRule type="containsText" dxfId="187" priority="768" operator="containsText" text="LP">
      <formula>NOT(ISERROR(SEARCH(("LP"),(CA7))))</formula>
    </cfRule>
    <cfRule type="containsText" dxfId="186" priority="769" operator="containsText" text="PL">
      <formula>NOT(ISERROR(SEARCH(("PL"),(CA7))))</formula>
    </cfRule>
    <cfRule type="containsText" dxfId="185" priority="770" operator="containsText" text="DM">
      <formula>NOT(ISERROR(SEARCH(("DM"),(CA7))))</formula>
    </cfRule>
    <cfRule type="containsText" dxfId="184" priority="771" operator="containsText" text="DM">
      <formula>NOT(ISERROR(SEARCH(("DM"),(CA7))))</formula>
    </cfRule>
    <cfRule type="containsText" dxfId="183" priority="772" operator="containsText" text="DM">
      <formula>NOT(ISERROR(SEARCH(("DM"),(CA7))))</formula>
    </cfRule>
    <cfRule type="containsText" dxfId="182" priority="773" operator="containsText" text="VC">
      <formula>NOT(ISERROR(SEARCH(("VC"),(CA7))))</formula>
    </cfRule>
    <cfRule type="containsText" dxfId="181" priority="774" operator="containsText" text="DL">
      <formula>NOT(ISERROR(SEARCH(("DL"),(CA7))))</formula>
    </cfRule>
    <cfRule type="containsText" dxfId="180" priority="775" operator="containsText" text="DM">
      <formula>NOT(ISERROR(SEARCH(("DM"),(CA7))))</formula>
    </cfRule>
    <cfRule type="containsText" dxfId="179" priority="776" operator="containsText" text="VC">
      <formula>NOT(ISERROR(SEARCH(("VC"),(CA7))))</formula>
    </cfRule>
    <cfRule type="containsText" dxfId="178" priority="777" operator="containsText" text="DL">
      <formula>NOT(ISERROR(SEARCH(("DL"),(CA7))))</formula>
    </cfRule>
    <cfRule type="containsText" dxfId="177" priority="778" operator="containsText" text="LP">
      <formula>NOT(ISERROR(SEARCH(("LP"),(CA7))))</formula>
    </cfRule>
    <cfRule type="containsText" dxfId="176" priority="779" operator="containsText" text="PL">
      <formula>NOT(ISERROR(SEARCH(("PL"),(CA7))))</formula>
    </cfRule>
    <cfRule type="containsText" dxfId="175" priority="780" operator="containsText" text="DM">
      <formula>NOT(ISERROR(SEARCH(("DM"),(CA7))))</formula>
    </cfRule>
    <cfRule type="containsText" dxfId="174" priority="781" operator="containsText" text="VC">
      <formula>NOT(ISERROR(SEARCH(("VC"),(CA7))))</formula>
    </cfRule>
    <cfRule type="containsText" dxfId="173" priority="782" operator="containsText" text="DL">
      <formula>NOT(ISERROR(SEARCH(("DL"),(CA7))))</formula>
    </cfRule>
    <cfRule type="containsText" dxfId="172" priority="783" operator="containsText" text="DM">
      <formula>NOT(ISERROR(SEARCH(("DM"),(CA7))))</formula>
    </cfRule>
    <cfRule type="containsText" dxfId="171" priority="784" operator="containsText" text="DM">
      <formula>NOT(ISERROR(SEARCH(("DM"),(CA7))))</formula>
    </cfRule>
    <cfRule type="containsText" dxfId="170" priority="785" operator="containsText" text="DM">
      <formula>NOT(ISERROR(SEARCH(("DM"),(CA7))))</formula>
    </cfRule>
    <cfRule type="containsText" dxfId="169" priority="786" operator="containsText" text="DM">
      <formula>NOT(ISERROR(SEARCH(("DM"),(CA7))))</formula>
    </cfRule>
    <cfRule type="containsText" dxfId="168" priority="787" operator="containsText" text="VC">
      <formula>NOT(ISERROR(SEARCH(("VC"),(CA7))))</formula>
    </cfRule>
    <cfRule type="containsText" dxfId="167" priority="788" operator="containsText" text="LP">
      <formula>NOT(ISERROR(SEARCH(("LP"),(CA7))))</formula>
    </cfRule>
    <cfRule type="containsText" dxfId="166" priority="789" operator="containsText" text="PL">
      <formula>NOT(ISERROR(SEARCH(("PL"),(CA7))))</formula>
    </cfRule>
    <cfRule type="containsText" dxfId="165" priority="790" operator="containsText" text="DM">
      <formula>NOT(ISERROR(SEARCH(("DM"),(CA7))))</formula>
    </cfRule>
    <cfRule type="containsText" dxfId="164" priority="791" operator="containsText" text="VC">
      <formula>NOT(ISERROR(SEARCH(("VC"),(CA7))))</formula>
    </cfRule>
    <cfRule type="containsText" dxfId="163" priority="792" operator="containsText" text="DL">
      <formula>NOT(ISERROR(SEARCH(("DL"),(CA7))))</formula>
    </cfRule>
    <cfRule type="containsText" dxfId="162" priority="793" operator="containsText" text="DM">
      <formula>NOT(ISERROR(SEARCH(("DM"),(CA7))))</formula>
    </cfRule>
    <cfRule type="containsText" dxfId="161" priority="794" operator="containsText" text="DM">
      <formula>NOT(ISERROR(SEARCH(("DM"),(CA7))))</formula>
    </cfRule>
    <cfRule type="containsText" dxfId="160" priority="795" operator="containsText" text="VC">
      <formula>NOT(ISERROR(SEARCH(("VC"),(CA7))))</formula>
    </cfRule>
    <cfRule type="containsText" dxfId="159" priority="796" operator="containsText" text="DL">
      <formula>NOT(ISERROR(SEARCH(("DL"),(CA7))))</formula>
    </cfRule>
  </conditionalFormatting>
  <conditionalFormatting sqref="CA7:CN7">
    <cfRule type="containsText" dxfId="158" priority="797" operator="containsText" text="DM">
      <formula>NOT(ISERROR(SEARCH(("DM"),(CA7))))</formula>
    </cfRule>
    <cfRule type="containsText" dxfId="157" priority="798" operator="containsText" text="LP">
      <formula>NOT(ISERROR(SEARCH(("LP"),(CA7))))</formula>
    </cfRule>
    <cfRule type="containsText" dxfId="156" priority="799" operator="containsText" text="PL">
      <formula>NOT(ISERROR(SEARCH(("PL"),(CA7))))</formula>
    </cfRule>
    <cfRule type="containsText" dxfId="155" priority="800" operator="containsText" text="DL">
      <formula>NOT(ISERROR(SEARCH(("DL"),(CA7))))</formula>
    </cfRule>
  </conditionalFormatting>
  <conditionalFormatting sqref="CH7:CN7">
    <cfRule type="containsText" dxfId="154" priority="801" operator="containsText" text="LP">
      <formula>NOT(ISERROR(SEARCH(("LP"),(CH7))))</formula>
    </cfRule>
    <cfRule type="containsText" dxfId="153" priority="802" operator="containsText" text="PL">
      <formula>NOT(ISERROR(SEARCH(("PL"),(CH7))))</formula>
    </cfRule>
    <cfRule type="containsText" dxfId="152" priority="803" operator="containsText" text="DL">
      <formula>NOT(ISERROR(SEARCH(("DL"),(CH7))))</formula>
    </cfRule>
    <cfRule type="containsText" dxfId="151" priority="804" operator="containsText" text="DM">
      <formula>NOT(ISERROR(SEARCH(("DM"),(CH7))))</formula>
    </cfRule>
    <cfRule type="containsText" dxfId="150" priority="805" operator="containsText" text="DM">
      <formula>NOT(ISERROR(SEARCH(("DM"),(CH7))))</formula>
    </cfRule>
    <cfRule type="containsText" dxfId="149" priority="806" operator="containsText" text="DM">
      <formula>NOT(ISERROR(SEARCH(("DM"),(CH7))))</formula>
    </cfRule>
    <cfRule type="containsText" dxfId="148" priority="807" operator="containsText" text="VC">
      <formula>NOT(ISERROR(SEARCH(("VC"),(CH7))))</formula>
    </cfRule>
    <cfRule type="containsText" dxfId="147" priority="808" operator="containsText" text="DL">
      <formula>NOT(ISERROR(SEARCH(("DL"),(CH7))))</formula>
    </cfRule>
    <cfRule type="containsText" dxfId="146" priority="809" operator="containsText" text="LP">
      <formula>NOT(ISERROR(SEARCH(("LP"),(CH7))))</formula>
    </cfRule>
    <cfRule type="containsText" dxfId="145" priority="810" operator="containsText" text="PL">
      <formula>NOT(ISERROR(SEARCH(("PL"),(CH7))))</formula>
    </cfRule>
    <cfRule type="containsText" dxfId="144" priority="811" operator="containsText" text="DM">
      <formula>NOT(ISERROR(SEARCH(("DM"),(CH7))))</formula>
    </cfRule>
    <cfRule type="containsText" dxfId="143" priority="812" operator="containsText" text="VC">
      <formula>NOT(ISERROR(SEARCH(("VC"),(CH7))))</formula>
    </cfRule>
    <cfRule type="containsText" dxfId="142" priority="813" operator="containsText" text="DL">
      <formula>NOT(ISERROR(SEARCH(("DL"),(CH7))))</formula>
    </cfRule>
    <cfRule type="containsText" dxfId="141" priority="814" operator="containsText" text="DM">
      <formula>NOT(ISERROR(SEARCH(("DM"),(CH7))))</formula>
    </cfRule>
    <cfRule type="containsText" dxfId="140" priority="815" operator="containsText" text="DM">
      <formula>NOT(ISERROR(SEARCH(("DM"),(CH7))))</formula>
    </cfRule>
    <cfRule type="containsText" dxfId="139" priority="816" operator="containsText" text="DM">
      <formula>NOT(ISERROR(SEARCH(("DM"),(CH7))))</formula>
    </cfRule>
    <cfRule type="containsText" dxfId="138" priority="817" operator="containsText" text="VC">
      <formula>NOT(ISERROR(SEARCH(("VC"),(CH7))))</formula>
    </cfRule>
    <cfRule type="containsText" dxfId="137" priority="818" operator="containsText" text="DL">
      <formula>NOT(ISERROR(SEARCH(("DL"),(CH7))))</formula>
    </cfRule>
    <cfRule type="containsText" dxfId="136" priority="819" operator="containsText" text="LP">
      <formula>NOT(ISERROR(SEARCH(("LP"),(CH7))))</formula>
    </cfRule>
    <cfRule type="containsText" dxfId="135" priority="820" operator="containsText" text="PL">
      <formula>NOT(ISERROR(SEARCH(("PL"),(CH7))))</formula>
    </cfRule>
    <cfRule type="containsText" dxfId="134" priority="821" operator="containsText" text="DM">
      <formula>NOT(ISERROR(SEARCH(("DM"),(CH7))))</formula>
    </cfRule>
    <cfRule type="containsText" dxfId="133" priority="822" operator="containsText" text="VC">
      <formula>NOT(ISERROR(SEARCH(("VC"),(CH7))))</formula>
    </cfRule>
    <cfRule type="containsText" dxfId="132" priority="823" operator="containsText" text="DL">
      <formula>NOT(ISERROR(SEARCH(("DL"),(CH7))))</formula>
    </cfRule>
    <cfRule type="containsText" dxfId="131" priority="824" operator="containsText" text="LP">
      <formula>NOT(ISERROR(SEARCH(("LP"),(CH7))))</formula>
    </cfRule>
    <cfRule type="containsText" dxfId="130" priority="825" operator="containsText" text="PL">
      <formula>NOT(ISERROR(SEARCH(("PL"),(CH7))))</formula>
    </cfRule>
    <cfRule type="containsText" dxfId="129" priority="826" operator="containsText" text="DM">
      <formula>NOT(ISERROR(SEARCH(("DM"),(CH7))))</formula>
    </cfRule>
    <cfRule type="containsText" dxfId="128" priority="827" operator="containsText" text="DM">
      <formula>NOT(ISERROR(SEARCH(("DM"),(CH7))))</formula>
    </cfRule>
    <cfRule type="containsText" dxfId="127" priority="828" operator="containsText" text="DM">
      <formula>NOT(ISERROR(SEARCH(("DM"),(CH7))))</formula>
    </cfRule>
    <cfRule type="containsText" dxfId="126" priority="829" operator="containsText" text="VC">
      <formula>NOT(ISERROR(SEARCH(("VC"),(CH7))))</formula>
    </cfRule>
    <cfRule type="containsText" dxfId="125" priority="830" operator="containsText" text="DL">
      <formula>NOT(ISERROR(SEARCH(("DL"),(CH7))))</formula>
    </cfRule>
    <cfRule type="containsText" dxfId="124" priority="831" operator="containsText" text="DM">
      <formula>NOT(ISERROR(SEARCH(("DM"),(CH7))))</formula>
    </cfRule>
    <cfRule type="containsText" dxfId="123" priority="832" operator="containsText" text="VC">
      <formula>NOT(ISERROR(SEARCH(("VC"),(CH7))))</formula>
    </cfRule>
    <cfRule type="containsText" dxfId="122" priority="833" operator="containsText" text="DL">
      <formula>NOT(ISERROR(SEARCH(("DL"),(CH7))))</formula>
    </cfRule>
    <cfRule type="containsText" dxfId="121" priority="834" operator="containsText" text="LP">
      <formula>NOT(ISERROR(SEARCH(("LP"),(CH7))))</formula>
    </cfRule>
    <cfRule type="containsText" dxfId="120" priority="835" operator="containsText" text="PL">
      <formula>NOT(ISERROR(SEARCH(("PL"),(CH7))))</formula>
    </cfRule>
    <cfRule type="containsText" dxfId="119" priority="836" operator="containsText" text="DM">
      <formula>NOT(ISERROR(SEARCH(("DM"),(CH7))))</formula>
    </cfRule>
    <cfRule type="containsText" dxfId="118" priority="837" operator="containsText" text="VC">
      <formula>NOT(ISERROR(SEARCH(("VC"),(CH7))))</formula>
    </cfRule>
    <cfRule type="containsText" dxfId="117" priority="838" operator="containsText" text="DL">
      <formula>NOT(ISERROR(SEARCH(("DL"),(CH7))))</formula>
    </cfRule>
    <cfRule type="containsText" dxfId="116" priority="839" operator="containsText" text="DM">
      <formula>NOT(ISERROR(SEARCH(("DM"),(CH7))))</formula>
    </cfRule>
    <cfRule type="containsText" dxfId="115" priority="840" operator="containsText" text="DM">
      <formula>NOT(ISERROR(SEARCH(("DM"),(CH7))))</formula>
    </cfRule>
    <cfRule type="containsText" dxfId="114" priority="841" operator="containsText" text="DM">
      <formula>NOT(ISERROR(SEARCH(("DM"),(CH7))))</formula>
    </cfRule>
    <cfRule type="containsText" dxfId="113" priority="842" operator="containsText" text="VC">
      <formula>NOT(ISERROR(SEARCH(("VC"),(CH7))))</formula>
    </cfRule>
    <cfRule type="containsText" dxfId="112" priority="843" operator="containsText" text="DM">
      <formula>NOT(ISERROR(SEARCH(("DM"),(CH7))))</formula>
    </cfRule>
    <cfRule type="containsText" dxfId="111" priority="844" operator="containsText" text="VC">
      <formula>NOT(ISERROR(SEARCH(("VC"),(CH7))))</formula>
    </cfRule>
    <cfRule type="containsText" dxfId="110" priority="845" operator="containsText" text="DL">
      <formula>NOT(ISERROR(SEARCH(("DL"),(CH7))))</formula>
    </cfRule>
    <cfRule type="containsText" dxfId="109" priority="846" operator="containsText" text="DM">
      <formula>NOT(ISERROR(SEARCH(("DM"),(CH7))))</formula>
    </cfRule>
    <cfRule type="containsText" dxfId="108" priority="847" operator="containsText" text="DM">
      <formula>NOT(ISERROR(SEARCH(("DM"),(CH7))))</formula>
    </cfRule>
    <cfRule type="containsText" dxfId="107" priority="848" operator="containsText" text="VC">
      <formula>NOT(ISERROR(SEARCH(("VC"),(CH7))))</formula>
    </cfRule>
  </conditionalFormatting>
  <conditionalFormatting sqref="CH7:CU7">
    <cfRule type="containsText" dxfId="106" priority="849" operator="containsText" text="DM">
      <formula>NOT(ISERROR(SEARCH(("DM"),(CH7))))</formula>
    </cfRule>
  </conditionalFormatting>
  <conditionalFormatting sqref="CO7:CU7">
    <cfRule type="containsText" dxfId="105" priority="850" operator="containsText" text="LP">
      <formula>NOT(ISERROR(SEARCH(("LP"),(CO7))))</formula>
    </cfRule>
    <cfRule type="containsText" dxfId="104" priority="851" operator="containsText" text="PL">
      <formula>NOT(ISERROR(SEARCH(("PL"),(CO7))))</formula>
    </cfRule>
    <cfRule type="containsText" dxfId="103" priority="852" operator="containsText" text="DL">
      <formula>NOT(ISERROR(SEARCH(("DL"),(CO7))))</formula>
    </cfRule>
    <cfRule type="containsText" dxfId="102" priority="853" operator="containsText" text="DM">
      <formula>NOT(ISERROR(SEARCH(("DM"),(CO7))))</formula>
    </cfRule>
    <cfRule type="containsText" dxfId="101" priority="854" operator="containsText" text="DM">
      <formula>NOT(ISERROR(SEARCH(("DM"),(CO7))))</formula>
    </cfRule>
    <cfRule type="containsText" dxfId="100" priority="855" operator="containsText" text="DM">
      <formula>NOT(ISERROR(SEARCH(("DM"),(CO7))))</formula>
    </cfRule>
    <cfRule type="containsText" dxfId="99" priority="856" operator="containsText" text="VC">
      <formula>NOT(ISERROR(SEARCH(("VC"),(CO7))))</formula>
    </cfRule>
    <cfRule type="containsText" dxfId="98" priority="857" operator="containsText" text="DL">
      <formula>NOT(ISERROR(SEARCH(("DL"),(CO7))))</formula>
    </cfRule>
    <cfRule type="containsText" dxfId="97" priority="858" operator="containsText" text="LP">
      <formula>NOT(ISERROR(SEARCH(("LP"),(CO7))))</formula>
    </cfRule>
    <cfRule type="containsText" dxfId="96" priority="859" operator="containsText" text="PL">
      <formula>NOT(ISERROR(SEARCH(("PL"),(CO7))))</formula>
    </cfRule>
    <cfRule type="containsText" dxfId="95" priority="860" operator="containsText" text="DM">
      <formula>NOT(ISERROR(SEARCH(("DM"),(CO7))))</formula>
    </cfRule>
    <cfRule type="containsText" dxfId="94" priority="861" operator="containsText" text="VC">
      <formula>NOT(ISERROR(SEARCH(("VC"),(CO7))))</formula>
    </cfRule>
    <cfRule type="containsText" dxfId="93" priority="862" operator="containsText" text="DL">
      <formula>NOT(ISERROR(SEARCH(("DL"),(CO7))))</formula>
    </cfRule>
    <cfRule type="containsText" dxfId="92" priority="863" operator="containsText" text="DM">
      <formula>NOT(ISERROR(SEARCH(("DM"),(CO7))))</formula>
    </cfRule>
    <cfRule type="containsText" dxfId="91" priority="864" operator="containsText" text="DM">
      <formula>NOT(ISERROR(SEARCH(("DM"),(CO7))))</formula>
    </cfRule>
    <cfRule type="containsText" dxfId="90" priority="865" operator="containsText" text="DM">
      <formula>NOT(ISERROR(SEARCH(("DM"),(CO7))))</formula>
    </cfRule>
    <cfRule type="containsText" dxfId="89" priority="866" operator="containsText" text="VC">
      <formula>NOT(ISERROR(SEARCH(("VC"),(CO7))))</formula>
    </cfRule>
    <cfRule type="containsText" dxfId="88" priority="867" operator="containsText" text="DL">
      <formula>NOT(ISERROR(SEARCH(("DL"),(CO7))))</formula>
    </cfRule>
    <cfRule type="containsText" dxfId="87" priority="868" operator="containsText" text="LP">
      <formula>NOT(ISERROR(SEARCH(("LP"),(CO7))))</formula>
    </cfRule>
    <cfRule type="containsText" dxfId="86" priority="869" operator="containsText" text="PL">
      <formula>NOT(ISERROR(SEARCH(("PL"),(CO7))))</formula>
    </cfRule>
    <cfRule type="containsText" dxfId="85" priority="870" operator="containsText" text="DM">
      <formula>NOT(ISERROR(SEARCH(("DM"),(CO7))))</formula>
    </cfRule>
    <cfRule type="containsText" dxfId="84" priority="871" operator="containsText" text="VC">
      <formula>NOT(ISERROR(SEARCH(("VC"),(CO7))))</formula>
    </cfRule>
    <cfRule type="containsText" dxfId="83" priority="872" operator="containsText" text="DL">
      <formula>NOT(ISERROR(SEARCH(("DL"),(CO7))))</formula>
    </cfRule>
    <cfRule type="containsText" dxfId="82" priority="873" operator="containsText" text="LP">
      <formula>NOT(ISERROR(SEARCH(("LP"),(CO7))))</formula>
    </cfRule>
    <cfRule type="containsText" dxfId="81" priority="874" operator="containsText" text="PL">
      <formula>NOT(ISERROR(SEARCH(("PL"),(CO7))))</formula>
    </cfRule>
    <cfRule type="containsText" dxfId="80" priority="875" operator="containsText" text="DM">
      <formula>NOT(ISERROR(SEARCH(("DM"),(CO7))))</formula>
    </cfRule>
    <cfRule type="containsText" dxfId="79" priority="876" operator="containsText" text="DM">
      <formula>NOT(ISERROR(SEARCH(("DM"),(CO7))))</formula>
    </cfRule>
    <cfRule type="containsText" dxfId="78" priority="877" operator="containsText" text="DM">
      <formula>NOT(ISERROR(SEARCH(("DM"),(CO7))))</formula>
    </cfRule>
    <cfRule type="containsText" dxfId="77" priority="878" operator="containsText" text="VC">
      <formula>NOT(ISERROR(SEARCH(("VC"),(CO7))))</formula>
    </cfRule>
    <cfRule type="containsText" dxfId="76" priority="879" operator="containsText" text="DL">
      <formula>NOT(ISERROR(SEARCH(("DL"),(CO7))))</formula>
    </cfRule>
    <cfRule type="containsText" dxfId="75" priority="880" operator="containsText" text="DM">
      <formula>NOT(ISERROR(SEARCH(("DM"),(CO7))))</formula>
    </cfRule>
    <cfRule type="containsText" dxfId="74" priority="881" operator="containsText" text="VC">
      <formula>NOT(ISERROR(SEARCH(("VC"),(CO7))))</formula>
    </cfRule>
    <cfRule type="containsText" dxfId="73" priority="882" operator="containsText" text="DL">
      <formula>NOT(ISERROR(SEARCH(("DL"),(CO7))))</formula>
    </cfRule>
    <cfRule type="containsText" dxfId="72" priority="883" operator="containsText" text="LP">
      <formula>NOT(ISERROR(SEARCH(("LP"),(CO7))))</formula>
    </cfRule>
    <cfRule type="containsText" dxfId="71" priority="884" operator="containsText" text="PL">
      <formula>NOT(ISERROR(SEARCH(("PL"),(CO7))))</formula>
    </cfRule>
    <cfRule type="containsText" dxfId="70" priority="885" operator="containsText" text="DM">
      <formula>NOT(ISERROR(SEARCH(("DM"),(CO7))))</formula>
    </cfRule>
    <cfRule type="containsText" dxfId="69" priority="886" operator="containsText" text="VC">
      <formula>NOT(ISERROR(SEARCH(("VC"),(CO7))))</formula>
    </cfRule>
    <cfRule type="containsText" dxfId="68" priority="887" operator="containsText" text="DL">
      <formula>NOT(ISERROR(SEARCH(("DL"),(CO7))))</formula>
    </cfRule>
    <cfRule type="containsText" dxfId="67" priority="888" operator="containsText" text="DM">
      <formula>NOT(ISERROR(SEARCH(("DM"),(CO7))))</formula>
    </cfRule>
    <cfRule type="containsText" dxfId="66" priority="889" operator="containsText" text="DM">
      <formula>NOT(ISERROR(SEARCH(("DM"),(CO7))))</formula>
    </cfRule>
    <cfRule type="containsText" dxfId="65" priority="890" operator="containsText" text="DM">
      <formula>NOT(ISERROR(SEARCH(("DM"),(CO7))))</formula>
    </cfRule>
    <cfRule type="containsText" dxfId="64" priority="891" operator="containsText" text="DM">
      <formula>NOT(ISERROR(SEARCH(("DM"),(CO7))))</formula>
    </cfRule>
    <cfRule type="containsText" dxfId="63" priority="892" operator="containsText" text="VC">
      <formula>NOT(ISERROR(SEARCH(("VC"),(CO7))))</formula>
    </cfRule>
    <cfRule type="containsText" dxfId="62" priority="893" operator="containsText" text="LP">
      <formula>NOT(ISERROR(SEARCH(("LP"),(CO7))))</formula>
    </cfRule>
    <cfRule type="containsText" dxfId="61" priority="894" operator="containsText" text="PL">
      <formula>NOT(ISERROR(SEARCH(("PL"),(CO7))))</formula>
    </cfRule>
    <cfRule type="containsText" dxfId="60" priority="895" operator="containsText" text="DM">
      <formula>NOT(ISERROR(SEARCH(("DM"),(CO7))))</formula>
    </cfRule>
    <cfRule type="containsText" dxfId="59" priority="896" operator="containsText" text="VC">
      <formula>NOT(ISERROR(SEARCH(("VC"),(CO7))))</formula>
    </cfRule>
    <cfRule type="containsText" dxfId="58" priority="897" operator="containsText" text="DL">
      <formula>NOT(ISERROR(SEARCH(("DL"),(CO7))))</formula>
    </cfRule>
    <cfRule type="containsText" dxfId="57" priority="898" operator="containsText" text="DM">
      <formula>NOT(ISERROR(SEARCH(("DM"),(CO7))))</formula>
    </cfRule>
    <cfRule type="containsText" dxfId="56" priority="899" operator="containsText" text="DM">
      <formula>NOT(ISERROR(SEARCH(("DM"),(CO7))))</formula>
    </cfRule>
    <cfRule type="containsText" dxfId="55" priority="900" operator="containsText" text="VC">
      <formula>NOT(ISERROR(SEARCH(("VC"),(CO7))))</formula>
    </cfRule>
    <cfRule type="containsText" dxfId="54" priority="901" operator="containsText" text="DL">
      <formula>NOT(ISERROR(SEARCH(("DL"),(CO7))))</formula>
    </cfRule>
  </conditionalFormatting>
  <conditionalFormatting sqref="CO7:DA7">
    <cfRule type="containsText" dxfId="53" priority="902" operator="containsText" text="DM">
      <formula>NOT(ISERROR(SEARCH(("DM"),(CO7))))</formula>
    </cfRule>
  </conditionalFormatting>
  <conditionalFormatting sqref="CV7:DA7">
    <cfRule type="containsText" dxfId="52" priority="903" operator="containsText" text="LP">
      <formula>NOT(ISERROR(SEARCH(("LP"),(CV7))))</formula>
    </cfRule>
    <cfRule type="containsText" dxfId="51" priority="904" operator="containsText" text="PL">
      <formula>NOT(ISERROR(SEARCH(("PL"),(CV7))))</formula>
    </cfRule>
    <cfRule type="containsText" dxfId="50" priority="905" operator="containsText" text="DM">
      <formula>NOT(ISERROR(SEARCH(("DM"),(CV7))))</formula>
    </cfRule>
    <cfRule type="containsText" dxfId="49" priority="906" operator="containsText" text="DL">
      <formula>NOT(ISERROR(SEARCH(("DL"),(CV7))))</formula>
    </cfRule>
    <cfRule type="containsText" dxfId="48" priority="907" operator="containsText" text="DM">
      <formula>NOT(ISERROR(SEARCH(("DM"),(CV7))))</formula>
    </cfRule>
    <cfRule type="containsText" dxfId="47" priority="908" operator="containsText" text="DM">
      <formula>NOT(ISERROR(SEARCH(("DM"),(CV7))))</formula>
    </cfRule>
    <cfRule type="containsText" dxfId="46" priority="909" operator="containsText" text="VC">
      <formula>NOT(ISERROR(SEARCH(("VC"),(CV7))))</formula>
    </cfRule>
    <cfRule type="containsText" dxfId="45" priority="910" operator="containsText" text="DL">
      <formula>NOT(ISERROR(SEARCH(("DL"),(CV7))))</formula>
    </cfRule>
    <cfRule type="containsText" dxfId="44" priority="911" operator="containsText" text="LP">
      <formula>NOT(ISERROR(SEARCH(("LP"),(CV7))))</formula>
    </cfRule>
    <cfRule type="containsText" dxfId="43" priority="912" operator="containsText" text="PL">
      <formula>NOT(ISERROR(SEARCH(("PL"),(CV7))))</formula>
    </cfRule>
    <cfRule type="containsText" dxfId="42" priority="913" operator="containsText" text="DM">
      <formula>NOT(ISERROR(SEARCH(("DM"),(CV7))))</formula>
    </cfRule>
    <cfRule type="containsText" dxfId="41" priority="914" operator="containsText" text="VC">
      <formula>NOT(ISERROR(SEARCH(("VC"),(CV7))))</formula>
    </cfRule>
    <cfRule type="containsText" dxfId="40" priority="915" operator="containsText" text="DL">
      <formula>NOT(ISERROR(SEARCH(("DL"),(CV7))))</formula>
    </cfRule>
    <cfRule type="containsText" dxfId="39" priority="916" operator="containsText" text="DM">
      <formula>NOT(ISERROR(SEARCH(("DM"),(CV7))))</formula>
    </cfRule>
    <cfRule type="containsText" dxfId="38" priority="917" operator="containsText" text="DM">
      <formula>NOT(ISERROR(SEARCH(("DM"),(CV7))))</formula>
    </cfRule>
    <cfRule type="containsText" dxfId="37" priority="918" operator="containsText" text="DM">
      <formula>NOT(ISERROR(SEARCH(("DM"),(CV7))))</formula>
    </cfRule>
    <cfRule type="containsText" dxfId="36" priority="919" operator="containsText" text="VC">
      <formula>NOT(ISERROR(SEARCH(("VC"),(CV7))))</formula>
    </cfRule>
    <cfRule type="containsText" dxfId="35" priority="920" operator="containsText" text="DL">
      <formula>NOT(ISERROR(SEARCH(("DL"),(CV7))))</formula>
    </cfRule>
    <cfRule type="containsText" dxfId="34" priority="921" operator="containsText" text="LP">
      <formula>NOT(ISERROR(SEARCH(("LP"),(CV7))))</formula>
    </cfRule>
    <cfRule type="containsText" dxfId="33" priority="922" operator="containsText" text="PL">
      <formula>NOT(ISERROR(SEARCH(("PL"),(CV7))))</formula>
    </cfRule>
    <cfRule type="containsText" dxfId="32" priority="923" operator="containsText" text="DM">
      <formula>NOT(ISERROR(SEARCH(("DM"),(CV7))))</formula>
    </cfRule>
    <cfRule type="containsText" dxfId="31" priority="924" operator="containsText" text="VC">
      <formula>NOT(ISERROR(SEARCH(("VC"),(CV7))))</formula>
    </cfRule>
    <cfRule type="containsText" dxfId="30" priority="925" operator="containsText" text="DL">
      <formula>NOT(ISERROR(SEARCH(("DL"),(CV7))))</formula>
    </cfRule>
    <cfRule type="containsText" dxfId="29" priority="926" operator="containsText" text="LP">
      <formula>NOT(ISERROR(SEARCH(("LP"),(CV7))))</formula>
    </cfRule>
    <cfRule type="containsText" dxfId="28" priority="927" operator="containsText" text="PL">
      <formula>NOT(ISERROR(SEARCH(("PL"),(CV7))))</formula>
    </cfRule>
    <cfRule type="containsText" dxfId="27" priority="928" operator="containsText" text="DM">
      <formula>NOT(ISERROR(SEARCH(("DM"),(CV7))))</formula>
    </cfRule>
    <cfRule type="containsText" dxfId="26" priority="929" operator="containsText" text="DM">
      <formula>NOT(ISERROR(SEARCH(("DM"),(CV7))))</formula>
    </cfRule>
    <cfRule type="containsText" dxfId="25" priority="930" operator="containsText" text="DM">
      <formula>NOT(ISERROR(SEARCH(("DM"),(CV7))))</formula>
    </cfRule>
    <cfRule type="containsText" dxfId="24" priority="931" operator="containsText" text="VC">
      <formula>NOT(ISERROR(SEARCH(("VC"),(CV7))))</formula>
    </cfRule>
    <cfRule type="containsText" dxfId="23" priority="932" operator="containsText" text="DL">
      <formula>NOT(ISERROR(SEARCH(("DL"),(CV7))))</formula>
    </cfRule>
    <cfRule type="containsText" dxfId="22" priority="933" operator="containsText" text="DM">
      <formula>NOT(ISERROR(SEARCH(("DM"),(CV7))))</formula>
    </cfRule>
    <cfRule type="containsText" dxfId="21" priority="934" operator="containsText" text="VC">
      <formula>NOT(ISERROR(SEARCH(("VC"),(CV7))))</formula>
    </cfRule>
    <cfRule type="containsText" dxfId="20" priority="935" operator="containsText" text="DL">
      <formula>NOT(ISERROR(SEARCH(("DL"),(CV7))))</formula>
    </cfRule>
    <cfRule type="containsText" dxfId="19" priority="936" operator="containsText" text="LP">
      <formula>NOT(ISERROR(SEARCH(("LP"),(CV7))))</formula>
    </cfRule>
    <cfRule type="containsText" dxfId="18" priority="937" operator="containsText" text="PL">
      <formula>NOT(ISERROR(SEARCH(("PL"),(CV7))))</formula>
    </cfRule>
    <cfRule type="containsText" dxfId="17" priority="938" operator="containsText" text="DM">
      <formula>NOT(ISERROR(SEARCH(("DM"),(CV7))))</formula>
    </cfRule>
    <cfRule type="containsText" dxfId="16" priority="939" operator="containsText" text="VC">
      <formula>NOT(ISERROR(SEARCH(("VC"),(CV7))))</formula>
    </cfRule>
    <cfRule type="containsText" dxfId="15" priority="940" operator="containsText" text="DL">
      <formula>NOT(ISERROR(SEARCH(("DL"),(CV7))))</formula>
    </cfRule>
    <cfRule type="containsText" dxfId="14" priority="941" operator="containsText" text="DM">
      <formula>NOT(ISERROR(SEARCH(("DM"),(CV7))))</formula>
    </cfRule>
    <cfRule type="containsText" dxfId="13" priority="942" operator="containsText" text="DM">
      <formula>NOT(ISERROR(SEARCH(("DM"),(CV7))))</formula>
    </cfRule>
    <cfRule type="containsText" dxfId="12" priority="943" operator="containsText" text="DM">
      <formula>NOT(ISERROR(SEARCH(("DM"),(CV7))))</formula>
    </cfRule>
    <cfRule type="containsText" dxfId="11" priority="944" operator="containsText" text="DM">
      <formula>NOT(ISERROR(SEARCH(("DM"),(CV7))))</formula>
    </cfRule>
    <cfRule type="containsText" dxfId="10" priority="945" operator="containsText" text="VC">
      <formula>NOT(ISERROR(SEARCH(("VC"),(CV7))))</formula>
    </cfRule>
    <cfRule type="containsText" dxfId="9" priority="946" operator="containsText" text="LP">
      <formula>NOT(ISERROR(SEARCH(("LP"),(CV7))))</formula>
    </cfRule>
    <cfRule type="containsText" dxfId="8" priority="947" operator="containsText" text="PL">
      <formula>NOT(ISERROR(SEARCH(("PL"),(CV7))))</formula>
    </cfRule>
    <cfRule type="containsText" dxfId="7" priority="948" operator="containsText" text="DM">
      <formula>NOT(ISERROR(SEARCH(("DM"),(CV7))))</formula>
    </cfRule>
    <cfRule type="containsText" dxfId="6" priority="949" operator="containsText" text="VC">
      <formula>NOT(ISERROR(SEARCH(("VC"),(CV7))))</formula>
    </cfRule>
    <cfRule type="containsText" dxfId="5" priority="950" operator="containsText" text="DL">
      <formula>NOT(ISERROR(SEARCH(("DL"),(CV7))))</formula>
    </cfRule>
    <cfRule type="containsText" dxfId="4" priority="951" operator="containsText" text="DM">
      <formula>NOT(ISERROR(SEARCH(("DM"),(CV7))))</formula>
    </cfRule>
    <cfRule type="containsText" dxfId="3" priority="952" operator="containsText" text="DM">
      <formula>NOT(ISERROR(SEARCH(("DM"),(CV7))))</formula>
    </cfRule>
    <cfRule type="containsText" dxfId="2" priority="953" operator="containsText" text="DM">
      <formula>NOT(ISERROR(SEARCH(("DM"),(CV7))))</formula>
    </cfRule>
    <cfRule type="containsText" dxfId="1" priority="954" operator="containsText" text="VC">
      <formula>NOT(ISERROR(SEARCH(("VC"),(CV7))))</formula>
    </cfRule>
    <cfRule type="containsText" dxfId="0" priority="955" operator="containsText" text="DL">
      <formula>NOT(ISERROR(SEARCH(("DL"),(CV7))))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20" t="s">
        <v>0</v>
      </c>
      <c r="B1" s="520" t="s">
        <v>1</v>
      </c>
      <c r="C1" s="520" t="s">
        <v>2</v>
      </c>
      <c r="D1" s="521" t="s">
        <v>3</v>
      </c>
      <c r="E1" s="517" t="s">
        <v>4</v>
      </c>
      <c r="F1" s="517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70"/>
      <c r="B2" s="370"/>
      <c r="C2" s="370"/>
      <c r="D2" s="370"/>
      <c r="E2" s="370"/>
      <c r="F2" s="37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78</v>
      </c>
      <c r="B16" s="18" t="s">
        <v>79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85</v>
      </c>
      <c r="B17" s="18" t="s">
        <v>86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89</v>
      </c>
      <c r="B18" s="12" t="s">
        <v>90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91</v>
      </c>
      <c r="B19" s="18" t="s">
        <v>92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95</v>
      </c>
      <c r="B20" s="12" t="s">
        <v>96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97</v>
      </c>
      <c r="B21" s="18" t="s">
        <v>98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101</v>
      </c>
      <c r="B22" s="18" t="s">
        <v>103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108</v>
      </c>
      <c r="B23" s="18" t="s">
        <v>109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110</v>
      </c>
      <c r="B24" s="18" t="s">
        <v>111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113</v>
      </c>
      <c r="B25" s="12" t="s">
        <v>114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119</v>
      </c>
      <c r="B26" s="18" t="s">
        <v>120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123</v>
      </c>
      <c r="B27" s="12" t="s">
        <v>124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127</v>
      </c>
      <c r="B28" s="18" t="s">
        <v>111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129</v>
      </c>
      <c r="B29" s="12" t="s">
        <v>130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3" t="s">
        <v>131</v>
      </c>
      <c r="B30" s="63" t="s">
        <v>134</v>
      </c>
      <c r="C30" s="63"/>
      <c r="D30" s="18"/>
      <c r="E30" s="67"/>
      <c r="F30" s="67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140</v>
      </c>
      <c r="B31" s="18" t="s">
        <v>141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145</v>
      </c>
      <c r="B32" s="18" t="s">
        <v>146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150</v>
      </c>
      <c r="B33" s="18" t="s">
        <v>151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154</v>
      </c>
      <c r="B34" s="18" t="s">
        <v>155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3" t="s">
        <v>156</v>
      </c>
      <c r="B35" s="63" t="s">
        <v>157</v>
      </c>
      <c r="C35" s="63"/>
      <c r="D35" s="18"/>
      <c r="E35" s="67"/>
      <c r="F35" s="67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160</v>
      </c>
      <c r="B36" s="18" t="s">
        <v>151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162</v>
      </c>
      <c r="B37" s="18" t="s">
        <v>155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163</v>
      </c>
      <c r="B38" s="12" t="s">
        <v>164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3" t="s">
        <v>165</v>
      </c>
      <c r="B39" s="63" t="s">
        <v>166</v>
      </c>
      <c r="C39" s="63"/>
      <c r="D39" s="18"/>
      <c r="E39" s="67"/>
      <c r="F39" s="67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169</v>
      </c>
      <c r="B40" s="18" t="s">
        <v>170</v>
      </c>
      <c r="C40" s="18" t="s">
        <v>171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172</v>
      </c>
      <c r="B41" s="18" t="s">
        <v>173</v>
      </c>
      <c r="C41" s="18" t="s">
        <v>171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177</v>
      </c>
      <c r="B42" s="18" t="s">
        <v>178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3" t="s">
        <v>179</v>
      </c>
      <c r="B43" s="63" t="s">
        <v>180</v>
      </c>
      <c r="C43" s="63"/>
      <c r="D43" s="18"/>
      <c r="E43" s="67"/>
      <c r="F43" s="67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181</v>
      </c>
      <c r="B44" s="18" t="s">
        <v>182</v>
      </c>
      <c r="C44" s="18" t="s">
        <v>171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185</v>
      </c>
      <c r="B45" s="18" t="s">
        <v>186</v>
      </c>
      <c r="C45" s="18" t="s">
        <v>171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190</v>
      </c>
      <c r="B46" s="18" t="s">
        <v>178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3" t="s">
        <v>197</v>
      </c>
      <c r="B47" s="63" t="s">
        <v>198</v>
      </c>
      <c r="C47" s="63"/>
      <c r="D47" s="18"/>
      <c r="E47" s="67"/>
      <c r="F47" s="67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201</v>
      </c>
      <c r="B48" s="18" t="s">
        <v>170</v>
      </c>
      <c r="C48" s="18" t="s">
        <v>171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203</v>
      </c>
      <c r="B49" s="18" t="s">
        <v>178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3" t="s">
        <v>205</v>
      </c>
      <c r="B50" s="63" t="s">
        <v>206</v>
      </c>
      <c r="C50" s="63"/>
      <c r="D50" s="18"/>
      <c r="E50" s="67"/>
      <c r="F50" s="67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207</v>
      </c>
      <c r="B51" s="18" t="s">
        <v>208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211</v>
      </c>
      <c r="B52" s="18" t="s">
        <v>186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213</v>
      </c>
      <c r="B53" s="18" t="s">
        <v>178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3" t="s">
        <v>216</v>
      </c>
      <c r="B54" s="63" t="s">
        <v>217</v>
      </c>
      <c r="C54" s="63"/>
      <c r="D54" s="18"/>
      <c r="E54" s="67"/>
      <c r="F54" s="67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221</v>
      </c>
      <c r="B55" s="18" t="s">
        <v>208</v>
      </c>
      <c r="C55" s="18" t="s">
        <v>171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223</v>
      </c>
      <c r="B56" s="18" t="s">
        <v>173</v>
      </c>
      <c r="C56" s="18" t="s">
        <v>171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225</v>
      </c>
      <c r="B57" s="18" t="s">
        <v>186</v>
      </c>
      <c r="C57" s="18" t="s">
        <v>171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226</v>
      </c>
      <c r="B58" s="18" t="s">
        <v>227</v>
      </c>
      <c r="C58" s="18" t="s">
        <v>171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229</v>
      </c>
      <c r="B59" s="18" t="s">
        <v>178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230</v>
      </c>
      <c r="B60" s="10" t="s">
        <v>232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237</v>
      </c>
      <c r="B61" s="12" t="s">
        <v>238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239</v>
      </c>
      <c r="B62" s="18" t="s">
        <v>240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241</v>
      </c>
      <c r="B63" s="18" t="s">
        <v>242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244</v>
      </c>
      <c r="B64" s="18" t="s">
        <v>245</v>
      </c>
      <c r="C64" s="18" t="s">
        <v>246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247</v>
      </c>
      <c r="B65" s="18" t="s">
        <v>248</v>
      </c>
      <c r="C65" s="18" t="s">
        <v>246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252</v>
      </c>
      <c r="B66" s="12" t="s">
        <v>254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255</v>
      </c>
      <c r="B67" s="18" t="s">
        <v>240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257</v>
      </c>
      <c r="B68" s="18" t="s">
        <v>242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259</v>
      </c>
      <c r="B69" s="18" t="s">
        <v>245</v>
      </c>
      <c r="C69" s="18" t="s">
        <v>246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260</v>
      </c>
      <c r="B70" s="18" t="s">
        <v>248</v>
      </c>
      <c r="C70" s="18" t="s">
        <v>246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262</v>
      </c>
      <c r="B71" s="12" t="s">
        <v>263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265</v>
      </c>
      <c r="B72" s="18" t="s">
        <v>266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268</v>
      </c>
      <c r="B73" s="18" t="s">
        <v>240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270</v>
      </c>
      <c r="B74" s="18" t="s">
        <v>271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272</v>
      </c>
      <c r="B75" s="18" t="s">
        <v>273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275</v>
      </c>
      <c r="B76" s="18" t="s">
        <v>277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281</v>
      </c>
      <c r="B77" s="18" t="s">
        <v>282</v>
      </c>
      <c r="C77" s="18" t="s">
        <v>283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286</v>
      </c>
      <c r="B78" s="18" t="s">
        <v>287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291</v>
      </c>
      <c r="B79" s="18" t="s">
        <v>292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293</v>
      </c>
      <c r="B80" s="18" t="s">
        <v>294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296</v>
      </c>
      <c r="B81" s="18" t="s">
        <v>297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299</v>
      </c>
      <c r="B82" s="18" t="s">
        <v>300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302</v>
      </c>
      <c r="B83" s="18" t="s">
        <v>303</v>
      </c>
      <c r="C83" s="18" t="s">
        <v>304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305</v>
      </c>
      <c r="B84" s="18" t="s">
        <v>306</v>
      </c>
      <c r="C84" s="18" t="s">
        <v>304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309</v>
      </c>
      <c r="B85" s="18" t="s">
        <v>310</v>
      </c>
      <c r="C85" s="18" t="s">
        <v>246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312</v>
      </c>
      <c r="B86" s="18" t="s">
        <v>313</v>
      </c>
      <c r="C86" s="18" t="s">
        <v>246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315</v>
      </c>
      <c r="B87" s="12" t="s">
        <v>316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3" t="s">
        <v>317</v>
      </c>
      <c r="B88" s="63" t="s">
        <v>318</v>
      </c>
      <c r="C88" s="63"/>
      <c r="D88" s="18"/>
      <c r="E88" s="67"/>
      <c r="F88" s="67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319</v>
      </c>
      <c r="B89" s="18" t="s">
        <v>321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322</v>
      </c>
      <c r="B90" s="18" t="s">
        <v>323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326</v>
      </c>
      <c r="B91" s="18" t="s">
        <v>327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329</v>
      </c>
      <c r="B92" s="18" t="s">
        <v>330</v>
      </c>
      <c r="C92" s="18" t="s">
        <v>304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3" t="s">
        <v>332</v>
      </c>
      <c r="B93" s="63" t="s">
        <v>333</v>
      </c>
      <c r="C93" s="63"/>
      <c r="D93" s="18"/>
      <c r="E93" s="67"/>
      <c r="F93" s="67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335</v>
      </c>
      <c r="B94" s="18" t="s">
        <v>336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337</v>
      </c>
      <c r="B95" s="18" t="s">
        <v>338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339</v>
      </c>
      <c r="B96" s="18" t="s">
        <v>340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344</v>
      </c>
      <c r="B97" s="18" t="s">
        <v>345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346</v>
      </c>
      <c r="B98" s="18" t="s">
        <v>347</v>
      </c>
      <c r="C98" s="18" t="s">
        <v>283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348</v>
      </c>
      <c r="B99" s="18" t="s">
        <v>349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351</v>
      </c>
      <c r="B100" s="18" t="s">
        <v>352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353</v>
      </c>
      <c r="B101" s="18" t="s">
        <v>354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355</v>
      </c>
      <c r="B102" s="18" t="s">
        <v>356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357</v>
      </c>
      <c r="B103" s="18" t="s">
        <v>330</v>
      </c>
      <c r="C103" s="18" t="s">
        <v>304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359</v>
      </c>
      <c r="B104" s="18" t="s">
        <v>360</v>
      </c>
      <c r="C104" s="18" t="s">
        <v>304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361</v>
      </c>
      <c r="B105" s="18" t="s">
        <v>362</v>
      </c>
      <c r="C105" s="18" t="s">
        <v>246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3" t="s">
        <v>364</v>
      </c>
      <c r="B106" s="63" t="s">
        <v>365</v>
      </c>
      <c r="C106" s="63"/>
      <c r="D106" s="18"/>
      <c r="E106" s="67"/>
      <c r="F106" s="67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367</v>
      </c>
      <c r="B107" s="18" t="s">
        <v>321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368</v>
      </c>
      <c r="B108" s="18" t="s">
        <v>340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370</v>
      </c>
      <c r="B109" s="18" t="s">
        <v>347</v>
      </c>
      <c r="C109" s="18" t="s">
        <v>283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373</v>
      </c>
      <c r="B110" s="18" t="s">
        <v>352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374</v>
      </c>
      <c r="B111" s="18" t="s">
        <v>327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375</v>
      </c>
      <c r="B112" s="18" t="s">
        <v>356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376</v>
      </c>
      <c r="B113" s="18" t="s">
        <v>330</v>
      </c>
      <c r="C113" s="18" t="s">
        <v>304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377</v>
      </c>
      <c r="B114" s="12" t="s">
        <v>378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380</v>
      </c>
      <c r="B115" s="18" t="s">
        <v>381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385</v>
      </c>
      <c r="B116" s="18" t="s">
        <v>386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387</v>
      </c>
      <c r="B117" s="18" t="s">
        <v>388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390</v>
      </c>
      <c r="B118" s="18" t="s">
        <v>273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393</v>
      </c>
      <c r="B119" s="18" t="s">
        <v>381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397</v>
      </c>
      <c r="B120" s="18" t="s">
        <v>282</v>
      </c>
      <c r="C120" s="18" t="s">
        <v>283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398</v>
      </c>
      <c r="B121" s="18" t="s">
        <v>292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401</v>
      </c>
      <c r="B122" s="18" t="s">
        <v>402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406</v>
      </c>
      <c r="B123" s="18" t="s">
        <v>407</v>
      </c>
      <c r="C123" s="18" t="s">
        <v>304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409</v>
      </c>
      <c r="B124" s="18" t="s">
        <v>410</v>
      </c>
      <c r="C124" s="18" t="s">
        <v>246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411</v>
      </c>
      <c r="B125" s="18" t="s">
        <v>410</v>
      </c>
      <c r="C125" s="18" t="s">
        <v>246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413</v>
      </c>
      <c r="B126" s="18" t="s">
        <v>414</v>
      </c>
      <c r="C126" s="18" t="s">
        <v>304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415</v>
      </c>
      <c r="B127" s="18" t="s">
        <v>416</v>
      </c>
      <c r="C127" s="18" t="s">
        <v>304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418</v>
      </c>
      <c r="B128" s="12" t="s">
        <v>419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421</v>
      </c>
      <c r="B129" s="18" t="s">
        <v>422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423</v>
      </c>
      <c r="B130" s="18" t="s">
        <v>388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424</v>
      </c>
      <c r="B131" s="18" t="s">
        <v>273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426</v>
      </c>
      <c r="B132" s="18" t="s">
        <v>381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427</v>
      </c>
      <c r="B133" s="18" t="s">
        <v>292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428</v>
      </c>
      <c r="B134" s="18" t="s">
        <v>402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431</v>
      </c>
      <c r="B135" s="18" t="s">
        <v>282</v>
      </c>
      <c r="C135" s="18" t="s">
        <v>283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433</v>
      </c>
      <c r="B136" s="18" t="s">
        <v>300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435</v>
      </c>
      <c r="B137" s="18" t="s">
        <v>436</v>
      </c>
      <c r="C137" s="18" t="s">
        <v>437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439</v>
      </c>
      <c r="B138" s="18" t="s">
        <v>440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442</v>
      </c>
      <c r="B139" s="18" t="s">
        <v>443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444</v>
      </c>
      <c r="B140" s="12" t="s">
        <v>445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446</v>
      </c>
      <c r="B141" s="18" t="s">
        <v>422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449</v>
      </c>
      <c r="B142" s="18" t="s">
        <v>450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452</v>
      </c>
      <c r="B143" s="18" t="s">
        <v>282</v>
      </c>
      <c r="C143" s="18" t="s">
        <v>283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453</v>
      </c>
      <c r="B144" s="18" t="s">
        <v>454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455</v>
      </c>
      <c r="B145" s="18" t="s">
        <v>456</v>
      </c>
      <c r="C145" s="18" t="s">
        <v>304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458</v>
      </c>
      <c r="B146" s="18" t="s">
        <v>459</v>
      </c>
      <c r="C146" s="18" t="s">
        <v>304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460</v>
      </c>
      <c r="B147" s="18" t="s">
        <v>461</v>
      </c>
      <c r="C147" s="18" t="s">
        <v>304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462</v>
      </c>
      <c r="B148" s="12" t="s">
        <v>463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464</v>
      </c>
      <c r="B149" s="18" t="s">
        <v>240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466</v>
      </c>
      <c r="B150" s="12" t="s">
        <v>467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468</v>
      </c>
      <c r="B151" s="18" t="s">
        <v>422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469</v>
      </c>
      <c r="B152" s="18" t="s">
        <v>282</v>
      </c>
      <c r="C152" s="18" t="s">
        <v>283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471</v>
      </c>
      <c r="B153" s="12" t="s">
        <v>472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473</v>
      </c>
      <c r="B154" s="18" t="s">
        <v>240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474</v>
      </c>
      <c r="B155" s="18" t="s">
        <v>475</v>
      </c>
      <c r="C155" s="18" t="s">
        <v>246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477</v>
      </c>
      <c r="B156" s="18" t="s">
        <v>242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478</v>
      </c>
      <c r="B157" s="18" t="s">
        <v>282</v>
      </c>
      <c r="C157" s="18" t="s">
        <v>283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479</v>
      </c>
      <c r="B158" s="12" t="s">
        <v>480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3" t="s">
        <v>481</v>
      </c>
      <c r="B159" s="63" t="s">
        <v>482</v>
      </c>
      <c r="C159" s="63"/>
      <c r="D159" s="18"/>
      <c r="E159" s="67"/>
      <c r="F159" s="67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58" t="s">
        <v>483</v>
      </c>
      <c r="B160" s="158" t="s">
        <v>484</v>
      </c>
      <c r="C160" s="158"/>
      <c r="D160" s="18"/>
      <c r="E160" s="159"/>
      <c r="F160" s="159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485</v>
      </c>
      <c r="B161" s="18" t="s">
        <v>486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487</v>
      </c>
      <c r="B162" s="18" t="s">
        <v>488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489</v>
      </c>
      <c r="B163" s="18" t="s">
        <v>490</v>
      </c>
      <c r="C163" s="18" t="s">
        <v>283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491</v>
      </c>
      <c r="B164" s="18" t="s">
        <v>492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493</v>
      </c>
      <c r="B165" s="18" t="s">
        <v>494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495</v>
      </c>
      <c r="B166" s="18" t="s">
        <v>496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497</v>
      </c>
      <c r="B167" s="18" t="s">
        <v>498</v>
      </c>
      <c r="C167" s="18" t="s">
        <v>304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499</v>
      </c>
      <c r="B168" s="18" t="s">
        <v>500</v>
      </c>
      <c r="C168" s="18" t="s">
        <v>304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58" t="s">
        <v>501</v>
      </c>
      <c r="B169" s="158" t="s">
        <v>502</v>
      </c>
      <c r="C169" s="158"/>
      <c r="D169" s="18"/>
      <c r="E169" s="159"/>
      <c r="F169" s="159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503</v>
      </c>
      <c r="B170" s="18" t="s">
        <v>486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504</v>
      </c>
      <c r="B171" s="18" t="s">
        <v>488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505</v>
      </c>
      <c r="B172" s="18" t="s">
        <v>492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3" t="s">
        <v>507</v>
      </c>
      <c r="B173" s="63" t="s">
        <v>508</v>
      </c>
      <c r="C173" s="63"/>
      <c r="D173" s="18"/>
      <c r="E173" s="67"/>
      <c r="F173" s="67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509</v>
      </c>
      <c r="B174" s="158" t="s">
        <v>484</v>
      </c>
      <c r="C174" s="158"/>
      <c r="D174" s="18"/>
      <c r="E174" s="159"/>
      <c r="F174" s="159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510</v>
      </c>
      <c r="B175" s="18" t="s">
        <v>486</v>
      </c>
      <c r="C175" s="18" t="s">
        <v>71</v>
      </c>
      <c r="D175" s="18"/>
      <c r="E175" s="22">
        <v>7.51</v>
      </c>
      <c r="F175" s="22">
        <v>313.76</v>
      </c>
      <c r="G175" s="16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511</v>
      </c>
      <c r="B176" s="18" t="s">
        <v>488</v>
      </c>
      <c r="C176" s="18" t="s">
        <v>22</v>
      </c>
      <c r="D176" s="18"/>
      <c r="E176" s="22">
        <v>4.47</v>
      </c>
      <c r="F176" s="22">
        <v>48.5</v>
      </c>
      <c r="G176" s="160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512</v>
      </c>
      <c r="B177" s="18" t="s">
        <v>490</v>
      </c>
      <c r="C177" s="18" t="s">
        <v>283</v>
      </c>
      <c r="D177" s="18"/>
      <c r="E177" s="22">
        <v>188.25</v>
      </c>
      <c r="F177" s="22">
        <v>4.75</v>
      </c>
      <c r="G177" s="16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513</v>
      </c>
      <c r="B178" s="18" t="s">
        <v>492</v>
      </c>
      <c r="C178" s="18" t="s">
        <v>22</v>
      </c>
      <c r="D178" s="18"/>
      <c r="E178" s="22">
        <v>31.2</v>
      </c>
      <c r="F178" s="22">
        <v>15.36</v>
      </c>
      <c r="G178" s="16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514</v>
      </c>
      <c r="B179" s="18" t="s">
        <v>494</v>
      </c>
      <c r="C179" s="18" t="s">
        <v>22</v>
      </c>
      <c r="D179" s="18"/>
      <c r="E179" s="22">
        <v>63.03</v>
      </c>
      <c r="F179" s="22">
        <v>9.43</v>
      </c>
      <c r="G179" s="16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515</v>
      </c>
      <c r="B180" s="18" t="s">
        <v>496</v>
      </c>
      <c r="C180" s="18" t="s">
        <v>22</v>
      </c>
      <c r="D180" s="18"/>
      <c r="E180" s="22">
        <v>63.03</v>
      </c>
      <c r="F180" s="22">
        <v>8.66</v>
      </c>
      <c r="G180" s="16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516</v>
      </c>
      <c r="B181" s="18" t="s">
        <v>498</v>
      </c>
      <c r="C181" s="18" t="s">
        <v>304</v>
      </c>
      <c r="D181" s="18"/>
      <c r="E181" s="22">
        <v>9.25</v>
      </c>
      <c r="F181" s="22">
        <v>5.18</v>
      </c>
      <c r="G181" s="16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517</v>
      </c>
      <c r="B182" s="18" t="s">
        <v>500</v>
      </c>
      <c r="C182" s="18" t="s">
        <v>304</v>
      </c>
      <c r="D182" s="18"/>
      <c r="E182" s="22">
        <v>11.18</v>
      </c>
      <c r="F182" s="22">
        <v>32.26</v>
      </c>
      <c r="G182" s="16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518</v>
      </c>
      <c r="B183" s="158" t="s">
        <v>502</v>
      </c>
      <c r="C183" s="158"/>
      <c r="D183" s="18"/>
      <c r="E183" s="159"/>
      <c r="F183" s="159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520</v>
      </c>
      <c r="B184" s="18" t="s">
        <v>486</v>
      </c>
      <c r="C184" s="18" t="s">
        <v>71</v>
      </c>
      <c r="D184" s="18"/>
      <c r="E184" s="22">
        <v>0.68</v>
      </c>
      <c r="F184" s="22">
        <v>313.76</v>
      </c>
      <c r="G184" s="160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521</v>
      </c>
      <c r="B185" s="18" t="s">
        <v>488</v>
      </c>
      <c r="C185" s="18" t="s">
        <v>22</v>
      </c>
      <c r="D185" s="18"/>
      <c r="E185" s="22">
        <v>2.1</v>
      </c>
      <c r="F185" s="22">
        <v>48.5</v>
      </c>
      <c r="G185" s="16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522</v>
      </c>
      <c r="B186" s="18" t="s">
        <v>492</v>
      </c>
      <c r="C186" s="18" t="s">
        <v>22</v>
      </c>
      <c r="D186" s="18"/>
      <c r="E186" s="22">
        <v>3.06</v>
      </c>
      <c r="F186" s="22">
        <v>15.36</v>
      </c>
      <c r="G186" s="160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3" t="s">
        <v>523</v>
      </c>
      <c r="B187" s="63" t="s">
        <v>524</v>
      </c>
      <c r="C187" s="63"/>
      <c r="D187" s="18"/>
      <c r="E187" s="67"/>
      <c r="F187" s="67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526</v>
      </c>
      <c r="B188" s="18" t="s">
        <v>527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528</v>
      </c>
      <c r="B189" s="18" t="s">
        <v>347</v>
      </c>
      <c r="C189" s="18" t="s">
        <v>283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531</v>
      </c>
      <c r="B190" s="18" t="s">
        <v>352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532</v>
      </c>
      <c r="B191" s="18" t="s">
        <v>356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533</v>
      </c>
      <c r="B192" s="18" t="s">
        <v>534</v>
      </c>
      <c r="C192" s="18" t="s">
        <v>246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3" t="s">
        <v>536</v>
      </c>
      <c r="B193" s="63" t="s">
        <v>537</v>
      </c>
      <c r="C193" s="63"/>
      <c r="D193" s="18"/>
      <c r="E193" s="67"/>
      <c r="F193" s="67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58" t="s">
        <v>538</v>
      </c>
      <c r="B194" s="158" t="s">
        <v>539</v>
      </c>
      <c r="C194" s="158"/>
      <c r="D194" s="18"/>
      <c r="E194" s="159"/>
      <c r="F194" s="159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540</v>
      </c>
      <c r="B195" s="18" t="s">
        <v>494</v>
      </c>
      <c r="C195" s="18" t="s">
        <v>541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542</v>
      </c>
      <c r="B196" s="18" t="s">
        <v>496</v>
      </c>
      <c r="C196" s="18" t="s">
        <v>541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543</v>
      </c>
      <c r="B197" s="18" t="s">
        <v>498</v>
      </c>
      <c r="C197" s="18" t="s">
        <v>304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8" t="s">
        <v>545</v>
      </c>
      <c r="B198" s="158" t="s">
        <v>546</v>
      </c>
      <c r="C198" s="158"/>
      <c r="D198" s="18"/>
      <c r="E198" s="159"/>
      <c r="F198" s="159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547</v>
      </c>
      <c r="B199" s="18" t="s">
        <v>548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549</v>
      </c>
      <c r="B200" s="18" t="s">
        <v>490</v>
      </c>
      <c r="C200" s="18" t="s">
        <v>283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550</v>
      </c>
      <c r="B201" s="18" t="s">
        <v>551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552</v>
      </c>
      <c r="B202" s="18" t="s">
        <v>492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553</v>
      </c>
      <c r="B203" s="18" t="s">
        <v>554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555</v>
      </c>
      <c r="B204" s="18" t="s">
        <v>556</v>
      </c>
      <c r="C204" s="18" t="s">
        <v>246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558</v>
      </c>
      <c r="B205" s="18" t="s">
        <v>559</v>
      </c>
      <c r="C205" s="18" t="s">
        <v>246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3" t="s">
        <v>560</v>
      </c>
      <c r="B206" s="63" t="s">
        <v>561</v>
      </c>
      <c r="C206" s="63"/>
      <c r="D206" s="18"/>
      <c r="E206" s="67"/>
      <c r="F206" s="67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563</v>
      </c>
      <c r="B207" s="158" t="s">
        <v>564</v>
      </c>
      <c r="C207" s="158"/>
      <c r="D207" s="18"/>
      <c r="E207" s="159"/>
      <c r="F207" s="159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565</v>
      </c>
      <c r="B208" s="18" t="s">
        <v>566</v>
      </c>
      <c r="C208" s="18" t="s">
        <v>71</v>
      </c>
      <c r="D208" s="18"/>
      <c r="E208" s="22">
        <v>1.05</v>
      </c>
      <c r="F208" s="22">
        <v>313.76</v>
      </c>
      <c r="G208" s="16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567</v>
      </c>
      <c r="B209" s="18" t="s">
        <v>488</v>
      </c>
      <c r="C209" s="18" t="s">
        <v>22</v>
      </c>
      <c r="D209" s="18"/>
      <c r="E209" s="22">
        <v>2.67</v>
      </c>
      <c r="F209" s="22">
        <v>48.5</v>
      </c>
      <c r="G209" s="160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569</v>
      </c>
      <c r="B210" s="18" t="s">
        <v>492</v>
      </c>
      <c r="C210" s="18" t="s">
        <v>22</v>
      </c>
      <c r="D210" s="18"/>
      <c r="E210" s="22">
        <v>4.9000000000000004</v>
      </c>
      <c r="F210" s="22">
        <v>15.36</v>
      </c>
      <c r="G210" s="160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570</v>
      </c>
      <c r="B211" s="18" t="s">
        <v>571</v>
      </c>
      <c r="C211" s="18" t="s">
        <v>304</v>
      </c>
      <c r="D211" s="18"/>
      <c r="E211" s="22">
        <v>2</v>
      </c>
      <c r="F211" s="22">
        <v>15.5</v>
      </c>
      <c r="G211" s="160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572</v>
      </c>
      <c r="B212" s="158" t="s">
        <v>573</v>
      </c>
      <c r="C212" s="158"/>
      <c r="D212" s="18"/>
      <c r="E212" s="159"/>
      <c r="F212" s="159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575</v>
      </c>
      <c r="B213" s="18" t="s">
        <v>566</v>
      </c>
      <c r="C213" s="18" t="s">
        <v>71</v>
      </c>
      <c r="D213" s="18"/>
      <c r="E213" s="22">
        <v>8.01</v>
      </c>
      <c r="F213" s="22">
        <v>313.76</v>
      </c>
      <c r="G213" s="160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576</v>
      </c>
      <c r="B214" s="18" t="s">
        <v>577</v>
      </c>
      <c r="C214" s="18" t="s">
        <v>22</v>
      </c>
      <c r="D214" s="18"/>
      <c r="E214" s="22">
        <v>12.43</v>
      </c>
      <c r="F214" s="22">
        <v>48.5</v>
      </c>
      <c r="G214" s="160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578</v>
      </c>
      <c r="B215" s="18" t="s">
        <v>492</v>
      </c>
      <c r="C215" s="18" t="s">
        <v>22</v>
      </c>
      <c r="D215" s="18"/>
      <c r="E215" s="22">
        <v>44.29</v>
      </c>
      <c r="F215" s="22">
        <v>15.36</v>
      </c>
      <c r="G215" s="160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579</v>
      </c>
      <c r="B216" s="18" t="s">
        <v>571</v>
      </c>
      <c r="C216" s="18" t="s">
        <v>304</v>
      </c>
      <c r="D216" s="18"/>
      <c r="E216" s="22">
        <v>7.26</v>
      </c>
      <c r="F216" s="22">
        <v>15.5</v>
      </c>
      <c r="G216" s="160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581</v>
      </c>
      <c r="B217" s="18" t="s">
        <v>582</v>
      </c>
      <c r="C217" s="18" t="s">
        <v>304</v>
      </c>
      <c r="D217" s="18"/>
      <c r="E217" s="22">
        <v>4.84</v>
      </c>
      <c r="F217" s="22">
        <v>21.55</v>
      </c>
      <c r="G217" s="160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3" t="s">
        <v>583</v>
      </c>
      <c r="B218" s="164" t="s">
        <v>584</v>
      </c>
      <c r="C218" s="63"/>
      <c r="D218" s="18"/>
      <c r="E218" s="67"/>
      <c r="F218" s="67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587</v>
      </c>
      <c r="B219" s="165" t="s">
        <v>588</v>
      </c>
      <c r="C219" s="18" t="s">
        <v>171</v>
      </c>
      <c r="D219" s="18"/>
      <c r="E219" s="22">
        <v>1.54</v>
      </c>
      <c r="F219" s="22">
        <v>338.36</v>
      </c>
      <c r="G219" s="160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589</v>
      </c>
      <c r="B220" s="18" t="s">
        <v>590</v>
      </c>
      <c r="C220" s="18" t="s">
        <v>171</v>
      </c>
      <c r="D220" s="18"/>
      <c r="E220" s="22">
        <v>0.19</v>
      </c>
      <c r="F220" s="22">
        <v>339.48</v>
      </c>
      <c r="G220" s="16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591</v>
      </c>
      <c r="B221" s="18" t="s">
        <v>347</v>
      </c>
      <c r="C221" s="18" t="s">
        <v>283</v>
      </c>
      <c r="D221" s="18"/>
      <c r="E221" s="22">
        <v>133.59</v>
      </c>
      <c r="F221" s="22">
        <v>3.15</v>
      </c>
      <c r="G221" s="160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592</v>
      </c>
      <c r="B222" s="18" t="s">
        <v>593</v>
      </c>
      <c r="C222" s="18" t="s">
        <v>283</v>
      </c>
      <c r="D222" s="18"/>
      <c r="E222" s="22">
        <v>78.05</v>
      </c>
      <c r="F222" s="22">
        <v>10.89</v>
      </c>
      <c r="G222" s="160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594</v>
      </c>
      <c r="B223" s="18" t="s">
        <v>595</v>
      </c>
      <c r="C223" s="18" t="s">
        <v>541</v>
      </c>
      <c r="D223" s="18"/>
      <c r="E223" s="22">
        <v>23.8</v>
      </c>
      <c r="F223" s="22">
        <v>51.19</v>
      </c>
      <c r="G223" s="160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596</v>
      </c>
      <c r="B224" s="18" t="s">
        <v>356</v>
      </c>
      <c r="C224" s="18" t="s">
        <v>541</v>
      </c>
      <c r="D224" s="18"/>
      <c r="E224" s="22">
        <v>13.14</v>
      </c>
      <c r="F224" s="22">
        <v>15.36</v>
      </c>
      <c r="G224" s="160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597</v>
      </c>
      <c r="B225" s="18" t="s">
        <v>598</v>
      </c>
      <c r="C225" s="18" t="s">
        <v>541</v>
      </c>
      <c r="D225" s="18"/>
      <c r="E225" s="22">
        <v>7.6</v>
      </c>
      <c r="F225" s="22">
        <v>22.71</v>
      </c>
      <c r="G225" s="16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599</v>
      </c>
      <c r="B226" s="165" t="s">
        <v>600</v>
      </c>
      <c r="C226" s="18" t="s">
        <v>304</v>
      </c>
      <c r="D226" s="18"/>
      <c r="E226" s="22">
        <v>1.5</v>
      </c>
      <c r="F226" s="22">
        <v>29.28</v>
      </c>
      <c r="G226" s="160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3" t="s">
        <v>602</v>
      </c>
      <c r="B227" s="63" t="s">
        <v>603</v>
      </c>
      <c r="C227" s="63"/>
      <c r="D227" s="18"/>
      <c r="E227" s="67"/>
      <c r="F227" s="67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604</v>
      </c>
      <c r="B228" s="18" t="s">
        <v>605</v>
      </c>
      <c r="C228" s="18" t="s">
        <v>171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606</v>
      </c>
      <c r="B229" s="18" t="s">
        <v>338</v>
      </c>
      <c r="C229" s="18" t="s">
        <v>171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607</v>
      </c>
      <c r="B230" s="18" t="s">
        <v>345</v>
      </c>
      <c r="C230" s="18" t="s">
        <v>171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608</v>
      </c>
      <c r="B231" s="18" t="s">
        <v>347</v>
      </c>
      <c r="C231" s="18" t="s">
        <v>283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609</v>
      </c>
      <c r="B232" s="18" t="s">
        <v>354</v>
      </c>
      <c r="C232" s="18" t="s">
        <v>541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610</v>
      </c>
      <c r="B233" s="18" t="s">
        <v>356</v>
      </c>
      <c r="C233" s="18" t="s">
        <v>541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611</v>
      </c>
      <c r="B234" s="18" t="s">
        <v>612</v>
      </c>
      <c r="C234" s="18" t="s">
        <v>304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614</v>
      </c>
      <c r="B235" s="18" t="s">
        <v>362</v>
      </c>
      <c r="C235" s="18" t="s">
        <v>246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615</v>
      </c>
      <c r="B236" s="10" t="s">
        <v>616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618</v>
      </c>
      <c r="B237" s="12" t="s">
        <v>619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620</v>
      </c>
      <c r="B238" s="18" t="s">
        <v>621</v>
      </c>
      <c r="C238" s="18" t="s">
        <v>246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622</v>
      </c>
      <c r="B239" s="18" t="s">
        <v>621</v>
      </c>
      <c r="C239" s="18" t="s">
        <v>246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623</v>
      </c>
      <c r="B240" s="18" t="s">
        <v>624</v>
      </c>
      <c r="C240" s="18" t="s">
        <v>246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625</v>
      </c>
      <c r="B241" s="18" t="s">
        <v>626</v>
      </c>
      <c r="C241" s="18" t="s">
        <v>246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627</v>
      </c>
      <c r="B242" s="18" t="s">
        <v>628</v>
      </c>
      <c r="C242" s="18" t="s">
        <v>246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629</v>
      </c>
      <c r="B243" s="18" t="s">
        <v>630</v>
      </c>
      <c r="C243" s="18" t="s">
        <v>246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631</v>
      </c>
      <c r="B244" s="18" t="s">
        <v>632</v>
      </c>
      <c r="C244" s="18" t="s">
        <v>246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633</v>
      </c>
      <c r="B245" s="18" t="s">
        <v>634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635</v>
      </c>
      <c r="B246" s="18" t="s">
        <v>636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637</v>
      </c>
      <c r="B247" s="12" t="s">
        <v>638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639</v>
      </c>
      <c r="B248" s="18" t="s">
        <v>624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640</v>
      </c>
      <c r="B249" s="18" t="s">
        <v>634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641</v>
      </c>
      <c r="B250" s="18" t="s">
        <v>636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642</v>
      </c>
      <c r="B251" s="12" t="s">
        <v>643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644</v>
      </c>
      <c r="B252" s="18" t="s">
        <v>645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646</v>
      </c>
      <c r="B253" s="18" t="s">
        <v>647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648</v>
      </c>
      <c r="B254" s="18" t="s">
        <v>649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650</v>
      </c>
      <c r="B255" s="12" t="s">
        <v>651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3" t="s">
        <v>652</v>
      </c>
      <c r="B256" s="63" t="s">
        <v>653</v>
      </c>
      <c r="C256" s="63"/>
      <c r="D256" s="18"/>
      <c r="E256" s="67"/>
      <c r="F256" s="67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654</v>
      </c>
      <c r="B257" s="18" t="s">
        <v>655</v>
      </c>
      <c r="C257" s="18" t="s">
        <v>246</v>
      </c>
      <c r="D257" s="18"/>
      <c r="E257" s="22">
        <v>5</v>
      </c>
      <c r="F257" s="22">
        <v>10560</v>
      </c>
      <c r="G257" s="160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656</v>
      </c>
      <c r="B258" s="18" t="s">
        <v>657</v>
      </c>
      <c r="C258" s="18" t="s">
        <v>246</v>
      </c>
      <c r="D258" s="18"/>
      <c r="E258" s="22">
        <v>1</v>
      </c>
      <c r="F258" s="22">
        <v>6480</v>
      </c>
      <c r="G258" s="16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658</v>
      </c>
      <c r="B259" s="18" t="s">
        <v>659</v>
      </c>
      <c r="C259" s="18" t="s">
        <v>246</v>
      </c>
      <c r="D259" s="18"/>
      <c r="E259" s="22">
        <v>2</v>
      </c>
      <c r="F259" s="22">
        <v>4830</v>
      </c>
      <c r="G259" s="160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660</v>
      </c>
      <c r="B260" s="18" t="s">
        <v>661</v>
      </c>
      <c r="C260" s="18" t="s">
        <v>53</v>
      </c>
      <c r="D260" s="18"/>
      <c r="E260" s="22">
        <v>1</v>
      </c>
      <c r="F260" s="22">
        <v>34000</v>
      </c>
      <c r="G260" s="160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3" t="s">
        <v>662</v>
      </c>
      <c r="B261" s="63" t="s">
        <v>663</v>
      </c>
      <c r="C261" s="63"/>
      <c r="D261" s="18"/>
      <c r="E261" s="67"/>
      <c r="F261" s="67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664</v>
      </c>
      <c r="B262" s="18" t="s">
        <v>665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666</v>
      </c>
      <c r="B263" s="18" t="s">
        <v>667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3" t="s">
        <v>668</v>
      </c>
      <c r="B264" s="63" t="s">
        <v>669</v>
      </c>
      <c r="C264" s="63"/>
      <c r="D264" s="18"/>
      <c r="E264" s="67"/>
      <c r="F264" s="67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670</v>
      </c>
      <c r="B265" s="18" t="s">
        <v>671</v>
      </c>
      <c r="C265" s="18" t="s">
        <v>53</v>
      </c>
      <c r="D265" s="18"/>
      <c r="E265" s="22">
        <v>1</v>
      </c>
      <c r="F265" s="22">
        <v>5650</v>
      </c>
      <c r="G265" s="160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672</v>
      </c>
      <c r="B266" s="18" t="s">
        <v>673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675</v>
      </c>
      <c r="B267" s="18" t="s">
        <v>676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677</v>
      </c>
      <c r="B268" s="18" t="s">
        <v>678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3" t="s">
        <v>679</v>
      </c>
      <c r="B269" s="63" t="s">
        <v>52</v>
      </c>
      <c r="C269" s="63"/>
      <c r="D269" s="18"/>
      <c r="E269" s="67"/>
      <c r="F269" s="67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680</v>
      </c>
      <c r="B270" s="18" t="s">
        <v>681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682</v>
      </c>
      <c r="B271" s="18" t="s">
        <v>683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684</v>
      </c>
      <c r="B272" s="10" t="s">
        <v>685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686</v>
      </c>
      <c r="B273" s="12" t="s">
        <v>687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688</v>
      </c>
      <c r="B274" s="18" t="s">
        <v>690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691</v>
      </c>
      <c r="B275" s="18" t="s">
        <v>692</v>
      </c>
      <c r="C275" s="18" t="s">
        <v>246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694</v>
      </c>
      <c r="B276" s="177" t="s">
        <v>695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3" t="s">
        <v>696</v>
      </c>
      <c r="B277" s="164" t="s">
        <v>697</v>
      </c>
      <c r="C277" s="63"/>
      <c r="D277" s="18"/>
      <c r="E277" s="67"/>
      <c r="F277" s="67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698</v>
      </c>
      <c r="B278" s="165" t="s">
        <v>699</v>
      </c>
      <c r="C278" s="18" t="s">
        <v>246</v>
      </c>
      <c r="D278" s="18"/>
      <c r="E278" s="22">
        <v>6</v>
      </c>
      <c r="F278" s="22">
        <v>12.76</v>
      </c>
      <c r="G278" s="16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700</v>
      </c>
      <c r="B279" s="165" t="s">
        <v>178</v>
      </c>
      <c r="C279" s="18" t="s">
        <v>71</v>
      </c>
      <c r="D279" s="18"/>
      <c r="E279" s="22">
        <v>0.91</v>
      </c>
      <c r="F279" s="22">
        <v>26</v>
      </c>
      <c r="G279" s="160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3" t="s">
        <v>701</v>
      </c>
      <c r="B280" s="164" t="s">
        <v>702</v>
      </c>
      <c r="C280" s="63"/>
      <c r="D280" s="18"/>
      <c r="E280" s="67"/>
      <c r="F280" s="67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703</v>
      </c>
      <c r="B281" s="165" t="s">
        <v>704</v>
      </c>
      <c r="C281" s="18" t="s">
        <v>246</v>
      </c>
      <c r="D281" s="18"/>
      <c r="E281" s="22">
        <v>6</v>
      </c>
      <c r="F281" s="22">
        <v>438.63</v>
      </c>
      <c r="G281" s="16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3" t="s">
        <v>705</v>
      </c>
      <c r="B282" s="164" t="s">
        <v>706</v>
      </c>
      <c r="C282" s="63"/>
      <c r="D282" s="18"/>
      <c r="E282" s="67"/>
      <c r="F282" s="67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707</v>
      </c>
      <c r="B283" s="165" t="s">
        <v>708</v>
      </c>
      <c r="C283" s="18" t="s">
        <v>246</v>
      </c>
      <c r="D283" s="18"/>
      <c r="E283" s="22">
        <v>6</v>
      </c>
      <c r="F283" s="22">
        <v>281.37</v>
      </c>
      <c r="G283" s="160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709</v>
      </c>
      <c r="B284" s="165" t="s">
        <v>710</v>
      </c>
      <c r="C284" s="18" t="s">
        <v>22</v>
      </c>
      <c r="D284" s="18"/>
      <c r="E284" s="22">
        <v>34.380000000000003</v>
      </c>
      <c r="F284" s="22">
        <v>57.28</v>
      </c>
      <c r="G284" s="160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711</v>
      </c>
      <c r="B285" s="165" t="s">
        <v>712</v>
      </c>
      <c r="C285" s="18" t="s">
        <v>246</v>
      </c>
      <c r="D285" s="18"/>
      <c r="E285" s="22">
        <v>1</v>
      </c>
      <c r="F285" s="22">
        <v>1515.04</v>
      </c>
      <c r="G285" s="160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713</v>
      </c>
      <c r="B286" s="12" t="s">
        <v>714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715</v>
      </c>
      <c r="B287" s="18" t="s">
        <v>716</v>
      </c>
      <c r="C287" s="18" t="s">
        <v>283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717</v>
      </c>
      <c r="B288" s="18" t="s">
        <v>718</v>
      </c>
      <c r="C288" s="18" t="s">
        <v>719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720</v>
      </c>
      <c r="B289" s="18" t="s">
        <v>721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722</v>
      </c>
      <c r="B290" s="18" t="s">
        <v>723</v>
      </c>
      <c r="C290" s="18" t="s">
        <v>246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724</v>
      </c>
      <c r="B291" s="18" t="s">
        <v>725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726</v>
      </c>
      <c r="B292" s="18" t="s">
        <v>727</v>
      </c>
      <c r="C292" s="18" t="s">
        <v>246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728</v>
      </c>
      <c r="B293" s="12" t="s">
        <v>729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3" t="s">
        <v>730</v>
      </c>
      <c r="B294" s="63" t="s">
        <v>731</v>
      </c>
      <c r="C294" s="63"/>
      <c r="D294" s="18"/>
      <c r="E294" s="67"/>
      <c r="F294" s="67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732</v>
      </c>
      <c r="B295" s="18" t="s">
        <v>733</v>
      </c>
      <c r="C295" s="18" t="s">
        <v>283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734</v>
      </c>
      <c r="B296" s="18" t="s">
        <v>735</v>
      </c>
      <c r="C296" s="18" t="s">
        <v>283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736</v>
      </c>
      <c r="B297" s="18" t="s">
        <v>737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738</v>
      </c>
      <c r="B298" s="18" t="s">
        <v>739</v>
      </c>
      <c r="C298" s="18" t="s">
        <v>304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740</v>
      </c>
      <c r="B299" s="18" t="s">
        <v>741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742</v>
      </c>
      <c r="B300" s="18" t="s">
        <v>743</v>
      </c>
      <c r="C300" s="18" t="s">
        <v>304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745</v>
      </c>
      <c r="B301" s="18" t="s">
        <v>746</v>
      </c>
      <c r="C301" s="18" t="s">
        <v>747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3" t="s">
        <v>749</v>
      </c>
      <c r="B302" s="63" t="s">
        <v>750</v>
      </c>
      <c r="C302" s="63"/>
      <c r="D302" s="18"/>
      <c r="E302" s="67"/>
      <c r="F302" s="67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751</v>
      </c>
      <c r="B303" s="18" t="s">
        <v>752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753</v>
      </c>
      <c r="B304" s="18" t="s">
        <v>754</v>
      </c>
      <c r="C304" s="18" t="s">
        <v>246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755</v>
      </c>
      <c r="B305" s="18" t="s">
        <v>756</v>
      </c>
      <c r="C305" s="18" t="s">
        <v>246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757</v>
      </c>
      <c r="B306" s="18" t="s">
        <v>758</v>
      </c>
      <c r="C306" s="18" t="s">
        <v>246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759</v>
      </c>
      <c r="B307" s="12" t="s">
        <v>760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761</v>
      </c>
      <c r="B308" s="18" t="s">
        <v>716</v>
      </c>
      <c r="C308" s="18" t="s">
        <v>283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762</v>
      </c>
      <c r="B309" s="18" t="s">
        <v>763</v>
      </c>
      <c r="C309" s="18" t="s">
        <v>283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764</v>
      </c>
      <c r="B310" s="18" t="s">
        <v>721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765</v>
      </c>
      <c r="B311" s="18" t="s">
        <v>766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767</v>
      </c>
      <c r="B312" s="18" t="s">
        <v>768</v>
      </c>
      <c r="C312" s="18" t="s">
        <v>304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769</v>
      </c>
      <c r="B313" s="18" t="s">
        <v>770</v>
      </c>
      <c r="C313" s="18" t="s">
        <v>747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771</v>
      </c>
      <c r="B314" s="12" t="s">
        <v>772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3" t="s">
        <v>773</v>
      </c>
      <c r="B315" s="63" t="s">
        <v>697</v>
      </c>
      <c r="C315" s="63"/>
      <c r="D315" s="18"/>
      <c r="E315" s="67"/>
      <c r="F315" s="67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774</v>
      </c>
      <c r="B316" s="18" t="s">
        <v>699</v>
      </c>
      <c r="C316" s="18" t="s">
        <v>246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775</v>
      </c>
      <c r="B317" s="18" t="s">
        <v>178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3" t="s">
        <v>776</v>
      </c>
      <c r="B318" s="63" t="s">
        <v>702</v>
      </c>
      <c r="C318" s="63"/>
      <c r="D318" s="18"/>
      <c r="E318" s="67"/>
      <c r="F318" s="67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777</v>
      </c>
      <c r="B319" s="18" t="s">
        <v>704</v>
      </c>
      <c r="C319" s="18" t="s">
        <v>246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3" t="s">
        <v>779</v>
      </c>
      <c r="B320" s="63" t="s">
        <v>706</v>
      </c>
      <c r="C320" s="63"/>
      <c r="D320" s="18"/>
      <c r="E320" s="67"/>
      <c r="F320" s="67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781</v>
      </c>
      <c r="B321" s="18" t="s">
        <v>708</v>
      </c>
      <c r="C321" s="18" t="s">
        <v>246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782</v>
      </c>
      <c r="B322" s="18" t="s">
        <v>710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783</v>
      </c>
      <c r="B323" s="12" t="s">
        <v>784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3" t="s">
        <v>785</v>
      </c>
      <c r="B324" s="63" t="s">
        <v>697</v>
      </c>
      <c r="C324" s="63"/>
      <c r="D324" s="18"/>
      <c r="E324" s="67"/>
      <c r="F324" s="67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786</v>
      </c>
      <c r="B325" s="18" t="s">
        <v>699</v>
      </c>
      <c r="C325" s="18" t="s">
        <v>246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787</v>
      </c>
      <c r="B326" s="18" t="s">
        <v>178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3" t="s">
        <v>789</v>
      </c>
      <c r="B327" s="63" t="s">
        <v>702</v>
      </c>
      <c r="C327" s="63"/>
      <c r="D327" s="18"/>
      <c r="E327" s="67"/>
      <c r="F327" s="67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791</v>
      </c>
      <c r="B328" s="18" t="s">
        <v>704</v>
      </c>
      <c r="C328" s="18" t="s">
        <v>246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3" t="s">
        <v>792</v>
      </c>
      <c r="B329" s="63" t="s">
        <v>706</v>
      </c>
      <c r="C329" s="63"/>
      <c r="D329" s="18"/>
      <c r="E329" s="67"/>
      <c r="F329" s="67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793</v>
      </c>
      <c r="B330" s="18" t="s">
        <v>708</v>
      </c>
      <c r="C330" s="18" t="s">
        <v>246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794</v>
      </c>
      <c r="B331" s="18" t="s">
        <v>710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795</v>
      </c>
      <c r="B332" s="18" t="s">
        <v>712</v>
      </c>
      <c r="C332" s="18" t="s">
        <v>246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796</v>
      </c>
      <c r="B333" s="12" t="s">
        <v>797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798</v>
      </c>
      <c r="B334" s="18" t="s">
        <v>716</v>
      </c>
      <c r="C334" s="18" t="s">
        <v>283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799</v>
      </c>
      <c r="B335" s="18" t="s">
        <v>763</v>
      </c>
      <c r="C335" s="18" t="s">
        <v>283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800</v>
      </c>
      <c r="B336" s="18" t="s">
        <v>721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801</v>
      </c>
      <c r="B337" s="18" t="s">
        <v>768</v>
      </c>
      <c r="C337" s="18" t="s">
        <v>304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802</v>
      </c>
      <c r="B338" s="18" t="s">
        <v>803</v>
      </c>
      <c r="C338" s="18" t="s">
        <v>246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804</v>
      </c>
      <c r="B339" s="18" t="s">
        <v>770</v>
      </c>
      <c r="C339" s="18" t="s">
        <v>747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805</v>
      </c>
      <c r="B340" s="12" t="s">
        <v>806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807</v>
      </c>
      <c r="B341" s="18" t="s">
        <v>716</v>
      </c>
      <c r="C341" s="18" t="s">
        <v>283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808</v>
      </c>
      <c r="B342" s="18" t="s">
        <v>763</v>
      </c>
      <c r="C342" s="18" t="s">
        <v>283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809</v>
      </c>
      <c r="B343" s="18" t="s">
        <v>721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810</v>
      </c>
      <c r="B344" s="18" t="s">
        <v>803</v>
      </c>
      <c r="C344" s="18" t="s">
        <v>246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812</v>
      </c>
      <c r="B345" s="18" t="s">
        <v>770</v>
      </c>
      <c r="C345" s="18" t="s">
        <v>747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814</v>
      </c>
      <c r="B346" s="10" t="s">
        <v>815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816</v>
      </c>
      <c r="B347" s="12" t="s">
        <v>817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819</v>
      </c>
      <c r="B348" s="18" t="s">
        <v>820</v>
      </c>
      <c r="C348" s="18" t="s">
        <v>304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822</v>
      </c>
      <c r="B349" s="12" t="s">
        <v>823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824</v>
      </c>
      <c r="B350" s="18" t="s">
        <v>825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826</v>
      </c>
      <c r="B351" s="18" t="s">
        <v>827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828</v>
      </c>
      <c r="B352" s="18" t="s">
        <v>829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830</v>
      </c>
      <c r="B353" s="18" t="s">
        <v>831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832</v>
      </c>
      <c r="B354" s="18" t="s">
        <v>833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834</v>
      </c>
      <c r="B355" s="18" t="s">
        <v>111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835</v>
      </c>
      <c r="B356" s="12" t="s">
        <v>836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837</v>
      </c>
      <c r="B357" s="18" t="s">
        <v>838</v>
      </c>
      <c r="C357" s="18" t="s">
        <v>246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839</v>
      </c>
      <c r="B358" s="18" t="s">
        <v>840</v>
      </c>
      <c r="C358" s="18" t="s">
        <v>246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841</v>
      </c>
      <c r="B359" s="18" t="s">
        <v>842</v>
      </c>
      <c r="C359" s="18" t="s">
        <v>171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843</v>
      </c>
      <c r="B360" s="18" t="s">
        <v>109</v>
      </c>
      <c r="C360" s="18" t="s">
        <v>171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844</v>
      </c>
      <c r="B361" s="18" t="s">
        <v>845</v>
      </c>
      <c r="C361" s="18" t="s">
        <v>246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846</v>
      </c>
      <c r="B362" s="18" t="s">
        <v>847</v>
      </c>
      <c r="C362" s="18" t="s">
        <v>246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848</v>
      </c>
      <c r="B363" s="18" t="s">
        <v>849</v>
      </c>
      <c r="C363" s="18" t="s">
        <v>246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850</v>
      </c>
      <c r="B364" s="18" t="s">
        <v>111</v>
      </c>
      <c r="C364" s="18" t="s">
        <v>171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851</v>
      </c>
      <c r="B365" s="12" t="s">
        <v>852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3" t="s">
        <v>853</v>
      </c>
      <c r="B366" s="63" t="s">
        <v>854</v>
      </c>
      <c r="C366" s="63"/>
      <c r="D366" s="18"/>
      <c r="E366" s="67"/>
      <c r="F366" s="67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855</v>
      </c>
      <c r="B367" s="18" t="s">
        <v>856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857</v>
      </c>
      <c r="B368" s="18" t="s">
        <v>858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859</v>
      </c>
      <c r="B369" s="18" t="s">
        <v>860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861</v>
      </c>
      <c r="B370" s="18" t="s">
        <v>862</v>
      </c>
      <c r="C370" s="18" t="s">
        <v>304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863</v>
      </c>
      <c r="B371" s="18" t="s">
        <v>864</v>
      </c>
      <c r="C371" s="18" t="s">
        <v>304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865</v>
      </c>
      <c r="B372" s="18" t="s">
        <v>866</v>
      </c>
      <c r="C372" s="18" t="s">
        <v>304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867</v>
      </c>
      <c r="B373" s="18" t="s">
        <v>178</v>
      </c>
      <c r="C373" s="18" t="s">
        <v>171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3" t="s">
        <v>868</v>
      </c>
      <c r="B374" s="63" t="s">
        <v>869</v>
      </c>
      <c r="C374" s="63"/>
      <c r="D374" s="18"/>
      <c r="E374" s="67"/>
      <c r="F374" s="67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871</v>
      </c>
      <c r="B375" s="18" t="s">
        <v>872</v>
      </c>
      <c r="C375" s="18" t="s">
        <v>437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3" t="s">
        <v>873</v>
      </c>
      <c r="B376" s="63" t="s">
        <v>874</v>
      </c>
      <c r="C376" s="63"/>
      <c r="D376" s="18"/>
      <c r="E376" s="67"/>
      <c r="F376" s="67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875</v>
      </c>
      <c r="B377" s="18" t="s">
        <v>876</v>
      </c>
      <c r="C377" s="18" t="s">
        <v>437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3" t="s">
        <v>877</v>
      </c>
      <c r="B378" s="63" t="s">
        <v>878</v>
      </c>
      <c r="C378" s="63"/>
      <c r="D378" s="18"/>
      <c r="E378" s="67"/>
      <c r="F378" s="67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879</v>
      </c>
      <c r="B379" s="18" t="s">
        <v>880</v>
      </c>
      <c r="C379" s="18" t="s">
        <v>304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881</v>
      </c>
      <c r="B380" s="18" t="s">
        <v>882</v>
      </c>
      <c r="C380" s="18" t="s">
        <v>246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883</v>
      </c>
      <c r="B381" s="12" t="s">
        <v>884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885</v>
      </c>
      <c r="B382" s="18" t="s">
        <v>886</v>
      </c>
      <c r="C382" s="18" t="s">
        <v>304</v>
      </c>
      <c r="D382" s="18"/>
      <c r="E382" s="22">
        <v>6.8</v>
      </c>
      <c r="F382" s="22">
        <v>214.81</v>
      </c>
      <c r="G382" s="160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887</v>
      </c>
      <c r="B383" s="18" t="s">
        <v>888</v>
      </c>
      <c r="C383" s="18" t="s">
        <v>246</v>
      </c>
      <c r="D383" s="18"/>
      <c r="E383" s="22">
        <v>6</v>
      </c>
      <c r="F383" s="22">
        <v>181.87</v>
      </c>
      <c r="G383" s="16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889</v>
      </c>
      <c r="B384" s="18" t="s">
        <v>890</v>
      </c>
      <c r="C384" s="18" t="s">
        <v>304</v>
      </c>
      <c r="D384" s="18"/>
      <c r="E384" s="22">
        <v>12</v>
      </c>
      <c r="F384" s="22">
        <v>532.25</v>
      </c>
      <c r="G384" s="160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891</v>
      </c>
      <c r="B385" s="12" t="s">
        <v>892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894</v>
      </c>
      <c r="B386" s="18" t="s">
        <v>895</v>
      </c>
      <c r="C386" s="18" t="s">
        <v>304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896</v>
      </c>
      <c r="B387" s="18" t="s">
        <v>897</v>
      </c>
      <c r="C387" s="18" t="s">
        <v>304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898</v>
      </c>
      <c r="B388" s="12" t="s">
        <v>899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3" t="s">
        <v>900</v>
      </c>
      <c r="B389" s="63" t="s">
        <v>901</v>
      </c>
      <c r="C389" s="63"/>
      <c r="D389" s="18"/>
      <c r="E389" s="67"/>
      <c r="F389" s="67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58" t="s">
        <v>902</v>
      </c>
      <c r="B390" s="158" t="s">
        <v>903</v>
      </c>
      <c r="C390" s="158"/>
      <c r="D390" s="18"/>
      <c r="E390" s="159"/>
      <c r="F390" s="159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904</v>
      </c>
      <c r="B391" s="18" t="s">
        <v>905</v>
      </c>
      <c r="C391" s="18" t="s">
        <v>304</v>
      </c>
      <c r="D391" s="18"/>
      <c r="E391" s="22">
        <v>64</v>
      </c>
      <c r="F391" s="22">
        <v>2.15</v>
      </c>
      <c r="G391" s="160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58" t="s">
        <v>906</v>
      </c>
      <c r="B392" s="158" t="s">
        <v>907</v>
      </c>
      <c r="C392" s="158"/>
      <c r="D392" s="18"/>
      <c r="E392" s="159"/>
      <c r="F392" s="159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908</v>
      </c>
      <c r="B393" s="18" t="s">
        <v>909</v>
      </c>
      <c r="C393" s="18" t="s">
        <v>71</v>
      </c>
      <c r="D393" s="18"/>
      <c r="E393" s="22">
        <v>2.0499999999999998</v>
      </c>
      <c r="F393" s="22">
        <v>40.07</v>
      </c>
      <c r="G393" s="160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911</v>
      </c>
      <c r="B394" s="18" t="s">
        <v>912</v>
      </c>
      <c r="C394" s="18" t="s">
        <v>71</v>
      </c>
      <c r="D394" s="18"/>
      <c r="E394" s="22">
        <v>2.76</v>
      </c>
      <c r="F394" s="22">
        <v>26.08</v>
      </c>
      <c r="G394" s="16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913</v>
      </c>
      <c r="B395" s="18" t="s">
        <v>914</v>
      </c>
      <c r="C395" s="18" t="s">
        <v>22</v>
      </c>
      <c r="D395" s="18"/>
      <c r="E395" s="22">
        <v>10.24</v>
      </c>
      <c r="F395" s="22">
        <v>2.31</v>
      </c>
      <c r="G395" s="160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915</v>
      </c>
      <c r="B396" s="18" t="s">
        <v>916</v>
      </c>
      <c r="C396" s="18" t="s">
        <v>71</v>
      </c>
      <c r="D396" s="18"/>
      <c r="E396" s="22">
        <v>2.76</v>
      </c>
      <c r="F396" s="22">
        <v>26</v>
      </c>
      <c r="G396" s="160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58" t="s">
        <v>917</v>
      </c>
      <c r="B397" s="158" t="s">
        <v>918</v>
      </c>
      <c r="C397" s="158"/>
      <c r="D397" s="18"/>
      <c r="E397" s="159"/>
      <c r="F397" s="159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85" t="s">
        <v>919</v>
      </c>
      <c r="B398" s="185" t="s">
        <v>920</v>
      </c>
      <c r="C398" s="185"/>
      <c r="D398" s="18"/>
      <c r="E398" s="186"/>
      <c r="F398" s="186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921</v>
      </c>
      <c r="B399" s="18" t="s">
        <v>922</v>
      </c>
      <c r="C399" s="18" t="s">
        <v>71</v>
      </c>
      <c r="D399" s="18"/>
      <c r="E399" s="22">
        <v>3.09</v>
      </c>
      <c r="F399" s="22">
        <v>339.48</v>
      </c>
      <c r="G399" s="160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923</v>
      </c>
      <c r="B400" s="18" t="s">
        <v>924</v>
      </c>
      <c r="C400" s="18" t="s">
        <v>22</v>
      </c>
      <c r="D400" s="18"/>
      <c r="E400" s="22">
        <v>36.56</v>
      </c>
      <c r="F400" s="22">
        <v>51.19</v>
      </c>
      <c r="G400" s="16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85" t="s">
        <v>925</v>
      </c>
      <c r="B401" s="185" t="s">
        <v>926</v>
      </c>
      <c r="C401" s="185"/>
      <c r="D401" s="18"/>
      <c r="E401" s="186"/>
      <c r="F401" s="186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927</v>
      </c>
      <c r="B402" s="18" t="s">
        <v>928</v>
      </c>
      <c r="C402" s="18" t="s">
        <v>246</v>
      </c>
      <c r="D402" s="18"/>
      <c r="E402" s="22">
        <v>3.09</v>
      </c>
      <c r="F402" s="22">
        <v>23.56</v>
      </c>
      <c r="G402" s="160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930</v>
      </c>
      <c r="B403" s="18" t="s">
        <v>931</v>
      </c>
      <c r="C403" s="18" t="s">
        <v>246</v>
      </c>
      <c r="D403" s="18"/>
      <c r="E403" s="22">
        <v>3.09</v>
      </c>
      <c r="F403" s="22">
        <v>39.549999999999997</v>
      </c>
      <c r="G403" s="160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3" t="s">
        <v>933</v>
      </c>
      <c r="B404" s="63" t="s">
        <v>934</v>
      </c>
      <c r="C404" s="63"/>
      <c r="D404" s="18"/>
      <c r="E404" s="67"/>
      <c r="F404" s="67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935</v>
      </c>
      <c r="B405" s="18" t="s">
        <v>936</v>
      </c>
      <c r="C405" s="18" t="s">
        <v>304</v>
      </c>
      <c r="D405" s="18"/>
      <c r="E405" s="22">
        <v>64</v>
      </c>
      <c r="F405" s="22">
        <v>34.06</v>
      </c>
      <c r="G405" s="16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937</v>
      </c>
      <c r="B406" s="12" t="s">
        <v>938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939</v>
      </c>
      <c r="B407" s="18" t="s">
        <v>940</v>
      </c>
      <c r="C407" s="18" t="s">
        <v>304</v>
      </c>
      <c r="D407" s="18"/>
      <c r="E407" s="22">
        <v>57.25</v>
      </c>
      <c r="F407" s="22">
        <v>123</v>
      </c>
      <c r="G407" s="16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942</v>
      </c>
      <c r="B408" s="18" t="s">
        <v>943</v>
      </c>
      <c r="C408" s="18" t="s">
        <v>304</v>
      </c>
      <c r="D408" s="18"/>
      <c r="E408" s="22">
        <v>679.83</v>
      </c>
      <c r="F408" s="22">
        <v>82.8</v>
      </c>
      <c r="G408" s="160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945</v>
      </c>
      <c r="B409" s="18" t="s">
        <v>946</v>
      </c>
      <c r="C409" s="18" t="s">
        <v>304</v>
      </c>
      <c r="D409" s="18"/>
      <c r="E409" s="22">
        <v>4</v>
      </c>
      <c r="F409" s="22">
        <v>467.1</v>
      </c>
      <c r="G409" s="16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947</v>
      </c>
      <c r="B410" s="12" t="s">
        <v>948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3" t="s">
        <v>949</v>
      </c>
      <c r="B411" s="63" t="s">
        <v>950</v>
      </c>
      <c r="C411" s="63"/>
      <c r="D411" s="18"/>
      <c r="E411" s="67"/>
      <c r="F411" s="67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951</v>
      </c>
      <c r="B412" s="18" t="s">
        <v>952</v>
      </c>
      <c r="C412" s="18" t="s">
        <v>304</v>
      </c>
      <c r="D412" s="18"/>
      <c r="E412" s="22">
        <v>45.07</v>
      </c>
      <c r="F412" s="22">
        <v>151.09</v>
      </c>
      <c r="G412" s="160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953</v>
      </c>
      <c r="B413" s="18" t="s">
        <v>954</v>
      </c>
      <c r="C413" s="18" t="s">
        <v>304</v>
      </c>
      <c r="D413" s="18"/>
      <c r="E413" s="22">
        <v>45.26</v>
      </c>
      <c r="F413" s="22">
        <v>61.22</v>
      </c>
      <c r="G413" s="160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955</v>
      </c>
      <c r="B414" s="18" t="s">
        <v>956</v>
      </c>
      <c r="C414" s="18" t="s">
        <v>304</v>
      </c>
      <c r="D414" s="18"/>
      <c r="E414" s="22">
        <v>35.26</v>
      </c>
      <c r="F414" s="22">
        <v>30.12</v>
      </c>
      <c r="G414" s="160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957</v>
      </c>
      <c r="B415" s="18" t="s">
        <v>958</v>
      </c>
      <c r="C415" s="18" t="s">
        <v>304</v>
      </c>
      <c r="D415" s="18"/>
      <c r="E415" s="22">
        <v>145.58000000000001</v>
      </c>
      <c r="F415" s="22">
        <v>21.8</v>
      </c>
      <c r="G415" s="160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959</v>
      </c>
      <c r="B416" s="18" t="s">
        <v>960</v>
      </c>
      <c r="C416" s="18" t="s">
        <v>304</v>
      </c>
      <c r="D416" s="18"/>
      <c r="E416" s="22">
        <v>228.32</v>
      </c>
      <c r="F416" s="22">
        <v>15.75</v>
      </c>
      <c r="G416" s="160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961</v>
      </c>
      <c r="B417" s="18" t="s">
        <v>962</v>
      </c>
      <c r="C417" s="18" t="s">
        <v>304</v>
      </c>
      <c r="D417" s="18"/>
      <c r="E417" s="22">
        <v>325</v>
      </c>
      <c r="F417" s="22">
        <v>18.989999999999998</v>
      </c>
      <c r="G417" s="16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3" t="s">
        <v>964</v>
      </c>
      <c r="B418" s="63" t="s">
        <v>966</v>
      </c>
      <c r="C418" s="63"/>
      <c r="D418" s="18"/>
      <c r="E418" s="67"/>
      <c r="F418" s="67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967</v>
      </c>
      <c r="B419" s="18" t="s">
        <v>968</v>
      </c>
      <c r="C419" s="18" t="s">
        <v>304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969</v>
      </c>
      <c r="B420" s="18" t="s">
        <v>970</v>
      </c>
      <c r="C420" s="18" t="s">
        <v>304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971</v>
      </c>
      <c r="B421" s="12" t="s">
        <v>972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973</v>
      </c>
      <c r="B422" s="18" t="s">
        <v>974</v>
      </c>
      <c r="C422" s="18" t="s">
        <v>246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975</v>
      </c>
      <c r="B423" s="18" t="s">
        <v>976</v>
      </c>
      <c r="C423" s="18" t="s">
        <v>246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977</v>
      </c>
      <c r="B424" s="18" t="s">
        <v>978</v>
      </c>
      <c r="C424" s="18" t="s">
        <v>246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979</v>
      </c>
      <c r="B425" s="18" t="s">
        <v>980</v>
      </c>
      <c r="C425" s="18" t="s">
        <v>246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981</v>
      </c>
      <c r="B426" s="18" t="s">
        <v>982</v>
      </c>
      <c r="C426" s="18" t="s">
        <v>246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984</v>
      </c>
      <c r="B427" s="18" t="s">
        <v>985</v>
      </c>
      <c r="C427" s="18" t="s">
        <v>246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986</v>
      </c>
      <c r="B428" s="18" t="s">
        <v>987</v>
      </c>
      <c r="C428" s="18" t="s">
        <v>246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988</v>
      </c>
      <c r="B429" s="18" t="s">
        <v>989</v>
      </c>
      <c r="C429" s="18" t="s">
        <v>246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991</v>
      </c>
      <c r="B430" s="18" t="s">
        <v>992</v>
      </c>
      <c r="C430" s="18" t="s">
        <v>246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993</v>
      </c>
      <c r="B431" s="18" t="s">
        <v>994</v>
      </c>
      <c r="C431" s="18" t="s">
        <v>246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995</v>
      </c>
      <c r="B432" s="18" t="s">
        <v>996</v>
      </c>
      <c r="C432" s="18" t="s">
        <v>246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997</v>
      </c>
      <c r="B433" s="18" t="s">
        <v>998</v>
      </c>
      <c r="C433" s="18" t="s">
        <v>246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999</v>
      </c>
      <c r="B434" s="18" t="s">
        <v>1000</v>
      </c>
      <c r="C434" s="18" t="s">
        <v>246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1001</v>
      </c>
      <c r="B435" s="18" t="s">
        <v>1002</v>
      </c>
      <c r="C435" s="18" t="s">
        <v>246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3" t="s">
        <v>1003</v>
      </c>
      <c r="B436" s="63" t="s">
        <v>1004</v>
      </c>
      <c r="C436" s="63"/>
      <c r="D436" s="18"/>
      <c r="E436" s="67"/>
      <c r="F436" s="67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58" t="s">
        <v>1005</v>
      </c>
      <c r="B437" s="158" t="s">
        <v>1006</v>
      </c>
      <c r="C437" s="158"/>
      <c r="D437" s="18"/>
      <c r="E437" s="159"/>
      <c r="F437" s="159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1007</v>
      </c>
      <c r="B438" s="18" t="s">
        <v>1008</v>
      </c>
      <c r="C438" s="18" t="s">
        <v>171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1009</v>
      </c>
      <c r="B439" s="18" t="s">
        <v>490</v>
      </c>
      <c r="C439" s="18" t="s">
        <v>283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1010</v>
      </c>
      <c r="B440" s="18" t="s">
        <v>488</v>
      </c>
      <c r="C440" s="18" t="s">
        <v>541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1011</v>
      </c>
      <c r="B441" s="18" t="s">
        <v>492</v>
      </c>
      <c r="C441" s="18" t="s">
        <v>541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58" t="s">
        <v>1012</v>
      </c>
      <c r="B442" s="158" t="s">
        <v>1013</v>
      </c>
      <c r="C442" s="158"/>
      <c r="D442" s="18"/>
      <c r="E442" s="159"/>
      <c r="F442" s="159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1014</v>
      </c>
      <c r="B443" s="18" t="s">
        <v>1008</v>
      </c>
      <c r="C443" s="18" t="s">
        <v>171</v>
      </c>
      <c r="D443" s="18"/>
      <c r="E443" s="22">
        <v>0.69</v>
      </c>
      <c r="F443" s="22">
        <v>363.56</v>
      </c>
      <c r="G443" s="160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1015</v>
      </c>
      <c r="B444" s="18" t="s">
        <v>488</v>
      </c>
      <c r="C444" s="18" t="s">
        <v>541</v>
      </c>
      <c r="D444" s="18"/>
      <c r="E444" s="22">
        <v>2.8</v>
      </c>
      <c r="F444" s="22">
        <v>49.76</v>
      </c>
      <c r="G444" s="160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1016</v>
      </c>
      <c r="B445" s="18" t="s">
        <v>492</v>
      </c>
      <c r="C445" s="18" t="s">
        <v>541</v>
      </c>
      <c r="D445" s="18"/>
      <c r="E445" s="22">
        <v>3.43</v>
      </c>
      <c r="F445" s="22">
        <v>15.36</v>
      </c>
      <c r="G445" s="160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1017</v>
      </c>
      <c r="B446" s="12" t="s">
        <v>1018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1019</v>
      </c>
      <c r="B447" s="18" t="s">
        <v>1020</v>
      </c>
      <c r="C447" s="18" t="s">
        <v>246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1022</v>
      </c>
      <c r="B448" s="12" t="s">
        <v>1023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1024</v>
      </c>
      <c r="B449" s="18" t="s">
        <v>1025</v>
      </c>
      <c r="C449" s="18" t="s">
        <v>304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1026</v>
      </c>
      <c r="B450" s="18" t="s">
        <v>1027</v>
      </c>
      <c r="C450" s="18" t="s">
        <v>246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1028</v>
      </c>
      <c r="B451" s="18" t="s">
        <v>1029</v>
      </c>
      <c r="C451" s="18" t="s">
        <v>304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1031</v>
      </c>
      <c r="B452" s="18" t="s">
        <v>1032</v>
      </c>
      <c r="C452" s="18" t="s">
        <v>246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1033</v>
      </c>
      <c r="B453" s="18" t="s">
        <v>1034</v>
      </c>
      <c r="C453" s="18" t="s">
        <v>246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1035</v>
      </c>
      <c r="B454" s="18" t="s">
        <v>1036</v>
      </c>
      <c r="C454" s="18" t="s">
        <v>246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1037</v>
      </c>
      <c r="B455" s="12" t="s">
        <v>1038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1039</v>
      </c>
      <c r="B456" s="18" t="s">
        <v>1040</v>
      </c>
      <c r="C456" s="18" t="s">
        <v>246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1041</v>
      </c>
      <c r="B457" s="12" t="s">
        <v>1042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3" t="s">
        <v>1044</v>
      </c>
      <c r="B458" s="63" t="s">
        <v>1045</v>
      </c>
      <c r="C458" s="63"/>
      <c r="D458" s="18"/>
      <c r="E458" s="67"/>
      <c r="F458" s="67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1046</v>
      </c>
      <c r="B459" s="18" t="s">
        <v>1047</v>
      </c>
      <c r="C459" s="18" t="s">
        <v>246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3" t="s">
        <v>1048</v>
      </c>
      <c r="B460" s="63" t="s">
        <v>697</v>
      </c>
      <c r="C460" s="63"/>
      <c r="D460" s="18"/>
      <c r="E460" s="67"/>
      <c r="F460" s="67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1049</v>
      </c>
      <c r="B461" s="18" t="s">
        <v>1050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1052</v>
      </c>
      <c r="B462" s="18" t="s">
        <v>178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3" t="s">
        <v>1053</v>
      </c>
      <c r="B463" s="63" t="s">
        <v>1054</v>
      </c>
      <c r="C463" s="63"/>
      <c r="D463" s="18"/>
      <c r="E463" s="67"/>
      <c r="F463" s="67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1055</v>
      </c>
      <c r="B464" s="165" t="s">
        <v>1056</v>
      </c>
      <c r="C464" s="18" t="s">
        <v>246</v>
      </c>
      <c r="D464" s="18"/>
      <c r="E464" s="22">
        <v>35</v>
      </c>
      <c r="F464" s="22">
        <v>703.05</v>
      </c>
      <c r="G464" s="209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1057</v>
      </c>
      <c r="B465" s="165" t="s">
        <v>1058</v>
      </c>
      <c r="C465" s="18" t="s">
        <v>246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1060</v>
      </c>
      <c r="B466" s="165" t="s">
        <v>1061</v>
      </c>
      <c r="C466" s="18" t="s">
        <v>246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1062</v>
      </c>
      <c r="B467" s="165" t="s">
        <v>1063</v>
      </c>
      <c r="C467" s="18" t="s">
        <v>246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3" t="s">
        <v>1064</v>
      </c>
      <c r="B468" s="63" t="s">
        <v>1054</v>
      </c>
      <c r="C468" s="63"/>
      <c r="D468" s="18"/>
      <c r="E468" s="67"/>
      <c r="F468" s="67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1066</v>
      </c>
      <c r="B469" s="18" t="s">
        <v>1067</v>
      </c>
      <c r="C469" s="18" t="s">
        <v>246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1068</v>
      </c>
      <c r="B470" s="18" t="s">
        <v>1069</v>
      </c>
      <c r="C470" s="18" t="s">
        <v>246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3" t="s">
        <v>1070</v>
      </c>
      <c r="B471" s="63" t="s">
        <v>1071</v>
      </c>
      <c r="C471" s="63"/>
      <c r="D471" s="18"/>
      <c r="E471" s="67"/>
      <c r="F471" s="67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1072</v>
      </c>
      <c r="B472" s="18" t="s">
        <v>1073</v>
      </c>
      <c r="C472" s="18" t="s">
        <v>246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1075</v>
      </c>
      <c r="B473" s="18" t="s">
        <v>1076</v>
      </c>
      <c r="C473" s="18" t="s">
        <v>246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1077</v>
      </c>
      <c r="B474" s="12" t="s">
        <v>1078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3" t="s">
        <v>1079</v>
      </c>
      <c r="B475" s="63" t="s">
        <v>1080</v>
      </c>
      <c r="C475" s="63"/>
      <c r="D475" s="18"/>
      <c r="E475" s="67"/>
      <c r="F475" s="67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1082</v>
      </c>
      <c r="B476" s="18" t="s">
        <v>1083</v>
      </c>
      <c r="C476" s="18" t="s">
        <v>304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1085</v>
      </c>
      <c r="B477" s="18" t="s">
        <v>1086</v>
      </c>
      <c r="C477" s="18" t="s">
        <v>304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1087</v>
      </c>
      <c r="B478" s="18" t="s">
        <v>1088</v>
      </c>
      <c r="C478" s="18" t="s">
        <v>171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1089</v>
      </c>
      <c r="B479" s="18" t="s">
        <v>1090</v>
      </c>
      <c r="C479" s="18" t="s">
        <v>171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1092</v>
      </c>
      <c r="B480" s="18" t="s">
        <v>173</v>
      </c>
      <c r="C480" s="18" t="s">
        <v>171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1093</v>
      </c>
      <c r="B481" s="18" t="s">
        <v>1094</v>
      </c>
      <c r="C481" s="18" t="s">
        <v>304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1095</v>
      </c>
      <c r="B482" s="18" t="s">
        <v>866</v>
      </c>
      <c r="C482" s="18" t="s">
        <v>304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1096</v>
      </c>
      <c r="B483" s="18" t="s">
        <v>1097</v>
      </c>
      <c r="C483" s="18" t="s">
        <v>246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1099</v>
      </c>
      <c r="B484" s="18" t="s">
        <v>1100</v>
      </c>
      <c r="C484" s="18" t="s">
        <v>246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1101</v>
      </c>
      <c r="B485" s="18" t="s">
        <v>1102</v>
      </c>
      <c r="C485" s="18" t="s">
        <v>246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1103</v>
      </c>
      <c r="B486" s="18" t="s">
        <v>1104</v>
      </c>
      <c r="C486" s="18" t="s">
        <v>246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1106</v>
      </c>
      <c r="B487" s="18" t="s">
        <v>178</v>
      </c>
      <c r="C487" s="18" t="s">
        <v>171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3" t="s">
        <v>1107</v>
      </c>
      <c r="B488" s="63" t="s">
        <v>1108</v>
      </c>
      <c r="C488" s="63"/>
      <c r="D488" s="18"/>
      <c r="E488" s="67"/>
      <c r="F488" s="67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1109</v>
      </c>
      <c r="B489" s="18" t="s">
        <v>1110</v>
      </c>
      <c r="C489" s="18" t="s">
        <v>437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1111</v>
      </c>
      <c r="B490" s="18" t="s">
        <v>1112</v>
      </c>
      <c r="C490" s="18" t="s">
        <v>437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1113</v>
      </c>
      <c r="B491" s="18" t="s">
        <v>1114</v>
      </c>
      <c r="C491" s="18" t="s">
        <v>437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1115</v>
      </c>
      <c r="B492" s="18" t="s">
        <v>1116</v>
      </c>
      <c r="C492" s="18" t="s">
        <v>437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1117</v>
      </c>
      <c r="B493" s="18" t="s">
        <v>1118</v>
      </c>
      <c r="C493" s="18" t="s">
        <v>437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1119</v>
      </c>
      <c r="B494" s="18" t="s">
        <v>1120</v>
      </c>
      <c r="C494" s="18" t="s">
        <v>437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1121</v>
      </c>
      <c r="B495" s="10" t="s">
        <v>1122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1123</v>
      </c>
      <c r="B496" s="12" t="s">
        <v>1124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1125</v>
      </c>
      <c r="B497" s="18" t="s">
        <v>1126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1127</v>
      </c>
      <c r="B498" s="18" t="s">
        <v>1128</v>
      </c>
      <c r="C498" s="18" t="s">
        <v>246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1129</v>
      </c>
      <c r="B499" s="18" t="s">
        <v>1130</v>
      </c>
      <c r="C499" s="18" t="s">
        <v>304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1131</v>
      </c>
      <c r="B500" s="12" t="s">
        <v>823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3" t="s">
        <v>1132</v>
      </c>
      <c r="B501" s="63" t="s">
        <v>1133</v>
      </c>
      <c r="C501" s="63"/>
      <c r="D501" s="18"/>
      <c r="E501" s="67"/>
      <c r="F501" s="67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1135</v>
      </c>
      <c r="B502" s="18" t="s">
        <v>1136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1137</v>
      </c>
      <c r="B503" s="18" t="s">
        <v>1138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3" t="s">
        <v>1139</v>
      </c>
      <c r="B504" s="63" t="s">
        <v>829</v>
      </c>
      <c r="C504" s="63"/>
      <c r="D504" s="18"/>
      <c r="E504" s="67"/>
      <c r="F504" s="67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1140</v>
      </c>
      <c r="B505" s="18" t="s">
        <v>1141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1142</v>
      </c>
      <c r="B506" s="18" t="s">
        <v>1143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3" t="s">
        <v>1144</v>
      </c>
      <c r="B507" s="63" t="s">
        <v>831</v>
      </c>
      <c r="C507" s="63"/>
      <c r="D507" s="18"/>
      <c r="E507" s="67"/>
      <c r="F507" s="67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1145</v>
      </c>
      <c r="B508" s="18" t="s">
        <v>1146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1148</v>
      </c>
      <c r="B509" s="18" t="s">
        <v>1149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1150</v>
      </c>
      <c r="B510" s="18" t="s">
        <v>178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1151</v>
      </c>
      <c r="B511" s="12" t="s">
        <v>1152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1153</v>
      </c>
      <c r="B512" s="18" t="s">
        <v>1154</v>
      </c>
      <c r="C512" s="18" t="s">
        <v>304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1155</v>
      </c>
      <c r="B513" s="18" t="s">
        <v>1156</v>
      </c>
      <c r="C513" s="18" t="s">
        <v>304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1157</v>
      </c>
      <c r="B514" s="18" t="s">
        <v>1158</v>
      </c>
      <c r="C514" s="18" t="s">
        <v>246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1160</v>
      </c>
      <c r="B515" s="12" t="s">
        <v>1161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1162</v>
      </c>
      <c r="B516" s="18" t="s">
        <v>1163</v>
      </c>
      <c r="C516" s="18" t="s">
        <v>304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1164</v>
      </c>
      <c r="B517" s="18" t="s">
        <v>1165</v>
      </c>
      <c r="C517" s="18" t="s">
        <v>246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1166</v>
      </c>
      <c r="B518" s="12" t="s">
        <v>1167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3" t="s">
        <v>1169</v>
      </c>
      <c r="B519" s="63" t="s">
        <v>1170</v>
      </c>
      <c r="C519" s="63"/>
      <c r="D519" s="18"/>
      <c r="E519" s="67"/>
      <c r="F519" s="67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1171</v>
      </c>
      <c r="B520" s="18" t="s">
        <v>1172</v>
      </c>
      <c r="C520" s="18" t="s">
        <v>246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1173</v>
      </c>
      <c r="B521" s="18" t="s">
        <v>1174</v>
      </c>
      <c r="C521" s="18" t="s">
        <v>246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1175</v>
      </c>
      <c r="B522" s="18" t="s">
        <v>1177</v>
      </c>
      <c r="C522" s="18" t="s">
        <v>246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1178</v>
      </c>
      <c r="B523" s="18" t="s">
        <v>1179</v>
      </c>
      <c r="C523" s="18" t="s">
        <v>246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1180</v>
      </c>
      <c r="B524" s="18" t="s">
        <v>1181</v>
      </c>
      <c r="C524" s="18" t="s">
        <v>246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3" t="s">
        <v>1182</v>
      </c>
      <c r="B525" s="63" t="s">
        <v>1183</v>
      </c>
      <c r="C525" s="63"/>
      <c r="D525" s="18"/>
      <c r="E525" s="67"/>
      <c r="F525" s="67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1185</v>
      </c>
      <c r="B526" s="18" t="s">
        <v>1186</v>
      </c>
      <c r="C526" s="18" t="s">
        <v>246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1187</v>
      </c>
      <c r="B527" s="18" t="s">
        <v>1188</v>
      </c>
      <c r="C527" s="18" t="s">
        <v>246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1189</v>
      </c>
      <c r="B528" s="18" t="s">
        <v>1190</v>
      </c>
      <c r="C528" s="18" t="s">
        <v>246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1192</v>
      </c>
      <c r="B529" s="18" t="s">
        <v>1193</v>
      </c>
      <c r="C529" s="18" t="s">
        <v>246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1194</v>
      </c>
      <c r="B530" s="18" t="s">
        <v>1195</v>
      </c>
      <c r="C530" s="18" t="s">
        <v>246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3" t="s">
        <v>1196</v>
      </c>
      <c r="B531" s="63" t="s">
        <v>1197</v>
      </c>
      <c r="C531" s="63"/>
      <c r="D531" s="18"/>
      <c r="E531" s="67"/>
      <c r="F531" s="67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58" t="s">
        <v>1198</v>
      </c>
      <c r="B532" s="158" t="s">
        <v>907</v>
      </c>
      <c r="C532" s="158"/>
      <c r="D532" s="18"/>
      <c r="E532" s="159"/>
      <c r="F532" s="159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1199</v>
      </c>
      <c r="B533" s="18" t="s">
        <v>1200</v>
      </c>
      <c r="C533" s="18" t="s">
        <v>304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1201</v>
      </c>
      <c r="B534" s="18" t="s">
        <v>909</v>
      </c>
      <c r="C534" s="18" t="s">
        <v>171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1202</v>
      </c>
      <c r="B535" s="18" t="s">
        <v>912</v>
      </c>
      <c r="C535" s="18" t="s">
        <v>171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1203</v>
      </c>
      <c r="B536" s="18" t="s">
        <v>1204</v>
      </c>
      <c r="C536" s="18" t="s">
        <v>171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1205</v>
      </c>
      <c r="B537" s="18" t="s">
        <v>1206</v>
      </c>
      <c r="C537" s="18" t="s">
        <v>171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1207</v>
      </c>
      <c r="B538" s="18" t="s">
        <v>1208</v>
      </c>
      <c r="C538" s="18" t="s">
        <v>541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1209</v>
      </c>
      <c r="B539" s="18" t="s">
        <v>1210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58" t="s">
        <v>1212</v>
      </c>
      <c r="B540" s="158" t="s">
        <v>1213</v>
      </c>
      <c r="C540" s="158"/>
      <c r="D540" s="18"/>
      <c r="E540" s="159"/>
      <c r="F540" s="159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1214</v>
      </c>
      <c r="B541" s="18" t="s">
        <v>1215</v>
      </c>
      <c r="C541" s="18" t="s">
        <v>304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1216</v>
      </c>
      <c r="B542" s="18" t="s">
        <v>1217</v>
      </c>
      <c r="C542" s="18" t="s">
        <v>304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1218</v>
      </c>
      <c r="B543" s="18" t="s">
        <v>1219</v>
      </c>
      <c r="C543" s="18" t="s">
        <v>304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58" t="s">
        <v>1220</v>
      </c>
      <c r="B544" s="158" t="s">
        <v>1221</v>
      </c>
      <c r="C544" s="158"/>
      <c r="D544" s="18"/>
      <c r="E544" s="159"/>
      <c r="F544" s="159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1223</v>
      </c>
      <c r="B545" s="18" t="s">
        <v>1224</v>
      </c>
      <c r="C545" s="18" t="s">
        <v>246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58" t="s">
        <v>1225</v>
      </c>
      <c r="B546" s="158" t="s">
        <v>1226</v>
      </c>
      <c r="C546" s="158"/>
      <c r="D546" s="18"/>
      <c r="E546" s="159"/>
      <c r="F546" s="159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1227</v>
      </c>
      <c r="B547" s="18" t="s">
        <v>1228</v>
      </c>
      <c r="C547" s="18" t="s">
        <v>437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58" t="s">
        <v>1229</v>
      </c>
      <c r="B548" s="158" t="s">
        <v>1230</v>
      </c>
      <c r="C548" s="158"/>
      <c r="D548" s="18"/>
      <c r="E548" s="159"/>
      <c r="F548" s="159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1231</v>
      </c>
      <c r="B549" s="18" t="s">
        <v>1232</v>
      </c>
      <c r="C549" s="18" t="s">
        <v>246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1234</v>
      </c>
      <c r="B550" s="18" t="s">
        <v>1235</v>
      </c>
      <c r="C550" s="18" t="s">
        <v>246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3" t="s">
        <v>1236</v>
      </c>
      <c r="B551" s="63" t="s">
        <v>1237</v>
      </c>
      <c r="C551" s="63"/>
      <c r="D551" s="18"/>
      <c r="E551" s="67"/>
      <c r="F551" s="67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58" t="s">
        <v>1238</v>
      </c>
      <c r="B552" s="158" t="s">
        <v>907</v>
      </c>
      <c r="C552" s="158"/>
      <c r="D552" s="18"/>
      <c r="E552" s="159"/>
      <c r="F552" s="159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1239</v>
      </c>
      <c r="B553" s="18" t="s">
        <v>1200</v>
      </c>
      <c r="C553" s="18" t="s">
        <v>304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1240</v>
      </c>
      <c r="B554" s="18" t="s">
        <v>909</v>
      </c>
      <c r="C554" s="18" t="s">
        <v>171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1241</v>
      </c>
      <c r="B555" s="18" t="s">
        <v>912</v>
      </c>
      <c r="C555" s="18" t="s">
        <v>171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1243</v>
      </c>
      <c r="B556" s="18" t="s">
        <v>1204</v>
      </c>
      <c r="C556" s="18" t="s">
        <v>171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1244</v>
      </c>
      <c r="B557" s="18" t="s">
        <v>1206</v>
      </c>
      <c r="C557" s="18" t="s">
        <v>171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1245</v>
      </c>
      <c r="B558" s="18" t="s">
        <v>1208</v>
      </c>
      <c r="C558" s="18" t="s">
        <v>541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1246</v>
      </c>
      <c r="B559" s="18" t="s">
        <v>1210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58" t="s">
        <v>1248</v>
      </c>
      <c r="B560" s="158" t="s">
        <v>1249</v>
      </c>
      <c r="C560" s="158"/>
      <c r="D560" s="18"/>
      <c r="E560" s="159"/>
      <c r="F560" s="159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1250</v>
      </c>
      <c r="B561" s="18" t="s">
        <v>1251</v>
      </c>
      <c r="C561" s="18" t="s">
        <v>304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1252</v>
      </c>
      <c r="B562" s="18" t="s">
        <v>1253</v>
      </c>
      <c r="C562" s="18" t="s">
        <v>304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1255</v>
      </c>
      <c r="B563" s="18" t="s">
        <v>1256</v>
      </c>
      <c r="C563" s="18" t="s">
        <v>304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1257</v>
      </c>
      <c r="B564" s="18" t="s">
        <v>1258</v>
      </c>
      <c r="C564" s="18" t="s">
        <v>304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1259</v>
      </c>
      <c r="B565" s="18" t="s">
        <v>1260</v>
      </c>
      <c r="C565" s="18" t="s">
        <v>304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58" t="s">
        <v>1261</v>
      </c>
      <c r="B566" s="158" t="s">
        <v>1262</v>
      </c>
      <c r="C566" s="158"/>
      <c r="D566" s="18"/>
      <c r="E566" s="159"/>
      <c r="F566" s="159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1264</v>
      </c>
      <c r="B567" s="18" t="s">
        <v>1265</v>
      </c>
      <c r="C567" s="18" t="s">
        <v>246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1266</v>
      </c>
      <c r="B568" s="18" t="s">
        <v>1267</v>
      </c>
      <c r="C568" s="18" t="s">
        <v>246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58" t="s">
        <v>1268</v>
      </c>
      <c r="B569" s="158" t="s">
        <v>1269</v>
      </c>
      <c r="C569" s="158"/>
      <c r="D569" s="18"/>
      <c r="E569" s="159"/>
      <c r="F569" s="159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1270</v>
      </c>
      <c r="B570" s="18" t="s">
        <v>1271</v>
      </c>
      <c r="C570" s="18" t="s">
        <v>437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1272</v>
      </c>
      <c r="B571" s="18" t="s">
        <v>1273</v>
      </c>
      <c r="C571" s="18" t="s">
        <v>437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3" t="s">
        <v>1274</v>
      </c>
      <c r="B572" s="164" t="s">
        <v>1275</v>
      </c>
      <c r="C572" s="63"/>
      <c r="D572" s="18"/>
      <c r="E572" s="67"/>
      <c r="F572" s="67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58" t="s">
        <v>1276</v>
      </c>
      <c r="B573" s="241" t="s">
        <v>1277</v>
      </c>
      <c r="C573" s="158"/>
      <c r="D573" s="18"/>
      <c r="E573" s="159"/>
      <c r="F573" s="159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1279</v>
      </c>
      <c r="B574" s="165" t="s">
        <v>1280</v>
      </c>
      <c r="C574" s="18" t="s">
        <v>246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1281</v>
      </c>
      <c r="B575" s="165" t="s">
        <v>1282</v>
      </c>
      <c r="C575" s="18" t="s">
        <v>246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1283</v>
      </c>
      <c r="B576" s="165" t="s">
        <v>1284</v>
      </c>
      <c r="C576" s="18" t="s">
        <v>246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58" t="s">
        <v>1285</v>
      </c>
      <c r="B577" s="241" t="s">
        <v>1286</v>
      </c>
      <c r="C577" s="158"/>
      <c r="D577" s="18"/>
      <c r="E577" s="159"/>
      <c r="F577" s="159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1287</v>
      </c>
      <c r="B578" s="165" t="s">
        <v>1253</v>
      </c>
      <c r="C578" s="18" t="s">
        <v>304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1288</v>
      </c>
      <c r="B579" s="165" t="s">
        <v>1289</v>
      </c>
      <c r="C579" s="18" t="s">
        <v>304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3" t="s">
        <v>1290</v>
      </c>
      <c r="B580" s="63" t="s">
        <v>1291</v>
      </c>
      <c r="C580" s="63"/>
      <c r="D580" s="18"/>
      <c r="E580" s="67"/>
      <c r="F580" s="67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1292</v>
      </c>
      <c r="B581" s="18" t="s">
        <v>1293</v>
      </c>
      <c r="C581" s="18" t="s">
        <v>304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1295</v>
      </c>
      <c r="B582" s="18" t="s">
        <v>1296</v>
      </c>
      <c r="C582" s="18" t="s">
        <v>437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3" t="s">
        <v>1297</v>
      </c>
      <c r="B583" s="63" t="s">
        <v>1298</v>
      </c>
      <c r="C583" s="63"/>
      <c r="D583" s="18"/>
      <c r="E583" s="67"/>
      <c r="F583" s="67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1299</v>
      </c>
      <c r="B584" s="18" t="s">
        <v>1300</v>
      </c>
      <c r="C584" s="18" t="s">
        <v>246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1301</v>
      </c>
      <c r="B585" s="10" t="s">
        <v>1302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1304</v>
      </c>
      <c r="B586" s="12" t="s">
        <v>1305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1308</v>
      </c>
      <c r="B587" s="18" t="s">
        <v>1309</v>
      </c>
      <c r="C587" s="18" t="s">
        <v>246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1312</v>
      </c>
      <c r="B588" s="18" t="s">
        <v>1313</v>
      </c>
      <c r="C588" s="18" t="s">
        <v>246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1314</v>
      </c>
      <c r="B589" s="12" t="s">
        <v>1315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1316</v>
      </c>
      <c r="B590" s="18" t="s">
        <v>1317</v>
      </c>
      <c r="C590" s="18" t="s">
        <v>246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1318</v>
      </c>
      <c r="B591" s="10" t="s">
        <v>1319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1320</v>
      </c>
      <c r="B592" s="12" t="s">
        <v>1321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1323</v>
      </c>
      <c r="B593" s="18" t="s">
        <v>1324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1327</v>
      </c>
      <c r="B594" s="18" t="s">
        <v>1328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1329</v>
      </c>
      <c r="B595" s="18" t="s">
        <v>1330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1331</v>
      </c>
      <c r="B596" s="18" t="s">
        <v>1332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1333</v>
      </c>
      <c r="B597" s="12" t="s">
        <v>1167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1334</v>
      </c>
      <c r="B598" s="18" t="s">
        <v>1330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1335</v>
      </c>
      <c r="B599" s="18" t="s">
        <v>1336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1337</v>
      </c>
      <c r="B600" s="10" t="s">
        <v>1338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1339</v>
      </c>
      <c r="B601" s="18" t="s">
        <v>1340</v>
      </c>
      <c r="C601" s="18" t="s">
        <v>246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1341</v>
      </c>
      <c r="B602" s="18" t="s">
        <v>1342</v>
      </c>
      <c r="C602" s="18" t="s">
        <v>246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1344</v>
      </c>
      <c r="B603" s="18" t="s">
        <v>1345</v>
      </c>
      <c r="C603" s="18" t="s">
        <v>541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1347</v>
      </c>
      <c r="B604" s="18" t="s">
        <v>1348</v>
      </c>
      <c r="C604" s="18" t="s">
        <v>246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1349</v>
      </c>
      <c r="B605" s="18" t="s">
        <v>1350</v>
      </c>
      <c r="C605" s="18" t="s">
        <v>246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1352</v>
      </c>
      <c r="B606" s="18" t="s">
        <v>1353</v>
      </c>
      <c r="C606" s="18" t="s">
        <v>246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1354</v>
      </c>
      <c r="B607" s="18" t="s">
        <v>1355</v>
      </c>
      <c r="C607" s="18" t="s">
        <v>246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18" t="s">
        <v>1356</v>
      </c>
      <c r="B608" s="519"/>
      <c r="C608" s="275"/>
      <c r="D608" s="275"/>
      <c r="E608" s="275"/>
      <c r="F608" s="27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20" t="s">
        <v>0</v>
      </c>
      <c r="B1" s="520" t="s">
        <v>1</v>
      </c>
      <c r="C1" s="520" t="s">
        <v>2</v>
      </c>
      <c r="D1" s="521" t="s">
        <v>3</v>
      </c>
      <c r="E1" s="517" t="s">
        <v>4</v>
      </c>
      <c r="F1" s="517" t="s">
        <v>5</v>
      </c>
      <c r="G1" s="517" t="s">
        <v>1360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70"/>
      <c r="B2" s="370"/>
      <c r="C2" s="370"/>
      <c r="D2" s="370"/>
      <c r="E2" s="370"/>
      <c r="F2" s="370"/>
      <c r="G2" s="37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7" t="s">
        <v>1361</v>
      </c>
      <c r="B3" s="307" t="s">
        <v>1362</v>
      </c>
      <c r="C3" s="307"/>
      <c r="D3" s="307"/>
      <c r="E3" s="308"/>
      <c r="F3" s="308"/>
      <c r="G3" s="308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9" t="s">
        <v>1363</v>
      </c>
      <c r="B4" s="309" t="s">
        <v>14</v>
      </c>
      <c r="C4" s="309"/>
      <c r="D4" s="309"/>
      <c r="E4" s="310"/>
      <c r="F4" s="310"/>
      <c r="G4" s="310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1" t="s">
        <v>1364</v>
      </c>
      <c r="B5" s="311" t="s">
        <v>17</v>
      </c>
      <c r="C5" s="311"/>
      <c r="D5" s="311"/>
      <c r="E5" s="312"/>
      <c r="F5" s="312"/>
      <c r="G5" s="312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1365</v>
      </c>
      <c r="B6" s="5" t="s">
        <v>21</v>
      </c>
      <c r="C6" s="5" t="s">
        <v>22</v>
      </c>
      <c r="D6" s="313">
        <v>460</v>
      </c>
      <c r="E6" s="314">
        <v>1274.78</v>
      </c>
      <c r="F6" s="314">
        <v>2.15</v>
      </c>
      <c r="G6" s="314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1366</v>
      </c>
      <c r="B7" s="5" t="s">
        <v>1367</v>
      </c>
      <c r="C7" s="5" t="s">
        <v>33</v>
      </c>
      <c r="D7" s="313"/>
      <c r="E7" s="314">
        <v>3</v>
      </c>
      <c r="F7" s="314">
        <v>3082.29</v>
      </c>
      <c r="G7" s="314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1" t="s">
        <v>1368</v>
      </c>
      <c r="B8" s="311" t="s">
        <v>40</v>
      </c>
      <c r="C8" s="311"/>
      <c r="D8" s="315"/>
      <c r="E8" s="312"/>
      <c r="F8" s="312"/>
      <c r="G8" s="312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1369</v>
      </c>
      <c r="B9" s="5" t="s">
        <v>52</v>
      </c>
      <c r="C9" s="5" t="s">
        <v>53</v>
      </c>
      <c r="D9" s="313">
        <v>3</v>
      </c>
      <c r="E9" s="314">
        <v>3</v>
      </c>
      <c r="F9" s="314">
        <v>1840</v>
      </c>
      <c r="G9" s="314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1370</v>
      </c>
      <c r="B10" s="5" t="s">
        <v>57</v>
      </c>
      <c r="C10" s="5" t="s">
        <v>53</v>
      </c>
      <c r="D10" s="313">
        <v>1</v>
      </c>
      <c r="E10" s="314">
        <v>1</v>
      </c>
      <c r="F10" s="314">
        <v>1840</v>
      </c>
      <c r="G10" s="314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9" t="s">
        <v>1371</v>
      </c>
      <c r="B11" s="309" t="s">
        <v>66</v>
      </c>
      <c r="C11" s="309"/>
      <c r="D11" s="316"/>
      <c r="E11" s="310"/>
      <c r="F11" s="310"/>
      <c r="G11" s="310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1" t="s">
        <v>1372</v>
      </c>
      <c r="B12" s="311" t="s">
        <v>1373</v>
      </c>
      <c r="C12" s="311"/>
      <c r="D12" s="315"/>
      <c r="E12" s="312"/>
      <c r="F12" s="312"/>
      <c r="G12" s="312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1374</v>
      </c>
      <c r="B13" s="5" t="s">
        <v>70</v>
      </c>
      <c r="C13" s="5" t="s">
        <v>71</v>
      </c>
      <c r="D13" s="313">
        <v>179</v>
      </c>
      <c r="E13" s="314">
        <v>0</v>
      </c>
      <c r="F13" s="314"/>
      <c r="G13" s="314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1375</v>
      </c>
      <c r="B14" s="5" t="s">
        <v>79</v>
      </c>
      <c r="C14" s="5" t="s">
        <v>71</v>
      </c>
      <c r="D14" s="313">
        <v>82.34</v>
      </c>
      <c r="E14" s="314">
        <v>0</v>
      </c>
      <c r="F14" s="314">
        <v>50</v>
      </c>
      <c r="G14" s="314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1376</v>
      </c>
      <c r="B15" s="5" t="s">
        <v>86</v>
      </c>
      <c r="C15" s="5" t="s">
        <v>71</v>
      </c>
      <c r="D15" s="313">
        <v>71.599999999999994</v>
      </c>
      <c r="E15" s="314">
        <v>0</v>
      </c>
      <c r="F15" s="314">
        <v>22</v>
      </c>
      <c r="G15" s="314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1" t="s">
        <v>1377</v>
      </c>
      <c r="B16" s="311" t="s">
        <v>90</v>
      </c>
      <c r="C16" s="311"/>
      <c r="D16" s="315"/>
      <c r="E16" s="312"/>
      <c r="F16" s="312"/>
      <c r="G16" s="312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1378</v>
      </c>
      <c r="B17" s="5" t="s">
        <v>92</v>
      </c>
      <c r="C17" s="5" t="s">
        <v>71</v>
      </c>
      <c r="D17" s="313">
        <v>0.19200000000000003</v>
      </c>
      <c r="E17" s="314">
        <v>0</v>
      </c>
      <c r="F17" s="314">
        <v>17</v>
      </c>
      <c r="G17" s="314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1379</v>
      </c>
      <c r="B18" s="5" t="s">
        <v>1380</v>
      </c>
      <c r="C18" s="5" t="s">
        <v>71</v>
      </c>
      <c r="D18" s="313">
        <v>36.72</v>
      </c>
      <c r="E18" s="314">
        <v>0</v>
      </c>
      <c r="F18" s="314">
        <v>17</v>
      </c>
      <c r="G18" s="314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1381</v>
      </c>
      <c r="B19" s="5" t="s">
        <v>1382</v>
      </c>
      <c r="C19" s="5" t="s">
        <v>71</v>
      </c>
      <c r="D19" s="313">
        <v>11.25</v>
      </c>
      <c r="E19" s="314">
        <v>0</v>
      </c>
      <c r="F19" s="314">
        <v>17</v>
      </c>
      <c r="G19" s="314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1383</v>
      </c>
      <c r="B20" s="5" t="s">
        <v>111</v>
      </c>
      <c r="C20" s="5" t="s">
        <v>71</v>
      </c>
      <c r="D20" s="313">
        <v>261.23629999999997</v>
      </c>
      <c r="E20" s="314">
        <v>0</v>
      </c>
      <c r="F20" s="314">
        <v>26</v>
      </c>
      <c r="G20" s="314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311" t="s">
        <v>1384</v>
      </c>
      <c r="B21" s="311" t="s">
        <v>1385</v>
      </c>
      <c r="C21" s="311"/>
      <c r="D21" s="315"/>
      <c r="E21" s="312"/>
      <c r="F21" s="312"/>
      <c r="G21" s="312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1386</v>
      </c>
      <c r="B22" s="5" t="s">
        <v>1387</v>
      </c>
      <c r="C22" s="5" t="s">
        <v>71</v>
      </c>
      <c r="D22" s="313"/>
      <c r="E22" s="314">
        <v>51.09</v>
      </c>
      <c r="F22" s="314">
        <v>23.19</v>
      </c>
      <c r="G22" s="314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1388</v>
      </c>
      <c r="B23" s="5" t="s">
        <v>103</v>
      </c>
      <c r="C23" s="5" t="s">
        <v>71</v>
      </c>
      <c r="D23" s="313"/>
      <c r="E23" s="314">
        <v>74.569999999999993</v>
      </c>
      <c r="F23" s="314">
        <v>28.93</v>
      </c>
      <c r="G23" s="314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1389</v>
      </c>
      <c r="B24" s="5" t="s">
        <v>1382</v>
      </c>
      <c r="C24" s="5" t="s">
        <v>71</v>
      </c>
      <c r="D24" s="313"/>
      <c r="E24" s="314">
        <v>9.9</v>
      </c>
      <c r="F24" s="314">
        <v>23.19</v>
      </c>
      <c r="G24" s="314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1390</v>
      </c>
      <c r="B25" s="5" t="s">
        <v>111</v>
      </c>
      <c r="C25" s="5" t="s">
        <v>71</v>
      </c>
      <c r="D25" s="313"/>
      <c r="E25" s="314">
        <v>104.59</v>
      </c>
      <c r="F25" s="314">
        <v>26</v>
      </c>
      <c r="G25" s="314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311" t="s">
        <v>1391</v>
      </c>
      <c r="B26" s="311" t="s">
        <v>1392</v>
      </c>
      <c r="C26" s="311"/>
      <c r="D26" s="315"/>
      <c r="E26" s="312"/>
      <c r="F26" s="312"/>
      <c r="G26" s="312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1393</v>
      </c>
      <c r="B27" s="5" t="s">
        <v>109</v>
      </c>
      <c r="C27" s="5" t="s">
        <v>171</v>
      </c>
      <c r="D27" s="313"/>
      <c r="E27" s="314">
        <v>58.07</v>
      </c>
      <c r="F27" s="314">
        <v>36.659999999999997</v>
      </c>
      <c r="G27" s="314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1394</v>
      </c>
      <c r="B28" s="5" t="s">
        <v>1395</v>
      </c>
      <c r="C28" s="5" t="s">
        <v>171</v>
      </c>
      <c r="D28" s="313"/>
      <c r="E28" s="314">
        <v>49.63</v>
      </c>
      <c r="F28" s="314">
        <v>54.97</v>
      </c>
      <c r="G28" s="314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1" t="s">
        <v>1396</v>
      </c>
      <c r="B29" s="311" t="s">
        <v>130</v>
      </c>
      <c r="C29" s="311"/>
      <c r="D29" s="315"/>
      <c r="E29" s="312"/>
      <c r="F29" s="312"/>
      <c r="G29" s="312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317" t="s">
        <v>1397</v>
      </c>
      <c r="B30" s="317" t="s">
        <v>134</v>
      </c>
      <c r="C30" s="317"/>
      <c r="D30" s="318"/>
      <c r="E30" s="319"/>
      <c r="F30" s="319"/>
      <c r="G30" s="319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1398</v>
      </c>
      <c r="B31" s="5" t="s">
        <v>141</v>
      </c>
      <c r="C31" s="5" t="s">
        <v>71</v>
      </c>
      <c r="D31" s="313">
        <v>21</v>
      </c>
      <c r="E31" s="314">
        <v>9.61</v>
      </c>
      <c r="F31" s="314">
        <v>60</v>
      </c>
      <c r="G31" s="314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1399</v>
      </c>
      <c r="B32" s="5" t="s">
        <v>151</v>
      </c>
      <c r="C32" s="5" t="s">
        <v>53</v>
      </c>
      <c r="D32" s="313">
        <v>1</v>
      </c>
      <c r="E32" s="314">
        <v>0</v>
      </c>
      <c r="F32" s="314">
        <v>2800</v>
      </c>
      <c r="G32" s="314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1400</v>
      </c>
      <c r="B33" s="5" t="s">
        <v>155</v>
      </c>
      <c r="C33" s="5" t="s">
        <v>53</v>
      </c>
      <c r="D33" s="313">
        <v>1</v>
      </c>
      <c r="E33" s="314">
        <v>0</v>
      </c>
      <c r="F33" s="314">
        <v>3800</v>
      </c>
      <c r="G33" s="314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317" t="s">
        <v>1401</v>
      </c>
      <c r="B34" s="317" t="s">
        <v>157</v>
      </c>
      <c r="C34" s="317"/>
      <c r="D34" s="318"/>
      <c r="E34" s="319"/>
      <c r="F34" s="319"/>
      <c r="G34" s="319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1402</v>
      </c>
      <c r="B35" s="5" t="s">
        <v>151</v>
      </c>
      <c r="C35" s="5" t="s">
        <v>53</v>
      </c>
      <c r="D35" s="313"/>
      <c r="E35" s="314">
        <v>1</v>
      </c>
      <c r="F35" s="314">
        <v>3800</v>
      </c>
      <c r="G35" s="314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1403</v>
      </c>
      <c r="B36" s="5" t="s">
        <v>155</v>
      </c>
      <c r="C36" s="5" t="s">
        <v>53</v>
      </c>
      <c r="D36" s="313"/>
      <c r="E36" s="314">
        <v>1</v>
      </c>
      <c r="F36" s="314">
        <v>4800</v>
      </c>
      <c r="G36" s="314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309" t="s">
        <v>1404</v>
      </c>
      <c r="B37" s="309" t="s">
        <v>1405</v>
      </c>
      <c r="C37" s="309"/>
      <c r="D37" s="316"/>
      <c r="E37" s="310"/>
      <c r="F37" s="310"/>
      <c r="G37" s="310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311" t="s">
        <v>1406</v>
      </c>
      <c r="B38" s="311" t="s">
        <v>1407</v>
      </c>
      <c r="C38" s="311"/>
      <c r="D38" s="315"/>
      <c r="E38" s="312"/>
      <c r="F38" s="312"/>
      <c r="G38" s="312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1408</v>
      </c>
      <c r="B39" s="5" t="s">
        <v>240</v>
      </c>
      <c r="C39" s="5" t="s">
        <v>71</v>
      </c>
      <c r="D39" s="313">
        <v>35</v>
      </c>
      <c r="E39" s="314">
        <v>0</v>
      </c>
      <c r="F39" s="314">
        <v>299.5</v>
      </c>
      <c r="G39" s="314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1409</v>
      </c>
      <c r="B40" s="5" t="s">
        <v>273</v>
      </c>
      <c r="C40" s="5" t="s">
        <v>71</v>
      </c>
      <c r="D40" s="313"/>
      <c r="E40" s="314">
        <v>24.5</v>
      </c>
      <c r="F40" s="314">
        <v>313.76</v>
      </c>
      <c r="G40" s="314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1410</v>
      </c>
      <c r="B41" s="5" t="s">
        <v>282</v>
      </c>
      <c r="C41" s="5" t="s">
        <v>283</v>
      </c>
      <c r="D41" s="313"/>
      <c r="E41" s="314">
        <v>1366.71</v>
      </c>
      <c r="F41" s="314">
        <v>4.75</v>
      </c>
      <c r="G41" s="314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1411</v>
      </c>
      <c r="B42" s="5" t="s">
        <v>242</v>
      </c>
      <c r="C42" s="5" t="s">
        <v>22</v>
      </c>
      <c r="D42" s="313">
        <v>23</v>
      </c>
      <c r="E42" s="314">
        <v>12.6</v>
      </c>
      <c r="F42" s="314">
        <v>48.5</v>
      </c>
      <c r="G42" s="314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1412</v>
      </c>
      <c r="B43" s="5" t="s">
        <v>300</v>
      </c>
      <c r="C43" s="5" t="s">
        <v>22</v>
      </c>
      <c r="D43" s="313"/>
      <c r="E43" s="314">
        <v>108.99</v>
      </c>
      <c r="F43" s="314">
        <v>15.36</v>
      </c>
      <c r="G43" s="314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1413</v>
      </c>
      <c r="B44" s="5" t="s">
        <v>297</v>
      </c>
      <c r="C44" s="5" t="s">
        <v>22</v>
      </c>
      <c r="D44" s="313">
        <v>500</v>
      </c>
      <c r="E44" s="314">
        <v>0</v>
      </c>
      <c r="F44" s="314">
        <v>10</v>
      </c>
      <c r="G44" s="314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1414</v>
      </c>
      <c r="B45" s="5" t="s">
        <v>303</v>
      </c>
      <c r="C45" s="5" t="s">
        <v>304</v>
      </c>
      <c r="D45" s="313">
        <v>100</v>
      </c>
      <c r="E45" s="314">
        <v>36.950000000000003</v>
      </c>
      <c r="F45" s="314">
        <v>15.5</v>
      </c>
      <c r="G45" s="314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1415</v>
      </c>
      <c r="B46" s="5" t="s">
        <v>456</v>
      </c>
      <c r="C46" s="5" t="s">
        <v>304</v>
      </c>
      <c r="D46" s="313"/>
      <c r="E46" s="314">
        <v>9.35</v>
      </c>
      <c r="F46" s="314">
        <v>21.55</v>
      </c>
      <c r="G46" s="314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1416</v>
      </c>
      <c r="B47" s="5" t="s">
        <v>313</v>
      </c>
      <c r="C47" s="5" t="s">
        <v>246</v>
      </c>
      <c r="D47" s="313">
        <v>100</v>
      </c>
      <c r="E47" s="314">
        <v>0</v>
      </c>
      <c r="F47" s="314">
        <v>10</v>
      </c>
      <c r="G47" s="314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311" t="s">
        <v>1417</v>
      </c>
      <c r="B48" s="311" t="s">
        <v>1418</v>
      </c>
      <c r="C48" s="311"/>
      <c r="D48" s="315"/>
      <c r="E48" s="312"/>
      <c r="F48" s="312"/>
      <c r="G48" s="312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1419</v>
      </c>
      <c r="B49" s="5" t="s">
        <v>240</v>
      </c>
      <c r="C49" s="5" t="s">
        <v>71</v>
      </c>
      <c r="D49" s="313">
        <v>18.5</v>
      </c>
      <c r="E49" s="314">
        <v>0</v>
      </c>
      <c r="F49" s="314">
        <v>299.5</v>
      </c>
      <c r="G49" s="314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1420</v>
      </c>
      <c r="B50" s="5" t="s">
        <v>1421</v>
      </c>
      <c r="C50" s="5" t="s">
        <v>246</v>
      </c>
      <c r="D50" s="313">
        <v>21</v>
      </c>
      <c r="E50" s="314">
        <v>0</v>
      </c>
      <c r="F50" s="314">
        <v>160</v>
      </c>
      <c r="G50" s="314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1422</v>
      </c>
      <c r="B51" s="5" t="s">
        <v>242</v>
      </c>
      <c r="C51" s="5" t="s">
        <v>22</v>
      </c>
      <c r="D51" s="313">
        <v>50</v>
      </c>
      <c r="E51" s="314">
        <v>0</v>
      </c>
      <c r="F51" s="314">
        <v>48.5</v>
      </c>
      <c r="G51" s="314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1423</v>
      </c>
      <c r="B52" s="5" t="s">
        <v>282</v>
      </c>
      <c r="C52" s="5" t="s">
        <v>283</v>
      </c>
      <c r="D52" s="313">
        <v>571.54999999999995</v>
      </c>
      <c r="E52" s="314">
        <v>0</v>
      </c>
      <c r="F52" s="314">
        <v>4.75</v>
      </c>
      <c r="G52" s="314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311" t="s">
        <v>1424</v>
      </c>
      <c r="B53" s="311" t="s">
        <v>1425</v>
      </c>
      <c r="C53" s="311"/>
      <c r="D53" s="315"/>
      <c r="E53" s="312"/>
      <c r="F53" s="312"/>
      <c r="G53" s="312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1426</v>
      </c>
      <c r="B54" s="5" t="s">
        <v>240</v>
      </c>
      <c r="C54" s="5" t="s">
        <v>71</v>
      </c>
      <c r="D54" s="313">
        <v>24</v>
      </c>
      <c r="E54" s="314">
        <v>0</v>
      </c>
      <c r="F54" s="314">
        <v>299.5</v>
      </c>
      <c r="G54" s="314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1427</v>
      </c>
      <c r="B55" s="5" t="s">
        <v>242</v>
      </c>
      <c r="C55" s="5" t="s">
        <v>22</v>
      </c>
      <c r="D55" s="313">
        <v>15.771428571428572</v>
      </c>
      <c r="E55" s="314">
        <v>0</v>
      </c>
      <c r="F55" s="314">
        <v>48.5</v>
      </c>
      <c r="G55" s="314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1428</v>
      </c>
      <c r="B56" s="5" t="s">
        <v>297</v>
      </c>
      <c r="C56" s="5" t="s">
        <v>22</v>
      </c>
      <c r="D56" s="313">
        <v>70</v>
      </c>
      <c r="E56" s="314">
        <v>0</v>
      </c>
      <c r="F56" s="314">
        <v>10</v>
      </c>
      <c r="G56" s="314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1429</v>
      </c>
      <c r="B57" s="5" t="s">
        <v>313</v>
      </c>
      <c r="C57" s="5" t="s">
        <v>246</v>
      </c>
      <c r="D57" s="313">
        <v>64</v>
      </c>
      <c r="E57" s="314">
        <v>0</v>
      </c>
      <c r="F57" s="314">
        <v>10</v>
      </c>
      <c r="G57" s="314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311" t="s">
        <v>1430</v>
      </c>
      <c r="B58" s="311" t="s">
        <v>1431</v>
      </c>
      <c r="C58" s="311"/>
      <c r="D58" s="315"/>
      <c r="E58" s="312"/>
      <c r="F58" s="312"/>
      <c r="G58" s="312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1432</v>
      </c>
      <c r="B59" s="5" t="s">
        <v>266</v>
      </c>
      <c r="C59" s="5" t="s">
        <v>71</v>
      </c>
      <c r="D59" s="313"/>
      <c r="E59" s="314">
        <v>1.46</v>
      </c>
      <c r="F59" s="314">
        <v>205.92</v>
      </c>
      <c r="G59" s="314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1433</v>
      </c>
      <c r="B60" s="5" t="s">
        <v>240</v>
      </c>
      <c r="C60" s="5" t="s">
        <v>71</v>
      </c>
      <c r="D60" s="313">
        <v>14.6</v>
      </c>
      <c r="E60" s="314">
        <v>0</v>
      </c>
      <c r="F60" s="314">
        <v>299.5</v>
      </c>
      <c r="G60" s="314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1434</v>
      </c>
      <c r="B61" s="5" t="s">
        <v>271</v>
      </c>
      <c r="C61" s="5" t="s">
        <v>71</v>
      </c>
      <c r="D61" s="313"/>
      <c r="E61" s="314">
        <v>8.75</v>
      </c>
      <c r="F61" s="314">
        <v>329.61</v>
      </c>
      <c r="G61" s="314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1435</v>
      </c>
      <c r="B62" s="5" t="s">
        <v>273</v>
      </c>
      <c r="C62" s="5" t="s">
        <v>71</v>
      </c>
      <c r="D62" s="313"/>
      <c r="E62" s="314">
        <v>7.5</v>
      </c>
      <c r="F62" s="314">
        <v>313.76</v>
      </c>
      <c r="G62" s="314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1436</v>
      </c>
      <c r="B63" s="5" t="s">
        <v>381</v>
      </c>
      <c r="C63" s="5" t="s">
        <v>71</v>
      </c>
      <c r="D63" s="313"/>
      <c r="E63" s="314">
        <v>11.1</v>
      </c>
      <c r="F63" s="314">
        <v>338.36</v>
      </c>
      <c r="G63" s="314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1437</v>
      </c>
      <c r="B64" s="5" t="s">
        <v>282</v>
      </c>
      <c r="C64" s="5" t="s">
        <v>283</v>
      </c>
      <c r="D64" s="313">
        <v>451.67368421052629</v>
      </c>
      <c r="E64" s="314">
        <v>1136.99</v>
      </c>
      <c r="F64" s="314">
        <v>4.75</v>
      </c>
      <c r="G64" s="314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1438</v>
      </c>
      <c r="B65" s="5" t="s">
        <v>292</v>
      </c>
      <c r="C65" s="5" t="s">
        <v>22</v>
      </c>
      <c r="D65" s="313">
        <v>44</v>
      </c>
      <c r="E65" s="314">
        <v>0.56000000000000005</v>
      </c>
      <c r="F65" s="314">
        <v>48.5</v>
      </c>
      <c r="G65" s="314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1439</v>
      </c>
      <c r="B66" s="5" t="s">
        <v>402</v>
      </c>
      <c r="C66" s="5" t="s">
        <v>22</v>
      </c>
      <c r="D66" s="313"/>
      <c r="E66" s="314">
        <v>112.67</v>
      </c>
      <c r="F66" s="314">
        <v>58.27</v>
      </c>
      <c r="G66" s="314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1440</v>
      </c>
      <c r="B67" s="5" t="s">
        <v>300</v>
      </c>
      <c r="C67" s="5" t="s">
        <v>22</v>
      </c>
      <c r="D67" s="313"/>
      <c r="E67" s="314">
        <v>50.03</v>
      </c>
      <c r="F67" s="314">
        <v>15.36</v>
      </c>
      <c r="G67" s="314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1441</v>
      </c>
      <c r="B68" s="5" t="s">
        <v>303</v>
      </c>
      <c r="C68" s="5" t="s">
        <v>304</v>
      </c>
      <c r="D68" s="313"/>
      <c r="E68" s="314">
        <v>7.4</v>
      </c>
      <c r="F68" s="314">
        <v>15.5</v>
      </c>
      <c r="G68" s="314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1442</v>
      </c>
      <c r="B69" s="5" t="s">
        <v>456</v>
      </c>
      <c r="C69" s="5" t="s">
        <v>304</v>
      </c>
      <c r="D69" s="313"/>
      <c r="E69" s="314">
        <v>13.52</v>
      </c>
      <c r="F69" s="314">
        <v>21.55</v>
      </c>
      <c r="G69" s="314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311" t="s">
        <v>1443</v>
      </c>
      <c r="B70" s="311" t="s">
        <v>1444</v>
      </c>
      <c r="C70" s="311"/>
      <c r="D70" s="315"/>
      <c r="E70" s="312"/>
      <c r="F70" s="312"/>
      <c r="G70" s="312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1445</v>
      </c>
      <c r="B71" s="5" t="s">
        <v>266</v>
      </c>
      <c r="C71" s="5" t="s">
        <v>71</v>
      </c>
      <c r="D71" s="313"/>
      <c r="E71" s="314">
        <v>0.99</v>
      </c>
      <c r="F71" s="314">
        <v>205.92</v>
      </c>
      <c r="G71" s="314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1446</v>
      </c>
      <c r="B72" s="5" t="s">
        <v>240</v>
      </c>
      <c r="C72" s="5" t="s">
        <v>71</v>
      </c>
      <c r="D72" s="313">
        <v>43.2</v>
      </c>
      <c r="E72" s="314">
        <v>0</v>
      </c>
      <c r="F72" s="314">
        <v>299.5</v>
      </c>
      <c r="G72" s="314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1447</v>
      </c>
      <c r="B73" s="5" t="s">
        <v>271</v>
      </c>
      <c r="C73" s="5" t="s">
        <v>71</v>
      </c>
      <c r="D73" s="313"/>
      <c r="E73" s="314">
        <v>8.56</v>
      </c>
      <c r="F73" s="314">
        <v>329.61</v>
      </c>
      <c r="G73" s="314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1448</v>
      </c>
      <c r="B74" s="5" t="s">
        <v>273</v>
      </c>
      <c r="C74" s="5" t="s">
        <v>71</v>
      </c>
      <c r="D74" s="313"/>
      <c r="E74" s="314">
        <v>25.88</v>
      </c>
      <c r="F74" s="314">
        <v>313.76</v>
      </c>
      <c r="G74" s="314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1449</v>
      </c>
      <c r="B75" s="5" t="s">
        <v>277</v>
      </c>
      <c r="C75" s="5" t="s">
        <v>71</v>
      </c>
      <c r="D75" s="313"/>
      <c r="E75" s="314">
        <v>0.96</v>
      </c>
      <c r="F75" s="314">
        <v>340.88</v>
      </c>
      <c r="G75" s="314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1450</v>
      </c>
      <c r="B76" s="5" t="s">
        <v>282</v>
      </c>
      <c r="C76" s="5" t="s">
        <v>283</v>
      </c>
      <c r="D76" s="313"/>
      <c r="E76" s="314">
        <v>1016.27</v>
      </c>
      <c r="F76" s="314">
        <v>4.75</v>
      </c>
      <c r="G76" s="314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1451</v>
      </c>
      <c r="B77" s="5" t="s">
        <v>287</v>
      </c>
      <c r="C77" s="5" t="s">
        <v>22</v>
      </c>
      <c r="D77" s="313"/>
      <c r="E77" s="314">
        <v>37.06</v>
      </c>
      <c r="F77" s="314">
        <v>58.27</v>
      </c>
      <c r="G77" s="314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1452</v>
      </c>
      <c r="B78" s="5" t="s">
        <v>292</v>
      </c>
      <c r="C78" s="5" t="s">
        <v>22</v>
      </c>
      <c r="D78" s="313">
        <v>14.4</v>
      </c>
      <c r="E78" s="314">
        <v>9.08</v>
      </c>
      <c r="F78" s="314">
        <v>48.5</v>
      </c>
      <c r="G78" s="314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1453</v>
      </c>
      <c r="B79" s="5" t="s">
        <v>294</v>
      </c>
      <c r="C79" s="5" t="s">
        <v>22</v>
      </c>
      <c r="D79" s="313"/>
      <c r="E79" s="314">
        <v>9.6</v>
      </c>
      <c r="F79" s="314">
        <v>64.489999999999995</v>
      </c>
      <c r="G79" s="314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1454</v>
      </c>
      <c r="B80" s="5" t="s">
        <v>297</v>
      </c>
      <c r="C80" s="5" t="s">
        <v>22</v>
      </c>
      <c r="D80" s="313">
        <v>216</v>
      </c>
      <c r="E80" s="314">
        <v>0</v>
      </c>
      <c r="F80" s="314">
        <v>10</v>
      </c>
      <c r="G80" s="314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1455</v>
      </c>
      <c r="B81" s="5" t="s">
        <v>297</v>
      </c>
      <c r="C81" s="5" t="s">
        <v>22</v>
      </c>
      <c r="D81" s="313"/>
      <c r="E81" s="314">
        <v>132.49</v>
      </c>
      <c r="F81" s="314">
        <v>15.36</v>
      </c>
      <c r="G81" s="314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1456</v>
      </c>
      <c r="B82" s="5" t="s">
        <v>313</v>
      </c>
      <c r="C82" s="5" t="s">
        <v>246</v>
      </c>
      <c r="D82" s="313">
        <v>24</v>
      </c>
      <c r="E82" s="314">
        <v>0</v>
      </c>
      <c r="F82" s="314">
        <v>10</v>
      </c>
      <c r="G82" s="314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1457</v>
      </c>
      <c r="B83" s="5" t="s">
        <v>310</v>
      </c>
      <c r="C83" s="5" t="s">
        <v>246</v>
      </c>
      <c r="D83" s="313"/>
      <c r="E83" s="314">
        <v>48</v>
      </c>
      <c r="F83" s="314">
        <v>40.14</v>
      </c>
      <c r="G83" s="314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1458</v>
      </c>
      <c r="B84" s="5" t="s">
        <v>303</v>
      </c>
      <c r="C84" s="5" t="s">
        <v>304</v>
      </c>
      <c r="D84" s="313">
        <v>72</v>
      </c>
      <c r="E84" s="314">
        <v>42.53</v>
      </c>
      <c r="F84" s="314">
        <v>15.5</v>
      </c>
      <c r="G84" s="314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1459</v>
      </c>
      <c r="B85" s="5" t="s">
        <v>1460</v>
      </c>
      <c r="C85" s="5" t="s">
        <v>304</v>
      </c>
      <c r="D85" s="313"/>
      <c r="E85" s="314">
        <v>20.059999999999999</v>
      </c>
      <c r="F85" s="314">
        <v>21.55</v>
      </c>
      <c r="G85" s="314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311" t="s">
        <v>1461</v>
      </c>
      <c r="B86" s="311" t="s">
        <v>1462</v>
      </c>
      <c r="C86" s="311"/>
      <c r="D86" s="315"/>
      <c r="E86" s="312"/>
      <c r="F86" s="312"/>
      <c r="G86" s="312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1463</v>
      </c>
      <c r="B87" s="5" t="s">
        <v>1464</v>
      </c>
      <c r="C87" s="5" t="s">
        <v>71</v>
      </c>
      <c r="D87" s="313">
        <v>2.56</v>
      </c>
      <c r="E87" s="314">
        <v>0</v>
      </c>
      <c r="F87" s="314">
        <v>299.5</v>
      </c>
      <c r="G87" s="314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1465</v>
      </c>
      <c r="B88" s="5" t="s">
        <v>242</v>
      </c>
      <c r="C88" s="5" t="s">
        <v>22</v>
      </c>
      <c r="D88" s="313">
        <v>0.25608247422680414</v>
      </c>
      <c r="E88" s="314">
        <v>0</v>
      </c>
      <c r="F88" s="314">
        <v>48.5</v>
      </c>
      <c r="G88" s="314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1466</v>
      </c>
      <c r="B89" s="5" t="s">
        <v>245</v>
      </c>
      <c r="C89" s="5" t="s">
        <v>246</v>
      </c>
      <c r="D89" s="313"/>
      <c r="E89" s="314">
        <v>8</v>
      </c>
      <c r="F89" s="314">
        <v>116.46</v>
      </c>
      <c r="G89" s="314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311" t="s">
        <v>1467</v>
      </c>
      <c r="B90" s="311" t="s">
        <v>1468</v>
      </c>
      <c r="C90" s="311"/>
      <c r="D90" s="315"/>
      <c r="E90" s="312"/>
      <c r="F90" s="312"/>
      <c r="G90" s="312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1469</v>
      </c>
      <c r="B91" s="5" t="s">
        <v>266</v>
      </c>
      <c r="C91" s="5" t="s">
        <v>71</v>
      </c>
      <c r="D91" s="313"/>
      <c r="E91" s="314">
        <v>1.51</v>
      </c>
      <c r="F91" s="314">
        <v>205.92</v>
      </c>
      <c r="G91" s="314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1470</v>
      </c>
      <c r="B92" s="5" t="s">
        <v>422</v>
      </c>
      <c r="C92" s="5" t="s">
        <v>71</v>
      </c>
      <c r="D92" s="313">
        <v>5.64</v>
      </c>
      <c r="E92" s="314">
        <v>0</v>
      </c>
      <c r="F92" s="314">
        <v>279.5</v>
      </c>
      <c r="G92" s="314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1471</v>
      </c>
      <c r="B93" s="5" t="s">
        <v>273</v>
      </c>
      <c r="C93" s="5" t="s">
        <v>71</v>
      </c>
      <c r="D93" s="313"/>
      <c r="E93" s="314">
        <v>4.5199999999999996</v>
      </c>
      <c r="F93" s="314">
        <v>313.76</v>
      </c>
      <c r="G93" s="314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1472</v>
      </c>
      <c r="B94" s="5" t="s">
        <v>381</v>
      </c>
      <c r="C94" s="5" t="s">
        <v>71</v>
      </c>
      <c r="D94" s="313"/>
      <c r="E94" s="314">
        <v>4.13</v>
      </c>
      <c r="F94" s="314">
        <v>338.36</v>
      </c>
      <c r="G94" s="314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1473</v>
      </c>
      <c r="B95" s="5" t="s">
        <v>282</v>
      </c>
      <c r="C95" s="5" t="s">
        <v>283</v>
      </c>
      <c r="D95" s="313">
        <v>464</v>
      </c>
      <c r="E95" s="314">
        <v>753.09</v>
      </c>
      <c r="F95" s="314">
        <v>4.75</v>
      </c>
      <c r="G95" s="314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1474</v>
      </c>
      <c r="B96" s="5" t="s">
        <v>292</v>
      </c>
      <c r="C96" s="5" t="s">
        <v>22</v>
      </c>
      <c r="D96" s="313">
        <v>28.2</v>
      </c>
      <c r="E96" s="314">
        <v>0</v>
      </c>
      <c r="F96" s="314">
        <v>48.5</v>
      </c>
      <c r="G96" s="314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1475</v>
      </c>
      <c r="B97" s="5" t="s">
        <v>402</v>
      </c>
      <c r="C97" s="5" t="s">
        <v>22</v>
      </c>
      <c r="D97" s="313"/>
      <c r="E97" s="314">
        <v>65.03</v>
      </c>
      <c r="F97" s="314">
        <v>58.27</v>
      </c>
      <c r="G97" s="314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1476</v>
      </c>
      <c r="B98" s="5" t="s">
        <v>297</v>
      </c>
      <c r="C98" s="5" t="s">
        <v>22</v>
      </c>
      <c r="D98" s="313"/>
      <c r="E98" s="314">
        <v>58.35</v>
      </c>
      <c r="F98" s="314">
        <v>15.36</v>
      </c>
      <c r="G98" s="314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1477</v>
      </c>
      <c r="B99" s="5" t="s">
        <v>436</v>
      </c>
      <c r="C99" s="5" t="s">
        <v>437</v>
      </c>
      <c r="D99" s="313"/>
      <c r="E99" s="314">
        <v>60</v>
      </c>
      <c r="F99" s="314">
        <v>69.989999999999995</v>
      </c>
      <c r="G99" s="314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1478</v>
      </c>
      <c r="B100" s="5" t="s">
        <v>440</v>
      </c>
      <c r="C100" s="5" t="s">
        <v>22</v>
      </c>
      <c r="D100" s="313"/>
      <c r="E100" s="314">
        <v>31.15</v>
      </c>
      <c r="F100" s="314">
        <v>24.66</v>
      </c>
      <c r="G100" s="314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1479</v>
      </c>
      <c r="B101" s="5" t="s">
        <v>443</v>
      </c>
      <c r="C101" s="5" t="s">
        <v>22</v>
      </c>
      <c r="D101" s="313"/>
      <c r="E101" s="314">
        <v>26.17</v>
      </c>
      <c r="F101" s="314">
        <v>22.71</v>
      </c>
      <c r="G101" s="314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311" t="s">
        <v>1480</v>
      </c>
      <c r="B102" s="311" t="s">
        <v>1481</v>
      </c>
      <c r="C102" s="311"/>
      <c r="D102" s="315"/>
      <c r="E102" s="312"/>
      <c r="F102" s="312"/>
      <c r="G102" s="312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1482</v>
      </c>
      <c r="B103" s="5" t="s">
        <v>422</v>
      </c>
      <c r="C103" s="5" t="s">
        <v>71</v>
      </c>
      <c r="D103" s="313">
        <v>6.3</v>
      </c>
      <c r="E103" s="314">
        <v>0</v>
      </c>
      <c r="F103" s="314">
        <v>279.5</v>
      </c>
      <c r="G103" s="314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1483</v>
      </c>
      <c r="B104" s="5" t="s">
        <v>450</v>
      </c>
      <c r="C104" s="5" t="s">
        <v>71</v>
      </c>
      <c r="D104" s="313"/>
      <c r="E104" s="314">
        <v>4.75</v>
      </c>
      <c r="F104" s="314">
        <v>363.56</v>
      </c>
      <c r="G104" s="314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1484</v>
      </c>
      <c r="B105" s="5" t="s">
        <v>282</v>
      </c>
      <c r="C105" s="5" t="s">
        <v>283</v>
      </c>
      <c r="D105" s="313">
        <v>367.92</v>
      </c>
      <c r="E105" s="314">
        <v>293.64</v>
      </c>
      <c r="F105" s="314">
        <v>4.75</v>
      </c>
      <c r="G105" s="314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1485</v>
      </c>
      <c r="B106" s="5" t="s">
        <v>454</v>
      </c>
      <c r="C106" s="5" t="s">
        <v>22</v>
      </c>
      <c r="D106" s="313"/>
      <c r="E106" s="314">
        <v>93.79</v>
      </c>
      <c r="F106" s="314">
        <v>62.06</v>
      </c>
      <c r="G106" s="314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1486</v>
      </c>
      <c r="B107" s="5" t="s">
        <v>456</v>
      </c>
      <c r="C107" s="5" t="s">
        <v>304</v>
      </c>
      <c r="D107" s="313"/>
      <c r="E107" s="314">
        <v>18.600000000000001</v>
      </c>
      <c r="F107" s="314">
        <v>21.55</v>
      </c>
      <c r="G107" s="314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1487</v>
      </c>
      <c r="B108" s="5" t="s">
        <v>459</v>
      </c>
      <c r="C108" s="5" t="s">
        <v>304</v>
      </c>
      <c r="D108" s="313">
        <v>55</v>
      </c>
      <c r="E108" s="314">
        <v>36.299999999999997</v>
      </c>
      <c r="F108" s="314">
        <v>80</v>
      </c>
      <c r="G108" s="314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1488</v>
      </c>
      <c r="B109" s="5" t="s">
        <v>1489</v>
      </c>
      <c r="C109" s="5" t="s">
        <v>246</v>
      </c>
      <c r="D109" s="313">
        <v>0.76801431127012521</v>
      </c>
      <c r="E109" s="314">
        <v>0</v>
      </c>
      <c r="F109" s="314">
        <v>279.5</v>
      </c>
      <c r="G109" s="314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1" t="s">
        <v>1490</v>
      </c>
      <c r="B110" s="311" t="s">
        <v>1491</v>
      </c>
      <c r="C110" s="311"/>
      <c r="D110" s="315"/>
      <c r="E110" s="312"/>
      <c r="F110" s="312"/>
      <c r="G110" s="312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7" t="s">
        <v>1492</v>
      </c>
      <c r="B111" s="317" t="s">
        <v>1493</v>
      </c>
      <c r="C111" s="317"/>
      <c r="D111" s="318"/>
      <c r="E111" s="319"/>
      <c r="F111" s="319"/>
      <c r="G111" s="319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1494</v>
      </c>
      <c r="B112" s="5" t="s">
        <v>340</v>
      </c>
      <c r="C112" s="5" t="s">
        <v>71</v>
      </c>
      <c r="D112" s="313"/>
      <c r="E112" s="314">
        <v>9.4700000000000006</v>
      </c>
      <c r="F112" s="314">
        <v>313.76</v>
      </c>
      <c r="G112" s="314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1495</v>
      </c>
      <c r="B113" s="5" t="s">
        <v>347</v>
      </c>
      <c r="C113" s="5" t="s">
        <v>283</v>
      </c>
      <c r="D113" s="313"/>
      <c r="E113" s="314">
        <v>332.86</v>
      </c>
      <c r="F113" s="314">
        <v>4.75</v>
      </c>
      <c r="G113" s="314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1496</v>
      </c>
      <c r="B114" s="5" t="s">
        <v>352</v>
      </c>
      <c r="C114" s="5" t="s">
        <v>22</v>
      </c>
      <c r="D114" s="313"/>
      <c r="E114" s="314">
        <v>5.56</v>
      </c>
      <c r="F114" s="314">
        <v>48.5</v>
      </c>
      <c r="G114" s="314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1497</v>
      </c>
      <c r="B115" s="5" t="s">
        <v>356</v>
      </c>
      <c r="C115" s="5" t="s">
        <v>22</v>
      </c>
      <c r="D115" s="313"/>
      <c r="E115" s="314">
        <v>39</v>
      </c>
      <c r="F115" s="314">
        <v>15.36</v>
      </c>
      <c r="G115" s="314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1498</v>
      </c>
      <c r="B116" s="5" t="s">
        <v>330</v>
      </c>
      <c r="C116" s="5" t="s">
        <v>304</v>
      </c>
      <c r="D116" s="313"/>
      <c r="E116" s="314">
        <v>7.8</v>
      </c>
      <c r="F116" s="314">
        <v>15.5</v>
      </c>
      <c r="G116" s="314">
        <f t="shared" si="16"/>
        <v>0</v>
      </c>
      <c r="H116" s="5" t="s">
        <v>1499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7" t="s">
        <v>1500</v>
      </c>
      <c r="B117" s="317" t="s">
        <v>1501</v>
      </c>
      <c r="C117" s="317"/>
      <c r="D117" s="318"/>
      <c r="E117" s="319"/>
      <c r="F117" s="319"/>
      <c r="G117" s="319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1502</v>
      </c>
      <c r="B118" s="5" t="s">
        <v>1503</v>
      </c>
      <c r="C118" s="5" t="s">
        <v>71</v>
      </c>
      <c r="D118" s="313"/>
      <c r="E118" s="314">
        <v>4.45</v>
      </c>
      <c r="F118" s="314">
        <v>313.76</v>
      </c>
      <c r="G118" s="314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1504</v>
      </c>
      <c r="B119" s="5" t="s">
        <v>352</v>
      </c>
      <c r="C119" s="5" t="s">
        <v>22</v>
      </c>
      <c r="D119" s="313"/>
      <c r="E119" s="314">
        <v>3.4</v>
      </c>
      <c r="F119" s="314">
        <v>48.5</v>
      </c>
      <c r="G119" s="314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1505</v>
      </c>
      <c r="B120" s="5" t="s">
        <v>347</v>
      </c>
      <c r="C120" s="5" t="s">
        <v>283</v>
      </c>
      <c r="D120" s="313"/>
      <c r="E120" s="314">
        <v>256.89</v>
      </c>
      <c r="F120" s="314">
        <v>4.75</v>
      </c>
      <c r="G120" s="314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1506</v>
      </c>
      <c r="B121" s="5" t="s">
        <v>588</v>
      </c>
      <c r="C121" s="5" t="s">
        <v>71</v>
      </c>
      <c r="D121" s="313"/>
      <c r="E121" s="314">
        <v>3.4</v>
      </c>
      <c r="F121" s="314">
        <v>338.36</v>
      </c>
      <c r="G121" s="314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1507</v>
      </c>
      <c r="B122" s="5" t="s">
        <v>1508</v>
      </c>
      <c r="C122" s="5" t="s">
        <v>22</v>
      </c>
      <c r="D122" s="313"/>
      <c r="E122" s="314">
        <v>32.4</v>
      </c>
      <c r="F122" s="314">
        <v>58.27</v>
      </c>
      <c r="G122" s="314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1509</v>
      </c>
      <c r="B123" s="5" t="s">
        <v>356</v>
      </c>
      <c r="C123" s="5" t="s">
        <v>22</v>
      </c>
      <c r="D123" s="313"/>
      <c r="E123" s="314">
        <v>32.9</v>
      </c>
      <c r="F123" s="314">
        <v>15.36</v>
      </c>
      <c r="G123" s="314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317" t="s">
        <v>1510</v>
      </c>
      <c r="B124" s="317" t="s">
        <v>1511</v>
      </c>
      <c r="C124" s="317"/>
      <c r="D124" s="318"/>
      <c r="E124" s="319"/>
      <c r="F124" s="319"/>
      <c r="G124" s="319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1512</v>
      </c>
      <c r="B125" s="5" t="s">
        <v>1503</v>
      </c>
      <c r="C125" s="5" t="s">
        <v>71</v>
      </c>
      <c r="D125" s="313"/>
      <c r="E125" s="314">
        <v>0.7</v>
      </c>
      <c r="F125" s="314">
        <v>313.76</v>
      </c>
      <c r="G125" s="314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1513</v>
      </c>
      <c r="B126" s="5" t="s">
        <v>352</v>
      </c>
      <c r="C126" s="5" t="s">
        <v>22</v>
      </c>
      <c r="D126" s="313"/>
      <c r="E126" s="314">
        <v>1.44</v>
      </c>
      <c r="F126" s="314">
        <v>48.5</v>
      </c>
      <c r="G126" s="314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1514</v>
      </c>
      <c r="B127" s="5" t="s">
        <v>356</v>
      </c>
      <c r="C127" s="5" t="s">
        <v>22</v>
      </c>
      <c r="D127" s="313"/>
      <c r="E127" s="314">
        <v>3.24</v>
      </c>
      <c r="F127" s="314">
        <v>15.36</v>
      </c>
      <c r="G127" s="314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317" t="s">
        <v>1515</v>
      </c>
      <c r="B128" s="317" t="s">
        <v>1516</v>
      </c>
      <c r="C128" s="317"/>
      <c r="D128" s="318"/>
      <c r="E128" s="319"/>
      <c r="F128" s="319"/>
      <c r="G128" s="319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1517</v>
      </c>
      <c r="B129" s="5" t="s">
        <v>1503</v>
      </c>
      <c r="C129" s="5" t="s">
        <v>71</v>
      </c>
      <c r="D129" s="313"/>
      <c r="E129" s="314">
        <v>0.74</v>
      </c>
      <c r="F129" s="314">
        <v>313.76</v>
      </c>
      <c r="G129" s="314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1518</v>
      </c>
      <c r="B130" s="5" t="s">
        <v>352</v>
      </c>
      <c r="C130" s="5" t="s">
        <v>22</v>
      </c>
      <c r="D130" s="313"/>
      <c r="E130" s="314">
        <v>1.53</v>
      </c>
      <c r="F130" s="314">
        <v>48.5</v>
      </c>
      <c r="G130" s="314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1519</v>
      </c>
      <c r="B131" s="5" t="s">
        <v>347</v>
      </c>
      <c r="C131" s="5" t="s">
        <v>283</v>
      </c>
      <c r="D131" s="313"/>
      <c r="E131" s="314">
        <v>74.650000000000006</v>
      </c>
      <c r="F131" s="314">
        <v>4.75</v>
      </c>
      <c r="G131" s="314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1520</v>
      </c>
      <c r="B132" s="5" t="s">
        <v>588</v>
      </c>
      <c r="C132" s="5" t="s">
        <v>71</v>
      </c>
      <c r="D132" s="313"/>
      <c r="E132" s="314">
        <v>3.4</v>
      </c>
      <c r="F132" s="314">
        <v>338.36</v>
      </c>
      <c r="G132" s="314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1521</v>
      </c>
      <c r="B133" s="5" t="s">
        <v>1508</v>
      </c>
      <c r="C133" s="5" t="s">
        <v>22</v>
      </c>
      <c r="D133" s="313"/>
      <c r="E133" s="314">
        <v>7.48</v>
      </c>
      <c r="F133" s="314">
        <v>58.27</v>
      </c>
      <c r="G133" s="314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1522</v>
      </c>
      <c r="B134" s="5" t="s">
        <v>356</v>
      </c>
      <c r="C134" s="5" t="s">
        <v>22</v>
      </c>
      <c r="D134" s="313"/>
      <c r="E134" s="314">
        <v>10.88</v>
      </c>
      <c r="F134" s="314">
        <v>15.36</v>
      </c>
      <c r="G134" s="314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1523</v>
      </c>
      <c r="B135" s="5" t="s">
        <v>1524</v>
      </c>
      <c r="C135" s="5" t="s">
        <v>437</v>
      </c>
      <c r="D135" s="313"/>
      <c r="E135" s="314">
        <v>6</v>
      </c>
      <c r="F135" s="314">
        <v>69.989999999999995</v>
      </c>
      <c r="G135" s="314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1525</v>
      </c>
      <c r="B136" s="5" t="s">
        <v>1526</v>
      </c>
      <c r="C136" s="5" t="s">
        <v>22</v>
      </c>
      <c r="D136" s="313"/>
      <c r="E136" s="314">
        <v>3.4</v>
      </c>
      <c r="F136" s="314">
        <v>24.66</v>
      </c>
      <c r="G136" s="314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1527</v>
      </c>
      <c r="B137" s="5" t="s">
        <v>598</v>
      </c>
      <c r="C137" s="5" t="s">
        <v>22</v>
      </c>
      <c r="D137" s="313"/>
      <c r="E137" s="314">
        <v>4.8</v>
      </c>
      <c r="F137" s="314">
        <v>22.71</v>
      </c>
      <c r="G137" s="314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317" t="s">
        <v>1528</v>
      </c>
      <c r="B138" s="317" t="s">
        <v>1529</v>
      </c>
      <c r="C138" s="317"/>
      <c r="D138" s="318"/>
      <c r="E138" s="319"/>
      <c r="F138" s="319"/>
      <c r="G138" s="319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1530</v>
      </c>
      <c r="B139" s="5" t="s">
        <v>340</v>
      </c>
      <c r="C139" s="5" t="s">
        <v>71</v>
      </c>
      <c r="D139" s="313"/>
      <c r="E139" s="314">
        <v>34.700000000000003</v>
      </c>
      <c r="F139" s="314">
        <v>313.76</v>
      </c>
      <c r="G139" s="314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1531</v>
      </c>
      <c r="B140" s="5" t="s">
        <v>347</v>
      </c>
      <c r="C140" s="5" t="s">
        <v>283</v>
      </c>
      <c r="D140" s="313"/>
      <c r="E140" s="314">
        <v>1166.83</v>
      </c>
      <c r="F140" s="314">
        <v>4.75</v>
      </c>
      <c r="G140" s="314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1532</v>
      </c>
      <c r="B141" s="5" t="s">
        <v>352</v>
      </c>
      <c r="C141" s="5" t="s">
        <v>22</v>
      </c>
      <c r="D141" s="313"/>
      <c r="E141" s="314">
        <v>19.989999999999998</v>
      </c>
      <c r="F141" s="314">
        <v>48.5</v>
      </c>
      <c r="G141" s="314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1533</v>
      </c>
      <c r="B142" s="5" t="s">
        <v>356</v>
      </c>
      <c r="C142" s="5" t="s">
        <v>22</v>
      </c>
      <c r="D142" s="313"/>
      <c r="E142" s="314">
        <v>158.91</v>
      </c>
      <c r="F142" s="314">
        <v>15.36</v>
      </c>
      <c r="G142" s="314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1534</v>
      </c>
      <c r="B143" s="5" t="s">
        <v>330</v>
      </c>
      <c r="C143" s="5" t="s">
        <v>304</v>
      </c>
      <c r="D143" s="313"/>
      <c r="E143" s="314">
        <v>120.9</v>
      </c>
      <c r="F143" s="314">
        <v>15.5</v>
      </c>
      <c r="G143" s="314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7" t="s">
        <v>1535</v>
      </c>
      <c r="B144" s="317" t="s">
        <v>524</v>
      </c>
      <c r="C144" s="317"/>
      <c r="D144" s="318"/>
      <c r="E144" s="319"/>
      <c r="F144" s="319"/>
      <c r="G144" s="319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1536</v>
      </c>
      <c r="B145" s="5" t="s">
        <v>527</v>
      </c>
      <c r="C145" s="5" t="s">
        <v>71</v>
      </c>
      <c r="D145" s="313"/>
      <c r="E145" s="314">
        <v>3.89</v>
      </c>
      <c r="F145" s="314">
        <v>313.76</v>
      </c>
      <c r="G145" s="314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1537</v>
      </c>
      <c r="B146" s="5" t="s">
        <v>347</v>
      </c>
      <c r="C146" s="5" t="s">
        <v>283</v>
      </c>
      <c r="D146" s="313"/>
      <c r="E146" s="314">
        <v>125.69</v>
      </c>
      <c r="F146" s="314">
        <v>4.75</v>
      </c>
      <c r="G146" s="314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1538</v>
      </c>
      <c r="B147" s="5" t="s">
        <v>352</v>
      </c>
      <c r="C147" s="5" t="s">
        <v>22</v>
      </c>
      <c r="D147" s="313"/>
      <c r="E147" s="314">
        <v>3.2</v>
      </c>
      <c r="F147" s="314">
        <v>48.5</v>
      </c>
      <c r="G147" s="314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1539</v>
      </c>
      <c r="B148" s="5" t="s">
        <v>356</v>
      </c>
      <c r="C148" s="5" t="s">
        <v>22</v>
      </c>
      <c r="D148" s="313"/>
      <c r="E148" s="314">
        <v>15</v>
      </c>
      <c r="F148" s="314">
        <v>15.36</v>
      </c>
      <c r="G148" s="314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1540</v>
      </c>
      <c r="B149" s="5" t="s">
        <v>534</v>
      </c>
      <c r="C149" s="5" t="s">
        <v>246</v>
      </c>
      <c r="D149" s="313"/>
      <c r="E149" s="314">
        <v>28</v>
      </c>
      <c r="F149" s="314">
        <v>35.93</v>
      </c>
      <c r="G149" s="314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309" t="s">
        <v>1541</v>
      </c>
      <c r="B150" s="309" t="s">
        <v>685</v>
      </c>
      <c r="C150" s="309"/>
      <c r="D150" s="316"/>
      <c r="E150" s="310"/>
      <c r="F150" s="310"/>
      <c r="G150" s="310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311" t="s">
        <v>1542</v>
      </c>
      <c r="B151" s="311" t="s">
        <v>1543</v>
      </c>
      <c r="C151" s="311"/>
      <c r="D151" s="315"/>
      <c r="E151" s="312"/>
      <c r="F151" s="312"/>
      <c r="G151" s="312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1544</v>
      </c>
      <c r="B152" s="5" t="s">
        <v>1545</v>
      </c>
      <c r="C152" s="5" t="s">
        <v>22</v>
      </c>
      <c r="D152" s="313">
        <v>223.2</v>
      </c>
      <c r="E152" s="314">
        <v>0</v>
      </c>
      <c r="F152" s="314">
        <v>185</v>
      </c>
      <c r="G152" s="314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1546</v>
      </c>
      <c r="B153" s="5" t="s">
        <v>1547</v>
      </c>
      <c r="C153" s="5" t="s">
        <v>53</v>
      </c>
      <c r="D153" s="313">
        <v>1</v>
      </c>
      <c r="E153" s="314">
        <v>0</v>
      </c>
      <c r="F153" s="314">
        <v>1500</v>
      </c>
      <c r="G153" s="314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1548</v>
      </c>
      <c r="B154" s="5" t="s">
        <v>1549</v>
      </c>
      <c r="C154" s="5" t="s">
        <v>53</v>
      </c>
      <c r="D154" s="313">
        <v>1</v>
      </c>
      <c r="E154" s="314">
        <v>0</v>
      </c>
      <c r="F154" s="314">
        <v>1500</v>
      </c>
      <c r="G154" s="314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11" t="s">
        <v>1550</v>
      </c>
      <c r="B155" s="311" t="s">
        <v>1491</v>
      </c>
      <c r="C155" s="311"/>
      <c r="D155" s="315"/>
      <c r="E155" s="312"/>
      <c r="F155" s="312"/>
      <c r="G155" s="312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7" t="s">
        <v>1551</v>
      </c>
      <c r="B156" s="317" t="s">
        <v>1552</v>
      </c>
      <c r="C156" s="317"/>
      <c r="D156" s="318"/>
      <c r="E156" s="319"/>
      <c r="F156" s="319"/>
      <c r="G156" s="319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1553</v>
      </c>
      <c r="B157" s="5" t="s">
        <v>733</v>
      </c>
      <c r="C157" s="5" t="s">
        <v>283</v>
      </c>
      <c r="D157" s="313"/>
      <c r="E157" s="314">
        <v>3049</v>
      </c>
      <c r="F157" s="314">
        <v>15.43</v>
      </c>
      <c r="G157" s="314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1554</v>
      </c>
      <c r="B158" s="5" t="s">
        <v>735</v>
      </c>
      <c r="C158" s="5" t="s">
        <v>283</v>
      </c>
      <c r="D158" s="313"/>
      <c r="E158" s="314">
        <v>304.89999999999998</v>
      </c>
      <c r="F158" s="314">
        <v>8.9499999999999993</v>
      </c>
      <c r="G158" s="314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1555</v>
      </c>
      <c r="B159" s="5" t="s">
        <v>1556</v>
      </c>
      <c r="C159" s="5" t="s">
        <v>719</v>
      </c>
      <c r="D159" s="313"/>
      <c r="E159" s="314">
        <v>24.38</v>
      </c>
      <c r="F159" s="314">
        <v>16.32</v>
      </c>
      <c r="G159" s="314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1557</v>
      </c>
      <c r="B160" s="5" t="s">
        <v>737</v>
      </c>
      <c r="C160" s="5" t="s">
        <v>22</v>
      </c>
      <c r="D160" s="313"/>
      <c r="E160" s="314">
        <v>126.75</v>
      </c>
      <c r="F160" s="314">
        <v>28.56</v>
      </c>
      <c r="G160" s="314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1558</v>
      </c>
      <c r="B161" s="5" t="s">
        <v>741</v>
      </c>
      <c r="C161" s="5" t="s">
        <v>22</v>
      </c>
      <c r="D161" s="313"/>
      <c r="E161" s="314">
        <v>217.17</v>
      </c>
      <c r="F161" s="314">
        <v>27.08</v>
      </c>
      <c r="G161" s="314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1559</v>
      </c>
      <c r="B162" s="5" t="s">
        <v>743</v>
      </c>
      <c r="C162" s="5" t="s">
        <v>304</v>
      </c>
      <c r="D162" s="313"/>
      <c r="E162" s="314">
        <v>58.6</v>
      </c>
      <c r="F162" s="314">
        <v>28.58</v>
      </c>
      <c r="G162" s="314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1560</v>
      </c>
      <c r="B163" s="5" t="s">
        <v>1561</v>
      </c>
      <c r="C163" s="5" t="s">
        <v>304</v>
      </c>
      <c r="D163" s="313"/>
      <c r="E163" s="314">
        <v>13</v>
      </c>
      <c r="F163" s="314">
        <v>42.24</v>
      </c>
      <c r="G163" s="314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1562</v>
      </c>
      <c r="B164" s="5" t="s">
        <v>1563</v>
      </c>
      <c r="C164" s="5" t="s">
        <v>246</v>
      </c>
      <c r="D164" s="313"/>
      <c r="E164" s="314">
        <v>2</v>
      </c>
      <c r="F164" s="314">
        <v>197.38</v>
      </c>
      <c r="G164" s="314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317" t="s">
        <v>1564</v>
      </c>
      <c r="B165" s="317" t="s">
        <v>1565</v>
      </c>
      <c r="C165" s="317"/>
      <c r="D165" s="318"/>
      <c r="E165" s="319"/>
      <c r="F165" s="319"/>
      <c r="G165" s="319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20" t="s">
        <v>1566</v>
      </c>
      <c r="B166" s="320" t="s">
        <v>907</v>
      </c>
      <c r="C166" s="320"/>
      <c r="D166" s="321"/>
      <c r="E166" s="322"/>
      <c r="F166" s="322"/>
      <c r="G166" s="322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1567</v>
      </c>
      <c r="B167" s="5" t="s">
        <v>1568</v>
      </c>
      <c r="C167" s="5" t="s">
        <v>246</v>
      </c>
      <c r="D167" s="313"/>
      <c r="E167" s="314">
        <v>22</v>
      </c>
      <c r="F167" s="314">
        <v>12.76</v>
      </c>
      <c r="G167" s="314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1569</v>
      </c>
      <c r="B168" s="5" t="s">
        <v>1210</v>
      </c>
      <c r="C168" s="5" t="s">
        <v>71</v>
      </c>
      <c r="D168" s="313"/>
      <c r="E168" s="314">
        <v>3.86</v>
      </c>
      <c r="F168" s="314">
        <v>26</v>
      </c>
      <c r="G168" s="314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320" t="s">
        <v>1570</v>
      </c>
      <c r="B169" s="320" t="s">
        <v>1571</v>
      </c>
      <c r="C169" s="320"/>
      <c r="D169" s="321"/>
      <c r="E169" s="322"/>
      <c r="F169" s="322"/>
      <c r="G169" s="322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1572</v>
      </c>
      <c r="B170" s="5" t="s">
        <v>1573</v>
      </c>
      <c r="C170" s="5" t="s">
        <v>246</v>
      </c>
      <c r="D170" s="313"/>
      <c r="E170" s="314">
        <v>22</v>
      </c>
      <c r="F170" s="314">
        <v>438.63</v>
      </c>
      <c r="G170" s="314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20" t="s">
        <v>1574</v>
      </c>
      <c r="B171" s="320" t="s">
        <v>1575</v>
      </c>
      <c r="C171" s="320"/>
      <c r="D171" s="321"/>
      <c r="E171" s="322"/>
      <c r="F171" s="322"/>
      <c r="G171" s="322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1576</v>
      </c>
      <c r="B172" s="5" t="s">
        <v>1577</v>
      </c>
      <c r="C172" s="5" t="s">
        <v>246</v>
      </c>
      <c r="D172" s="313"/>
      <c r="E172" s="314">
        <v>22</v>
      </c>
      <c r="F172" s="314">
        <v>281.37</v>
      </c>
      <c r="G172" s="314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1578</v>
      </c>
      <c r="B173" s="5" t="s">
        <v>1579</v>
      </c>
      <c r="C173" s="5" t="s">
        <v>22</v>
      </c>
      <c r="D173" s="313"/>
      <c r="E173" s="314">
        <v>137.5</v>
      </c>
      <c r="F173" s="314">
        <v>57.28</v>
      </c>
      <c r="G173" s="314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317" t="s">
        <v>1580</v>
      </c>
      <c r="B174" s="317" t="s">
        <v>1581</v>
      </c>
      <c r="C174" s="317"/>
      <c r="D174" s="318"/>
      <c r="E174" s="319"/>
      <c r="F174" s="319"/>
      <c r="G174" s="319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1582</v>
      </c>
      <c r="B175" s="5" t="s">
        <v>733</v>
      </c>
      <c r="C175" s="5" t="s">
        <v>283</v>
      </c>
      <c r="D175" s="313"/>
      <c r="E175" s="314">
        <v>327.75</v>
      </c>
      <c r="F175" s="314">
        <v>15.43</v>
      </c>
      <c r="G175" s="314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1583</v>
      </c>
      <c r="B176" s="5" t="s">
        <v>1556</v>
      </c>
      <c r="C176" s="5" t="s">
        <v>719</v>
      </c>
      <c r="D176" s="313"/>
      <c r="E176" s="314">
        <v>28.45</v>
      </c>
      <c r="F176" s="314">
        <v>16.32</v>
      </c>
      <c r="G176" s="314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1584</v>
      </c>
      <c r="B177" s="5" t="s">
        <v>737</v>
      </c>
      <c r="C177" s="5" t="s">
        <v>22</v>
      </c>
      <c r="D177" s="313"/>
      <c r="E177" s="314">
        <v>15</v>
      </c>
      <c r="F177" s="314">
        <v>28.56</v>
      </c>
      <c r="G177" s="314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1585</v>
      </c>
      <c r="B178" s="5" t="s">
        <v>1586</v>
      </c>
      <c r="C178" s="5" t="s">
        <v>246</v>
      </c>
      <c r="D178" s="313"/>
      <c r="E178" s="314">
        <v>28</v>
      </c>
      <c r="F178" s="314">
        <v>43.96</v>
      </c>
      <c r="G178" s="314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1587</v>
      </c>
      <c r="B179" s="5" t="s">
        <v>710</v>
      </c>
      <c r="C179" s="5" t="s">
        <v>22</v>
      </c>
      <c r="D179" s="313"/>
      <c r="E179" s="314">
        <v>31.75</v>
      </c>
      <c r="F179" s="314">
        <v>57.28</v>
      </c>
      <c r="G179" s="314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1588</v>
      </c>
      <c r="B180" s="5" t="s">
        <v>712</v>
      </c>
      <c r="C180" s="5" t="s">
        <v>246</v>
      </c>
      <c r="D180" s="313"/>
      <c r="E180" s="314">
        <v>1</v>
      </c>
      <c r="F180" s="314">
        <v>1515.04</v>
      </c>
      <c r="G180" s="314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309" t="s">
        <v>1589</v>
      </c>
      <c r="B181" s="309" t="s">
        <v>616</v>
      </c>
      <c r="C181" s="309"/>
      <c r="D181" s="316"/>
      <c r="E181" s="310"/>
      <c r="F181" s="310"/>
      <c r="G181" s="310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11" t="s">
        <v>1590</v>
      </c>
      <c r="B182" s="311" t="s">
        <v>619</v>
      </c>
      <c r="C182" s="311"/>
      <c r="D182" s="315"/>
      <c r="E182" s="312"/>
      <c r="F182" s="312"/>
      <c r="G182" s="312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1591</v>
      </c>
      <c r="B183" s="5" t="s">
        <v>621</v>
      </c>
      <c r="C183" s="5" t="s">
        <v>246</v>
      </c>
      <c r="D183" s="313">
        <v>2</v>
      </c>
      <c r="E183" s="314">
        <v>2</v>
      </c>
      <c r="F183" s="314">
        <v>6480</v>
      </c>
      <c r="G183" s="314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1592</v>
      </c>
      <c r="B184" s="5" t="s">
        <v>1593</v>
      </c>
      <c r="C184" s="5" t="s">
        <v>246</v>
      </c>
      <c r="D184" s="313">
        <v>1</v>
      </c>
      <c r="E184" s="314">
        <v>2</v>
      </c>
      <c r="F184" s="314">
        <v>1200</v>
      </c>
      <c r="G184" s="314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1594</v>
      </c>
      <c r="B185" s="5" t="s">
        <v>634</v>
      </c>
      <c r="C185" s="5" t="s">
        <v>53</v>
      </c>
      <c r="D185" s="313">
        <v>1</v>
      </c>
      <c r="E185" s="314">
        <v>1</v>
      </c>
      <c r="F185" s="314">
        <v>1840</v>
      </c>
      <c r="G185" s="314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1595</v>
      </c>
      <c r="B186" s="5" t="s">
        <v>636</v>
      </c>
      <c r="C186" s="5" t="s">
        <v>53</v>
      </c>
      <c r="D186" s="313">
        <v>1</v>
      </c>
      <c r="E186" s="314">
        <v>1</v>
      </c>
      <c r="F186" s="314">
        <v>1500</v>
      </c>
      <c r="G186" s="314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1596</v>
      </c>
      <c r="B187" s="5" t="s">
        <v>1597</v>
      </c>
      <c r="C187" s="5" t="s">
        <v>53</v>
      </c>
      <c r="D187" s="313">
        <v>1</v>
      </c>
      <c r="E187" s="314">
        <v>1</v>
      </c>
      <c r="F187" s="314">
        <v>8001.2</v>
      </c>
      <c r="G187" s="314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311" t="s">
        <v>1598</v>
      </c>
      <c r="B188" s="311" t="s">
        <v>1599</v>
      </c>
      <c r="C188" s="311"/>
      <c r="D188" s="315"/>
      <c r="E188" s="312"/>
      <c r="F188" s="312"/>
      <c r="G188" s="312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1600</v>
      </c>
      <c r="B189" s="5" t="s">
        <v>1601</v>
      </c>
      <c r="C189" s="5" t="s">
        <v>246</v>
      </c>
      <c r="D189" s="313"/>
      <c r="E189" s="314">
        <v>1</v>
      </c>
      <c r="F189" s="314">
        <v>4550</v>
      </c>
      <c r="G189" s="314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309" t="s">
        <v>1602</v>
      </c>
      <c r="B190" s="309" t="s">
        <v>815</v>
      </c>
      <c r="C190" s="309"/>
      <c r="D190" s="316"/>
      <c r="E190" s="310"/>
      <c r="F190" s="310"/>
      <c r="G190" s="310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1" t="s">
        <v>1603</v>
      </c>
      <c r="B191" s="311" t="s">
        <v>817</v>
      </c>
      <c r="C191" s="311"/>
      <c r="D191" s="315"/>
      <c r="E191" s="312"/>
      <c r="F191" s="312"/>
      <c r="G191" s="312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1604</v>
      </c>
      <c r="B192" s="5" t="s">
        <v>820</v>
      </c>
      <c r="C192" s="5" t="s">
        <v>304</v>
      </c>
      <c r="D192" s="313">
        <v>220.66</v>
      </c>
      <c r="E192" s="314">
        <v>516.51</v>
      </c>
      <c r="F192" s="314">
        <v>2.15</v>
      </c>
      <c r="G192" s="314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1" t="s">
        <v>1605</v>
      </c>
      <c r="B193" s="311" t="s">
        <v>823</v>
      </c>
      <c r="C193" s="311"/>
      <c r="D193" s="315"/>
      <c r="E193" s="312"/>
      <c r="F193" s="312"/>
      <c r="G193" s="312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1606</v>
      </c>
      <c r="B194" s="5" t="s">
        <v>825</v>
      </c>
      <c r="C194" s="5" t="s">
        <v>71</v>
      </c>
      <c r="D194" s="313">
        <v>18.6089700247915</v>
      </c>
      <c r="E194" s="314">
        <v>0</v>
      </c>
      <c r="F194" s="314">
        <v>44.37</v>
      </c>
      <c r="G194" s="314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1607</v>
      </c>
      <c r="B195" s="5" t="s">
        <v>829</v>
      </c>
      <c r="C195" s="5" t="s">
        <v>71</v>
      </c>
      <c r="D195" s="313">
        <v>3.3837000000000002</v>
      </c>
      <c r="E195" s="314">
        <v>0</v>
      </c>
      <c r="F195" s="314">
        <v>37.299999999999997</v>
      </c>
      <c r="G195" s="314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1608</v>
      </c>
      <c r="B196" s="5" t="s">
        <v>831</v>
      </c>
      <c r="C196" s="5" t="s">
        <v>71</v>
      </c>
      <c r="D196" s="313">
        <v>14.997891963109351</v>
      </c>
      <c r="E196" s="314">
        <v>0</v>
      </c>
      <c r="F196" s="314">
        <v>37.950000000000003</v>
      </c>
      <c r="G196" s="314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1609</v>
      </c>
      <c r="B197" s="5" t="s">
        <v>833</v>
      </c>
      <c r="C197" s="5" t="s">
        <v>71</v>
      </c>
      <c r="D197" s="313">
        <v>0.2286</v>
      </c>
      <c r="E197" s="314">
        <v>0</v>
      </c>
      <c r="F197" s="314">
        <v>26</v>
      </c>
      <c r="G197" s="314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1610</v>
      </c>
      <c r="B198" s="5" t="s">
        <v>111</v>
      </c>
      <c r="C198" s="5" t="s">
        <v>71</v>
      </c>
      <c r="D198" s="313">
        <v>0.2286</v>
      </c>
      <c r="E198" s="314">
        <v>0</v>
      </c>
      <c r="F198" s="314">
        <v>26</v>
      </c>
      <c r="G198" s="314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311" t="s">
        <v>1611</v>
      </c>
      <c r="B199" s="311" t="s">
        <v>836</v>
      </c>
      <c r="C199" s="311"/>
      <c r="D199" s="315"/>
      <c r="E199" s="312"/>
      <c r="F199" s="312"/>
      <c r="G199" s="312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1612</v>
      </c>
      <c r="B200" s="5" t="s">
        <v>838</v>
      </c>
      <c r="C200" s="5" t="s">
        <v>246</v>
      </c>
      <c r="D200" s="313"/>
      <c r="E200" s="314">
        <v>7</v>
      </c>
      <c r="F200" s="314">
        <v>1700.16</v>
      </c>
      <c r="G200" s="314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1613</v>
      </c>
      <c r="B201" s="5" t="s">
        <v>840</v>
      </c>
      <c r="C201" s="5" t="s">
        <v>246</v>
      </c>
      <c r="D201" s="313"/>
      <c r="E201" s="314">
        <v>7</v>
      </c>
      <c r="F201" s="314">
        <v>325.04000000000002</v>
      </c>
      <c r="G201" s="314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1614</v>
      </c>
      <c r="B202" s="5" t="s">
        <v>842</v>
      </c>
      <c r="C202" s="5" t="s">
        <v>171</v>
      </c>
      <c r="D202" s="313"/>
      <c r="E202" s="314">
        <v>23.63</v>
      </c>
      <c r="F202" s="314">
        <v>24.8</v>
      </c>
      <c r="G202" s="314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1615</v>
      </c>
      <c r="B203" s="5" t="s">
        <v>845</v>
      </c>
      <c r="C203" s="5" t="s">
        <v>246</v>
      </c>
      <c r="D203" s="313"/>
      <c r="E203" s="314">
        <v>7</v>
      </c>
      <c r="F203" s="314">
        <v>42.43</v>
      </c>
      <c r="G203" s="314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1616</v>
      </c>
      <c r="B204" s="5" t="s">
        <v>847</v>
      </c>
      <c r="C204" s="5" t="s">
        <v>246</v>
      </c>
      <c r="D204" s="313"/>
      <c r="E204" s="314">
        <v>7</v>
      </c>
      <c r="F204" s="314">
        <v>3284.62</v>
      </c>
      <c r="G204" s="314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1619</v>
      </c>
      <c r="B205" s="5" t="s">
        <v>109</v>
      </c>
      <c r="C205" s="5" t="s">
        <v>171</v>
      </c>
      <c r="D205" s="313"/>
      <c r="E205" s="314">
        <v>12.6</v>
      </c>
      <c r="F205" s="314">
        <v>36.659999999999997</v>
      </c>
      <c r="G205" s="314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1621</v>
      </c>
      <c r="B206" s="5" t="s">
        <v>849</v>
      </c>
      <c r="C206" s="5" t="s">
        <v>246</v>
      </c>
      <c r="D206" s="313"/>
      <c r="E206" s="314">
        <v>7</v>
      </c>
      <c r="F206" s="314">
        <v>66.36</v>
      </c>
      <c r="G206" s="314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1622</v>
      </c>
      <c r="B207" s="5" t="s">
        <v>111</v>
      </c>
      <c r="C207" s="5" t="s">
        <v>71</v>
      </c>
      <c r="D207" s="313"/>
      <c r="E207" s="314">
        <v>14.88</v>
      </c>
      <c r="F207" s="314">
        <v>26</v>
      </c>
      <c r="G207" s="314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1" t="s">
        <v>1624</v>
      </c>
      <c r="B208" s="311" t="s">
        <v>1625</v>
      </c>
      <c r="C208" s="311"/>
      <c r="D208" s="315"/>
      <c r="E208" s="312"/>
      <c r="F208" s="312"/>
      <c r="G208" s="312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1627</v>
      </c>
      <c r="B209" s="5" t="s">
        <v>1628</v>
      </c>
      <c r="C209" s="5" t="s">
        <v>71</v>
      </c>
      <c r="D209" s="313"/>
      <c r="E209" s="314">
        <v>28.42</v>
      </c>
      <c r="F209" s="314">
        <v>23.19</v>
      </c>
      <c r="G209" s="314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1630</v>
      </c>
      <c r="B210" s="5" t="s">
        <v>1631</v>
      </c>
      <c r="C210" s="5" t="s">
        <v>71</v>
      </c>
      <c r="D210" s="313"/>
      <c r="E210" s="314">
        <v>4.0599999999999996</v>
      </c>
      <c r="F210" s="314">
        <v>79.77</v>
      </c>
      <c r="G210" s="314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1633</v>
      </c>
      <c r="B211" s="5" t="s">
        <v>1634</v>
      </c>
      <c r="C211" s="5" t="s">
        <v>304</v>
      </c>
      <c r="D211" s="313"/>
      <c r="E211" s="314">
        <v>81.2</v>
      </c>
      <c r="F211" s="314">
        <v>191.3</v>
      </c>
      <c r="G211" s="314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1636</v>
      </c>
      <c r="B212" s="5" t="s">
        <v>1637</v>
      </c>
      <c r="C212" s="5" t="s">
        <v>304</v>
      </c>
      <c r="D212" s="313"/>
      <c r="E212" s="314">
        <v>124.4</v>
      </c>
      <c r="F212" s="314">
        <v>8.6300000000000008</v>
      </c>
      <c r="G212" s="314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1638</v>
      </c>
      <c r="B213" s="5" t="s">
        <v>1639</v>
      </c>
      <c r="C213" s="5" t="s">
        <v>304</v>
      </c>
      <c r="D213" s="313"/>
      <c r="E213" s="314">
        <v>1.2</v>
      </c>
      <c r="F213" s="314">
        <v>16.21</v>
      </c>
      <c r="G213" s="314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1641</v>
      </c>
      <c r="B214" s="5" t="s">
        <v>1642</v>
      </c>
      <c r="C214" s="5" t="s">
        <v>304</v>
      </c>
      <c r="D214" s="313"/>
      <c r="E214" s="314">
        <v>88</v>
      </c>
      <c r="F214" s="314">
        <v>16.21</v>
      </c>
      <c r="G214" s="314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1644</v>
      </c>
      <c r="B215" s="5" t="s">
        <v>1645</v>
      </c>
      <c r="C215" s="5" t="s">
        <v>71</v>
      </c>
      <c r="D215" s="313"/>
      <c r="E215" s="314">
        <v>15.43</v>
      </c>
      <c r="F215" s="314">
        <v>51.33</v>
      </c>
      <c r="G215" s="314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1646</v>
      </c>
      <c r="B216" s="5" t="s">
        <v>1647</v>
      </c>
      <c r="C216" s="5" t="s">
        <v>304</v>
      </c>
      <c r="D216" s="313"/>
      <c r="E216" s="314">
        <v>81.2</v>
      </c>
      <c r="F216" s="314">
        <v>3.07</v>
      </c>
      <c r="G216" s="314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1649</v>
      </c>
      <c r="B217" s="5" t="s">
        <v>111</v>
      </c>
      <c r="C217" s="5" t="s">
        <v>71</v>
      </c>
      <c r="D217" s="313"/>
      <c r="E217" s="314">
        <v>17.54</v>
      </c>
      <c r="F217" s="314">
        <v>26</v>
      </c>
      <c r="G217" s="314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311" t="s">
        <v>1651</v>
      </c>
      <c r="B218" s="311" t="s">
        <v>852</v>
      </c>
      <c r="C218" s="311"/>
      <c r="D218" s="315"/>
      <c r="E218" s="312"/>
      <c r="F218" s="312"/>
      <c r="G218" s="312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7" t="s">
        <v>1653</v>
      </c>
      <c r="B219" s="317" t="s">
        <v>854</v>
      </c>
      <c r="C219" s="317"/>
      <c r="D219" s="318"/>
      <c r="E219" s="319"/>
      <c r="F219" s="319"/>
      <c r="G219" s="319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1654</v>
      </c>
      <c r="B220" s="5" t="s">
        <v>856</v>
      </c>
      <c r="C220" s="5" t="s">
        <v>71</v>
      </c>
      <c r="D220" s="313"/>
      <c r="E220" s="314">
        <v>11.26</v>
      </c>
      <c r="F220" s="314">
        <v>23.19</v>
      </c>
      <c r="G220" s="314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1656</v>
      </c>
      <c r="B221" s="5" t="s">
        <v>858</v>
      </c>
      <c r="C221" s="5" t="s">
        <v>71</v>
      </c>
      <c r="D221" s="313"/>
      <c r="E221" s="314">
        <v>1.61</v>
      </c>
      <c r="F221" s="314">
        <v>79.77</v>
      </c>
      <c r="G221" s="314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1658</v>
      </c>
      <c r="B222" s="5" t="s">
        <v>860</v>
      </c>
      <c r="C222" s="5" t="s">
        <v>71</v>
      </c>
      <c r="D222" s="313"/>
      <c r="E222" s="314">
        <v>9.65</v>
      </c>
      <c r="F222" s="314">
        <v>51.33</v>
      </c>
      <c r="G222" s="314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1659</v>
      </c>
      <c r="B223" s="5" t="s">
        <v>862</v>
      </c>
      <c r="C223" s="5" t="s">
        <v>304</v>
      </c>
      <c r="D223" s="313"/>
      <c r="E223" s="314">
        <v>132.72999999999999</v>
      </c>
      <c r="F223" s="314">
        <v>8.6300000000000008</v>
      </c>
      <c r="G223" s="314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1660</v>
      </c>
      <c r="B224" s="5" t="s">
        <v>864</v>
      </c>
      <c r="C224" s="5" t="s">
        <v>304</v>
      </c>
      <c r="D224" s="313"/>
      <c r="E224" s="314">
        <v>86.54</v>
      </c>
      <c r="F224" s="314">
        <v>23.1</v>
      </c>
      <c r="G224" s="314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1663</v>
      </c>
      <c r="B225" s="5" t="s">
        <v>866</v>
      </c>
      <c r="C225" s="5" t="s">
        <v>304</v>
      </c>
      <c r="D225" s="313"/>
      <c r="E225" s="314">
        <v>31.93</v>
      </c>
      <c r="F225" s="314">
        <v>3.07</v>
      </c>
      <c r="G225" s="314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1664</v>
      </c>
      <c r="B226" s="5" t="s">
        <v>178</v>
      </c>
      <c r="C226" s="5" t="s">
        <v>71</v>
      </c>
      <c r="D226" s="313"/>
      <c r="E226" s="314">
        <v>2.16</v>
      </c>
      <c r="F226" s="314">
        <v>26</v>
      </c>
      <c r="G226" s="314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7" t="s">
        <v>1666</v>
      </c>
      <c r="B227" s="317" t="s">
        <v>869</v>
      </c>
      <c r="C227" s="317"/>
      <c r="D227" s="318"/>
      <c r="E227" s="319"/>
      <c r="F227" s="319"/>
      <c r="G227" s="319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1668</v>
      </c>
      <c r="B228" s="5" t="s">
        <v>872</v>
      </c>
      <c r="C228" s="5" t="s">
        <v>437</v>
      </c>
      <c r="D228" s="313"/>
      <c r="E228" s="314">
        <v>2</v>
      </c>
      <c r="F228" s="314">
        <v>133.66999999999999</v>
      </c>
      <c r="G228" s="314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317" t="s">
        <v>1669</v>
      </c>
      <c r="B229" s="317" t="s">
        <v>874</v>
      </c>
      <c r="C229" s="317"/>
      <c r="D229" s="318"/>
      <c r="E229" s="319"/>
      <c r="F229" s="319"/>
      <c r="G229" s="319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1671</v>
      </c>
      <c r="B230" s="5" t="s">
        <v>876</v>
      </c>
      <c r="C230" s="5" t="s">
        <v>437</v>
      </c>
      <c r="D230" s="313"/>
      <c r="E230" s="314">
        <v>8</v>
      </c>
      <c r="F230" s="314">
        <v>61.38</v>
      </c>
      <c r="G230" s="314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7" t="s">
        <v>1672</v>
      </c>
      <c r="B231" s="317" t="s">
        <v>878</v>
      </c>
      <c r="C231" s="317"/>
      <c r="D231" s="318"/>
      <c r="E231" s="319"/>
      <c r="F231" s="319"/>
      <c r="G231" s="319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1675</v>
      </c>
      <c r="B232" s="5" t="s">
        <v>882</v>
      </c>
      <c r="C232" s="5" t="s">
        <v>246</v>
      </c>
      <c r="D232" s="313"/>
      <c r="E232" s="314">
        <v>4</v>
      </c>
      <c r="F232" s="314">
        <v>51.66</v>
      </c>
      <c r="G232" s="314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311" t="s">
        <v>1678</v>
      </c>
      <c r="B233" s="311" t="s">
        <v>1679</v>
      </c>
      <c r="C233" s="311"/>
      <c r="D233" s="315"/>
      <c r="E233" s="312"/>
      <c r="F233" s="312"/>
      <c r="G233" s="312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1681</v>
      </c>
      <c r="B234" s="5" t="s">
        <v>886</v>
      </c>
      <c r="C234" s="5" t="s">
        <v>304</v>
      </c>
      <c r="D234" s="313"/>
      <c r="E234" s="314">
        <v>6.8</v>
      </c>
      <c r="F234" s="314">
        <v>214.81</v>
      </c>
      <c r="G234" s="314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1682</v>
      </c>
      <c r="B235" s="5" t="s">
        <v>888</v>
      </c>
      <c r="C235" s="5" t="s">
        <v>246</v>
      </c>
      <c r="D235" s="313"/>
      <c r="E235" s="314">
        <v>6</v>
      </c>
      <c r="F235" s="314">
        <v>181.87</v>
      </c>
      <c r="G235" s="314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1684</v>
      </c>
      <c r="B236" s="5" t="s">
        <v>890</v>
      </c>
      <c r="C236" s="5" t="s">
        <v>304</v>
      </c>
      <c r="D236" s="313"/>
      <c r="E236" s="314">
        <v>12</v>
      </c>
      <c r="F236" s="314">
        <v>532.25</v>
      </c>
      <c r="G236" s="314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311" t="s">
        <v>1685</v>
      </c>
      <c r="B237" s="311" t="s">
        <v>892</v>
      </c>
      <c r="C237" s="311"/>
      <c r="D237" s="315"/>
      <c r="E237" s="312"/>
      <c r="F237" s="312"/>
      <c r="G237" s="312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1687</v>
      </c>
      <c r="B238" s="5" t="s">
        <v>895</v>
      </c>
      <c r="C238" s="5" t="s">
        <v>304</v>
      </c>
      <c r="D238" s="313">
        <v>9.6828000000000003</v>
      </c>
      <c r="E238" s="314">
        <v>0</v>
      </c>
      <c r="F238" s="314">
        <v>12.5</v>
      </c>
      <c r="G238" s="314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1688</v>
      </c>
      <c r="B239" s="5" t="s">
        <v>897</v>
      </c>
      <c r="C239" s="5" t="s">
        <v>304</v>
      </c>
      <c r="D239" s="313">
        <v>9.2390109890109891</v>
      </c>
      <c r="E239" s="314">
        <v>0</v>
      </c>
      <c r="F239" s="314">
        <v>7.28</v>
      </c>
      <c r="G239" s="314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311" t="s">
        <v>1690</v>
      </c>
      <c r="B240" s="311" t="s">
        <v>938</v>
      </c>
      <c r="C240" s="311"/>
      <c r="D240" s="315"/>
      <c r="E240" s="312"/>
      <c r="F240" s="312"/>
      <c r="G240" s="312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1692</v>
      </c>
      <c r="B241" s="5" t="s">
        <v>940</v>
      </c>
      <c r="C241" s="5" t="s">
        <v>304</v>
      </c>
      <c r="D241" s="313"/>
      <c r="E241" s="314">
        <v>38.82</v>
      </c>
      <c r="F241" s="314">
        <v>123</v>
      </c>
      <c r="G241" s="314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1693</v>
      </c>
      <c r="B242" s="5" t="s">
        <v>943</v>
      </c>
      <c r="C242" s="5" t="s">
        <v>304</v>
      </c>
      <c r="D242" s="313"/>
      <c r="E242" s="314">
        <v>111.94</v>
      </c>
      <c r="F242" s="314">
        <v>82.8</v>
      </c>
      <c r="G242" s="314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1695</v>
      </c>
      <c r="B243" s="5" t="s">
        <v>946</v>
      </c>
      <c r="C243" s="5" t="s">
        <v>304</v>
      </c>
      <c r="D243" s="313"/>
      <c r="E243" s="314">
        <v>1</v>
      </c>
      <c r="F243" s="314">
        <v>467.1</v>
      </c>
      <c r="G243" s="314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11" t="s">
        <v>1696</v>
      </c>
      <c r="B244" s="311" t="s">
        <v>948</v>
      </c>
      <c r="C244" s="311"/>
      <c r="D244" s="315"/>
      <c r="E244" s="312"/>
      <c r="F244" s="312"/>
      <c r="G244" s="312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7" t="s">
        <v>1699</v>
      </c>
      <c r="B245" s="317" t="s">
        <v>1700</v>
      </c>
      <c r="C245" s="317"/>
      <c r="D245" s="318"/>
      <c r="E245" s="319"/>
      <c r="F245" s="319"/>
      <c r="G245" s="319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1702</v>
      </c>
      <c r="B246" s="5" t="s">
        <v>1703</v>
      </c>
      <c r="C246" s="5" t="s">
        <v>304</v>
      </c>
      <c r="D246" s="313"/>
      <c r="E246" s="314">
        <v>83.82</v>
      </c>
      <c r="F246" s="314">
        <v>151.09</v>
      </c>
      <c r="G246" s="314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1704</v>
      </c>
      <c r="B247" s="5" t="s">
        <v>1705</v>
      </c>
      <c r="C247" s="5" t="s">
        <v>304</v>
      </c>
      <c r="D247" s="313"/>
      <c r="E247" s="314">
        <v>2.85</v>
      </c>
      <c r="F247" s="314">
        <v>50.52</v>
      </c>
      <c r="G247" s="314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1707</v>
      </c>
      <c r="B248" s="5" t="s">
        <v>954</v>
      </c>
      <c r="C248" s="5" t="s">
        <v>304</v>
      </c>
      <c r="D248" s="313"/>
      <c r="E248" s="314">
        <v>2.88</v>
      </c>
      <c r="F248" s="314">
        <v>61.22</v>
      </c>
      <c r="G248" s="314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1708</v>
      </c>
      <c r="B249" s="5" t="s">
        <v>956</v>
      </c>
      <c r="C249" s="5" t="s">
        <v>304</v>
      </c>
      <c r="D249" s="313"/>
      <c r="E249" s="314">
        <v>240.44</v>
      </c>
      <c r="F249" s="314">
        <v>30.12</v>
      </c>
      <c r="G249" s="314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1711</v>
      </c>
      <c r="B250" s="5" t="s">
        <v>958</v>
      </c>
      <c r="C250" s="5" t="s">
        <v>304</v>
      </c>
      <c r="D250" s="313"/>
      <c r="E250" s="314">
        <v>4.1399999999999997</v>
      </c>
      <c r="F250" s="314">
        <v>21.8</v>
      </c>
      <c r="G250" s="314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1712</v>
      </c>
      <c r="B251" s="5" t="s">
        <v>960</v>
      </c>
      <c r="C251" s="5" t="s">
        <v>304</v>
      </c>
      <c r="D251" s="313"/>
      <c r="E251" s="314">
        <v>42.18</v>
      </c>
      <c r="F251" s="314">
        <v>15.75</v>
      </c>
      <c r="G251" s="314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1714</v>
      </c>
      <c r="B252" s="5" t="s">
        <v>962</v>
      </c>
      <c r="C252" s="5" t="s">
        <v>304</v>
      </c>
      <c r="D252" s="313"/>
      <c r="E252" s="314">
        <v>133.19</v>
      </c>
      <c r="F252" s="314">
        <v>18.989999999999998</v>
      </c>
      <c r="G252" s="314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7" t="s">
        <v>1715</v>
      </c>
      <c r="B253" s="317" t="s">
        <v>966</v>
      </c>
      <c r="C253" s="317"/>
      <c r="D253" s="318"/>
      <c r="E253" s="319"/>
      <c r="F253" s="319"/>
      <c r="G253" s="319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1717</v>
      </c>
      <c r="B254" s="5" t="s">
        <v>968</v>
      </c>
      <c r="C254" s="5" t="s">
        <v>304</v>
      </c>
      <c r="D254" s="313"/>
      <c r="E254" s="314">
        <v>44.17</v>
      </c>
      <c r="F254" s="314">
        <v>8.7200000000000006</v>
      </c>
      <c r="G254" s="314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1718</v>
      </c>
      <c r="B255" s="5" t="s">
        <v>970</v>
      </c>
      <c r="C255" s="5" t="s">
        <v>304</v>
      </c>
      <c r="D255" s="313"/>
      <c r="E255" s="314">
        <v>73.77</v>
      </c>
      <c r="F255" s="314">
        <v>11.61</v>
      </c>
      <c r="G255" s="314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311" t="s">
        <v>1721</v>
      </c>
      <c r="B256" s="311" t="s">
        <v>972</v>
      </c>
      <c r="C256" s="311"/>
      <c r="D256" s="315"/>
      <c r="E256" s="312"/>
      <c r="F256" s="312"/>
      <c r="G256" s="312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1723</v>
      </c>
      <c r="B257" s="5" t="s">
        <v>1724</v>
      </c>
      <c r="C257" s="5" t="s">
        <v>246</v>
      </c>
      <c r="D257" s="313">
        <v>1</v>
      </c>
      <c r="E257" s="314">
        <v>0</v>
      </c>
      <c r="F257" s="314">
        <v>1500</v>
      </c>
      <c r="G257" s="314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1725</v>
      </c>
      <c r="B258" s="5" t="s">
        <v>974</v>
      </c>
      <c r="C258" s="5" t="s">
        <v>246</v>
      </c>
      <c r="D258" s="313">
        <v>1</v>
      </c>
      <c r="E258" s="314">
        <v>0</v>
      </c>
      <c r="F258" s="314">
        <v>1125</v>
      </c>
      <c r="G258" s="314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1727</v>
      </c>
      <c r="B259" s="5" t="s">
        <v>1728</v>
      </c>
      <c r="C259" s="5" t="s">
        <v>246</v>
      </c>
      <c r="D259" s="313"/>
      <c r="E259" s="314">
        <v>1</v>
      </c>
      <c r="F259" s="314">
        <v>12691.41</v>
      </c>
      <c r="G259" s="314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1730</v>
      </c>
      <c r="B260" s="5" t="s">
        <v>1731</v>
      </c>
      <c r="C260" s="5" t="s">
        <v>246</v>
      </c>
      <c r="D260" s="313"/>
      <c r="E260" s="314">
        <v>1</v>
      </c>
      <c r="F260" s="314">
        <v>8823.41</v>
      </c>
      <c r="G260" s="314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1732</v>
      </c>
      <c r="B261" s="5" t="s">
        <v>1733</v>
      </c>
      <c r="C261" s="5" t="s">
        <v>246</v>
      </c>
      <c r="D261" s="313"/>
      <c r="E261" s="314">
        <v>1</v>
      </c>
      <c r="F261" s="314">
        <v>5305.36</v>
      </c>
      <c r="G261" s="314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1735</v>
      </c>
      <c r="B262" s="5" t="s">
        <v>1736</v>
      </c>
      <c r="C262" s="5" t="s">
        <v>246</v>
      </c>
      <c r="D262" s="313"/>
      <c r="E262" s="314">
        <v>1</v>
      </c>
      <c r="F262" s="314">
        <v>3652.34</v>
      </c>
      <c r="G262" s="314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1738</v>
      </c>
      <c r="B263" s="5" t="s">
        <v>1739</v>
      </c>
      <c r="C263" s="5" t="s">
        <v>246</v>
      </c>
      <c r="D263" s="313"/>
      <c r="E263" s="314">
        <v>1</v>
      </c>
      <c r="F263" s="314">
        <v>4722.28</v>
      </c>
      <c r="G263" s="314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1740</v>
      </c>
      <c r="B264" s="5" t="s">
        <v>1741</v>
      </c>
      <c r="C264" s="5" t="s">
        <v>246</v>
      </c>
      <c r="D264" s="313"/>
      <c r="E264" s="314">
        <v>1</v>
      </c>
      <c r="F264" s="314">
        <v>4552.8999999999996</v>
      </c>
      <c r="G264" s="314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1744</v>
      </c>
      <c r="B265" s="5" t="s">
        <v>1002</v>
      </c>
      <c r="C265" s="5" t="s">
        <v>246</v>
      </c>
      <c r="D265" s="313">
        <v>2</v>
      </c>
      <c r="E265" s="314">
        <v>0</v>
      </c>
      <c r="F265" s="314">
        <v>169.17</v>
      </c>
      <c r="G265" s="314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1745</v>
      </c>
      <c r="B266" s="5" t="s">
        <v>1746</v>
      </c>
      <c r="C266" s="5" t="s">
        <v>246</v>
      </c>
      <c r="D266" s="313">
        <v>1</v>
      </c>
      <c r="E266" s="314">
        <v>0</v>
      </c>
      <c r="F266" s="314">
        <v>1200</v>
      </c>
      <c r="G266" s="314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317" t="s">
        <v>1748</v>
      </c>
      <c r="B267" s="317" t="s">
        <v>1004</v>
      </c>
      <c r="C267" s="317"/>
      <c r="D267" s="315"/>
      <c r="E267" s="319"/>
      <c r="F267" s="319"/>
      <c r="G267" s="312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320" t="s">
        <v>1750</v>
      </c>
      <c r="B268" s="320" t="s">
        <v>1006</v>
      </c>
      <c r="C268" s="320"/>
      <c r="D268" s="318"/>
      <c r="E268" s="322"/>
      <c r="F268" s="322"/>
      <c r="G268" s="319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1751</v>
      </c>
      <c r="B269" s="5" t="s">
        <v>1008</v>
      </c>
      <c r="C269" s="5" t="s">
        <v>171</v>
      </c>
      <c r="D269" s="313"/>
      <c r="E269" s="314">
        <v>0.96</v>
      </c>
      <c r="F269" s="314">
        <v>363.56</v>
      </c>
      <c r="G269" s="314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1754</v>
      </c>
      <c r="B270" s="5" t="s">
        <v>490</v>
      </c>
      <c r="C270" s="5" t="s">
        <v>283</v>
      </c>
      <c r="D270" s="313"/>
      <c r="E270" s="314">
        <v>26.38</v>
      </c>
      <c r="F270" s="314">
        <v>4.75</v>
      </c>
      <c r="G270" s="314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1756</v>
      </c>
      <c r="B271" s="5" t="s">
        <v>488</v>
      </c>
      <c r="C271" s="5" t="s">
        <v>541</v>
      </c>
      <c r="D271" s="313"/>
      <c r="E271" s="314">
        <v>1.84</v>
      </c>
      <c r="F271" s="314">
        <v>49.76</v>
      </c>
      <c r="G271" s="314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1757</v>
      </c>
      <c r="B272" s="5" t="s">
        <v>492</v>
      </c>
      <c r="C272" s="5" t="s">
        <v>541</v>
      </c>
      <c r="D272" s="313"/>
      <c r="E272" s="314">
        <v>4.72</v>
      </c>
      <c r="F272" s="314">
        <v>15.36</v>
      </c>
      <c r="G272" s="314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320" t="s">
        <v>1759</v>
      </c>
      <c r="B273" s="320" t="s">
        <v>1013</v>
      </c>
      <c r="C273" s="320"/>
      <c r="D273" s="318"/>
      <c r="E273" s="322"/>
      <c r="F273" s="322"/>
      <c r="G273" s="319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1761</v>
      </c>
      <c r="B274" s="5" t="s">
        <v>1008</v>
      </c>
      <c r="C274" s="5" t="s">
        <v>171</v>
      </c>
      <c r="D274" s="313"/>
      <c r="E274" s="314">
        <v>0.69</v>
      </c>
      <c r="F274" s="314">
        <v>363.56</v>
      </c>
      <c r="G274" s="314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1762</v>
      </c>
      <c r="B275" s="5" t="s">
        <v>488</v>
      </c>
      <c r="C275" s="5" t="s">
        <v>541</v>
      </c>
      <c r="D275" s="313"/>
      <c r="E275" s="314">
        <v>2.8</v>
      </c>
      <c r="F275" s="314">
        <v>49.76</v>
      </c>
      <c r="G275" s="314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1763</v>
      </c>
      <c r="B276" s="5" t="s">
        <v>492</v>
      </c>
      <c r="C276" s="5" t="s">
        <v>541</v>
      </c>
      <c r="D276" s="313"/>
      <c r="E276" s="314">
        <v>3.43</v>
      </c>
      <c r="F276" s="314">
        <v>15.36</v>
      </c>
      <c r="G276" s="314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311" t="s">
        <v>1766</v>
      </c>
      <c r="B277" s="311" t="s">
        <v>1018</v>
      </c>
      <c r="C277" s="311"/>
      <c r="D277" s="315"/>
      <c r="E277" s="312"/>
      <c r="F277" s="312"/>
      <c r="G277" s="312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1768</v>
      </c>
      <c r="B278" s="5" t="s">
        <v>1769</v>
      </c>
      <c r="C278" s="5" t="s">
        <v>246</v>
      </c>
      <c r="D278" s="313">
        <v>1</v>
      </c>
      <c r="E278" s="314">
        <v>0</v>
      </c>
      <c r="F278" s="314">
        <v>8600</v>
      </c>
      <c r="G278" s="314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1770</v>
      </c>
      <c r="B279" s="5" t="s">
        <v>1020</v>
      </c>
      <c r="C279" s="5" t="s">
        <v>246</v>
      </c>
      <c r="D279" s="313"/>
      <c r="E279" s="314">
        <v>1</v>
      </c>
      <c r="F279" s="314">
        <v>8015.41</v>
      </c>
      <c r="G279" s="314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311" t="s">
        <v>1772</v>
      </c>
      <c r="B280" s="311" t="s">
        <v>1773</v>
      </c>
      <c r="C280" s="311"/>
      <c r="D280" s="315"/>
      <c r="E280" s="312"/>
      <c r="F280" s="312"/>
      <c r="G280" s="312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317" t="s">
        <v>1774</v>
      </c>
      <c r="B281" s="317" t="s">
        <v>1776</v>
      </c>
      <c r="C281" s="317"/>
      <c r="D281" s="318"/>
      <c r="E281" s="319"/>
      <c r="F281" s="319"/>
      <c r="G281" s="319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1777</v>
      </c>
      <c r="B282" s="5" t="s">
        <v>1047</v>
      </c>
      <c r="C282" s="5" t="s">
        <v>246</v>
      </c>
      <c r="D282" s="313">
        <v>6</v>
      </c>
      <c r="E282" s="314">
        <v>0</v>
      </c>
      <c r="F282" s="314">
        <v>1500</v>
      </c>
      <c r="G282" s="314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317" t="s">
        <v>1779</v>
      </c>
      <c r="B283" s="317" t="s">
        <v>1780</v>
      </c>
      <c r="C283" s="317"/>
      <c r="D283" s="318"/>
      <c r="E283" s="319"/>
      <c r="F283" s="319"/>
      <c r="G283" s="319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320" t="s">
        <v>1782</v>
      </c>
      <c r="B284" s="320" t="s">
        <v>907</v>
      </c>
      <c r="C284" s="320"/>
      <c r="D284" s="321"/>
      <c r="E284" s="322"/>
      <c r="F284" s="322"/>
      <c r="G284" s="322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1784</v>
      </c>
      <c r="B285" s="5" t="s">
        <v>1785</v>
      </c>
      <c r="C285" s="5" t="s">
        <v>71</v>
      </c>
      <c r="D285" s="313"/>
      <c r="E285" s="314">
        <v>11.34</v>
      </c>
      <c r="F285" s="314">
        <v>28.93</v>
      </c>
      <c r="G285" s="314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1787</v>
      </c>
      <c r="B286" s="5" t="s">
        <v>1210</v>
      </c>
      <c r="C286" s="5" t="s">
        <v>71</v>
      </c>
      <c r="D286" s="313"/>
      <c r="E286" s="314">
        <v>15.31</v>
      </c>
      <c r="F286" s="314">
        <v>26</v>
      </c>
      <c r="G286" s="314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320" t="s">
        <v>1788</v>
      </c>
      <c r="B287" s="320" t="s">
        <v>1789</v>
      </c>
      <c r="C287" s="320"/>
      <c r="D287" s="321"/>
      <c r="E287" s="322"/>
      <c r="F287" s="322"/>
      <c r="G287" s="322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1791</v>
      </c>
      <c r="B288" s="5" t="s">
        <v>1792</v>
      </c>
      <c r="C288" s="5" t="s">
        <v>246</v>
      </c>
      <c r="D288" s="313"/>
      <c r="E288" s="314">
        <v>14</v>
      </c>
      <c r="F288" s="314">
        <v>703.05</v>
      </c>
      <c r="G288" s="314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1795</v>
      </c>
      <c r="B289" s="5" t="s">
        <v>1796</v>
      </c>
      <c r="C289" s="5" t="s">
        <v>71</v>
      </c>
      <c r="D289" s="313"/>
      <c r="E289" s="314">
        <v>11.34</v>
      </c>
      <c r="F289" s="314">
        <v>277.01</v>
      </c>
      <c r="G289" s="314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1797</v>
      </c>
      <c r="B290" s="5" t="s">
        <v>1798</v>
      </c>
      <c r="C290" s="5" t="s">
        <v>246</v>
      </c>
      <c r="D290" s="313"/>
      <c r="E290" s="314">
        <v>11</v>
      </c>
      <c r="F290" s="314">
        <v>19.989999999999998</v>
      </c>
      <c r="G290" s="314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1800</v>
      </c>
      <c r="B291" s="5" t="s">
        <v>1801</v>
      </c>
      <c r="C291" s="5" t="s">
        <v>246</v>
      </c>
      <c r="D291" s="313"/>
      <c r="E291" s="314">
        <v>3</v>
      </c>
      <c r="F291" s="314">
        <v>26.78</v>
      </c>
      <c r="G291" s="314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320" t="s">
        <v>1802</v>
      </c>
      <c r="B292" s="320" t="s">
        <v>1803</v>
      </c>
      <c r="C292" s="320"/>
      <c r="D292" s="321"/>
      <c r="E292" s="322"/>
      <c r="F292" s="322"/>
      <c r="G292" s="322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1805</v>
      </c>
      <c r="B293" s="5" t="s">
        <v>1806</v>
      </c>
      <c r="C293" s="5" t="s">
        <v>246</v>
      </c>
      <c r="D293" s="313"/>
      <c r="E293" s="314">
        <v>17</v>
      </c>
      <c r="F293" s="314">
        <v>1085.01</v>
      </c>
      <c r="G293" s="314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1808</v>
      </c>
      <c r="B294" s="5" t="s">
        <v>1809</v>
      </c>
      <c r="C294" s="5" t="s">
        <v>246</v>
      </c>
      <c r="D294" s="313"/>
      <c r="E294" s="314">
        <v>5</v>
      </c>
      <c r="F294" s="314">
        <v>250.65</v>
      </c>
      <c r="G294" s="314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317" t="s">
        <v>1811</v>
      </c>
      <c r="B295" s="317" t="s">
        <v>1812</v>
      </c>
      <c r="C295" s="317"/>
      <c r="D295" s="318"/>
      <c r="E295" s="319"/>
      <c r="F295" s="319"/>
      <c r="G295" s="319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1814</v>
      </c>
      <c r="B296" s="5" t="s">
        <v>1073</v>
      </c>
      <c r="C296" s="5" t="s">
        <v>246</v>
      </c>
      <c r="D296" s="313"/>
      <c r="E296" s="314">
        <v>12</v>
      </c>
      <c r="F296" s="314">
        <v>200.43</v>
      </c>
      <c r="G296" s="314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1817</v>
      </c>
      <c r="B297" s="5" t="s">
        <v>1076</v>
      </c>
      <c r="C297" s="5" t="s">
        <v>246</v>
      </c>
      <c r="D297" s="313"/>
      <c r="E297" s="314">
        <v>6</v>
      </c>
      <c r="F297" s="314">
        <v>236.99</v>
      </c>
      <c r="G297" s="314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311" t="s">
        <v>1818</v>
      </c>
      <c r="B298" s="311" t="s">
        <v>1078</v>
      </c>
      <c r="C298" s="311"/>
      <c r="D298" s="315"/>
      <c r="E298" s="312"/>
      <c r="F298" s="312"/>
      <c r="G298" s="312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317" t="s">
        <v>1820</v>
      </c>
      <c r="B299" s="317" t="s">
        <v>1080</v>
      </c>
      <c r="C299" s="317"/>
      <c r="D299" s="318"/>
      <c r="E299" s="319"/>
      <c r="F299" s="319"/>
      <c r="G299" s="319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1821</v>
      </c>
      <c r="B300" s="5" t="s">
        <v>1083</v>
      </c>
      <c r="C300" s="5" t="s">
        <v>304</v>
      </c>
      <c r="D300" s="313"/>
      <c r="E300" s="314">
        <v>183.78</v>
      </c>
      <c r="F300" s="314">
        <v>25.57</v>
      </c>
      <c r="G300" s="314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1823</v>
      </c>
      <c r="B301" s="5" t="s">
        <v>1086</v>
      </c>
      <c r="C301" s="5" t="s">
        <v>304</v>
      </c>
      <c r="D301" s="313"/>
      <c r="E301" s="314">
        <v>118.45</v>
      </c>
      <c r="F301" s="314">
        <v>14.16</v>
      </c>
      <c r="G301" s="314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1824</v>
      </c>
      <c r="B302" s="5" t="s">
        <v>1088</v>
      </c>
      <c r="C302" s="5" t="s">
        <v>171</v>
      </c>
      <c r="D302" s="313"/>
      <c r="E302" s="314">
        <v>88.42</v>
      </c>
      <c r="F302" s="314">
        <v>40.07</v>
      </c>
      <c r="G302" s="314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1826</v>
      </c>
      <c r="B303" s="5" t="s">
        <v>1090</v>
      </c>
      <c r="C303" s="5" t="s">
        <v>171</v>
      </c>
      <c r="D303" s="313"/>
      <c r="E303" s="314">
        <v>37.89</v>
      </c>
      <c r="F303" s="314">
        <v>221.65</v>
      </c>
      <c r="G303" s="314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1828</v>
      </c>
      <c r="B304" s="5" t="s">
        <v>173</v>
      </c>
      <c r="C304" s="5" t="s">
        <v>171</v>
      </c>
      <c r="D304" s="313"/>
      <c r="E304" s="314">
        <v>50.53</v>
      </c>
      <c r="F304" s="314">
        <v>51.33</v>
      </c>
      <c r="G304" s="314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1829</v>
      </c>
      <c r="B305" s="5" t="s">
        <v>1094</v>
      </c>
      <c r="C305" s="5" t="s">
        <v>304</v>
      </c>
      <c r="D305" s="313"/>
      <c r="E305" s="314">
        <v>252.63</v>
      </c>
      <c r="F305" s="314">
        <v>80.41</v>
      </c>
      <c r="G305" s="314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1832</v>
      </c>
      <c r="B306" s="5" t="s">
        <v>866</v>
      </c>
      <c r="C306" s="5" t="s">
        <v>304</v>
      </c>
      <c r="D306" s="313"/>
      <c r="E306" s="314">
        <v>252.63</v>
      </c>
      <c r="F306" s="314">
        <v>3.07</v>
      </c>
      <c r="G306" s="314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1833</v>
      </c>
      <c r="B307" s="5" t="s">
        <v>1097</v>
      </c>
      <c r="C307" s="5" t="s">
        <v>246</v>
      </c>
      <c r="D307" s="313"/>
      <c r="E307" s="314">
        <v>9</v>
      </c>
      <c r="F307" s="314">
        <v>91.1</v>
      </c>
      <c r="G307" s="314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1835</v>
      </c>
      <c r="B308" s="5" t="s">
        <v>1100</v>
      </c>
      <c r="C308" s="5" t="s">
        <v>246</v>
      </c>
      <c r="D308" s="313"/>
      <c r="E308" s="314">
        <v>1</v>
      </c>
      <c r="F308" s="314">
        <v>196.8</v>
      </c>
      <c r="G308" s="314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1836</v>
      </c>
      <c r="B309" s="5" t="s">
        <v>1102</v>
      </c>
      <c r="C309" s="5" t="s">
        <v>246</v>
      </c>
      <c r="D309" s="313"/>
      <c r="E309" s="314">
        <v>48</v>
      </c>
      <c r="F309" s="314">
        <v>73.56</v>
      </c>
      <c r="G309" s="314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1838</v>
      </c>
      <c r="B310" s="5" t="s">
        <v>1104</v>
      </c>
      <c r="C310" s="5" t="s">
        <v>246</v>
      </c>
      <c r="D310" s="313"/>
      <c r="E310" s="314">
        <v>5</v>
      </c>
      <c r="F310" s="314">
        <v>1487.62</v>
      </c>
      <c r="G310" s="314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1839</v>
      </c>
      <c r="B311" s="5" t="s">
        <v>178</v>
      </c>
      <c r="C311" s="5" t="s">
        <v>71</v>
      </c>
      <c r="D311" s="313"/>
      <c r="E311" s="314">
        <v>96.93</v>
      </c>
      <c r="F311" s="314">
        <v>26</v>
      </c>
      <c r="G311" s="314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317" t="s">
        <v>1841</v>
      </c>
      <c r="B312" s="317" t="s">
        <v>1108</v>
      </c>
      <c r="C312" s="317"/>
      <c r="D312" s="318"/>
      <c r="E312" s="319"/>
      <c r="F312" s="319"/>
      <c r="G312" s="319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1843</v>
      </c>
      <c r="B313" s="5" t="s">
        <v>1110</v>
      </c>
      <c r="C313" s="5" t="s">
        <v>437</v>
      </c>
      <c r="D313" s="313"/>
      <c r="E313" s="314">
        <v>13</v>
      </c>
      <c r="F313" s="314">
        <v>33.840000000000003</v>
      </c>
      <c r="G313" s="314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1845</v>
      </c>
      <c r="B314" s="5" t="s">
        <v>1112</v>
      </c>
      <c r="C314" s="5" t="s">
        <v>437</v>
      </c>
      <c r="D314" s="313"/>
      <c r="E314" s="314">
        <v>5</v>
      </c>
      <c r="F314" s="314">
        <v>43.35</v>
      </c>
      <c r="G314" s="314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1846</v>
      </c>
      <c r="B315" s="5" t="s">
        <v>1114</v>
      </c>
      <c r="C315" s="5" t="s">
        <v>437</v>
      </c>
      <c r="D315" s="313"/>
      <c r="E315" s="314">
        <v>3</v>
      </c>
      <c r="F315" s="314">
        <v>36.18</v>
      </c>
      <c r="G315" s="314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1848</v>
      </c>
      <c r="B316" s="5" t="s">
        <v>1116</v>
      </c>
      <c r="C316" s="5" t="s">
        <v>437</v>
      </c>
      <c r="D316" s="313"/>
      <c r="E316" s="314">
        <v>23</v>
      </c>
      <c r="F316" s="314">
        <v>43.48</v>
      </c>
      <c r="G316" s="314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1849</v>
      </c>
      <c r="B317" s="5" t="s">
        <v>1118</v>
      </c>
      <c r="C317" s="5" t="s">
        <v>437</v>
      </c>
      <c r="D317" s="313"/>
      <c r="E317" s="314">
        <v>1</v>
      </c>
      <c r="F317" s="314">
        <v>93.93</v>
      </c>
      <c r="G317" s="314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1850</v>
      </c>
      <c r="B318" s="5" t="s">
        <v>1120</v>
      </c>
      <c r="C318" s="5" t="s">
        <v>437</v>
      </c>
      <c r="D318" s="313"/>
      <c r="E318" s="314">
        <v>5</v>
      </c>
      <c r="F318" s="314">
        <v>53.35</v>
      </c>
      <c r="G318" s="314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309" t="s">
        <v>1853</v>
      </c>
      <c r="B319" s="309" t="s">
        <v>1122</v>
      </c>
      <c r="C319" s="309"/>
      <c r="D319" s="316"/>
      <c r="E319" s="310"/>
      <c r="F319" s="310"/>
      <c r="G319" s="310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311" t="s">
        <v>1855</v>
      </c>
      <c r="B320" s="311" t="s">
        <v>1856</v>
      </c>
      <c r="C320" s="311"/>
      <c r="D320" s="315"/>
      <c r="E320" s="312"/>
      <c r="F320" s="312"/>
      <c r="G320" s="312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1857</v>
      </c>
      <c r="B321" s="5" t="s">
        <v>1858</v>
      </c>
      <c r="C321" s="5" t="s">
        <v>246</v>
      </c>
      <c r="D321" s="313">
        <v>2</v>
      </c>
      <c r="E321" s="314">
        <v>2</v>
      </c>
      <c r="F321" s="314">
        <v>1200</v>
      </c>
      <c r="G321" s="314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1861</v>
      </c>
      <c r="B322" s="5" t="s">
        <v>1862</v>
      </c>
      <c r="C322" s="5" t="s">
        <v>246</v>
      </c>
      <c r="D322" s="313">
        <v>1</v>
      </c>
      <c r="E322" s="314">
        <v>1</v>
      </c>
      <c r="F322" s="314">
        <v>900</v>
      </c>
      <c r="G322" s="314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1864</v>
      </c>
      <c r="B323" s="5" t="s">
        <v>1865</v>
      </c>
      <c r="C323" s="5" t="s">
        <v>246</v>
      </c>
      <c r="D323" s="313">
        <v>1</v>
      </c>
      <c r="E323" s="314">
        <v>0</v>
      </c>
      <c r="F323" s="314">
        <v>2400</v>
      </c>
      <c r="G323" s="314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1866</v>
      </c>
      <c r="B324" s="5" t="s">
        <v>1867</v>
      </c>
      <c r="C324" s="5" t="s">
        <v>246</v>
      </c>
      <c r="D324" s="313">
        <v>25</v>
      </c>
      <c r="E324" s="314">
        <v>0</v>
      </c>
      <c r="F324" s="314">
        <v>84.25</v>
      </c>
      <c r="G324" s="314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1870</v>
      </c>
      <c r="B325" s="5" t="s">
        <v>1871</v>
      </c>
      <c r="C325" s="5" t="s">
        <v>246</v>
      </c>
      <c r="D325" s="313">
        <v>25</v>
      </c>
      <c r="E325" s="314">
        <v>0</v>
      </c>
      <c r="F325" s="314">
        <v>84.25</v>
      </c>
      <c r="G325" s="314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1872</v>
      </c>
      <c r="B326" s="5" t="s">
        <v>1873</v>
      </c>
      <c r="C326" s="5" t="s">
        <v>246</v>
      </c>
      <c r="D326" s="313">
        <v>3</v>
      </c>
      <c r="E326" s="314">
        <v>0</v>
      </c>
      <c r="F326" s="314">
        <v>60</v>
      </c>
      <c r="G326" s="314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311" t="s">
        <v>1875</v>
      </c>
      <c r="B327" s="311" t="s">
        <v>1876</v>
      </c>
      <c r="C327" s="311"/>
      <c r="D327" s="315"/>
      <c r="E327" s="312"/>
      <c r="F327" s="312"/>
      <c r="G327" s="312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1878</v>
      </c>
      <c r="B328" s="5" t="s">
        <v>1879</v>
      </c>
      <c r="C328" s="5" t="s">
        <v>246</v>
      </c>
      <c r="D328" s="313"/>
      <c r="E328" s="314">
        <v>1</v>
      </c>
      <c r="F328" s="314">
        <v>1337.13</v>
      </c>
      <c r="G328" s="314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1881</v>
      </c>
      <c r="B329" s="5" t="s">
        <v>1882</v>
      </c>
      <c r="C329" s="5" t="s">
        <v>246</v>
      </c>
      <c r="D329" s="313"/>
      <c r="E329" s="314">
        <v>1</v>
      </c>
      <c r="F329" s="314">
        <v>1973.07</v>
      </c>
      <c r="G329" s="314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1883</v>
      </c>
      <c r="B330" s="5" t="s">
        <v>1884</v>
      </c>
      <c r="C330" s="5" t="s">
        <v>246</v>
      </c>
      <c r="D330" s="313"/>
      <c r="E330" s="314">
        <v>2</v>
      </c>
      <c r="F330" s="314">
        <v>946.41</v>
      </c>
      <c r="G330" s="314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311" t="s">
        <v>1887</v>
      </c>
      <c r="B331" s="311" t="s">
        <v>1888</v>
      </c>
      <c r="C331" s="311"/>
      <c r="D331" s="315"/>
      <c r="E331" s="312"/>
      <c r="F331" s="312"/>
      <c r="G331" s="312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1889</v>
      </c>
      <c r="B332" s="5" t="s">
        <v>1891</v>
      </c>
      <c r="C332" s="5" t="s">
        <v>246</v>
      </c>
      <c r="D332" s="313"/>
      <c r="E332" s="314">
        <v>2</v>
      </c>
      <c r="F332" s="314">
        <v>5180.1499999999996</v>
      </c>
      <c r="G332" s="314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1892</v>
      </c>
      <c r="B333" s="5" t="s">
        <v>1893</v>
      </c>
      <c r="C333" s="5" t="s">
        <v>246</v>
      </c>
      <c r="D333" s="313"/>
      <c r="E333" s="314">
        <v>2</v>
      </c>
      <c r="F333" s="314">
        <v>2146.5700000000002</v>
      </c>
      <c r="G333" s="314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1895</v>
      </c>
      <c r="B334" s="5" t="s">
        <v>1896</v>
      </c>
      <c r="C334" s="5" t="s">
        <v>246</v>
      </c>
      <c r="D334" s="313"/>
      <c r="E334" s="314">
        <v>1</v>
      </c>
      <c r="F334" s="314">
        <v>1017.7</v>
      </c>
      <c r="G334" s="314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1898</v>
      </c>
      <c r="B335" s="5" t="s">
        <v>1899</v>
      </c>
      <c r="C335" s="5" t="s">
        <v>246</v>
      </c>
      <c r="D335" s="313"/>
      <c r="E335" s="314">
        <v>1</v>
      </c>
      <c r="F335" s="314">
        <v>1929.41</v>
      </c>
      <c r="G335" s="314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311" t="s">
        <v>1901</v>
      </c>
      <c r="B336" s="311" t="s">
        <v>1902</v>
      </c>
      <c r="C336" s="311"/>
      <c r="D336" s="315"/>
      <c r="E336" s="312"/>
      <c r="F336" s="312"/>
      <c r="G336" s="312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317" t="s">
        <v>1904</v>
      </c>
      <c r="B337" s="317" t="s">
        <v>697</v>
      </c>
      <c r="C337" s="317"/>
      <c r="D337" s="318"/>
      <c r="E337" s="319"/>
      <c r="F337" s="319"/>
      <c r="G337" s="319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1907</v>
      </c>
      <c r="B338" s="5" t="s">
        <v>1908</v>
      </c>
      <c r="C338" s="5" t="s">
        <v>304</v>
      </c>
      <c r="D338" s="313"/>
      <c r="E338" s="314">
        <v>66.685000000000002</v>
      </c>
      <c r="F338" s="314">
        <v>2.15</v>
      </c>
      <c r="G338" s="314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1909</v>
      </c>
      <c r="B339" s="5" t="s">
        <v>1910</v>
      </c>
      <c r="C339" s="5" t="s">
        <v>171</v>
      </c>
      <c r="D339" s="313"/>
      <c r="E339" s="314">
        <v>27.33</v>
      </c>
      <c r="F339" s="314">
        <v>40.07</v>
      </c>
      <c r="G339" s="314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1913</v>
      </c>
      <c r="B340" s="5" t="s">
        <v>1914</v>
      </c>
      <c r="C340" s="5" t="s">
        <v>171</v>
      </c>
      <c r="D340" s="313"/>
      <c r="E340" s="314">
        <v>7.2</v>
      </c>
      <c r="F340" s="314">
        <v>26.08</v>
      </c>
      <c r="G340" s="314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1915</v>
      </c>
      <c r="B341" s="5" t="s">
        <v>858</v>
      </c>
      <c r="C341" s="5" t="s">
        <v>171</v>
      </c>
      <c r="D341" s="313"/>
      <c r="E341" s="314">
        <v>5.33</v>
      </c>
      <c r="F341" s="314">
        <v>79.77</v>
      </c>
      <c r="G341" s="314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1917</v>
      </c>
      <c r="B342" s="5" t="s">
        <v>186</v>
      </c>
      <c r="C342" s="5" t="s">
        <v>171</v>
      </c>
      <c r="D342" s="313"/>
      <c r="E342" s="314">
        <v>21.99</v>
      </c>
      <c r="F342" s="314">
        <v>36.659999999999997</v>
      </c>
      <c r="G342" s="314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1918</v>
      </c>
      <c r="B343" s="5" t="s">
        <v>1919</v>
      </c>
      <c r="C343" s="5" t="s">
        <v>541</v>
      </c>
      <c r="D343" s="313"/>
      <c r="E343" s="314">
        <v>53.34</v>
      </c>
      <c r="F343" s="314">
        <v>2.31</v>
      </c>
      <c r="G343" s="314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1922</v>
      </c>
      <c r="B344" s="5" t="s">
        <v>178</v>
      </c>
      <c r="C344" s="5" t="s">
        <v>71</v>
      </c>
      <c r="D344" s="313"/>
      <c r="E344" s="314">
        <v>7.2</v>
      </c>
      <c r="F344" s="314">
        <v>26</v>
      </c>
      <c r="G344" s="314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317" t="s">
        <v>1923</v>
      </c>
      <c r="B345" s="317" t="s">
        <v>1924</v>
      </c>
      <c r="C345" s="317"/>
      <c r="D345" s="318"/>
      <c r="E345" s="319"/>
      <c r="F345" s="319"/>
      <c r="G345" s="319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1926</v>
      </c>
      <c r="B346" s="5" t="s">
        <v>1927</v>
      </c>
      <c r="C346" s="5" t="s">
        <v>304</v>
      </c>
      <c r="D346" s="313"/>
      <c r="E346" s="314">
        <v>1.65</v>
      </c>
      <c r="F346" s="314">
        <v>44.46</v>
      </c>
      <c r="G346" s="314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1930</v>
      </c>
      <c r="B347" s="5" t="s">
        <v>1931</v>
      </c>
      <c r="C347" s="5" t="s">
        <v>304</v>
      </c>
      <c r="D347" s="313"/>
      <c r="E347" s="314">
        <v>52.4</v>
      </c>
      <c r="F347" s="314">
        <v>16.79</v>
      </c>
      <c r="G347" s="314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1934</v>
      </c>
      <c r="B348" s="5" t="s">
        <v>1935</v>
      </c>
      <c r="C348" s="5" t="s">
        <v>304</v>
      </c>
      <c r="D348" s="313"/>
      <c r="E348" s="314">
        <v>15.13</v>
      </c>
      <c r="F348" s="314">
        <v>57.04</v>
      </c>
      <c r="G348" s="314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317" t="s">
        <v>1936</v>
      </c>
      <c r="B349" s="317" t="s">
        <v>1937</v>
      </c>
      <c r="C349" s="317"/>
      <c r="D349" s="318"/>
      <c r="E349" s="319"/>
      <c r="F349" s="319"/>
      <c r="G349" s="319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1939</v>
      </c>
      <c r="B350" s="5" t="s">
        <v>1221</v>
      </c>
      <c r="C350" s="5" t="s">
        <v>246</v>
      </c>
      <c r="D350" s="313"/>
      <c r="E350" s="314">
        <v>2</v>
      </c>
      <c r="F350" s="314">
        <v>102.75</v>
      </c>
      <c r="G350" s="314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317" t="s">
        <v>1941</v>
      </c>
      <c r="B351" s="317" t="s">
        <v>1942</v>
      </c>
      <c r="C351" s="317"/>
      <c r="D351" s="318"/>
      <c r="E351" s="319"/>
      <c r="F351" s="319"/>
      <c r="G351" s="319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1943</v>
      </c>
      <c r="B352" s="5" t="s">
        <v>1226</v>
      </c>
      <c r="C352" s="5" t="s">
        <v>437</v>
      </c>
      <c r="D352" s="313"/>
      <c r="E352" s="314">
        <v>2</v>
      </c>
      <c r="F352" s="314">
        <v>72.34</v>
      </c>
      <c r="G352" s="314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317" t="s">
        <v>1945</v>
      </c>
      <c r="B353" s="317" t="s">
        <v>1946</v>
      </c>
      <c r="C353" s="317"/>
      <c r="D353" s="318"/>
      <c r="E353" s="319"/>
      <c r="F353" s="319"/>
      <c r="G353" s="319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1947</v>
      </c>
      <c r="B354" s="5" t="s">
        <v>1949</v>
      </c>
      <c r="C354" s="5" t="s">
        <v>246</v>
      </c>
      <c r="D354" s="313"/>
      <c r="E354" s="314">
        <v>2</v>
      </c>
      <c r="F354" s="314">
        <v>85.56</v>
      </c>
      <c r="G354" s="314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1950</v>
      </c>
      <c r="B355" s="5" t="s">
        <v>1951</v>
      </c>
      <c r="C355" s="5" t="s">
        <v>246</v>
      </c>
      <c r="D355" s="313"/>
      <c r="E355" s="314">
        <v>1</v>
      </c>
      <c r="F355" s="314">
        <v>76.95</v>
      </c>
      <c r="G355" s="314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1953</v>
      </c>
      <c r="B356" s="5" t="s">
        <v>1954</v>
      </c>
      <c r="C356" s="5" t="s">
        <v>246</v>
      </c>
      <c r="D356" s="313"/>
      <c r="E356" s="314">
        <v>1</v>
      </c>
      <c r="F356" s="314">
        <v>38.67</v>
      </c>
      <c r="G356" s="314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311" t="s">
        <v>1955</v>
      </c>
      <c r="B357" s="311" t="s">
        <v>1956</v>
      </c>
      <c r="C357" s="311"/>
      <c r="D357" s="315"/>
      <c r="E357" s="312"/>
      <c r="F357" s="312"/>
      <c r="G357" s="312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317" t="s">
        <v>1958</v>
      </c>
      <c r="B358" s="317" t="s">
        <v>697</v>
      </c>
      <c r="C358" s="317"/>
      <c r="D358" s="318"/>
      <c r="E358" s="319"/>
      <c r="F358" s="319"/>
      <c r="G358" s="319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1960</v>
      </c>
      <c r="B359" s="5" t="s">
        <v>1908</v>
      </c>
      <c r="C359" s="5" t="s">
        <v>304</v>
      </c>
      <c r="D359" s="313"/>
      <c r="E359" s="314">
        <v>49.9</v>
      </c>
      <c r="F359" s="314">
        <v>0.51</v>
      </c>
      <c r="G359" s="314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1963</v>
      </c>
      <c r="B360" s="5" t="s">
        <v>1910</v>
      </c>
      <c r="C360" s="5" t="s">
        <v>171</v>
      </c>
      <c r="D360" s="313"/>
      <c r="E360" s="314">
        <v>18.59</v>
      </c>
      <c r="F360" s="314">
        <v>40.07</v>
      </c>
      <c r="G360" s="314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1965</v>
      </c>
      <c r="B361" s="5" t="s">
        <v>1914</v>
      </c>
      <c r="C361" s="5" t="s">
        <v>171</v>
      </c>
      <c r="D361" s="313"/>
      <c r="E361" s="314">
        <v>19.37</v>
      </c>
      <c r="F361" s="314">
        <v>26.08</v>
      </c>
      <c r="G361" s="314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1966</v>
      </c>
      <c r="B362" s="5" t="s">
        <v>858</v>
      </c>
      <c r="C362" s="5" t="s">
        <v>171</v>
      </c>
      <c r="D362" s="313"/>
      <c r="E362" s="314">
        <v>13.77</v>
      </c>
      <c r="F362" s="314">
        <v>79.77</v>
      </c>
      <c r="G362" s="314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1969</v>
      </c>
      <c r="B363" s="5" t="s">
        <v>186</v>
      </c>
      <c r="C363" s="5" t="s">
        <v>171</v>
      </c>
      <c r="D363" s="313"/>
      <c r="E363" s="314">
        <v>4.25</v>
      </c>
      <c r="F363" s="314">
        <v>36.659999999999997</v>
      </c>
      <c r="G363" s="314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1970</v>
      </c>
      <c r="B364" s="5" t="s">
        <v>1919</v>
      </c>
      <c r="C364" s="5" t="s">
        <v>541</v>
      </c>
      <c r="D364" s="313"/>
      <c r="E364" s="314">
        <v>40.090000000000003</v>
      </c>
      <c r="F364" s="314">
        <v>2.31</v>
      </c>
      <c r="G364" s="314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1973</v>
      </c>
      <c r="B365" s="5" t="s">
        <v>178</v>
      </c>
      <c r="C365" s="5" t="s">
        <v>71</v>
      </c>
      <c r="D365" s="313"/>
      <c r="E365" s="314">
        <v>19.37</v>
      </c>
      <c r="F365" s="314">
        <v>26</v>
      </c>
      <c r="G365" s="314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317" t="s">
        <v>1976</v>
      </c>
      <c r="B366" s="317" t="s">
        <v>1977</v>
      </c>
      <c r="C366" s="317"/>
      <c r="D366" s="318"/>
      <c r="E366" s="319"/>
      <c r="F366" s="319"/>
      <c r="G366" s="319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1978</v>
      </c>
      <c r="B367" s="5" t="s">
        <v>1979</v>
      </c>
      <c r="C367" s="5" t="s">
        <v>304</v>
      </c>
      <c r="D367" s="313"/>
      <c r="E367" s="314">
        <v>53.09</v>
      </c>
      <c r="F367" s="314">
        <v>13.26</v>
      </c>
      <c r="G367" s="314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1981</v>
      </c>
      <c r="B368" s="5" t="s">
        <v>1982</v>
      </c>
      <c r="C368" s="5" t="s">
        <v>304</v>
      </c>
      <c r="D368" s="313"/>
      <c r="E368" s="314">
        <v>1.91</v>
      </c>
      <c r="F368" s="314">
        <v>24.68</v>
      </c>
      <c r="G368" s="314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1984</v>
      </c>
      <c r="B369" s="5" t="s">
        <v>1985</v>
      </c>
      <c r="C369" s="5" t="s">
        <v>304</v>
      </c>
      <c r="D369" s="313"/>
      <c r="E369" s="314">
        <v>2.31</v>
      </c>
      <c r="F369" s="314">
        <v>12.09</v>
      </c>
      <c r="G369" s="314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1986</v>
      </c>
      <c r="B370" s="5" t="s">
        <v>1987</v>
      </c>
      <c r="C370" s="5" t="s">
        <v>304</v>
      </c>
      <c r="D370" s="313"/>
      <c r="E370" s="314">
        <v>15.81</v>
      </c>
      <c r="F370" s="314">
        <v>14.48</v>
      </c>
      <c r="G370" s="314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317" t="s">
        <v>1989</v>
      </c>
      <c r="B371" s="317" t="s">
        <v>1990</v>
      </c>
      <c r="C371" s="317"/>
      <c r="D371" s="318"/>
      <c r="E371" s="319"/>
      <c r="F371" s="319"/>
      <c r="G371" s="319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1991</v>
      </c>
      <c r="B372" s="5" t="s">
        <v>1993</v>
      </c>
      <c r="C372" s="5" t="s">
        <v>246</v>
      </c>
      <c r="D372" s="313"/>
      <c r="E372" s="314">
        <v>2</v>
      </c>
      <c r="F372" s="314">
        <v>127.42</v>
      </c>
      <c r="G372" s="314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317" t="s">
        <v>1994</v>
      </c>
      <c r="B373" s="317" t="s">
        <v>1995</v>
      </c>
      <c r="C373" s="317"/>
      <c r="D373" s="318"/>
      <c r="E373" s="319"/>
      <c r="F373" s="319"/>
      <c r="G373" s="319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1997</v>
      </c>
      <c r="B374" s="5" t="s">
        <v>1269</v>
      </c>
      <c r="C374" s="5" t="s">
        <v>437</v>
      </c>
      <c r="D374" s="313"/>
      <c r="E374" s="314">
        <v>3</v>
      </c>
      <c r="F374" s="314">
        <v>41.56</v>
      </c>
      <c r="G374" s="314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1999</v>
      </c>
      <c r="B375" s="5" t="s">
        <v>2000</v>
      </c>
      <c r="C375" s="5" t="s">
        <v>246</v>
      </c>
      <c r="D375" s="313"/>
      <c r="E375" s="314">
        <v>2</v>
      </c>
      <c r="F375" s="314">
        <v>179.15</v>
      </c>
      <c r="G375" s="314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2001</v>
      </c>
      <c r="B376" s="5" t="s">
        <v>2002</v>
      </c>
      <c r="C376" s="5" t="s">
        <v>246</v>
      </c>
      <c r="D376" s="313"/>
      <c r="E376" s="314">
        <v>2</v>
      </c>
      <c r="F376" s="314">
        <v>56.01</v>
      </c>
      <c r="G376" s="314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309" t="s">
        <v>2004</v>
      </c>
      <c r="B377" s="309" t="s">
        <v>2005</v>
      </c>
      <c r="C377" s="309"/>
      <c r="D377" s="316"/>
      <c r="E377" s="310"/>
      <c r="F377" s="310"/>
      <c r="G377" s="310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311" t="s">
        <v>2006</v>
      </c>
      <c r="B378" s="311" t="s">
        <v>1305</v>
      </c>
      <c r="C378" s="311"/>
      <c r="D378" s="5"/>
      <c r="E378" s="312"/>
      <c r="F378" s="312"/>
      <c r="G378" s="312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2008</v>
      </c>
      <c r="B379" s="5" t="s">
        <v>2009</v>
      </c>
      <c r="C379" s="5" t="s">
        <v>246</v>
      </c>
      <c r="D379" s="5">
        <v>6</v>
      </c>
      <c r="E379" s="314">
        <v>0</v>
      </c>
      <c r="F379" s="314">
        <v>23.68</v>
      </c>
      <c r="G379" s="314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311" t="s">
        <v>2010</v>
      </c>
      <c r="B380" s="311" t="s">
        <v>1315</v>
      </c>
      <c r="C380" s="311"/>
      <c r="D380" s="5"/>
      <c r="E380" s="312"/>
      <c r="F380" s="312"/>
      <c r="G380" s="312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2012</v>
      </c>
      <c r="B381" s="5" t="s">
        <v>1317</v>
      </c>
      <c r="C381" s="5" t="s">
        <v>246</v>
      </c>
      <c r="D381" s="5"/>
      <c r="E381" s="314">
        <v>6</v>
      </c>
      <c r="F381" s="314">
        <v>755.27</v>
      </c>
      <c r="G381" s="314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309" t="s">
        <v>2014</v>
      </c>
      <c r="B382" s="309" t="s">
        <v>2015</v>
      </c>
      <c r="C382" s="309"/>
      <c r="D382" s="316"/>
      <c r="E382" s="310"/>
      <c r="F382" s="310"/>
      <c r="G382" s="310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311" t="s">
        <v>2016</v>
      </c>
      <c r="B383" s="311" t="s">
        <v>1321</v>
      </c>
      <c r="C383" s="311"/>
      <c r="D383" s="315"/>
      <c r="E383" s="312"/>
      <c r="F383" s="312"/>
      <c r="G383" s="312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2018</v>
      </c>
      <c r="B384" s="5" t="s">
        <v>2019</v>
      </c>
      <c r="C384" s="5" t="s">
        <v>53</v>
      </c>
      <c r="D384" s="313">
        <v>1</v>
      </c>
      <c r="E384" s="314">
        <v>1</v>
      </c>
      <c r="F384" s="314">
        <v>1500</v>
      </c>
      <c r="G384" s="314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2021</v>
      </c>
      <c r="B385" s="5" t="s">
        <v>2022</v>
      </c>
      <c r="C385" s="5" t="s">
        <v>53</v>
      </c>
      <c r="D385" s="313">
        <v>1</v>
      </c>
      <c r="E385" s="314">
        <v>1</v>
      </c>
      <c r="F385" s="314">
        <v>2800</v>
      </c>
      <c r="G385" s="314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2023</v>
      </c>
      <c r="B386" s="5" t="s">
        <v>1330</v>
      </c>
      <c r="C386" s="5" t="s">
        <v>53</v>
      </c>
      <c r="D386" s="313">
        <v>1</v>
      </c>
      <c r="E386" s="314">
        <v>0</v>
      </c>
      <c r="F386" s="314">
        <v>1500</v>
      </c>
      <c r="G386" s="314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2024</v>
      </c>
      <c r="B387" s="5" t="s">
        <v>1336</v>
      </c>
      <c r="C387" s="5" t="s">
        <v>53</v>
      </c>
      <c r="D387" s="313">
        <v>1</v>
      </c>
      <c r="E387" s="314">
        <v>0</v>
      </c>
      <c r="F387" s="314">
        <v>1500</v>
      </c>
      <c r="G387" s="314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311" t="s">
        <v>2026</v>
      </c>
      <c r="B388" s="311" t="s">
        <v>1167</v>
      </c>
      <c r="C388" s="311"/>
      <c r="D388" s="315"/>
      <c r="E388" s="312"/>
      <c r="F388" s="312"/>
      <c r="G388" s="312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2028</v>
      </c>
      <c r="B389" s="5" t="s">
        <v>1330</v>
      </c>
      <c r="C389" s="5" t="s">
        <v>53</v>
      </c>
      <c r="D389" s="313"/>
      <c r="E389" s="314">
        <v>1</v>
      </c>
      <c r="F389" s="314">
        <v>4500</v>
      </c>
      <c r="G389" s="314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2030</v>
      </c>
      <c r="B390" s="5" t="s">
        <v>1336</v>
      </c>
      <c r="C390" s="5" t="s">
        <v>53</v>
      </c>
      <c r="D390" s="313"/>
      <c r="E390" s="314">
        <v>1</v>
      </c>
      <c r="F390" s="314">
        <v>4500</v>
      </c>
      <c r="G390" s="314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309" t="s">
        <v>2031</v>
      </c>
      <c r="B391" s="309" t="s">
        <v>2032</v>
      </c>
      <c r="C391" s="309"/>
      <c r="D391" s="316"/>
      <c r="E391" s="310"/>
      <c r="F391" s="310"/>
      <c r="G391" s="310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2034</v>
      </c>
      <c r="B392" s="5" t="s">
        <v>2035</v>
      </c>
      <c r="C392" s="5" t="s">
        <v>246</v>
      </c>
      <c r="D392" s="313">
        <v>2</v>
      </c>
      <c r="E392" s="314">
        <v>1</v>
      </c>
      <c r="F392" s="314">
        <v>9397.2999999999993</v>
      </c>
      <c r="G392" s="314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309" t="s">
        <v>2036</v>
      </c>
      <c r="B393" s="309" t="s">
        <v>1338</v>
      </c>
      <c r="C393" s="309"/>
      <c r="D393" s="316"/>
      <c r="E393" s="310"/>
      <c r="F393" s="310"/>
      <c r="G393" s="310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2038</v>
      </c>
      <c r="B394" s="5" t="s">
        <v>2039</v>
      </c>
      <c r="C394" s="5" t="s">
        <v>246</v>
      </c>
      <c r="D394" s="313"/>
      <c r="E394" s="314">
        <v>86</v>
      </c>
      <c r="F394" s="314">
        <v>1080.26</v>
      </c>
      <c r="G394" s="314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2040</v>
      </c>
      <c r="B395" s="5" t="s">
        <v>1340</v>
      </c>
      <c r="C395" s="5" t="s">
        <v>246</v>
      </c>
      <c r="D395" s="313"/>
      <c r="E395" s="314">
        <v>1</v>
      </c>
      <c r="F395" s="314">
        <v>3500</v>
      </c>
      <c r="G395" s="314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2042</v>
      </c>
      <c r="B396" s="5" t="s">
        <v>1342</v>
      </c>
      <c r="C396" s="5" t="s">
        <v>246</v>
      </c>
      <c r="D396" s="313"/>
      <c r="E396" s="314">
        <v>1</v>
      </c>
      <c r="F396" s="314">
        <v>3500</v>
      </c>
      <c r="G396" s="314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2045</v>
      </c>
      <c r="B397" s="5" t="s">
        <v>1353</v>
      </c>
      <c r="C397" s="5" t="s">
        <v>246</v>
      </c>
      <c r="D397" s="313"/>
      <c r="E397" s="314">
        <v>33</v>
      </c>
      <c r="F397" s="314">
        <v>101.4</v>
      </c>
      <c r="G397" s="314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2046</v>
      </c>
      <c r="B398" s="5" t="s">
        <v>2047</v>
      </c>
      <c r="C398" s="5" t="s">
        <v>304</v>
      </c>
      <c r="D398" s="313"/>
      <c r="E398" s="314">
        <v>2.8</v>
      </c>
      <c r="F398" s="314">
        <v>427.27</v>
      </c>
      <c r="G398" s="314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2050</v>
      </c>
      <c r="B399" s="5" t="s">
        <v>2051</v>
      </c>
      <c r="C399" s="5" t="s">
        <v>304</v>
      </c>
      <c r="D399" s="313"/>
      <c r="E399" s="314">
        <v>45</v>
      </c>
      <c r="F399" s="314">
        <v>38.049999999999997</v>
      </c>
      <c r="G399" s="314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2052</v>
      </c>
      <c r="B400" s="5" t="s">
        <v>1348</v>
      </c>
      <c r="C400" s="5" t="s">
        <v>246</v>
      </c>
      <c r="D400" s="313"/>
      <c r="E400" s="314">
        <v>10</v>
      </c>
      <c r="F400" s="314">
        <v>712.18</v>
      </c>
      <c r="G400" s="314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22" t="s">
        <v>1356</v>
      </c>
      <c r="B401" s="519"/>
      <c r="C401" s="323"/>
      <c r="D401" s="323"/>
      <c r="E401" s="323"/>
      <c r="F401" s="323"/>
      <c r="G401" s="324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325" t="s">
        <v>2061</v>
      </c>
      <c r="D404" s="5"/>
      <c r="E404" s="523" t="s">
        <v>2064</v>
      </c>
      <c r="F404" s="336"/>
      <c r="G404" s="33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326" t="s">
        <v>2065</v>
      </c>
      <c r="D405" s="5"/>
      <c r="E405" s="523" t="s">
        <v>2066</v>
      </c>
      <c r="F405" s="336"/>
      <c r="G405" s="33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327"/>
      <c r="D406" s="5"/>
      <c r="E406" s="523" t="s">
        <v>434</v>
      </c>
      <c r="F406" s="336"/>
      <c r="G406" s="33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326">
        <v>100</v>
      </c>
      <c r="D407" s="5"/>
      <c r="E407" s="523" t="s">
        <v>2070</v>
      </c>
      <c r="F407" s="336"/>
      <c r="G407" s="33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A401:B401"/>
    <mergeCell ref="E404:G404"/>
    <mergeCell ref="E405:G405"/>
    <mergeCell ref="E406:G406"/>
    <mergeCell ref="E407:G407"/>
    <mergeCell ref="F1:F2"/>
    <mergeCell ref="G1:G2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20" t="s">
        <v>0</v>
      </c>
      <c r="B1" s="520" t="s">
        <v>1</v>
      </c>
      <c r="C1" s="520" t="s">
        <v>2</v>
      </c>
      <c r="D1" s="521" t="s">
        <v>3</v>
      </c>
      <c r="E1" s="517" t="s">
        <v>4</v>
      </c>
      <c r="F1" s="517" t="s">
        <v>5</v>
      </c>
      <c r="G1" s="517" t="s">
        <v>1360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70"/>
      <c r="B2" s="370"/>
      <c r="C2" s="370"/>
      <c r="D2" s="370"/>
      <c r="E2" s="370"/>
      <c r="F2" s="370"/>
      <c r="G2" s="37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7" t="s">
        <v>1617</v>
      </c>
      <c r="B3" s="307" t="s">
        <v>1618</v>
      </c>
      <c r="C3" s="307"/>
      <c r="D3" s="307"/>
      <c r="E3" s="308"/>
      <c r="F3" s="308"/>
      <c r="G3" s="308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9" t="s">
        <v>1620</v>
      </c>
      <c r="B4" s="309" t="s">
        <v>14</v>
      </c>
      <c r="C4" s="309"/>
      <c r="D4" s="309"/>
      <c r="E4" s="310"/>
      <c r="F4" s="310"/>
      <c r="G4" s="310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1" t="s">
        <v>1623</v>
      </c>
      <c r="B5" s="311" t="s">
        <v>17</v>
      </c>
      <c r="C5" s="311"/>
      <c r="D5" s="311"/>
      <c r="E5" s="312"/>
      <c r="F5" s="312"/>
      <c r="G5" s="312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1626</v>
      </c>
      <c r="B6" s="5" t="s">
        <v>21</v>
      </c>
      <c r="C6" s="5" t="s">
        <v>22</v>
      </c>
      <c r="D6" s="313">
        <v>511.34</v>
      </c>
      <c r="E6" s="314">
        <v>2597.73</v>
      </c>
      <c r="F6" s="314">
        <v>2.15</v>
      </c>
      <c r="G6" s="314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1629</v>
      </c>
      <c r="B7" s="5" t="s">
        <v>31</v>
      </c>
      <c r="C7" s="5" t="s">
        <v>246</v>
      </c>
      <c r="D7" s="313"/>
      <c r="E7" s="314">
        <v>3</v>
      </c>
      <c r="F7" s="314">
        <v>3082.29</v>
      </c>
      <c r="G7" s="314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1" t="s">
        <v>1632</v>
      </c>
      <c r="B8" s="311" t="s">
        <v>40</v>
      </c>
      <c r="C8" s="311"/>
      <c r="D8" s="5"/>
      <c r="E8" s="312"/>
      <c r="F8" s="312"/>
      <c r="G8" s="312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1635</v>
      </c>
      <c r="B9" s="5" t="s">
        <v>52</v>
      </c>
      <c r="C9" s="5" t="s">
        <v>53</v>
      </c>
      <c r="D9" s="5">
        <v>4</v>
      </c>
      <c r="E9" s="314">
        <v>4</v>
      </c>
      <c r="F9" s="314">
        <v>1840</v>
      </c>
      <c r="G9" s="314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1640</v>
      </c>
      <c r="B10" s="5" t="s">
        <v>57</v>
      </c>
      <c r="C10" s="5" t="s">
        <v>53</v>
      </c>
      <c r="D10" s="5">
        <v>1</v>
      </c>
      <c r="E10" s="314">
        <v>1</v>
      </c>
      <c r="F10" s="314">
        <v>1840</v>
      </c>
      <c r="G10" s="314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9" t="s">
        <v>1643</v>
      </c>
      <c r="B11" s="309" t="s">
        <v>66</v>
      </c>
      <c r="C11" s="309"/>
      <c r="D11" s="5"/>
      <c r="E11" s="310"/>
      <c r="F11" s="310"/>
      <c r="G11" s="310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1" t="s">
        <v>1648</v>
      </c>
      <c r="B12" s="311" t="s">
        <v>68</v>
      </c>
      <c r="C12" s="311"/>
      <c r="D12" s="5"/>
      <c r="E12" s="312"/>
      <c r="F12" s="312"/>
      <c r="G12" s="312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1650</v>
      </c>
      <c r="B13" s="5" t="s">
        <v>70</v>
      </c>
      <c r="C13" s="5" t="s">
        <v>71</v>
      </c>
      <c r="D13" s="5">
        <v>57.47</v>
      </c>
      <c r="E13" s="314">
        <v>0</v>
      </c>
      <c r="F13" s="314"/>
      <c r="G13" s="314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1652</v>
      </c>
      <c r="B14" s="5" t="s">
        <v>79</v>
      </c>
      <c r="C14" s="5" t="s">
        <v>71</v>
      </c>
      <c r="D14" s="5">
        <v>62.1</v>
      </c>
      <c r="E14" s="314">
        <v>0</v>
      </c>
      <c r="F14" s="314">
        <v>50</v>
      </c>
      <c r="G14" s="314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1655</v>
      </c>
      <c r="B15" s="5" t="s">
        <v>86</v>
      </c>
      <c r="C15" s="5" t="s">
        <v>71</v>
      </c>
      <c r="D15" s="5">
        <v>62.1</v>
      </c>
      <c r="E15" s="314">
        <v>0</v>
      </c>
      <c r="F15" s="314">
        <v>22</v>
      </c>
      <c r="G15" s="314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1" t="s">
        <v>1657</v>
      </c>
      <c r="B16" s="311" t="s">
        <v>90</v>
      </c>
      <c r="C16" s="311"/>
      <c r="D16" s="5"/>
      <c r="E16" s="312"/>
      <c r="F16" s="312"/>
      <c r="G16" s="312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1661</v>
      </c>
      <c r="B17" s="5" t="s">
        <v>1662</v>
      </c>
      <c r="C17" s="5" t="s">
        <v>71</v>
      </c>
      <c r="D17" s="5">
        <v>0.48</v>
      </c>
      <c r="E17" s="314">
        <v>2.82</v>
      </c>
      <c r="F17" s="314">
        <v>17</v>
      </c>
      <c r="G17" s="314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1665</v>
      </c>
      <c r="B18" s="5" t="s">
        <v>111</v>
      </c>
      <c r="C18" s="5" t="s">
        <v>71</v>
      </c>
      <c r="D18" s="5">
        <v>57.95</v>
      </c>
      <c r="E18" s="314">
        <v>3.81</v>
      </c>
      <c r="F18" s="314">
        <v>20</v>
      </c>
      <c r="G18" s="314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311" t="s">
        <v>1667</v>
      </c>
      <c r="B19" s="311" t="s">
        <v>130</v>
      </c>
      <c r="C19" s="311"/>
      <c r="D19" s="5"/>
      <c r="E19" s="312"/>
      <c r="F19" s="312"/>
      <c r="G19" s="312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7" t="s">
        <v>1670</v>
      </c>
      <c r="B20" s="317" t="s">
        <v>134</v>
      </c>
      <c r="C20" s="317"/>
      <c r="D20" s="5"/>
      <c r="E20" s="319"/>
      <c r="F20" s="319"/>
      <c r="G20" s="319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1673</v>
      </c>
      <c r="B21" s="5" t="s">
        <v>1674</v>
      </c>
      <c r="C21" s="5" t="s">
        <v>71</v>
      </c>
      <c r="D21" s="5">
        <v>63</v>
      </c>
      <c r="E21" s="314">
        <v>27.14</v>
      </c>
      <c r="F21" s="314">
        <v>45</v>
      </c>
      <c r="G21" s="314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1676</v>
      </c>
      <c r="B22" s="5" t="s">
        <v>1677</v>
      </c>
      <c r="C22" s="5" t="s">
        <v>71</v>
      </c>
      <c r="D22" s="5"/>
      <c r="E22" s="314">
        <v>27.14</v>
      </c>
      <c r="F22" s="314">
        <v>15</v>
      </c>
      <c r="G22" s="314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1680</v>
      </c>
      <c r="B23" s="5" t="s">
        <v>146</v>
      </c>
      <c r="C23" s="5" t="s">
        <v>71</v>
      </c>
      <c r="D23" s="5"/>
      <c r="E23" s="314">
        <v>0.87</v>
      </c>
      <c r="F23" s="314">
        <v>15</v>
      </c>
      <c r="G23" s="314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1683</v>
      </c>
      <c r="B24" s="5" t="s">
        <v>151</v>
      </c>
      <c r="C24" s="5" t="s">
        <v>53</v>
      </c>
      <c r="D24" s="5">
        <v>1</v>
      </c>
      <c r="E24" s="314">
        <v>0</v>
      </c>
      <c r="F24" s="314">
        <v>1400</v>
      </c>
      <c r="G24" s="314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317" t="s">
        <v>1686</v>
      </c>
      <c r="B25" s="317" t="s">
        <v>157</v>
      </c>
      <c r="C25" s="317"/>
      <c r="D25" s="5"/>
      <c r="E25" s="319"/>
      <c r="F25" s="319"/>
      <c r="G25" s="319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1689</v>
      </c>
      <c r="B26" s="5" t="s">
        <v>151</v>
      </c>
      <c r="C26" s="5" t="s">
        <v>53</v>
      </c>
      <c r="D26" s="5"/>
      <c r="E26" s="314">
        <v>1</v>
      </c>
      <c r="F26" s="314">
        <v>2000</v>
      </c>
      <c r="G26" s="314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1691</v>
      </c>
      <c r="B27" s="5" t="s">
        <v>155</v>
      </c>
      <c r="C27" s="5" t="s">
        <v>53</v>
      </c>
      <c r="D27" s="5"/>
      <c r="E27" s="314">
        <v>1</v>
      </c>
      <c r="F27" s="314">
        <v>2000</v>
      </c>
      <c r="G27" s="314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311" t="s">
        <v>1694</v>
      </c>
      <c r="B28" s="311" t="s">
        <v>1385</v>
      </c>
      <c r="C28" s="311"/>
      <c r="D28" s="5"/>
      <c r="E28" s="312"/>
      <c r="F28" s="312"/>
      <c r="G28" s="312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7" t="s">
        <v>1697</v>
      </c>
      <c r="B29" s="317" t="s">
        <v>1698</v>
      </c>
      <c r="C29" s="317"/>
      <c r="D29" s="5"/>
      <c r="E29" s="319"/>
      <c r="F29" s="319"/>
      <c r="G29" s="319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1701</v>
      </c>
      <c r="B30" s="5" t="s">
        <v>170</v>
      </c>
      <c r="C30" s="5" t="s">
        <v>171</v>
      </c>
      <c r="D30" s="5"/>
      <c r="E30" s="314">
        <v>2.82</v>
      </c>
      <c r="F30" s="314">
        <v>23.19</v>
      </c>
      <c r="G30" s="314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1706</v>
      </c>
      <c r="B31" s="5" t="s">
        <v>178</v>
      </c>
      <c r="C31" s="5" t="s">
        <v>71</v>
      </c>
      <c r="D31" s="5"/>
      <c r="E31" s="314">
        <v>3.81</v>
      </c>
      <c r="F31" s="314">
        <v>26</v>
      </c>
      <c r="G31" s="314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317" t="s">
        <v>1709</v>
      </c>
      <c r="B32" s="317" t="s">
        <v>1710</v>
      </c>
      <c r="C32" s="317"/>
      <c r="D32" s="5"/>
      <c r="E32" s="319"/>
      <c r="F32" s="319"/>
      <c r="G32" s="319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1713</v>
      </c>
      <c r="B33" s="5" t="s">
        <v>182</v>
      </c>
      <c r="C33" s="5" t="s">
        <v>171</v>
      </c>
      <c r="D33" s="5"/>
      <c r="E33" s="314">
        <v>1.17</v>
      </c>
      <c r="F33" s="314">
        <v>24.8</v>
      </c>
      <c r="G33" s="314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1716</v>
      </c>
      <c r="B34" s="5" t="s">
        <v>178</v>
      </c>
      <c r="C34" s="5" t="s">
        <v>71</v>
      </c>
      <c r="D34" s="5"/>
      <c r="E34" s="314">
        <v>1.58</v>
      </c>
      <c r="F34" s="314">
        <v>26</v>
      </c>
      <c r="G34" s="314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317" t="s">
        <v>1719</v>
      </c>
      <c r="B35" s="317" t="s">
        <v>1720</v>
      </c>
      <c r="C35" s="317"/>
      <c r="D35" s="5"/>
      <c r="E35" s="319"/>
      <c r="F35" s="319"/>
      <c r="G35" s="319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1722</v>
      </c>
      <c r="B36" s="5" t="s">
        <v>208</v>
      </c>
      <c r="C36" s="5" t="s">
        <v>171</v>
      </c>
      <c r="D36" s="5"/>
      <c r="E36" s="314">
        <v>37.71</v>
      </c>
      <c r="F36" s="314">
        <v>28.93</v>
      </c>
      <c r="G36" s="314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1726</v>
      </c>
      <c r="B37" s="5" t="s">
        <v>186</v>
      </c>
      <c r="C37" s="5" t="s">
        <v>171</v>
      </c>
      <c r="D37" s="5"/>
      <c r="E37" s="314">
        <v>18.79</v>
      </c>
      <c r="F37" s="314">
        <v>36.659999999999997</v>
      </c>
      <c r="G37" s="314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1729</v>
      </c>
      <c r="B38" s="5" t="s">
        <v>178</v>
      </c>
      <c r="C38" s="5" t="s">
        <v>71</v>
      </c>
      <c r="D38" s="5"/>
      <c r="E38" s="314">
        <v>25.54</v>
      </c>
      <c r="F38" s="314">
        <v>26</v>
      </c>
      <c r="G38" s="314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317" t="s">
        <v>1734</v>
      </c>
      <c r="B39" s="317" t="s">
        <v>1737</v>
      </c>
      <c r="C39" s="317"/>
      <c r="D39" s="5"/>
      <c r="E39" s="319"/>
      <c r="F39" s="319"/>
      <c r="G39" s="319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1742</v>
      </c>
      <c r="B40" s="5" t="s">
        <v>1743</v>
      </c>
      <c r="C40" s="5" t="s">
        <v>171</v>
      </c>
      <c r="D40" s="5"/>
      <c r="E40" s="314">
        <v>66.13</v>
      </c>
      <c r="F40" s="314">
        <v>48.08</v>
      </c>
      <c r="G40" s="314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1747</v>
      </c>
      <c r="B41" s="5" t="s">
        <v>186</v>
      </c>
      <c r="C41" s="5" t="s">
        <v>71</v>
      </c>
      <c r="D41" s="5"/>
      <c r="E41" s="314">
        <v>47.57</v>
      </c>
      <c r="F41" s="314">
        <v>36.659999999999997</v>
      </c>
      <c r="G41" s="314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1749</v>
      </c>
      <c r="B42" s="5" t="s">
        <v>178</v>
      </c>
      <c r="C42" s="5" t="s">
        <v>71</v>
      </c>
      <c r="D42" s="5"/>
      <c r="E42" s="314">
        <v>25.05</v>
      </c>
      <c r="F42" s="314">
        <v>26</v>
      </c>
      <c r="G42" s="314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317" t="s">
        <v>1752</v>
      </c>
      <c r="B43" s="317" t="s">
        <v>1753</v>
      </c>
      <c r="C43" s="317"/>
      <c r="D43" s="5"/>
      <c r="E43" s="319"/>
      <c r="F43" s="319"/>
      <c r="G43" s="319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1755</v>
      </c>
      <c r="B44" s="5" t="s">
        <v>208</v>
      </c>
      <c r="C44" s="5" t="s">
        <v>171</v>
      </c>
      <c r="D44" s="5"/>
      <c r="E44" s="314">
        <v>3.85</v>
      </c>
      <c r="F44" s="314">
        <v>28.93</v>
      </c>
      <c r="G44" s="314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1758</v>
      </c>
      <c r="B45" s="5" t="s">
        <v>178</v>
      </c>
      <c r="C45" s="5" t="s">
        <v>71</v>
      </c>
      <c r="D45" s="5"/>
      <c r="E45" s="314">
        <v>5.2</v>
      </c>
      <c r="F45" s="314">
        <v>26</v>
      </c>
      <c r="G45" s="314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309" t="s">
        <v>1760</v>
      </c>
      <c r="B46" s="309" t="s">
        <v>1405</v>
      </c>
      <c r="C46" s="309"/>
      <c r="D46" s="5"/>
      <c r="E46" s="310"/>
      <c r="F46" s="310"/>
      <c r="G46" s="310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11" t="s">
        <v>1764</v>
      </c>
      <c r="B47" s="311" t="s">
        <v>1765</v>
      </c>
      <c r="C47" s="311"/>
      <c r="D47" s="5"/>
      <c r="E47" s="312"/>
      <c r="F47" s="312"/>
      <c r="G47" s="312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1767</v>
      </c>
      <c r="B48" s="5" t="s">
        <v>266</v>
      </c>
      <c r="C48" s="5" t="s">
        <v>71</v>
      </c>
      <c r="D48" s="5"/>
      <c r="E48" s="314">
        <v>1.84</v>
      </c>
      <c r="F48" s="314">
        <v>205.92</v>
      </c>
      <c r="G48" s="314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1771</v>
      </c>
      <c r="B49" s="5" t="s">
        <v>240</v>
      </c>
      <c r="C49" s="5" t="s">
        <v>71</v>
      </c>
      <c r="D49" s="5">
        <v>54</v>
      </c>
      <c r="E49" s="314">
        <v>0</v>
      </c>
      <c r="F49" s="314">
        <v>299.5</v>
      </c>
      <c r="G49" s="314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1775</v>
      </c>
      <c r="B50" s="5" t="s">
        <v>271</v>
      </c>
      <c r="C50" s="5" t="s">
        <v>71</v>
      </c>
      <c r="D50" s="5"/>
      <c r="E50" s="314">
        <v>18.43</v>
      </c>
      <c r="F50" s="314">
        <v>329.61</v>
      </c>
      <c r="G50" s="314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1778</v>
      </c>
      <c r="B51" s="5" t="s">
        <v>273</v>
      </c>
      <c r="C51" s="5" t="s">
        <v>71</v>
      </c>
      <c r="D51" s="5"/>
      <c r="E51" s="314">
        <v>63.29</v>
      </c>
      <c r="F51" s="314">
        <v>313.76</v>
      </c>
      <c r="G51" s="314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1781</v>
      </c>
      <c r="B52" s="5" t="s">
        <v>277</v>
      </c>
      <c r="C52" s="5" t="s">
        <v>71</v>
      </c>
      <c r="D52" s="5"/>
      <c r="E52" s="314">
        <v>1.51</v>
      </c>
      <c r="F52" s="314">
        <v>340.88</v>
      </c>
      <c r="G52" s="314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1783</v>
      </c>
      <c r="B53" s="5" t="s">
        <v>282</v>
      </c>
      <c r="C53" s="5" t="s">
        <v>283</v>
      </c>
      <c r="D53" s="5"/>
      <c r="E53" s="314">
        <v>4459.58</v>
      </c>
      <c r="F53" s="314">
        <v>4.75</v>
      </c>
      <c r="G53" s="314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1786</v>
      </c>
      <c r="B54" s="5" t="s">
        <v>287</v>
      </c>
      <c r="C54" s="5" t="s">
        <v>22</v>
      </c>
      <c r="D54" s="5"/>
      <c r="E54" s="314">
        <v>95.7</v>
      </c>
      <c r="F54" s="314">
        <v>58.27</v>
      </c>
      <c r="G54" s="314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1790</v>
      </c>
      <c r="B55" s="5" t="s">
        <v>294</v>
      </c>
      <c r="C55" s="5" t="s">
        <v>22</v>
      </c>
      <c r="D55" s="5"/>
      <c r="E55" s="314">
        <v>15.84</v>
      </c>
      <c r="F55" s="314">
        <v>64.489999999999995</v>
      </c>
      <c r="G55" s="314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1793</v>
      </c>
      <c r="B56" s="5" t="s">
        <v>1794</v>
      </c>
      <c r="C56" s="5" t="s">
        <v>22</v>
      </c>
      <c r="D56" s="5">
        <v>21.6</v>
      </c>
      <c r="E56" s="314">
        <v>29.74</v>
      </c>
      <c r="F56" s="314">
        <v>48.5</v>
      </c>
      <c r="G56" s="314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1799</v>
      </c>
      <c r="B57" s="5" t="s">
        <v>297</v>
      </c>
      <c r="C57" s="5" t="s">
        <v>22</v>
      </c>
      <c r="D57" s="5">
        <v>6.6</v>
      </c>
      <c r="E57" s="314">
        <v>303.3</v>
      </c>
      <c r="F57" s="314">
        <v>48.5</v>
      </c>
      <c r="G57" s="314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1804</v>
      </c>
      <c r="B58" s="5" t="s">
        <v>313</v>
      </c>
      <c r="C58" s="5" t="s">
        <v>246</v>
      </c>
      <c r="D58" s="5">
        <v>270</v>
      </c>
      <c r="E58" s="314">
        <v>0</v>
      </c>
      <c r="F58" s="314">
        <v>10</v>
      </c>
      <c r="G58" s="314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1807</v>
      </c>
      <c r="B59" s="5" t="s">
        <v>803</v>
      </c>
      <c r="C59" s="5" t="s">
        <v>246</v>
      </c>
      <c r="D59" s="5"/>
      <c r="E59" s="314">
        <v>36</v>
      </c>
      <c r="F59" s="314">
        <v>35.93</v>
      </c>
      <c r="G59" s="314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1810</v>
      </c>
      <c r="B60" s="5" t="s">
        <v>303</v>
      </c>
      <c r="C60" s="5" t="s">
        <v>304</v>
      </c>
      <c r="D60" s="5">
        <v>64</v>
      </c>
      <c r="E60" s="314">
        <v>82.58</v>
      </c>
      <c r="F60" s="314">
        <v>48.5</v>
      </c>
      <c r="G60" s="314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1813</v>
      </c>
      <c r="B61" s="5" t="s">
        <v>1460</v>
      </c>
      <c r="C61" s="5" t="s">
        <v>304</v>
      </c>
      <c r="D61" s="5"/>
      <c r="E61" s="314">
        <v>11.41</v>
      </c>
      <c r="F61" s="314">
        <v>21.55</v>
      </c>
      <c r="G61" s="314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11" t="s">
        <v>1815</v>
      </c>
      <c r="B62" s="311" t="s">
        <v>1816</v>
      </c>
      <c r="C62" s="311"/>
      <c r="D62" s="5"/>
      <c r="E62" s="312"/>
      <c r="F62" s="312"/>
      <c r="G62" s="312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1819</v>
      </c>
      <c r="B63" s="5" t="s">
        <v>240</v>
      </c>
      <c r="C63" s="5" t="s">
        <v>71</v>
      </c>
      <c r="D63" s="5">
        <v>1.28</v>
      </c>
      <c r="E63" s="314">
        <v>0</v>
      </c>
      <c r="F63" s="314">
        <v>299.5</v>
      </c>
      <c r="G63" s="314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1822</v>
      </c>
      <c r="B64" s="5" t="s">
        <v>242</v>
      </c>
      <c r="C64" s="5" t="s">
        <v>22</v>
      </c>
      <c r="D64" s="5">
        <v>12.8</v>
      </c>
      <c r="E64" s="314">
        <v>0</v>
      </c>
      <c r="F64" s="314">
        <v>48.5</v>
      </c>
      <c r="G64" s="314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1825</v>
      </c>
      <c r="B65" s="5" t="s">
        <v>245</v>
      </c>
      <c r="C65" s="5" t="s">
        <v>246</v>
      </c>
      <c r="D65" s="5"/>
      <c r="E65" s="314">
        <v>20</v>
      </c>
      <c r="F65" s="314">
        <v>116.46</v>
      </c>
      <c r="G65" s="314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1827</v>
      </c>
      <c r="B66" s="5" t="s">
        <v>248</v>
      </c>
      <c r="C66" s="5" t="s">
        <v>246</v>
      </c>
      <c r="D66" s="5"/>
      <c r="E66" s="314">
        <v>4</v>
      </c>
      <c r="F66" s="314">
        <v>135.77000000000001</v>
      </c>
      <c r="G66" s="314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311" t="s">
        <v>1830</v>
      </c>
      <c r="B67" s="311" t="s">
        <v>1831</v>
      </c>
      <c r="C67" s="311"/>
      <c r="D67" s="5"/>
      <c r="E67" s="312"/>
      <c r="F67" s="312"/>
      <c r="G67" s="312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1834</v>
      </c>
      <c r="B68" s="5" t="s">
        <v>240</v>
      </c>
      <c r="C68" s="5" t="s">
        <v>71</v>
      </c>
      <c r="D68" s="5">
        <v>12</v>
      </c>
      <c r="E68" s="314">
        <v>4.17</v>
      </c>
      <c r="F68" s="314">
        <v>299.5</v>
      </c>
      <c r="G68" s="314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1837</v>
      </c>
      <c r="B69" s="5" t="s">
        <v>242</v>
      </c>
      <c r="C69" s="5" t="s">
        <v>22</v>
      </c>
      <c r="D69" s="5">
        <v>2</v>
      </c>
      <c r="E69" s="314">
        <v>4.4000000000000004</v>
      </c>
      <c r="F69" s="314">
        <v>48.5</v>
      </c>
      <c r="G69" s="314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1840</v>
      </c>
      <c r="B70" s="5" t="s">
        <v>282</v>
      </c>
      <c r="C70" s="5" t="s">
        <v>283</v>
      </c>
      <c r="D70" s="5"/>
      <c r="E70" s="314">
        <v>147.1</v>
      </c>
      <c r="F70" s="314">
        <v>4.75</v>
      </c>
      <c r="G70" s="314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1842</v>
      </c>
      <c r="B71" s="5" t="s">
        <v>297</v>
      </c>
      <c r="C71" s="5" t="s">
        <v>22</v>
      </c>
      <c r="D71" s="5"/>
      <c r="E71" s="314">
        <v>15</v>
      </c>
      <c r="F71" s="314">
        <v>10</v>
      </c>
      <c r="G71" s="314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1844</v>
      </c>
      <c r="B72" s="5" t="s">
        <v>803</v>
      </c>
      <c r="C72" s="5" t="s">
        <v>246</v>
      </c>
      <c r="D72" s="5"/>
      <c r="E72" s="314">
        <v>32</v>
      </c>
      <c r="F72" s="314">
        <v>35.93</v>
      </c>
      <c r="G72" s="314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311" t="s">
        <v>1847</v>
      </c>
      <c r="B73" s="311" t="s">
        <v>1491</v>
      </c>
      <c r="C73" s="311"/>
      <c r="D73" s="5"/>
      <c r="E73" s="312"/>
      <c r="F73" s="312"/>
      <c r="G73" s="312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317" t="s">
        <v>1851</v>
      </c>
      <c r="B74" s="317" t="s">
        <v>1852</v>
      </c>
      <c r="C74" s="317"/>
      <c r="D74" s="5"/>
      <c r="E74" s="319"/>
      <c r="F74" s="319"/>
      <c r="G74" s="319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1854</v>
      </c>
      <c r="B75" s="5" t="s">
        <v>605</v>
      </c>
      <c r="C75" s="5" t="s">
        <v>71</v>
      </c>
      <c r="D75" s="5"/>
      <c r="E75" s="314">
        <v>0.49</v>
      </c>
      <c r="F75" s="314">
        <v>205.92</v>
      </c>
      <c r="G75" s="314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1859</v>
      </c>
      <c r="B76" s="5" t="s">
        <v>1860</v>
      </c>
      <c r="C76" s="5" t="s">
        <v>71</v>
      </c>
      <c r="D76" s="5"/>
      <c r="E76" s="314">
        <v>1.79</v>
      </c>
      <c r="F76" s="314">
        <v>313.76</v>
      </c>
      <c r="G76" s="314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1863</v>
      </c>
      <c r="B77" s="5" t="s">
        <v>588</v>
      </c>
      <c r="C77" s="5" t="s">
        <v>71</v>
      </c>
      <c r="D77" s="5"/>
      <c r="E77" s="314">
        <v>2.06</v>
      </c>
      <c r="F77" s="314">
        <v>338.36</v>
      </c>
      <c r="G77" s="314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1868</v>
      </c>
      <c r="B78" s="5" t="s">
        <v>1869</v>
      </c>
      <c r="C78" s="5" t="s">
        <v>71</v>
      </c>
      <c r="D78" s="5"/>
      <c r="E78" s="314">
        <v>1.35</v>
      </c>
      <c r="F78" s="314">
        <v>313.76</v>
      </c>
      <c r="G78" s="314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1874</v>
      </c>
      <c r="B79" s="5" t="s">
        <v>347</v>
      </c>
      <c r="C79" s="5" t="s">
        <v>283</v>
      </c>
      <c r="D79" s="5"/>
      <c r="E79" s="314">
        <v>256.73</v>
      </c>
      <c r="F79" s="314">
        <v>4.75</v>
      </c>
      <c r="G79" s="314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1877</v>
      </c>
      <c r="B80" s="5" t="s">
        <v>352</v>
      </c>
      <c r="C80" s="5" t="s">
        <v>22</v>
      </c>
      <c r="D80" s="5"/>
      <c r="E80" s="314">
        <v>8.1</v>
      </c>
      <c r="F80" s="314">
        <v>49.76</v>
      </c>
      <c r="G80" s="314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1880</v>
      </c>
      <c r="B81" s="5" t="s">
        <v>1508</v>
      </c>
      <c r="C81" s="5" t="s">
        <v>22</v>
      </c>
      <c r="D81" s="5"/>
      <c r="E81" s="314">
        <v>19.309999999999999</v>
      </c>
      <c r="F81" s="314">
        <v>58.27</v>
      </c>
      <c r="G81" s="314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1885</v>
      </c>
      <c r="B82" s="5" t="s">
        <v>1886</v>
      </c>
      <c r="C82" s="5" t="s">
        <v>22</v>
      </c>
      <c r="D82" s="5"/>
      <c r="E82" s="314">
        <v>9.98</v>
      </c>
      <c r="F82" s="314">
        <v>49.76</v>
      </c>
      <c r="G82" s="314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1890</v>
      </c>
      <c r="B83" s="5" t="s">
        <v>327</v>
      </c>
      <c r="C83" s="5" t="s">
        <v>22</v>
      </c>
      <c r="D83" s="5"/>
      <c r="E83" s="314">
        <v>17.41</v>
      </c>
      <c r="F83" s="314">
        <v>48.5</v>
      </c>
      <c r="G83" s="314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1894</v>
      </c>
      <c r="B84" s="5" t="s">
        <v>1524</v>
      </c>
      <c r="C84" s="5" t="s">
        <v>437</v>
      </c>
      <c r="D84" s="5"/>
      <c r="E84" s="314">
        <v>16</v>
      </c>
      <c r="F84" s="314">
        <v>69.989999999999995</v>
      </c>
      <c r="G84" s="314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1897</v>
      </c>
      <c r="B85" s="5" t="s">
        <v>1900</v>
      </c>
      <c r="C85" s="5" t="s">
        <v>22</v>
      </c>
      <c r="D85" s="5"/>
      <c r="E85" s="314">
        <v>19.309999999999999</v>
      </c>
      <c r="F85" s="314">
        <v>24.66</v>
      </c>
      <c r="G85" s="314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1903</v>
      </c>
      <c r="B86" s="5" t="s">
        <v>598</v>
      </c>
      <c r="C86" s="5" t="s">
        <v>22</v>
      </c>
      <c r="D86" s="5"/>
      <c r="E86" s="314">
        <v>24.38</v>
      </c>
      <c r="F86" s="314">
        <v>22.71</v>
      </c>
      <c r="G86" s="314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317" t="s">
        <v>1905</v>
      </c>
      <c r="B87" s="317" t="s">
        <v>1906</v>
      </c>
      <c r="C87" s="317"/>
      <c r="D87" s="5"/>
      <c r="E87" s="319"/>
      <c r="F87" s="319"/>
      <c r="G87" s="319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1911</v>
      </c>
      <c r="B88" s="5" t="s">
        <v>1912</v>
      </c>
      <c r="C88" s="5" t="s">
        <v>71</v>
      </c>
      <c r="D88" s="5"/>
      <c r="E88" s="314">
        <v>1.89</v>
      </c>
      <c r="F88" s="314">
        <v>363.56</v>
      </c>
      <c r="G88" s="314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1916</v>
      </c>
      <c r="B89" s="5" t="s">
        <v>347</v>
      </c>
      <c r="C89" s="5" t="s">
        <v>283</v>
      </c>
      <c r="D89" s="5"/>
      <c r="E89" s="314">
        <v>117.99</v>
      </c>
      <c r="F89" s="314">
        <v>4.75</v>
      </c>
      <c r="G89" s="314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1920</v>
      </c>
      <c r="B90" s="5" t="s">
        <v>1921</v>
      </c>
      <c r="C90" s="5" t="s">
        <v>22</v>
      </c>
      <c r="D90" s="5"/>
      <c r="E90" s="314">
        <v>37.75</v>
      </c>
      <c r="F90" s="314">
        <v>62.06</v>
      </c>
      <c r="G90" s="314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1925</v>
      </c>
      <c r="B91" s="5" t="s">
        <v>612</v>
      </c>
      <c r="C91" s="5" t="s">
        <v>304</v>
      </c>
      <c r="D91" s="5"/>
      <c r="E91" s="314">
        <v>6.2</v>
      </c>
      <c r="F91" s="314">
        <v>21.55</v>
      </c>
      <c r="G91" s="314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1928</v>
      </c>
      <c r="B92" s="5" t="s">
        <v>1929</v>
      </c>
      <c r="C92" s="5" t="s">
        <v>304</v>
      </c>
      <c r="D92" s="5"/>
      <c r="E92" s="314">
        <v>15.1</v>
      </c>
      <c r="F92" s="314">
        <v>238.67</v>
      </c>
      <c r="G92" s="314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309" t="s">
        <v>1932</v>
      </c>
      <c r="B93" s="309" t="s">
        <v>1933</v>
      </c>
      <c r="C93" s="309"/>
      <c r="D93" s="5"/>
      <c r="E93" s="310"/>
      <c r="F93" s="310"/>
      <c r="G93" s="310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311" t="s">
        <v>1938</v>
      </c>
      <c r="B94" s="311" t="s">
        <v>1940</v>
      </c>
      <c r="C94" s="311"/>
      <c r="D94" s="5"/>
      <c r="E94" s="312"/>
      <c r="F94" s="312"/>
      <c r="G94" s="312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1944</v>
      </c>
      <c r="B95" s="5" t="s">
        <v>716</v>
      </c>
      <c r="C95" s="5" t="s">
        <v>283</v>
      </c>
      <c r="D95" s="5"/>
      <c r="E95" s="314">
        <v>6633.45</v>
      </c>
      <c r="F95" s="314">
        <v>15.43</v>
      </c>
      <c r="G95" s="314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1948</v>
      </c>
      <c r="B96" s="5" t="s">
        <v>763</v>
      </c>
      <c r="C96" s="5" t="s">
        <v>283</v>
      </c>
      <c r="D96" s="5"/>
      <c r="E96" s="314">
        <v>663.35</v>
      </c>
      <c r="F96" s="314">
        <v>8.9499999999999993</v>
      </c>
      <c r="G96" s="314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1952</v>
      </c>
      <c r="B97" s="5" t="s">
        <v>718</v>
      </c>
      <c r="C97" s="5" t="s">
        <v>719</v>
      </c>
      <c r="D97" s="5"/>
      <c r="E97" s="314">
        <v>36.58</v>
      </c>
      <c r="F97" s="314">
        <v>16.32</v>
      </c>
      <c r="G97" s="314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1957</v>
      </c>
      <c r="B98" s="5" t="s">
        <v>721</v>
      </c>
      <c r="C98" s="5" t="s">
        <v>22</v>
      </c>
      <c r="D98" s="5"/>
      <c r="E98" s="314">
        <v>277.68</v>
      </c>
      <c r="F98" s="314">
        <v>28.56</v>
      </c>
      <c r="G98" s="314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1959</v>
      </c>
      <c r="B99" s="5" t="s">
        <v>766</v>
      </c>
      <c r="C99" s="5" t="s">
        <v>22</v>
      </c>
      <c r="D99" s="5"/>
      <c r="E99" s="314">
        <v>436.96</v>
      </c>
      <c r="F99" s="314">
        <v>27.08</v>
      </c>
      <c r="G99" s="314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1961</v>
      </c>
      <c r="B100" s="5" t="s">
        <v>1962</v>
      </c>
      <c r="C100" s="5" t="s">
        <v>304</v>
      </c>
      <c r="D100" s="5"/>
      <c r="E100" s="314">
        <v>17.75</v>
      </c>
      <c r="F100" s="314">
        <v>24.59</v>
      </c>
      <c r="G100" s="314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1964</v>
      </c>
      <c r="B101" s="5" t="s">
        <v>768</v>
      </c>
      <c r="C101" s="5" t="s">
        <v>304</v>
      </c>
      <c r="D101" s="5"/>
      <c r="E101" s="314">
        <v>93.4</v>
      </c>
      <c r="F101" s="314">
        <v>28.58</v>
      </c>
      <c r="G101" s="314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1967</v>
      </c>
      <c r="B102" s="5" t="s">
        <v>1968</v>
      </c>
      <c r="C102" s="5" t="s">
        <v>304</v>
      </c>
      <c r="D102" s="5"/>
      <c r="E102" s="314">
        <v>36</v>
      </c>
      <c r="F102" s="314">
        <v>42.24</v>
      </c>
      <c r="G102" s="314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1971</v>
      </c>
      <c r="B103" s="5" t="s">
        <v>1972</v>
      </c>
      <c r="C103" s="5" t="s">
        <v>246</v>
      </c>
      <c r="D103" s="5"/>
      <c r="E103" s="314">
        <v>6</v>
      </c>
      <c r="F103" s="314">
        <v>197.38</v>
      </c>
      <c r="G103" s="314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311" t="s">
        <v>1974</v>
      </c>
      <c r="B104" s="311" t="s">
        <v>1975</v>
      </c>
      <c r="C104" s="311"/>
      <c r="D104" s="5"/>
      <c r="E104" s="312"/>
      <c r="F104" s="312"/>
      <c r="G104" s="312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1980</v>
      </c>
      <c r="B105" s="5" t="s">
        <v>716</v>
      </c>
      <c r="C105" s="5" t="s">
        <v>283</v>
      </c>
      <c r="D105" s="5"/>
      <c r="E105" s="314">
        <v>384.6</v>
      </c>
      <c r="F105" s="314">
        <v>15.43</v>
      </c>
      <c r="G105" s="314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1983</v>
      </c>
      <c r="B106" s="5" t="s">
        <v>763</v>
      </c>
      <c r="C106" s="5" t="s">
        <v>283</v>
      </c>
      <c r="D106" s="5"/>
      <c r="E106" s="314">
        <v>38.46</v>
      </c>
      <c r="F106" s="314">
        <v>8.9499999999999993</v>
      </c>
      <c r="G106" s="314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1988</v>
      </c>
      <c r="B107" s="5" t="s">
        <v>721</v>
      </c>
      <c r="C107" s="5" t="s">
        <v>22</v>
      </c>
      <c r="D107" s="5"/>
      <c r="E107" s="314">
        <v>15</v>
      </c>
      <c r="F107" s="314">
        <v>28.56</v>
      </c>
      <c r="G107" s="314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1992</v>
      </c>
      <c r="B108" s="5" t="s">
        <v>725</v>
      </c>
      <c r="C108" s="5" t="s">
        <v>22</v>
      </c>
      <c r="D108" s="5"/>
      <c r="E108" s="314">
        <v>43.67</v>
      </c>
      <c r="F108" s="314">
        <v>57.28</v>
      </c>
      <c r="G108" s="314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1996</v>
      </c>
      <c r="B109" s="5" t="s">
        <v>727</v>
      </c>
      <c r="C109" s="5" t="s">
        <v>246</v>
      </c>
      <c r="D109" s="5"/>
      <c r="E109" s="314">
        <v>2</v>
      </c>
      <c r="F109" s="314">
        <v>1515.04</v>
      </c>
      <c r="G109" s="314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1" t="s">
        <v>1998</v>
      </c>
      <c r="B110" s="311" t="s">
        <v>772</v>
      </c>
      <c r="C110" s="311"/>
      <c r="D110" s="5"/>
      <c r="E110" s="312"/>
      <c r="F110" s="312"/>
      <c r="G110" s="312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7" t="s">
        <v>2003</v>
      </c>
      <c r="B111" s="317" t="s">
        <v>697</v>
      </c>
      <c r="C111" s="317"/>
      <c r="D111" s="5"/>
      <c r="E111" s="319"/>
      <c r="F111" s="319"/>
      <c r="G111" s="319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2007</v>
      </c>
      <c r="B112" s="5" t="s">
        <v>699</v>
      </c>
      <c r="C112" s="5" t="s">
        <v>246</v>
      </c>
      <c r="D112" s="5"/>
      <c r="E112" s="314">
        <v>6.72</v>
      </c>
      <c r="F112" s="314">
        <v>12.76</v>
      </c>
      <c r="G112" s="314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2011</v>
      </c>
      <c r="B113" s="5" t="s">
        <v>178</v>
      </c>
      <c r="C113" s="5" t="s">
        <v>71</v>
      </c>
      <c r="D113" s="5"/>
      <c r="E113" s="314">
        <v>9.07</v>
      </c>
      <c r="F113" s="314">
        <v>20</v>
      </c>
      <c r="G113" s="314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317" t="s">
        <v>2013</v>
      </c>
      <c r="B114" s="317" t="s">
        <v>702</v>
      </c>
      <c r="C114" s="317"/>
      <c r="D114" s="5"/>
      <c r="E114" s="319"/>
      <c r="F114" s="319"/>
      <c r="G114" s="319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2017</v>
      </c>
      <c r="B115" s="5" t="s">
        <v>704</v>
      </c>
      <c r="C115" s="5" t="s">
        <v>246</v>
      </c>
      <c r="D115" s="5"/>
      <c r="E115" s="314">
        <v>60</v>
      </c>
      <c r="F115" s="314">
        <v>438.63</v>
      </c>
      <c r="G115" s="314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7" t="s">
        <v>2020</v>
      </c>
      <c r="B116" s="317" t="s">
        <v>706</v>
      </c>
      <c r="C116" s="317"/>
      <c r="D116" s="5"/>
      <c r="E116" s="319"/>
      <c r="F116" s="319"/>
      <c r="G116" s="319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2025</v>
      </c>
      <c r="B117" s="5" t="s">
        <v>708</v>
      </c>
      <c r="C117" s="5" t="s">
        <v>246</v>
      </c>
      <c r="D117" s="5"/>
      <c r="E117" s="314">
        <v>60</v>
      </c>
      <c r="F117" s="314">
        <v>281.37</v>
      </c>
      <c r="G117" s="314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2027</v>
      </c>
      <c r="B118" s="5" t="s">
        <v>710</v>
      </c>
      <c r="C118" s="5" t="s">
        <v>22</v>
      </c>
      <c r="D118" s="5"/>
      <c r="E118" s="314">
        <v>378.13</v>
      </c>
      <c r="F118" s="314">
        <v>57.28</v>
      </c>
      <c r="G118" s="314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309" t="s">
        <v>2029</v>
      </c>
      <c r="B119" s="309" t="s">
        <v>616</v>
      </c>
      <c r="C119" s="309"/>
      <c r="D119" s="5"/>
      <c r="E119" s="310"/>
      <c r="F119" s="310"/>
      <c r="G119" s="310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1" t="s">
        <v>2033</v>
      </c>
      <c r="B120" s="311" t="s">
        <v>619</v>
      </c>
      <c r="C120" s="311"/>
      <c r="D120" s="5"/>
      <c r="E120" s="312"/>
      <c r="F120" s="312"/>
      <c r="G120" s="312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2037</v>
      </c>
      <c r="B121" s="5" t="s">
        <v>621</v>
      </c>
      <c r="C121" s="5" t="s">
        <v>246</v>
      </c>
      <c r="D121" s="5">
        <v>2</v>
      </c>
      <c r="E121" s="314">
        <v>3</v>
      </c>
      <c r="F121" s="314">
        <v>6480</v>
      </c>
      <c r="G121" s="314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2041</v>
      </c>
      <c r="B122" s="5" t="s">
        <v>624</v>
      </c>
      <c r="C122" s="5" t="s">
        <v>246</v>
      </c>
      <c r="D122" s="5">
        <v>2</v>
      </c>
      <c r="E122" s="314">
        <v>2</v>
      </c>
      <c r="F122" s="314">
        <v>10560</v>
      </c>
      <c r="G122" s="314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2043</v>
      </c>
      <c r="B123" s="5" t="s">
        <v>2044</v>
      </c>
      <c r="C123" s="5" t="s">
        <v>246</v>
      </c>
      <c r="D123" s="5">
        <v>2</v>
      </c>
      <c r="E123" s="314">
        <v>3</v>
      </c>
      <c r="F123" s="314">
        <v>1200</v>
      </c>
      <c r="G123" s="314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2048</v>
      </c>
      <c r="B124" s="5" t="s">
        <v>2049</v>
      </c>
      <c r="C124" s="5" t="s">
        <v>246</v>
      </c>
      <c r="D124" s="5">
        <v>2</v>
      </c>
      <c r="E124" s="314">
        <v>2</v>
      </c>
      <c r="F124" s="314">
        <v>2000</v>
      </c>
      <c r="G124" s="314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311" t="s">
        <v>2053</v>
      </c>
      <c r="B125" s="311" t="s">
        <v>2054</v>
      </c>
      <c r="C125" s="311"/>
      <c r="D125" s="5"/>
      <c r="E125" s="312"/>
      <c r="F125" s="312"/>
      <c r="G125" s="312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2055</v>
      </c>
      <c r="B126" s="5" t="s">
        <v>2056</v>
      </c>
      <c r="C126" s="5" t="s">
        <v>246</v>
      </c>
      <c r="D126" s="5">
        <v>75</v>
      </c>
      <c r="E126" s="314">
        <v>75</v>
      </c>
      <c r="F126" s="314">
        <v>1133.99</v>
      </c>
      <c r="G126" s="314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2057</v>
      </c>
      <c r="B127" s="5" t="s">
        <v>2058</v>
      </c>
      <c r="C127" s="5" t="s">
        <v>246</v>
      </c>
      <c r="D127" s="5">
        <v>1</v>
      </c>
      <c r="E127" s="314">
        <v>0</v>
      </c>
      <c r="F127" s="314">
        <v>7500</v>
      </c>
      <c r="G127" s="314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2059</v>
      </c>
      <c r="B128" s="5" t="s">
        <v>2060</v>
      </c>
      <c r="C128" s="5" t="s">
        <v>246</v>
      </c>
      <c r="D128" s="5">
        <v>120</v>
      </c>
      <c r="E128" s="314">
        <v>0</v>
      </c>
      <c r="F128" s="314">
        <v>240</v>
      </c>
      <c r="G128" s="314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311" t="s">
        <v>2062</v>
      </c>
      <c r="B129" s="311" t="s">
        <v>2063</v>
      </c>
      <c r="C129" s="311"/>
      <c r="D129" s="5"/>
      <c r="E129" s="312"/>
      <c r="F129" s="312"/>
      <c r="G129" s="312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2067</v>
      </c>
      <c r="B130" s="5" t="s">
        <v>2068</v>
      </c>
      <c r="C130" s="5" t="s">
        <v>53</v>
      </c>
      <c r="D130" s="5">
        <v>3</v>
      </c>
      <c r="E130" s="314">
        <v>5</v>
      </c>
      <c r="F130" s="314">
        <v>1840</v>
      </c>
      <c r="G130" s="314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2069</v>
      </c>
      <c r="B131" s="5" t="s">
        <v>2071</v>
      </c>
      <c r="C131" s="5" t="s">
        <v>53</v>
      </c>
      <c r="D131" s="5">
        <v>1</v>
      </c>
      <c r="E131" s="314">
        <v>0</v>
      </c>
      <c r="F131" s="314">
        <v>1840</v>
      </c>
      <c r="G131" s="314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2072</v>
      </c>
      <c r="B132" s="5" t="s">
        <v>636</v>
      </c>
      <c r="C132" s="5" t="s">
        <v>53</v>
      </c>
      <c r="D132" s="5">
        <v>1</v>
      </c>
      <c r="E132" s="314">
        <v>1</v>
      </c>
      <c r="F132" s="314">
        <v>2500</v>
      </c>
      <c r="G132" s="314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2073</v>
      </c>
      <c r="B133" s="5" t="s">
        <v>2074</v>
      </c>
      <c r="C133" s="5" t="s">
        <v>53</v>
      </c>
      <c r="D133" s="5">
        <v>1</v>
      </c>
      <c r="E133" s="314">
        <v>0</v>
      </c>
      <c r="F133" s="314">
        <v>9800</v>
      </c>
      <c r="G133" s="314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309" t="s">
        <v>2075</v>
      </c>
      <c r="B134" s="309" t="s">
        <v>815</v>
      </c>
      <c r="C134" s="309"/>
      <c r="D134" s="5"/>
      <c r="E134" s="310"/>
      <c r="F134" s="310"/>
      <c r="G134" s="310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311" t="s">
        <v>2076</v>
      </c>
      <c r="B135" s="311" t="s">
        <v>817</v>
      </c>
      <c r="C135" s="311"/>
      <c r="D135" s="5"/>
      <c r="E135" s="312"/>
      <c r="F135" s="312"/>
      <c r="G135" s="312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2077</v>
      </c>
      <c r="B136" s="5" t="s">
        <v>820</v>
      </c>
      <c r="C136" s="5" t="s">
        <v>304</v>
      </c>
      <c r="D136" s="5">
        <v>400</v>
      </c>
      <c r="E136" s="314">
        <v>658.55</v>
      </c>
      <c r="F136" s="314">
        <v>2.15</v>
      </c>
      <c r="G136" s="314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1" t="s">
        <v>2078</v>
      </c>
      <c r="B137" s="311" t="s">
        <v>823</v>
      </c>
      <c r="C137" s="311"/>
      <c r="D137" s="5"/>
      <c r="E137" s="312"/>
      <c r="F137" s="312"/>
      <c r="G137" s="312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2079</v>
      </c>
      <c r="B138" s="5" t="s">
        <v>825</v>
      </c>
      <c r="C138" s="5" t="s">
        <v>71</v>
      </c>
      <c r="D138" s="5">
        <v>56</v>
      </c>
      <c r="E138" s="314">
        <v>0</v>
      </c>
      <c r="F138" s="314">
        <v>44.37</v>
      </c>
      <c r="G138" s="314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2080</v>
      </c>
      <c r="B139" s="5" t="s">
        <v>827</v>
      </c>
      <c r="C139" s="5" t="s">
        <v>71</v>
      </c>
      <c r="D139" s="5">
        <v>9.4</v>
      </c>
      <c r="E139" s="314">
        <v>0</v>
      </c>
      <c r="F139" s="314">
        <v>44.37</v>
      </c>
      <c r="G139" s="314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2081</v>
      </c>
      <c r="B140" s="5" t="s">
        <v>829</v>
      </c>
      <c r="C140" s="5" t="s">
        <v>71</v>
      </c>
      <c r="D140" s="5">
        <v>14.5</v>
      </c>
      <c r="E140" s="314">
        <v>0</v>
      </c>
      <c r="F140" s="314">
        <v>37.299999999999997</v>
      </c>
      <c r="G140" s="314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2082</v>
      </c>
      <c r="B141" s="5" t="s">
        <v>831</v>
      </c>
      <c r="C141" s="5" t="s">
        <v>71</v>
      </c>
      <c r="D141" s="5">
        <v>61.080000000000005</v>
      </c>
      <c r="E141" s="314">
        <v>0</v>
      </c>
      <c r="F141" s="314">
        <v>37.950000000000003</v>
      </c>
      <c r="G141" s="314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2083</v>
      </c>
      <c r="B142" s="5" t="s">
        <v>833</v>
      </c>
      <c r="C142" s="5" t="s">
        <v>71</v>
      </c>
      <c r="D142" s="5">
        <v>4.32</v>
      </c>
      <c r="E142" s="314">
        <v>0</v>
      </c>
      <c r="F142" s="314">
        <v>26</v>
      </c>
      <c r="G142" s="314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2084</v>
      </c>
      <c r="B143" s="5" t="s">
        <v>111</v>
      </c>
      <c r="C143" s="5" t="s">
        <v>71</v>
      </c>
      <c r="D143" s="5">
        <v>4.32</v>
      </c>
      <c r="E143" s="314">
        <v>0</v>
      </c>
      <c r="F143" s="314">
        <v>26</v>
      </c>
      <c r="G143" s="314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1" t="s">
        <v>2085</v>
      </c>
      <c r="B144" s="311" t="s">
        <v>836</v>
      </c>
      <c r="C144" s="311"/>
      <c r="D144" s="5"/>
      <c r="E144" s="312"/>
      <c r="F144" s="312"/>
      <c r="G144" s="312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2086</v>
      </c>
      <c r="B145" s="5" t="s">
        <v>838</v>
      </c>
      <c r="C145" s="5" t="s">
        <v>246</v>
      </c>
      <c r="D145" s="5"/>
      <c r="E145" s="314">
        <v>4</v>
      </c>
      <c r="F145" s="314">
        <v>1700.16</v>
      </c>
      <c r="G145" s="314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2087</v>
      </c>
      <c r="B146" s="5" t="s">
        <v>840</v>
      </c>
      <c r="C146" s="5" t="s">
        <v>246</v>
      </c>
      <c r="D146" s="5"/>
      <c r="E146" s="314">
        <v>4</v>
      </c>
      <c r="F146" s="314">
        <v>325.04000000000002</v>
      </c>
      <c r="G146" s="314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2088</v>
      </c>
      <c r="B147" s="5" t="s">
        <v>842</v>
      </c>
      <c r="C147" s="5" t="s">
        <v>171</v>
      </c>
      <c r="D147" s="5"/>
      <c r="E147" s="314">
        <v>18.45</v>
      </c>
      <c r="F147" s="314">
        <v>24.8</v>
      </c>
      <c r="G147" s="314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2089</v>
      </c>
      <c r="B148" s="5" t="s">
        <v>109</v>
      </c>
      <c r="C148" s="5" t="s">
        <v>171</v>
      </c>
      <c r="D148" s="5"/>
      <c r="E148" s="314">
        <v>10.38</v>
      </c>
      <c r="F148" s="314">
        <v>36.659999999999997</v>
      </c>
      <c r="G148" s="314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2090</v>
      </c>
      <c r="B149" s="5" t="s">
        <v>845</v>
      </c>
      <c r="C149" s="5" t="s">
        <v>246</v>
      </c>
      <c r="D149" s="5"/>
      <c r="E149" s="314">
        <v>4</v>
      </c>
      <c r="F149" s="314">
        <v>42.43</v>
      </c>
      <c r="G149" s="314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2091</v>
      </c>
      <c r="B150" s="5" t="s">
        <v>847</v>
      </c>
      <c r="C150" s="5" t="s">
        <v>246</v>
      </c>
      <c r="D150" s="5"/>
      <c r="E150" s="314">
        <v>4</v>
      </c>
      <c r="F150" s="314">
        <v>3284.62</v>
      </c>
      <c r="G150" s="314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2092</v>
      </c>
      <c r="B151" s="5" t="s">
        <v>849</v>
      </c>
      <c r="C151" s="5" t="s">
        <v>246</v>
      </c>
      <c r="D151" s="5"/>
      <c r="E151" s="314">
        <v>4</v>
      </c>
      <c r="F151" s="314">
        <v>66.36</v>
      </c>
      <c r="G151" s="314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2093</v>
      </c>
      <c r="B152" s="5" t="s">
        <v>111</v>
      </c>
      <c r="C152" s="5" t="s">
        <v>171</v>
      </c>
      <c r="D152" s="5"/>
      <c r="E152" s="314">
        <v>10.89</v>
      </c>
      <c r="F152" s="314">
        <v>26</v>
      </c>
      <c r="G152" s="314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311" t="s">
        <v>2094</v>
      </c>
      <c r="B153" s="311" t="s">
        <v>1625</v>
      </c>
      <c r="C153" s="311"/>
      <c r="D153" s="5"/>
      <c r="E153" s="312"/>
      <c r="F153" s="312"/>
      <c r="G153" s="312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2095</v>
      </c>
      <c r="B154" s="5" t="s">
        <v>1628</v>
      </c>
      <c r="C154" s="5" t="s">
        <v>71</v>
      </c>
      <c r="D154" s="5"/>
      <c r="E154" s="314">
        <v>5.22</v>
      </c>
      <c r="F154" s="314">
        <v>23.19</v>
      </c>
      <c r="G154" s="314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2096</v>
      </c>
      <c r="B155" s="5" t="s">
        <v>1631</v>
      </c>
      <c r="C155" s="5" t="s">
        <v>71</v>
      </c>
      <c r="D155" s="5"/>
      <c r="E155" s="314">
        <v>0.75</v>
      </c>
      <c r="F155" s="314">
        <v>79.77</v>
      </c>
      <c r="G155" s="314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2097</v>
      </c>
      <c r="B156" s="5" t="s">
        <v>1634</v>
      </c>
      <c r="C156" s="5" t="s">
        <v>304</v>
      </c>
      <c r="D156" s="5"/>
      <c r="E156" s="314">
        <v>14.9</v>
      </c>
      <c r="F156" s="314">
        <v>191.3</v>
      </c>
      <c r="G156" s="314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2098</v>
      </c>
      <c r="B157" s="5" t="s">
        <v>1637</v>
      </c>
      <c r="C157" s="5" t="s">
        <v>304</v>
      </c>
      <c r="D157" s="5"/>
      <c r="E157" s="314">
        <v>137.30000000000001</v>
      </c>
      <c r="F157" s="314">
        <v>8.6300000000000008</v>
      </c>
      <c r="G157" s="314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2099</v>
      </c>
      <c r="B158" s="5" t="s">
        <v>2100</v>
      </c>
      <c r="C158" s="5" t="s">
        <v>304</v>
      </c>
      <c r="D158" s="5"/>
      <c r="E158" s="314">
        <v>0</v>
      </c>
      <c r="F158" s="314">
        <v>18.38</v>
      </c>
      <c r="G158" s="314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2101</v>
      </c>
      <c r="B159" s="5" t="s">
        <v>1642</v>
      </c>
      <c r="C159" s="5" t="s">
        <v>304</v>
      </c>
      <c r="D159" s="5"/>
      <c r="E159" s="314">
        <v>44.7</v>
      </c>
      <c r="F159" s="314">
        <v>23.1</v>
      </c>
      <c r="G159" s="314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2102</v>
      </c>
      <c r="B160" s="5" t="s">
        <v>1645</v>
      </c>
      <c r="C160" s="5" t="s">
        <v>71</v>
      </c>
      <c r="D160" s="5"/>
      <c r="E160" s="314">
        <v>2.83</v>
      </c>
      <c r="F160" s="314">
        <v>51.33</v>
      </c>
      <c r="G160" s="314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2103</v>
      </c>
      <c r="B161" s="5" t="s">
        <v>1647</v>
      </c>
      <c r="C161" s="5" t="s">
        <v>304</v>
      </c>
      <c r="D161" s="5"/>
      <c r="E161" s="314">
        <v>14.9</v>
      </c>
      <c r="F161" s="314">
        <v>3.07</v>
      </c>
      <c r="G161" s="314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2104</v>
      </c>
      <c r="B162" s="5" t="s">
        <v>111</v>
      </c>
      <c r="C162" s="5" t="s">
        <v>71</v>
      </c>
      <c r="D162" s="5"/>
      <c r="E162" s="314">
        <v>3.2</v>
      </c>
      <c r="F162" s="314">
        <v>26</v>
      </c>
      <c r="G162" s="314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311" t="s">
        <v>2105</v>
      </c>
      <c r="B163" s="311" t="s">
        <v>852</v>
      </c>
      <c r="C163" s="311"/>
      <c r="D163" s="5"/>
      <c r="E163" s="312"/>
      <c r="F163" s="312"/>
      <c r="G163" s="312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7" t="s">
        <v>2106</v>
      </c>
      <c r="B164" s="317" t="s">
        <v>854</v>
      </c>
      <c r="C164" s="317"/>
      <c r="D164" s="5"/>
      <c r="E164" s="319"/>
      <c r="F164" s="319"/>
      <c r="G164" s="319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2107</v>
      </c>
      <c r="B165" s="5" t="s">
        <v>856</v>
      </c>
      <c r="C165" s="5" t="s">
        <v>71</v>
      </c>
      <c r="D165" s="5"/>
      <c r="E165" s="314">
        <v>24.5</v>
      </c>
      <c r="F165" s="314">
        <v>23.19</v>
      </c>
      <c r="G165" s="314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2108</v>
      </c>
      <c r="B166" s="5" t="s">
        <v>858</v>
      </c>
      <c r="C166" s="5" t="s">
        <v>71</v>
      </c>
      <c r="D166" s="5"/>
      <c r="E166" s="314">
        <v>3.5</v>
      </c>
      <c r="F166" s="314">
        <v>79.77</v>
      </c>
      <c r="G166" s="314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2109</v>
      </c>
      <c r="B167" s="5" t="s">
        <v>860</v>
      </c>
      <c r="C167" s="5" t="s">
        <v>71</v>
      </c>
      <c r="D167" s="5"/>
      <c r="E167" s="314">
        <v>21</v>
      </c>
      <c r="F167" s="314">
        <v>51.33</v>
      </c>
      <c r="G167" s="314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2110</v>
      </c>
      <c r="B168" s="5" t="s">
        <v>862</v>
      </c>
      <c r="C168" s="5" t="s">
        <v>304</v>
      </c>
      <c r="D168" s="5"/>
      <c r="E168" s="314">
        <v>261.55</v>
      </c>
      <c r="F168" s="314">
        <v>8.6300000000000008</v>
      </c>
      <c r="G168" s="314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2111</v>
      </c>
      <c r="B169" s="5" t="s">
        <v>2112</v>
      </c>
      <c r="C169" s="5" t="s">
        <v>304</v>
      </c>
      <c r="D169" s="5"/>
      <c r="E169" s="314">
        <v>25.5</v>
      </c>
      <c r="F169" s="314">
        <v>16.21</v>
      </c>
      <c r="G169" s="314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2113</v>
      </c>
      <c r="B170" s="5" t="s">
        <v>864</v>
      </c>
      <c r="C170" s="5" t="s">
        <v>304</v>
      </c>
      <c r="D170" s="5"/>
      <c r="E170" s="314">
        <v>68.099999999999994</v>
      </c>
      <c r="F170" s="314">
        <v>23.1</v>
      </c>
      <c r="G170" s="314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2114</v>
      </c>
      <c r="B171" s="5" t="s">
        <v>866</v>
      </c>
      <c r="C171" s="5" t="s">
        <v>304</v>
      </c>
      <c r="D171" s="5"/>
      <c r="E171" s="314">
        <v>70</v>
      </c>
      <c r="F171" s="314">
        <v>3.07</v>
      </c>
      <c r="G171" s="314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2115</v>
      </c>
      <c r="B172" s="5" t="s">
        <v>178</v>
      </c>
      <c r="C172" s="5" t="s">
        <v>71</v>
      </c>
      <c r="D172" s="5"/>
      <c r="E172" s="314">
        <v>20.32</v>
      </c>
      <c r="F172" s="314">
        <v>26</v>
      </c>
      <c r="G172" s="314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7" t="s">
        <v>2116</v>
      </c>
      <c r="B173" s="317" t="s">
        <v>874</v>
      </c>
      <c r="C173" s="317"/>
      <c r="D173" s="5"/>
      <c r="E173" s="319"/>
      <c r="F173" s="319"/>
      <c r="G173" s="319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2117</v>
      </c>
      <c r="B174" s="5" t="s">
        <v>876</v>
      </c>
      <c r="C174" s="5" t="s">
        <v>437</v>
      </c>
      <c r="D174" s="5"/>
      <c r="E174" s="314">
        <v>6</v>
      </c>
      <c r="F174" s="314">
        <v>61.38</v>
      </c>
      <c r="G174" s="314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317" t="s">
        <v>2118</v>
      </c>
      <c r="B175" s="317" t="s">
        <v>878</v>
      </c>
      <c r="C175" s="317"/>
      <c r="D175" s="5"/>
      <c r="E175" s="319"/>
      <c r="F175" s="319"/>
      <c r="G175" s="319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2119</v>
      </c>
      <c r="B176" s="5" t="s">
        <v>880</v>
      </c>
      <c r="C176" s="5" t="s">
        <v>304</v>
      </c>
      <c r="D176" s="5"/>
      <c r="E176" s="314">
        <v>4</v>
      </c>
      <c r="F176" s="314">
        <v>119.56</v>
      </c>
      <c r="G176" s="314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2120</v>
      </c>
      <c r="B177" s="5" t="s">
        <v>882</v>
      </c>
      <c r="C177" s="5" t="s">
        <v>246</v>
      </c>
      <c r="D177" s="5"/>
      <c r="E177" s="314">
        <v>5</v>
      </c>
      <c r="F177" s="314">
        <v>51.66</v>
      </c>
      <c r="G177" s="314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311" t="s">
        <v>2121</v>
      </c>
      <c r="B178" s="311" t="s">
        <v>2122</v>
      </c>
      <c r="C178" s="311"/>
      <c r="D178" s="5"/>
      <c r="E178" s="312"/>
      <c r="F178" s="312"/>
      <c r="G178" s="312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2123</v>
      </c>
      <c r="B179" s="5" t="s">
        <v>895</v>
      </c>
      <c r="C179" s="5" t="s">
        <v>304</v>
      </c>
      <c r="D179" s="5">
        <v>180</v>
      </c>
      <c r="E179" s="314">
        <v>0</v>
      </c>
      <c r="F179" s="314">
        <v>12.5</v>
      </c>
      <c r="G179" s="314">
        <f t="shared" ref="G179:G180" si="28">$D179*$F179</f>
        <v>2250</v>
      </c>
      <c r="H179" s="5"/>
      <c r="I179" s="328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2124</v>
      </c>
      <c r="B180" s="5" t="s">
        <v>897</v>
      </c>
      <c r="C180" s="5" t="s">
        <v>304</v>
      </c>
      <c r="D180" s="5">
        <v>320</v>
      </c>
      <c r="E180" s="314">
        <v>0</v>
      </c>
      <c r="F180" s="314">
        <v>7.28</v>
      </c>
      <c r="G180" s="314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311" t="s">
        <v>2125</v>
      </c>
      <c r="B181" s="311" t="s">
        <v>938</v>
      </c>
      <c r="C181" s="311"/>
      <c r="D181" s="5"/>
      <c r="E181" s="312"/>
      <c r="F181" s="312"/>
      <c r="G181" s="312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2126</v>
      </c>
      <c r="B182" s="5" t="s">
        <v>943</v>
      </c>
      <c r="C182" s="5" t="s">
        <v>304</v>
      </c>
      <c r="D182" s="5"/>
      <c r="E182" s="314">
        <v>245.04</v>
      </c>
      <c r="F182" s="314">
        <v>82.8</v>
      </c>
      <c r="G182" s="314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2127</v>
      </c>
      <c r="B183" s="5" t="s">
        <v>940</v>
      </c>
      <c r="C183" s="5" t="s">
        <v>304</v>
      </c>
      <c r="D183" s="5"/>
      <c r="E183" s="314">
        <v>69.95</v>
      </c>
      <c r="F183" s="314">
        <v>123</v>
      </c>
      <c r="G183" s="314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2128</v>
      </c>
      <c r="B184" s="5" t="s">
        <v>946</v>
      </c>
      <c r="C184" s="5" t="s">
        <v>304</v>
      </c>
      <c r="D184" s="5"/>
      <c r="E184" s="314">
        <v>1</v>
      </c>
      <c r="F184" s="314">
        <v>467.1</v>
      </c>
      <c r="G184" s="314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311" t="s">
        <v>2129</v>
      </c>
      <c r="B185" s="311" t="s">
        <v>948</v>
      </c>
      <c r="C185" s="311"/>
      <c r="D185" s="5"/>
      <c r="E185" s="312"/>
      <c r="F185" s="312"/>
      <c r="G185" s="312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317" t="s">
        <v>2130</v>
      </c>
      <c r="B186" s="317" t="s">
        <v>1700</v>
      </c>
      <c r="C186" s="317"/>
      <c r="D186" s="5"/>
      <c r="E186" s="319"/>
      <c r="F186" s="319"/>
      <c r="G186" s="319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2131</v>
      </c>
      <c r="B187" s="5" t="s">
        <v>956</v>
      </c>
      <c r="C187" s="5" t="s">
        <v>304</v>
      </c>
      <c r="D187" s="5"/>
      <c r="E187" s="314">
        <v>45.36</v>
      </c>
      <c r="F187" s="314">
        <v>30.12</v>
      </c>
      <c r="G187" s="314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2132</v>
      </c>
      <c r="B188" s="5" t="s">
        <v>958</v>
      </c>
      <c r="C188" s="5" t="s">
        <v>304</v>
      </c>
      <c r="D188" s="5"/>
      <c r="E188" s="314">
        <v>149.46</v>
      </c>
      <c r="F188" s="314">
        <v>21.8</v>
      </c>
      <c r="G188" s="314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317" t="s">
        <v>2133</v>
      </c>
      <c r="B189" s="317" t="s">
        <v>966</v>
      </c>
      <c r="C189" s="317"/>
      <c r="D189" s="5"/>
      <c r="E189" s="319"/>
      <c r="F189" s="319"/>
      <c r="G189" s="319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2134</v>
      </c>
      <c r="B190" s="5" t="s">
        <v>968</v>
      </c>
      <c r="C190" s="5" t="s">
        <v>304</v>
      </c>
      <c r="D190" s="5"/>
      <c r="E190" s="314">
        <v>93.12</v>
      </c>
      <c r="F190" s="314">
        <v>8.7200000000000006</v>
      </c>
      <c r="G190" s="314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2135</v>
      </c>
      <c r="B191" s="5" t="s">
        <v>970</v>
      </c>
      <c r="C191" s="5" t="s">
        <v>304</v>
      </c>
      <c r="D191" s="5"/>
      <c r="E191" s="314">
        <v>166.93</v>
      </c>
      <c r="F191" s="314">
        <v>11.61</v>
      </c>
      <c r="G191" s="314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311" t="s">
        <v>2136</v>
      </c>
      <c r="B192" s="311" t="s">
        <v>972</v>
      </c>
      <c r="C192" s="311"/>
      <c r="D192" s="5"/>
      <c r="E192" s="312"/>
      <c r="F192" s="312"/>
      <c r="G192" s="312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2137</v>
      </c>
      <c r="B193" s="5" t="s">
        <v>974</v>
      </c>
      <c r="C193" s="5" t="s">
        <v>246</v>
      </c>
      <c r="D193" s="5">
        <v>1</v>
      </c>
      <c r="E193" s="314">
        <v>0</v>
      </c>
      <c r="F193" s="314">
        <v>1500</v>
      </c>
      <c r="G193" s="314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2138</v>
      </c>
      <c r="B194" s="5" t="s">
        <v>976</v>
      </c>
      <c r="C194" s="5" t="s">
        <v>246</v>
      </c>
      <c r="D194" s="5">
        <v>2</v>
      </c>
      <c r="E194" s="314">
        <v>0</v>
      </c>
      <c r="F194" s="314">
        <v>1125</v>
      </c>
      <c r="G194" s="314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2139</v>
      </c>
      <c r="B195" s="5" t="s">
        <v>2140</v>
      </c>
      <c r="C195" s="5" t="s">
        <v>246</v>
      </c>
      <c r="D195" s="5">
        <v>1</v>
      </c>
      <c r="E195" s="314">
        <v>0</v>
      </c>
      <c r="F195" s="314">
        <v>500</v>
      </c>
      <c r="G195" s="314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2141</v>
      </c>
      <c r="B196" s="5" t="s">
        <v>2142</v>
      </c>
      <c r="C196" s="5" t="s">
        <v>246</v>
      </c>
      <c r="D196" s="5"/>
      <c r="E196" s="314">
        <v>1</v>
      </c>
      <c r="F196" s="314">
        <v>9247.19</v>
      </c>
      <c r="G196" s="314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2143</v>
      </c>
      <c r="B197" s="5" t="s">
        <v>2144</v>
      </c>
      <c r="C197" s="5" t="s">
        <v>246</v>
      </c>
      <c r="D197" s="5"/>
      <c r="E197" s="314">
        <v>1</v>
      </c>
      <c r="F197" s="314">
        <v>9049.1200000000008</v>
      </c>
      <c r="G197" s="314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2145</v>
      </c>
      <c r="B198" s="5" t="s">
        <v>2146</v>
      </c>
      <c r="C198" s="5" t="s">
        <v>246</v>
      </c>
      <c r="D198" s="5"/>
      <c r="E198" s="314">
        <v>1</v>
      </c>
      <c r="F198" s="314">
        <v>5075.3599999999997</v>
      </c>
      <c r="G198" s="314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2147</v>
      </c>
      <c r="B199" s="5" t="s">
        <v>1002</v>
      </c>
      <c r="C199" s="5" t="s">
        <v>246</v>
      </c>
      <c r="D199" s="5">
        <v>4</v>
      </c>
      <c r="E199" s="314">
        <v>0</v>
      </c>
      <c r="F199" s="314">
        <v>169.17</v>
      </c>
      <c r="G199" s="314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317" t="s">
        <v>2148</v>
      </c>
      <c r="B200" s="317" t="s">
        <v>1004</v>
      </c>
      <c r="C200" s="317"/>
      <c r="D200" s="5"/>
      <c r="E200" s="319"/>
      <c r="F200" s="319"/>
      <c r="G200" s="319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320" t="s">
        <v>2149</v>
      </c>
      <c r="B201" s="320" t="s">
        <v>1013</v>
      </c>
      <c r="C201" s="320"/>
      <c r="D201" s="5"/>
      <c r="E201" s="322"/>
      <c r="F201" s="322"/>
      <c r="G201" s="322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2150</v>
      </c>
      <c r="B202" s="5" t="s">
        <v>1008</v>
      </c>
      <c r="C202" s="5" t="s">
        <v>171</v>
      </c>
      <c r="D202" s="5"/>
      <c r="E202" s="314">
        <v>0.54</v>
      </c>
      <c r="F202" s="314">
        <v>363.56</v>
      </c>
      <c r="G202" s="314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2151</v>
      </c>
      <c r="B203" s="5" t="s">
        <v>488</v>
      </c>
      <c r="C203" s="5" t="s">
        <v>541</v>
      </c>
      <c r="D203" s="5"/>
      <c r="E203" s="314">
        <v>2.0699999999999998</v>
      </c>
      <c r="F203" s="314">
        <v>49.76</v>
      </c>
      <c r="G203" s="314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2152</v>
      </c>
      <c r="B204" s="5" t="s">
        <v>492</v>
      </c>
      <c r="C204" s="5" t="s">
        <v>541</v>
      </c>
      <c r="D204" s="5"/>
      <c r="E204" s="314">
        <v>3.6</v>
      </c>
      <c r="F204" s="314">
        <v>15.36</v>
      </c>
      <c r="G204" s="314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311" t="s">
        <v>2153</v>
      </c>
      <c r="B205" s="311" t="s">
        <v>1042</v>
      </c>
      <c r="C205" s="311"/>
      <c r="D205" s="5"/>
      <c r="E205" s="312"/>
      <c r="F205" s="312"/>
      <c r="G205" s="312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7" t="s">
        <v>2154</v>
      </c>
      <c r="B206" s="317" t="s">
        <v>1776</v>
      </c>
      <c r="C206" s="317"/>
      <c r="D206" s="5"/>
      <c r="E206" s="319"/>
      <c r="F206" s="319"/>
      <c r="G206" s="319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2155</v>
      </c>
      <c r="B207" s="5" t="s">
        <v>1047</v>
      </c>
      <c r="C207" s="5" t="s">
        <v>246</v>
      </c>
      <c r="D207" s="5">
        <v>8</v>
      </c>
      <c r="E207" s="314">
        <v>0</v>
      </c>
      <c r="F207" s="314">
        <v>1500</v>
      </c>
      <c r="G207" s="314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7" t="s">
        <v>2156</v>
      </c>
      <c r="B208" s="317" t="s">
        <v>1780</v>
      </c>
      <c r="C208" s="317"/>
      <c r="D208" s="5"/>
      <c r="E208" s="319"/>
      <c r="F208" s="319"/>
      <c r="G208" s="319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320" t="s">
        <v>2157</v>
      </c>
      <c r="B209" s="320" t="s">
        <v>907</v>
      </c>
      <c r="C209" s="320"/>
      <c r="D209" s="5"/>
      <c r="E209" s="322"/>
      <c r="F209" s="322"/>
      <c r="G209" s="322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2158</v>
      </c>
      <c r="B210" s="5" t="s">
        <v>1785</v>
      </c>
      <c r="C210" s="5" t="s">
        <v>71</v>
      </c>
      <c r="D210" s="5"/>
      <c r="E210" s="314">
        <v>8.1</v>
      </c>
      <c r="F210" s="314">
        <v>28.93</v>
      </c>
      <c r="G210" s="314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2159</v>
      </c>
      <c r="B211" s="5" t="s">
        <v>1210</v>
      </c>
      <c r="C211" s="5" t="s">
        <v>71</v>
      </c>
      <c r="D211" s="5"/>
      <c r="E211" s="314">
        <v>10.94</v>
      </c>
      <c r="F211" s="314">
        <v>26</v>
      </c>
      <c r="G211" s="314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20" t="s">
        <v>2160</v>
      </c>
      <c r="B212" s="320" t="s">
        <v>1789</v>
      </c>
      <c r="C212" s="320"/>
      <c r="D212" s="5"/>
      <c r="E212" s="322"/>
      <c r="F212" s="322"/>
      <c r="G212" s="322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2161</v>
      </c>
      <c r="B213" s="5" t="s">
        <v>2162</v>
      </c>
      <c r="C213" s="5" t="s">
        <v>246</v>
      </c>
      <c r="D213" s="5"/>
      <c r="E213" s="314">
        <v>10</v>
      </c>
      <c r="F213" s="314">
        <v>703.05</v>
      </c>
      <c r="G213" s="314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2163</v>
      </c>
      <c r="B214" s="5" t="s">
        <v>1796</v>
      </c>
      <c r="C214" s="5" t="s">
        <v>71</v>
      </c>
      <c r="D214" s="5"/>
      <c r="E214" s="314">
        <v>8.1</v>
      </c>
      <c r="F214" s="314">
        <v>277.01</v>
      </c>
      <c r="G214" s="314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2164</v>
      </c>
      <c r="B215" s="5" t="s">
        <v>1798</v>
      </c>
      <c r="C215" s="5" t="s">
        <v>246</v>
      </c>
      <c r="D215" s="5"/>
      <c r="E215" s="314">
        <v>10</v>
      </c>
      <c r="F215" s="314">
        <v>19.989999999999998</v>
      </c>
      <c r="G215" s="314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20" t="s">
        <v>2165</v>
      </c>
      <c r="B216" s="320" t="s">
        <v>1789</v>
      </c>
      <c r="C216" s="320"/>
      <c r="D216" s="5"/>
      <c r="E216" s="322"/>
      <c r="F216" s="322"/>
      <c r="G216" s="322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2166</v>
      </c>
      <c r="B217" s="5" t="s">
        <v>1806</v>
      </c>
      <c r="C217" s="5" t="s">
        <v>246</v>
      </c>
      <c r="D217" s="5"/>
      <c r="E217" s="314">
        <v>10</v>
      </c>
      <c r="F217" s="314">
        <v>1085.01</v>
      </c>
      <c r="G217" s="314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2167</v>
      </c>
      <c r="B218" s="5" t="s">
        <v>1809</v>
      </c>
      <c r="C218" s="5" t="s">
        <v>246</v>
      </c>
      <c r="D218" s="5"/>
      <c r="E218" s="314">
        <v>7</v>
      </c>
      <c r="F218" s="314">
        <v>250.65</v>
      </c>
      <c r="G218" s="314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7" t="s">
        <v>2168</v>
      </c>
      <c r="B219" s="317" t="s">
        <v>2169</v>
      </c>
      <c r="C219" s="317"/>
      <c r="D219" s="5"/>
      <c r="E219" s="319"/>
      <c r="F219" s="319"/>
      <c r="G219" s="319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2170</v>
      </c>
      <c r="B220" s="5" t="s">
        <v>1073</v>
      </c>
      <c r="C220" s="5" t="s">
        <v>246</v>
      </c>
      <c r="D220" s="5"/>
      <c r="E220" s="314">
        <v>20</v>
      </c>
      <c r="F220" s="314">
        <v>200.43</v>
      </c>
      <c r="G220" s="314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2171</v>
      </c>
      <c r="B221" s="5" t="s">
        <v>1076</v>
      </c>
      <c r="C221" s="5" t="s">
        <v>246</v>
      </c>
      <c r="D221" s="5"/>
      <c r="E221" s="314">
        <v>8</v>
      </c>
      <c r="F221" s="314">
        <v>236.99</v>
      </c>
      <c r="G221" s="314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311" t="s">
        <v>2172</v>
      </c>
      <c r="B222" s="311" t="s">
        <v>1078</v>
      </c>
      <c r="C222" s="311"/>
      <c r="D222" s="5"/>
      <c r="E222" s="312"/>
      <c r="F222" s="312"/>
      <c r="G222" s="312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317" t="s">
        <v>2173</v>
      </c>
      <c r="B223" s="317" t="s">
        <v>1080</v>
      </c>
      <c r="C223" s="317"/>
      <c r="D223" s="5"/>
      <c r="E223" s="319"/>
      <c r="F223" s="319"/>
      <c r="G223" s="319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2174</v>
      </c>
      <c r="B224" s="5" t="s">
        <v>1083</v>
      </c>
      <c r="C224" s="5" t="s">
        <v>304</v>
      </c>
      <c r="D224" s="5"/>
      <c r="E224" s="314">
        <v>190.47</v>
      </c>
      <c r="F224" s="314">
        <v>25.57</v>
      </c>
      <c r="G224" s="314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2175</v>
      </c>
      <c r="B225" s="5" t="s">
        <v>1086</v>
      </c>
      <c r="C225" s="5" t="s">
        <v>304</v>
      </c>
      <c r="D225" s="5"/>
      <c r="E225" s="314">
        <v>104.19</v>
      </c>
      <c r="F225" s="314">
        <v>14.16</v>
      </c>
      <c r="G225" s="314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2176</v>
      </c>
      <c r="B226" s="5" t="s">
        <v>1088</v>
      </c>
      <c r="C226" s="5" t="s">
        <v>304</v>
      </c>
      <c r="D226" s="5"/>
      <c r="E226" s="314">
        <v>90.53</v>
      </c>
      <c r="F226" s="314">
        <v>40.07</v>
      </c>
      <c r="G226" s="314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2177</v>
      </c>
      <c r="B227" s="5" t="s">
        <v>1090</v>
      </c>
      <c r="C227" s="5" t="s">
        <v>71</v>
      </c>
      <c r="D227" s="5"/>
      <c r="E227" s="314">
        <v>38.799999999999997</v>
      </c>
      <c r="F227" s="314">
        <v>221.65</v>
      </c>
      <c r="G227" s="314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2178</v>
      </c>
      <c r="B228" s="5" t="s">
        <v>173</v>
      </c>
      <c r="C228" s="5" t="s">
        <v>71</v>
      </c>
      <c r="D228" s="5"/>
      <c r="E228" s="314">
        <v>51.73</v>
      </c>
      <c r="F228" s="314">
        <v>51.33</v>
      </c>
      <c r="G228" s="314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2179</v>
      </c>
      <c r="B229" s="5" t="s">
        <v>1094</v>
      </c>
      <c r="C229" s="5" t="s">
        <v>304</v>
      </c>
      <c r="D229" s="5"/>
      <c r="E229" s="314">
        <v>258.66000000000003</v>
      </c>
      <c r="F229" s="314">
        <v>80.41</v>
      </c>
      <c r="G229" s="314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2180</v>
      </c>
      <c r="B230" s="5" t="s">
        <v>866</v>
      </c>
      <c r="C230" s="5" t="s">
        <v>304</v>
      </c>
      <c r="D230" s="5"/>
      <c r="E230" s="314">
        <v>258.66000000000003</v>
      </c>
      <c r="F230" s="314">
        <v>3.07</v>
      </c>
      <c r="G230" s="314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2181</v>
      </c>
      <c r="B231" s="5" t="s">
        <v>1097</v>
      </c>
      <c r="C231" s="5" t="s">
        <v>246</v>
      </c>
      <c r="D231" s="5"/>
      <c r="E231" s="314">
        <v>4</v>
      </c>
      <c r="F231" s="314">
        <v>91.1</v>
      </c>
      <c r="G231" s="314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2182</v>
      </c>
      <c r="B232" s="5" t="s">
        <v>1100</v>
      </c>
      <c r="C232" s="5" t="s">
        <v>246</v>
      </c>
      <c r="D232" s="5"/>
      <c r="E232" s="314">
        <v>1</v>
      </c>
      <c r="F232" s="314">
        <v>196.8</v>
      </c>
      <c r="G232" s="314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2183</v>
      </c>
      <c r="B233" s="5" t="s">
        <v>1102</v>
      </c>
      <c r="C233" s="5" t="s">
        <v>246</v>
      </c>
      <c r="D233" s="5"/>
      <c r="E233" s="314">
        <v>34</v>
      </c>
      <c r="F233" s="314">
        <v>73.56</v>
      </c>
      <c r="G233" s="314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2184</v>
      </c>
      <c r="B234" s="5" t="s">
        <v>1104</v>
      </c>
      <c r="C234" s="5" t="s">
        <v>246</v>
      </c>
      <c r="D234" s="5"/>
      <c r="E234" s="314">
        <v>5</v>
      </c>
      <c r="F234" s="314">
        <v>1487.62</v>
      </c>
      <c r="G234" s="314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2185</v>
      </c>
      <c r="B235" s="5" t="s">
        <v>178</v>
      </c>
      <c r="C235" s="5" t="s">
        <v>71</v>
      </c>
      <c r="D235" s="5"/>
      <c r="E235" s="314">
        <v>98.88</v>
      </c>
      <c r="F235" s="314">
        <v>26</v>
      </c>
      <c r="G235" s="314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7" t="s">
        <v>2186</v>
      </c>
      <c r="B236" s="317" t="s">
        <v>1108</v>
      </c>
      <c r="C236" s="317"/>
      <c r="D236" s="5"/>
      <c r="E236" s="319"/>
      <c r="F236" s="319"/>
      <c r="G236" s="319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2187</v>
      </c>
      <c r="B237" s="5" t="s">
        <v>1110</v>
      </c>
      <c r="C237" s="5" t="s">
        <v>437</v>
      </c>
      <c r="D237" s="5"/>
      <c r="E237" s="314">
        <v>8</v>
      </c>
      <c r="F237" s="314">
        <v>33.840000000000003</v>
      </c>
      <c r="G237" s="314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2188</v>
      </c>
      <c r="B238" s="5" t="s">
        <v>1112</v>
      </c>
      <c r="C238" s="5" t="s">
        <v>437</v>
      </c>
      <c r="D238" s="5"/>
      <c r="E238" s="314">
        <v>3</v>
      </c>
      <c r="F238" s="314">
        <v>43.35</v>
      </c>
      <c r="G238" s="314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2189</v>
      </c>
      <c r="B239" s="5" t="s">
        <v>1114</v>
      </c>
      <c r="C239" s="5" t="s">
        <v>437</v>
      </c>
      <c r="D239" s="5"/>
      <c r="E239" s="314">
        <v>10</v>
      </c>
      <c r="F239" s="314">
        <v>36.18</v>
      </c>
      <c r="G239" s="314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2190</v>
      </c>
      <c r="B240" s="5" t="s">
        <v>1116</v>
      </c>
      <c r="C240" s="5" t="s">
        <v>437</v>
      </c>
      <c r="D240" s="5"/>
      <c r="E240" s="314">
        <v>12</v>
      </c>
      <c r="F240" s="314">
        <v>43.48</v>
      </c>
      <c r="G240" s="314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2191</v>
      </c>
      <c r="B241" s="5" t="s">
        <v>1120</v>
      </c>
      <c r="C241" s="5" t="s">
        <v>437</v>
      </c>
      <c r="D241" s="5"/>
      <c r="E241" s="314">
        <v>4</v>
      </c>
      <c r="F241" s="314">
        <v>53.35</v>
      </c>
      <c r="G241" s="314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309" t="s">
        <v>2192</v>
      </c>
      <c r="B242" s="309" t="s">
        <v>2005</v>
      </c>
      <c r="C242" s="309"/>
      <c r="D242" s="5"/>
      <c r="E242" s="310"/>
      <c r="F242" s="310"/>
      <c r="G242" s="310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311" t="s">
        <v>2193</v>
      </c>
      <c r="B243" s="311" t="s">
        <v>1305</v>
      </c>
      <c r="C243" s="311"/>
      <c r="D243" s="5"/>
      <c r="E243" s="312"/>
      <c r="F243" s="312"/>
      <c r="G243" s="312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2194</v>
      </c>
      <c r="B244" s="5" t="s">
        <v>2009</v>
      </c>
      <c r="C244" s="5" t="s">
        <v>246</v>
      </c>
      <c r="D244" s="5">
        <v>4</v>
      </c>
      <c r="E244" s="314">
        <v>0</v>
      </c>
      <c r="F244" s="314">
        <v>23.68</v>
      </c>
      <c r="G244" s="314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1" t="s">
        <v>2195</v>
      </c>
      <c r="B245" s="311" t="s">
        <v>1315</v>
      </c>
      <c r="C245" s="311"/>
      <c r="D245" s="5"/>
      <c r="E245" s="312"/>
      <c r="F245" s="312"/>
      <c r="G245" s="312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2196</v>
      </c>
      <c r="B246" s="5" t="s">
        <v>1317</v>
      </c>
      <c r="C246" s="5" t="s">
        <v>246</v>
      </c>
      <c r="D246" s="5"/>
      <c r="E246" s="314">
        <v>4</v>
      </c>
      <c r="F246" s="314">
        <v>755.27</v>
      </c>
      <c r="G246" s="314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309" t="s">
        <v>2197</v>
      </c>
      <c r="B247" s="309" t="s">
        <v>1319</v>
      </c>
      <c r="C247" s="309"/>
      <c r="D247" s="5"/>
      <c r="E247" s="310"/>
      <c r="F247" s="310"/>
      <c r="G247" s="310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311" t="s">
        <v>2198</v>
      </c>
      <c r="B248" s="311" t="s">
        <v>1321</v>
      </c>
      <c r="C248" s="311"/>
      <c r="D248" s="5"/>
      <c r="E248" s="312"/>
      <c r="F248" s="312"/>
      <c r="G248" s="312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2199</v>
      </c>
      <c r="B249" s="5" t="s">
        <v>1324</v>
      </c>
      <c r="C249" s="5" t="s">
        <v>53</v>
      </c>
      <c r="D249" s="5">
        <v>1</v>
      </c>
      <c r="E249" s="314">
        <v>1</v>
      </c>
      <c r="F249" s="314">
        <v>250</v>
      </c>
      <c r="G249" s="314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2200</v>
      </c>
      <c r="B250" s="5" t="s">
        <v>1328</v>
      </c>
      <c r="C250" s="5" t="s">
        <v>53</v>
      </c>
      <c r="D250" s="5">
        <v>1</v>
      </c>
      <c r="E250" s="314">
        <v>1</v>
      </c>
      <c r="F250" s="314">
        <v>250</v>
      </c>
      <c r="G250" s="314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2201</v>
      </c>
      <c r="B251" s="5" t="s">
        <v>1330</v>
      </c>
      <c r="C251" s="5" t="s">
        <v>53</v>
      </c>
      <c r="D251" s="5">
        <v>1</v>
      </c>
      <c r="E251" s="314">
        <v>0</v>
      </c>
      <c r="F251" s="314">
        <v>250</v>
      </c>
      <c r="G251" s="314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2202</v>
      </c>
      <c r="B252" s="5" t="s">
        <v>1332</v>
      </c>
      <c r="C252" s="5" t="s">
        <v>53</v>
      </c>
      <c r="D252" s="5">
        <v>1</v>
      </c>
      <c r="E252" s="314">
        <v>0</v>
      </c>
      <c r="F252" s="314">
        <v>250</v>
      </c>
      <c r="G252" s="314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1" t="s">
        <v>2203</v>
      </c>
      <c r="B253" s="311" t="s">
        <v>1167</v>
      </c>
      <c r="C253" s="311"/>
      <c r="D253" s="5"/>
      <c r="E253" s="312"/>
      <c r="F253" s="312"/>
      <c r="G253" s="312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2204</v>
      </c>
      <c r="B254" s="5" t="s">
        <v>1330</v>
      </c>
      <c r="C254" s="5" t="s">
        <v>53</v>
      </c>
      <c r="D254" s="5"/>
      <c r="E254" s="314">
        <v>1</v>
      </c>
      <c r="F254" s="314">
        <v>1500</v>
      </c>
      <c r="G254" s="314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2207</v>
      </c>
      <c r="B255" s="5" t="s">
        <v>1336</v>
      </c>
      <c r="C255" s="5" t="s">
        <v>53</v>
      </c>
      <c r="D255" s="5"/>
      <c r="E255" s="314">
        <v>1</v>
      </c>
      <c r="F255" s="314">
        <v>1500</v>
      </c>
      <c r="G255" s="314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309" t="s">
        <v>2209</v>
      </c>
      <c r="B256" s="309" t="s">
        <v>1338</v>
      </c>
      <c r="C256" s="309"/>
      <c r="D256" s="5"/>
      <c r="E256" s="310"/>
      <c r="F256" s="310"/>
      <c r="G256" s="310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2213</v>
      </c>
      <c r="B257" s="5" t="s">
        <v>2214</v>
      </c>
      <c r="C257" s="5" t="s">
        <v>71</v>
      </c>
      <c r="D257" s="5"/>
      <c r="E257" s="314">
        <v>23.73</v>
      </c>
      <c r="F257" s="314">
        <v>34.57</v>
      </c>
      <c r="G257" s="314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2217</v>
      </c>
      <c r="B258" s="5" t="s">
        <v>1340</v>
      </c>
      <c r="C258" s="5" t="s">
        <v>246</v>
      </c>
      <c r="D258" s="5"/>
      <c r="E258" s="314">
        <v>1</v>
      </c>
      <c r="F258" s="314">
        <v>3500</v>
      </c>
      <c r="G258" s="314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2219</v>
      </c>
      <c r="B259" s="5" t="s">
        <v>2051</v>
      </c>
      <c r="C259" s="5" t="s">
        <v>304</v>
      </c>
      <c r="D259" s="5"/>
      <c r="E259" s="314">
        <v>57.4</v>
      </c>
      <c r="F259" s="314">
        <v>38.049999999999997</v>
      </c>
      <c r="G259" s="314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2221</v>
      </c>
      <c r="B260" s="5" t="s">
        <v>1353</v>
      </c>
      <c r="C260" s="5" t="s">
        <v>246</v>
      </c>
      <c r="D260" s="5"/>
      <c r="E260" s="314">
        <v>37</v>
      </c>
      <c r="F260" s="314">
        <v>101.4</v>
      </c>
      <c r="G260" s="314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2223</v>
      </c>
      <c r="B261" s="5" t="s">
        <v>1348</v>
      </c>
      <c r="C261" s="5" t="s">
        <v>246</v>
      </c>
      <c r="D261" s="5"/>
      <c r="E261" s="314">
        <v>6</v>
      </c>
      <c r="F261" s="314">
        <v>712.18</v>
      </c>
      <c r="G261" s="314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2226</v>
      </c>
      <c r="B262" s="5" t="s">
        <v>1350</v>
      </c>
      <c r="C262" s="5" t="s">
        <v>246</v>
      </c>
      <c r="D262" s="5"/>
      <c r="E262" s="314">
        <v>6</v>
      </c>
      <c r="F262" s="314">
        <v>195.75</v>
      </c>
      <c r="G262" s="314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22" t="s">
        <v>1356</v>
      </c>
      <c r="B263" s="519"/>
      <c r="C263" s="323"/>
      <c r="D263" s="323"/>
      <c r="E263" s="323"/>
      <c r="F263" s="323"/>
      <c r="G263" s="324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2236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20" t="s">
        <v>0</v>
      </c>
      <c r="B1" s="520" t="s">
        <v>1</v>
      </c>
      <c r="C1" s="520" t="s">
        <v>2</v>
      </c>
      <c r="D1" s="521" t="s">
        <v>3</v>
      </c>
      <c r="E1" s="517" t="s">
        <v>4</v>
      </c>
      <c r="F1" s="517" t="s">
        <v>5</v>
      </c>
      <c r="G1" s="517" t="s">
        <v>1360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70"/>
      <c r="B2" s="370"/>
      <c r="C2" s="370"/>
      <c r="D2" s="370"/>
      <c r="E2" s="370"/>
      <c r="F2" s="370"/>
      <c r="G2" s="37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7" t="s">
        <v>2205</v>
      </c>
      <c r="B3" s="307" t="s">
        <v>2206</v>
      </c>
      <c r="C3" s="307"/>
      <c r="D3" s="307"/>
      <c r="E3" s="308"/>
      <c r="F3" s="308"/>
      <c r="G3" s="308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9" t="s">
        <v>2208</v>
      </c>
      <c r="B4" s="309" t="s">
        <v>14</v>
      </c>
      <c r="C4" s="309"/>
      <c r="D4" s="309"/>
      <c r="E4" s="310"/>
      <c r="F4" s="310"/>
      <c r="G4" s="310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1" t="s">
        <v>2210</v>
      </c>
      <c r="B5" s="311" t="s">
        <v>17</v>
      </c>
      <c r="C5" s="311"/>
      <c r="D5" s="5"/>
      <c r="E5" s="312"/>
      <c r="F5" s="312"/>
      <c r="G5" s="312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2211</v>
      </c>
      <c r="B6" s="5" t="s">
        <v>2212</v>
      </c>
      <c r="C6" s="5" t="s">
        <v>22</v>
      </c>
      <c r="D6" s="5"/>
      <c r="E6" s="314">
        <v>3425.19</v>
      </c>
      <c r="F6" s="314">
        <v>2.15</v>
      </c>
      <c r="G6" s="314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2215</v>
      </c>
      <c r="B7" s="5" t="s">
        <v>31</v>
      </c>
      <c r="C7" s="5" t="s">
        <v>33</v>
      </c>
      <c r="D7" s="5"/>
      <c r="E7" s="314">
        <v>2</v>
      </c>
      <c r="F7" s="314">
        <v>3082.29</v>
      </c>
      <c r="G7" s="314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1" t="s">
        <v>2216</v>
      </c>
      <c r="B8" s="311" t="s">
        <v>40</v>
      </c>
      <c r="C8" s="311"/>
      <c r="D8" s="5"/>
      <c r="E8" s="312"/>
      <c r="F8" s="312"/>
      <c r="G8" s="312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2218</v>
      </c>
      <c r="B9" s="5" t="s">
        <v>52</v>
      </c>
      <c r="C9" s="5" t="s">
        <v>53</v>
      </c>
      <c r="D9" s="5"/>
      <c r="E9" s="314">
        <v>3</v>
      </c>
      <c r="F9" s="314">
        <v>1840</v>
      </c>
      <c r="G9" s="314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2220</v>
      </c>
      <c r="B10" s="5" t="s">
        <v>57</v>
      </c>
      <c r="C10" s="5" t="s">
        <v>53</v>
      </c>
      <c r="D10" s="5"/>
      <c r="E10" s="314">
        <v>3</v>
      </c>
      <c r="F10" s="314">
        <v>1840</v>
      </c>
      <c r="G10" s="314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9" t="s">
        <v>2222</v>
      </c>
      <c r="B11" s="309" t="s">
        <v>66</v>
      </c>
      <c r="C11" s="309"/>
      <c r="D11" s="5"/>
      <c r="E11" s="310"/>
      <c r="F11" s="310"/>
      <c r="G11" s="310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1" t="s">
        <v>2224</v>
      </c>
      <c r="B12" s="311" t="s">
        <v>2225</v>
      </c>
      <c r="C12" s="311"/>
      <c r="D12" s="5"/>
      <c r="E12" s="312"/>
      <c r="F12" s="312"/>
      <c r="G12" s="312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2227</v>
      </c>
      <c r="B13" s="5" t="s">
        <v>1387</v>
      </c>
      <c r="C13" s="5" t="s">
        <v>171</v>
      </c>
      <c r="D13" s="5"/>
      <c r="E13" s="314">
        <v>35.22</v>
      </c>
      <c r="F13" s="314">
        <v>23.19</v>
      </c>
      <c r="G13" s="314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2228</v>
      </c>
      <c r="B14" s="5" t="s">
        <v>109</v>
      </c>
      <c r="C14" s="5" t="s">
        <v>71</v>
      </c>
      <c r="D14" s="5"/>
      <c r="E14" s="314">
        <v>7</v>
      </c>
      <c r="F14" s="314">
        <v>36.659999999999997</v>
      </c>
      <c r="G14" s="314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2229</v>
      </c>
      <c r="B15" s="5" t="s">
        <v>111</v>
      </c>
      <c r="C15" s="5" t="s">
        <v>71</v>
      </c>
      <c r="D15" s="5"/>
      <c r="E15" s="314">
        <v>38.1</v>
      </c>
      <c r="F15" s="314">
        <v>26</v>
      </c>
      <c r="G15" s="314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1" t="s">
        <v>2230</v>
      </c>
      <c r="B16" s="311" t="s">
        <v>2231</v>
      </c>
      <c r="C16" s="311"/>
      <c r="D16" s="5"/>
      <c r="E16" s="312"/>
      <c r="F16" s="312"/>
      <c r="G16" s="312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2232</v>
      </c>
      <c r="B17" s="5" t="s">
        <v>103</v>
      </c>
      <c r="C17" s="5" t="s">
        <v>71</v>
      </c>
      <c r="D17" s="5"/>
      <c r="E17" s="314">
        <v>74.56</v>
      </c>
      <c r="F17" s="314">
        <v>28.93</v>
      </c>
      <c r="G17" s="314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2233</v>
      </c>
      <c r="B18" s="5" t="s">
        <v>109</v>
      </c>
      <c r="C18" s="5" t="s">
        <v>71</v>
      </c>
      <c r="D18" s="5"/>
      <c r="E18" s="314">
        <v>37.020000000000003</v>
      </c>
      <c r="F18" s="314">
        <v>36.659999999999997</v>
      </c>
      <c r="G18" s="314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2234</v>
      </c>
      <c r="B19" s="5" t="s">
        <v>111</v>
      </c>
      <c r="C19" s="5" t="s">
        <v>71</v>
      </c>
      <c r="D19" s="5"/>
      <c r="E19" s="314">
        <v>50.68</v>
      </c>
      <c r="F19" s="314">
        <v>26</v>
      </c>
      <c r="G19" s="314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1" t="s">
        <v>2235</v>
      </c>
      <c r="B20" s="311" t="s">
        <v>2237</v>
      </c>
      <c r="C20" s="311"/>
      <c r="D20" s="5"/>
      <c r="E20" s="312"/>
      <c r="F20" s="312"/>
      <c r="G20" s="312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2238</v>
      </c>
      <c r="B21" s="5" t="s">
        <v>98</v>
      </c>
      <c r="C21" s="5" t="s">
        <v>71</v>
      </c>
      <c r="D21" s="5"/>
      <c r="E21" s="314">
        <v>70.64</v>
      </c>
      <c r="F21" s="314">
        <v>28.93</v>
      </c>
      <c r="G21" s="314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2239</v>
      </c>
      <c r="B22" s="5" t="s">
        <v>109</v>
      </c>
      <c r="C22" s="5" t="s">
        <v>71</v>
      </c>
      <c r="D22" s="5"/>
      <c r="E22" s="314">
        <v>40.159999999999997</v>
      </c>
      <c r="F22" s="314">
        <v>36.659999999999997</v>
      </c>
      <c r="G22" s="314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2240</v>
      </c>
      <c r="B23" s="5" t="s">
        <v>111</v>
      </c>
      <c r="C23" s="5" t="s">
        <v>71</v>
      </c>
      <c r="D23" s="5"/>
      <c r="E23" s="314">
        <v>41.15</v>
      </c>
      <c r="F23" s="314">
        <v>26</v>
      </c>
      <c r="G23" s="314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311" t="s">
        <v>2241</v>
      </c>
      <c r="B24" s="311" t="s">
        <v>2242</v>
      </c>
      <c r="C24" s="311"/>
      <c r="D24" s="5"/>
      <c r="E24" s="312"/>
      <c r="F24" s="312"/>
      <c r="G24" s="312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2243</v>
      </c>
      <c r="B25" s="5" t="s">
        <v>1387</v>
      </c>
      <c r="C25" s="5" t="s">
        <v>171</v>
      </c>
      <c r="D25" s="5"/>
      <c r="E25" s="314">
        <v>3.88</v>
      </c>
      <c r="F25" s="314">
        <v>23.19</v>
      </c>
      <c r="G25" s="314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2244</v>
      </c>
      <c r="B26" s="5" t="s">
        <v>111</v>
      </c>
      <c r="C26" s="5" t="s">
        <v>71</v>
      </c>
      <c r="D26" s="5"/>
      <c r="E26" s="314">
        <v>5.24</v>
      </c>
      <c r="F26" s="314">
        <v>26</v>
      </c>
      <c r="G26" s="314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311" t="s">
        <v>2245</v>
      </c>
      <c r="B27" s="311" t="s">
        <v>2246</v>
      </c>
      <c r="C27" s="311"/>
      <c r="D27" s="5"/>
      <c r="E27" s="312"/>
      <c r="F27" s="312"/>
      <c r="G27" s="312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2247</v>
      </c>
      <c r="B28" s="5" t="s">
        <v>2248</v>
      </c>
      <c r="C28" s="5" t="s">
        <v>71</v>
      </c>
      <c r="D28" s="5"/>
      <c r="E28" s="314">
        <v>30.75</v>
      </c>
      <c r="F28" s="314">
        <v>60</v>
      </c>
      <c r="G28" s="314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2249</v>
      </c>
      <c r="B29" s="5" t="s">
        <v>2250</v>
      </c>
      <c r="C29" s="5" t="s">
        <v>71</v>
      </c>
      <c r="D29" s="5"/>
      <c r="E29" s="314">
        <v>6.5</v>
      </c>
      <c r="F29" s="314">
        <v>34.57</v>
      </c>
      <c r="G29" s="314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2251</v>
      </c>
      <c r="B30" s="5" t="s">
        <v>2252</v>
      </c>
      <c r="C30" s="5" t="s">
        <v>53</v>
      </c>
      <c r="D30" s="5"/>
      <c r="E30" s="314">
        <v>1</v>
      </c>
      <c r="F30" s="314">
        <v>1800</v>
      </c>
      <c r="G30" s="314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2253</v>
      </c>
      <c r="B31" s="5" t="s">
        <v>2254</v>
      </c>
      <c r="C31" s="5" t="s">
        <v>53</v>
      </c>
      <c r="D31" s="5"/>
      <c r="E31" s="314">
        <v>1</v>
      </c>
      <c r="F31" s="314">
        <v>1800</v>
      </c>
      <c r="G31" s="314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309" t="s">
        <v>2255</v>
      </c>
      <c r="B32" s="309" t="s">
        <v>1405</v>
      </c>
      <c r="C32" s="309"/>
      <c r="D32" s="5"/>
      <c r="E32" s="310"/>
      <c r="F32" s="310"/>
      <c r="G32" s="310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311" t="s">
        <v>2256</v>
      </c>
      <c r="B33" s="311" t="s">
        <v>2257</v>
      </c>
      <c r="C33" s="311"/>
      <c r="D33" s="5"/>
      <c r="E33" s="312"/>
      <c r="F33" s="312"/>
      <c r="G33" s="312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2258</v>
      </c>
      <c r="B34" s="5" t="s">
        <v>273</v>
      </c>
      <c r="C34" s="5" t="s">
        <v>71</v>
      </c>
      <c r="D34" s="5"/>
      <c r="E34" s="314">
        <v>35.61</v>
      </c>
      <c r="F34" s="314">
        <v>313.76</v>
      </c>
      <c r="G34" s="314">
        <f t="shared" ref="G34:G38" si="7">F34*D34</f>
        <v>0</v>
      </c>
      <c r="H34" s="5"/>
      <c r="I34" s="5"/>
      <c r="J34" s="328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2259</v>
      </c>
      <c r="B35" s="5" t="s">
        <v>282</v>
      </c>
      <c r="C35" s="5" t="s">
        <v>283</v>
      </c>
      <c r="D35" s="5"/>
      <c r="E35" s="314">
        <v>938.1</v>
      </c>
      <c r="F35" s="314">
        <v>4.75</v>
      </c>
      <c r="G35" s="314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2260</v>
      </c>
      <c r="B36" s="5" t="s">
        <v>242</v>
      </c>
      <c r="C36" s="5" t="s">
        <v>22</v>
      </c>
      <c r="D36" s="5"/>
      <c r="E36" s="314">
        <v>10.24</v>
      </c>
      <c r="F36" s="314">
        <v>62.06</v>
      </c>
      <c r="G36" s="314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2261</v>
      </c>
      <c r="B37" s="5" t="s">
        <v>297</v>
      </c>
      <c r="C37" s="5" t="s">
        <v>22</v>
      </c>
      <c r="D37" s="5"/>
      <c r="E37" s="314">
        <v>162.94</v>
      </c>
      <c r="F37" s="314">
        <v>15.36</v>
      </c>
      <c r="G37" s="314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2262</v>
      </c>
      <c r="B38" s="5" t="s">
        <v>303</v>
      </c>
      <c r="C38" s="5" t="s">
        <v>304</v>
      </c>
      <c r="D38" s="5"/>
      <c r="E38" s="314">
        <v>76.680000000000007</v>
      </c>
      <c r="F38" s="314">
        <v>15.5</v>
      </c>
      <c r="G38" s="314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2263</v>
      </c>
      <c r="B39" s="5" t="s">
        <v>456</v>
      </c>
      <c r="C39" s="5" t="s">
        <v>304</v>
      </c>
      <c r="D39" s="5"/>
      <c r="E39" s="314">
        <v>51.12</v>
      </c>
      <c r="F39" s="314">
        <v>21.55</v>
      </c>
      <c r="G39" s="314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311" t="s">
        <v>2264</v>
      </c>
      <c r="B40" s="311" t="s">
        <v>2265</v>
      </c>
      <c r="C40" s="311"/>
      <c r="D40" s="5"/>
      <c r="E40" s="312"/>
      <c r="F40" s="312"/>
      <c r="G40" s="312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2266</v>
      </c>
      <c r="B41" s="5" t="s">
        <v>273</v>
      </c>
      <c r="C41" s="5" t="s">
        <v>71</v>
      </c>
      <c r="D41" s="5"/>
      <c r="E41" s="314">
        <v>39.03</v>
      </c>
      <c r="F41" s="314">
        <v>313.76</v>
      </c>
      <c r="G41" s="314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2267</v>
      </c>
      <c r="B42" s="5" t="s">
        <v>282</v>
      </c>
      <c r="C42" s="5" t="s">
        <v>283</v>
      </c>
      <c r="D42" s="5"/>
      <c r="E42" s="314">
        <v>1274.55</v>
      </c>
      <c r="F42" s="314">
        <v>4.75</v>
      </c>
      <c r="G42" s="314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2268</v>
      </c>
      <c r="B43" s="5" t="s">
        <v>242</v>
      </c>
      <c r="C43" s="5" t="s">
        <v>22</v>
      </c>
      <c r="D43" s="5"/>
      <c r="E43" s="314">
        <v>10.8</v>
      </c>
      <c r="F43" s="314">
        <v>62.06</v>
      </c>
      <c r="G43" s="314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2269</v>
      </c>
      <c r="B44" s="5" t="s">
        <v>297</v>
      </c>
      <c r="C44" s="5" t="s">
        <v>22</v>
      </c>
      <c r="D44" s="5"/>
      <c r="E44" s="314">
        <v>180</v>
      </c>
      <c r="F44" s="314">
        <v>15.36</v>
      </c>
      <c r="G44" s="314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2270</v>
      </c>
      <c r="B45" s="5" t="s">
        <v>303</v>
      </c>
      <c r="C45" s="5" t="s">
        <v>304</v>
      </c>
      <c r="D45" s="5"/>
      <c r="E45" s="314">
        <v>76.5</v>
      </c>
      <c r="F45" s="314">
        <v>15.5</v>
      </c>
      <c r="G45" s="314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2271</v>
      </c>
      <c r="B46" s="5" t="s">
        <v>456</v>
      </c>
      <c r="C46" s="5" t="s">
        <v>304</v>
      </c>
      <c r="D46" s="5"/>
      <c r="E46" s="314">
        <v>54</v>
      </c>
      <c r="F46" s="314">
        <v>21.55</v>
      </c>
      <c r="G46" s="314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11" t="s">
        <v>2272</v>
      </c>
      <c r="B47" s="311" t="s">
        <v>2273</v>
      </c>
      <c r="C47" s="311"/>
      <c r="D47" s="5"/>
      <c r="E47" s="312"/>
      <c r="F47" s="312"/>
      <c r="G47" s="312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2274</v>
      </c>
      <c r="B48" s="5" t="s">
        <v>450</v>
      </c>
      <c r="C48" s="5" t="s">
        <v>71</v>
      </c>
      <c r="D48" s="5"/>
      <c r="E48" s="314">
        <v>2.21</v>
      </c>
      <c r="F48" s="314">
        <v>363.56</v>
      </c>
      <c r="G48" s="314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2275</v>
      </c>
      <c r="B49" s="5" t="s">
        <v>282</v>
      </c>
      <c r="C49" s="5" t="s">
        <v>283</v>
      </c>
      <c r="D49" s="5"/>
      <c r="E49" s="314">
        <v>123.55</v>
      </c>
      <c r="F49" s="314">
        <v>4.75</v>
      </c>
      <c r="G49" s="314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2276</v>
      </c>
      <c r="B50" s="5" t="s">
        <v>242</v>
      </c>
      <c r="C50" s="5" t="s">
        <v>22</v>
      </c>
      <c r="D50" s="5"/>
      <c r="E50" s="314">
        <v>38.049999999999997</v>
      </c>
      <c r="F50" s="314">
        <v>62.06</v>
      </c>
      <c r="G50" s="314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2277</v>
      </c>
      <c r="B51" s="5" t="s">
        <v>456</v>
      </c>
      <c r="C51" s="5" t="s">
        <v>304</v>
      </c>
      <c r="D51" s="5"/>
      <c r="E51" s="314">
        <v>6.2</v>
      </c>
      <c r="F51" s="314">
        <v>21.55</v>
      </c>
      <c r="G51" s="314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311" t="s">
        <v>2278</v>
      </c>
      <c r="B52" s="311" t="s">
        <v>2231</v>
      </c>
      <c r="C52" s="311"/>
      <c r="D52" s="5"/>
      <c r="E52" s="312"/>
      <c r="F52" s="312"/>
      <c r="G52" s="312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2279</v>
      </c>
      <c r="B53" s="5" t="s">
        <v>388</v>
      </c>
      <c r="C53" s="5" t="s">
        <v>71</v>
      </c>
      <c r="D53" s="5"/>
      <c r="E53" s="314">
        <v>1.51</v>
      </c>
      <c r="F53" s="314">
        <v>205.92</v>
      </c>
      <c r="G53" s="314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2280</v>
      </c>
      <c r="B54" s="5" t="s">
        <v>273</v>
      </c>
      <c r="C54" s="5" t="s">
        <v>71</v>
      </c>
      <c r="D54" s="5"/>
      <c r="E54" s="314">
        <v>4.5199999999999996</v>
      </c>
      <c r="F54" s="314">
        <v>313.76</v>
      </c>
      <c r="G54" s="314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2281</v>
      </c>
      <c r="B55" s="5" t="s">
        <v>381</v>
      </c>
      <c r="C55" s="5" t="s">
        <v>71</v>
      </c>
      <c r="D55" s="5"/>
      <c r="E55" s="314">
        <v>4.13</v>
      </c>
      <c r="F55" s="314">
        <v>338.36</v>
      </c>
      <c r="G55" s="314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2282</v>
      </c>
      <c r="B56" s="5" t="s">
        <v>282</v>
      </c>
      <c r="C56" s="5" t="s">
        <v>283</v>
      </c>
      <c r="D56" s="5"/>
      <c r="E56" s="314">
        <v>753.09</v>
      </c>
      <c r="F56" s="314">
        <v>4.75</v>
      </c>
      <c r="G56" s="314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2283</v>
      </c>
      <c r="B57" s="5" t="s">
        <v>402</v>
      </c>
      <c r="C57" s="5" t="s">
        <v>22</v>
      </c>
      <c r="D57" s="5"/>
      <c r="E57" s="314">
        <v>63.92</v>
      </c>
      <c r="F57" s="314">
        <v>58.27</v>
      </c>
      <c r="G57" s="314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2284</v>
      </c>
      <c r="B58" s="5" t="s">
        <v>297</v>
      </c>
      <c r="C58" s="5" t="s">
        <v>22</v>
      </c>
      <c r="D58" s="5"/>
      <c r="E58" s="314">
        <v>143.22</v>
      </c>
      <c r="F58" s="314">
        <v>15.36</v>
      </c>
      <c r="G58" s="314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2285</v>
      </c>
      <c r="B59" s="5" t="s">
        <v>436</v>
      </c>
      <c r="C59" s="5" t="s">
        <v>437</v>
      </c>
      <c r="D59" s="5"/>
      <c r="E59" s="314">
        <v>24</v>
      </c>
      <c r="F59" s="314">
        <v>69.989999999999995</v>
      </c>
      <c r="G59" s="314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2286</v>
      </c>
      <c r="B60" s="5" t="s">
        <v>440</v>
      </c>
      <c r="C60" s="5" t="s">
        <v>22</v>
      </c>
      <c r="D60" s="5"/>
      <c r="E60" s="314">
        <v>31.15</v>
      </c>
      <c r="F60" s="314">
        <v>24.66</v>
      </c>
      <c r="G60" s="314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2287</v>
      </c>
      <c r="B61" s="5" t="s">
        <v>443</v>
      </c>
      <c r="C61" s="5" t="s">
        <v>22</v>
      </c>
      <c r="D61" s="5"/>
      <c r="E61" s="314">
        <v>26.17</v>
      </c>
      <c r="F61" s="314">
        <v>22.71</v>
      </c>
      <c r="G61" s="314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11" t="s">
        <v>2288</v>
      </c>
      <c r="B62" s="311" t="s">
        <v>2289</v>
      </c>
      <c r="C62" s="311"/>
      <c r="D62" s="5"/>
      <c r="E62" s="312"/>
      <c r="F62" s="312"/>
      <c r="G62" s="312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317" t="s">
        <v>2290</v>
      </c>
      <c r="B63" s="317" t="s">
        <v>2291</v>
      </c>
      <c r="C63" s="317"/>
      <c r="D63" s="5"/>
      <c r="E63" s="319"/>
      <c r="F63" s="319"/>
      <c r="G63" s="319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2292</v>
      </c>
      <c r="B64" s="5" t="s">
        <v>1503</v>
      </c>
      <c r="C64" s="5" t="s">
        <v>71</v>
      </c>
      <c r="D64" s="5"/>
      <c r="E64" s="314">
        <v>5.45</v>
      </c>
      <c r="F64" s="314">
        <v>313.76</v>
      </c>
      <c r="G64" s="314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2293</v>
      </c>
      <c r="B65" s="5" t="s">
        <v>352</v>
      </c>
      <c r="C65" s="5" t="s">
        <v>22</v>
      </c>
      <c r="D65" s="5"/>
      <c r="E65" s="314">
        <v>12.98</v>
      </c>
      <c r="F65" s="314">
        <v>48.5</v>
      </c>
      <c r="G65" s="314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2294</v>
      </c>
      <c r="B66" s="5" t="s">
        <v>347</v>
      </c>
      <c r="C66" s="5" t="s">
        <v>283</v>
      </c>
      <c r="D66" s="5"/>
      <c r="E66" s="314">
        <v>170.42</v>
      </c>
      <c r="F66" s="314">
        <v>4.75</v>
      </c>
      <c r="G66" s="314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2295</v>
      </c>
      <c r="B67" s="5" t="s">
        <v>356</v>
      </c>
      <c r="C67" s="5" t="s">
        <v>22</v>
      </c>
      <c r="D67" s="5"/>
      <c r="E67" s="314">
        <v>21.76</v>
      </c>
      <c r="F67" s="314">
        <v>15.36</v>
      </c>
      <c r="G67" s="314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2296</v>
      </c>
      <c r="B68" s="5" t="s">
        <v>2297</v>
      </c>
      <c r="C68" s="5" t="s">
        <v>22</v>
      </c>
      <c r="D68" s="5"/>
      <c r="E68" s="314">
        <v>56.65</v>
      </c>
      <c r="F68" s="314">
        <v>9.43</v>
      </c>
      <c r="G68" s="314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2298</v>
      </c>
      <c r="B69" s="5" t="s">
        <v>2299</v>
      </c>
      <c r="C69" s="5" t="s">
        <v>22</v>
      </c>
      <c r="D69" s="5"/>
      <c r="E69" s="314">
        <v>56.65</v>
      </c>
      <c r="F69" s="314">
        <v>8.66</v>
      </c>
      <c r="G69" s="314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2300</v>
      </c>
      <c r="B70" s="5" t="s">
        <v>2301</v>
      </c>
      <c r="C70" s="5" t="s">
        <v>304</v>
      </c>
      <c r="D70" s="5"/>
      <c r="E70" s="314">
        <v>9.2799999999999994</v>
      </c>
      <c r="F70" s="314">
        <v>5.18</v>
      </c>
      <c r="G70" s="314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2302</v>
      </c>
      <c r="B71" s="5" t="s">
        <v>2303</v>
      </c>
      <c r="C71" s="5" t="s">
        <v>304</v>
      </c>
      <c r="D71" s="5"/>
      <c r="E71" s="314">
        <v>9.8000000000000007</v>
      </c>
      <c r="F71" s="314">
        <v>32.26</v>
      </c>
      <c r="G71" s="314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317" t="s">
        <v>2304</v>
      </c>
      <c r="B72" s="317" t="s">
        <v>2305</v>
      </c>
      <c r="C72" s="317"/>
      <c r="D72" s="5"/>
      <c r="E72" s="319"/>
      <c r="F72" s="319"/>
      <c r="G72" s="319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2306</v>
      </c>
      <c r="B73" s="5" t="s">
        <v>1503</v>
      </c>
      <c r="C73" s="5" t="s">
        <v>71</v>
      </c>
      <c r="D73" s="5"/>
      <c r="E73" s="314">
        <v>0.68</v>
      </c>
      <c r="F73" s="314">
        <v>313.76</v>
      </c>
      <c r="G73" s="314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2307</v>
      </c>
      <c r="B74" s="5" t="s">
        <v>1921</v>
      </c>
      <c r="C74" s="5" t="s">
        <v>22</v>
      </c>
      <c r="D74" s="5"/>
      <c r="E74" s="314">
        <v>2.1</v>
      </c>
      <c r="F74" s="314">
        <v>62.06</v>
      </c>
      <c r="G74" s="314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2308</v>
      </c>
      <c r="B75" s="5" t="s">
        <v>356</v>
      </c>
      <c r="C75" s="5" t="s">
        <v>22</v>
      </c>
      <c r="D75" s="5"/>
      <c r="E75" s="314">
        <v>3.06</v>
      </c>
      <c r="F75" s="314">
        <v>15.36</v>
      </c>
      <c r="G75" s="314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311" t="s">
        <v>2309</v>
      </c>
      <c r="B76" s="311" t="s">
        <v>1340</v>
      </c>
      <c r="C76" s="311"/>
      <c r="D76" s="5"/>
      <c r="E76" s="312"/>
      <c r="F76" s="312"/>
      <c r="G76" s="312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2310</v>
      </c>
      <c r="B77" s="5" t="s">
        <v>273</v>
      </c>
      <c r="C77" s="5" t="s">
        <v>71</v>
      </c>
      <c r="D77" s="5"/>
      <c r="E77" s="314">
        <v>0.65</v>
      </c>
      <c r="F77" s="314">
        <v>313.76</v>
      </c>
      <c r="G77" s="314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2311</v>
      </c>
      <c r="B78" s="5" t="s">
        <v>454</v>
      </c>
      <c r="C78" s="5" t="s">
        <v>22</v>
      </c>
      <c r="D78" s="5"/>
      <c r="E78" s="314">
        <v>1.8</v>
      </c>
      <c r="F78" s="314">
        <v>62.06</v>
      </c>
      <c r="G78" s="314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2312</v>
      </c>
      <c r="B79" s="5" t="s">
        <v>297</v>
      </c>
      <c r="C79" s="5" t="s">
        <v>22</v>
      </c>
      <c r="D79" s="5"/>
      <c r="E79" s="314">
        <v>2.97</v>
      </c>
      <c r="F79" s="314">
        <v>15.36</v>
      </c>
      <c r="G79" s="314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2313</v>
      </c>
      <c r="B80" s="5" t="s">
        <v>303</v>
      </c>
      <c r="C80" s="5" t="s">
        <v>304</v>
      </c>
      <c r="D80" s="5"/>
      <c r="E80" s="314">
        <v>3.75</v>
      </c>
      <c r="F80" s="314">
        <v>15.5</v>
      </c>
      <c r="G80" s="314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311" t="s">
        <v>2314</v>
      </c>
      <c r="B81" s="311" t="s">
        <v>2315</v>
      </c>
      <c r="C81" s="311"/>
      <c r="D81" s="5"/>
      <c r="E81" s="312"/>
      <c r="F81" s="312"/>
      <c r="G81" s="312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2316</v>
      </c>
      <c r="B82" s="5" t="s">
        <v>273</v>
      </c>
      <c r="C82" s="5" t="s">
        <v>71</v>
      </c>
      <c r="D82" s="5"/>
      <c r="E82" s="314">
        <v>0.43</v>
      </c>
      <c r="F82" s="314">
        <v>313.76</v>
      </c>
      <c r="G82" s="314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2317</v>
      </c>
      <c r="B83" s="5" t="s">
        <v>282</v>
      </c>
      <c r="C83" s="5" t="s">
        <v>283</v>
      </c>
      <c r="D83" s="5"/>
      <c r="E83" s="314">
        <v>27.61</v>
      </c>
      <c r="F83" s="314">
        <v>3.15</v>
      </c>
      <c r="G83" s="314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2318</v>
      </c>
      <c r="B84" s="5" t="s">
        <v>454</v>
      </c>
      <c r="C84" s="5" t="s">
        <v>22</v>
      </c>
      <c r="D84" s="5"/>
      <c r="E84" s="314">
        <v>1.08</v>
      </c>
      <c r="F84" s="314">
        <v>62.06</v>
      </c>
      <c r="G84" s="314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2319</v>
      </c>
      <c r="B85" s="5" t="s">
        <v>297</v>
      </c>
      <c r="C85" s="5" t="s">
        <v>22</v>
      </c>
      <c r="D85" s="5"/>
      <c r="E85" s="314">
        <v>1.44</v>
      </c>
      <c r="F85" s="314">
        <v>15.36</v>
      </c>
      <c r="G85" s="314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2320</v>
      </c>
      <c r="B86" s="5" t="s">
        <v>770</v>
      </c>
      <c r="C86" s="5" t="s">
        <v>747</v>
      </c>
      <c r="D86" s="5"/>
      <c r="E86" s="314">
        <v>4.18</v>
      </c>
      <c r="F86" s="314">
        <v>16.32</v>
      </c>
      <c r="G86" s="314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2321</v>
      </c>
      <c r="B87" s="5" t="s">
        <v>2322</v>
      </c>
      <c r="C87" s="5" t="s">
        <v>246</v>
      </c>
      <c r="D87" s="5"/>
      <c r="E87" s="314">
        <v>4</v>
      </c>
      <c r="F87" s="314">
        <v>43.24</v>
      </c>
      <c r="G87" s="314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311" t="s">
        <v>2323</v>
      </c>
      <c r="B88" s="311" t="s">
        <v>378</v>
      </c>
      <c r="C88" s="311"/>
      <c r="D88" s="5"/>
      <c r="E88" s="312"/>
      <c r="F88" s="312"/>
      <c r="G88" s="312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2324</v>
      </c>
      <c r="B89" s="5" t="s">
        <v>266</v>
      </c>
      <c r="C89" s="5" t="s">
        <v>71</v>
      </c>
      <c r="D89" s="5"/>
      <c r="E89" s="314">
        <v>0.78</v>
      </c>
      <c r="F89" s="314">
        <v>205.92</v>
      </c>
      <c r="G89" s="314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2325</v>
      </c>
      <c r="B90" s="5" t="s">
        <v>273</v>
      </c>
      <c r="C90" s="5" t="s">
        <v>71</v>
      </c>
      <c r="D90" s="5"/>
      <c r="E90" s="314">
        <v>3.73</v>
      </c>
      <c r="F90" s="314">
        <v>313.76</v>
      </c>
      <c r="G90" s="314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2326</v>
      </c>
      <c r="B91" s="5" t="s">
        <v>381</v>
      </c>
      <c r="C91" s="5" t="s">
        <v>71</v>
      </c>
      <c r="D91" s="5"/>
      <c r="E91" s="314">
        <v>7.63</v>
      </c>
      <c r="F91" s="314">
        <v>338.36</v>
      </c>
      <c r="G91" s="314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2327</v>
      </c>
      <c r="B92" s="5" t="s">
        <v>282</v>
      </c>
      <c r="C92" s="5" t="s">
        <v>283</v>
      </c>
      <c r="D92" s="5"/>
      <c r="E92" s="314">
        <v>1123.24</v>
      </c>
      <c r="F92" s="314">
        <v>4.75</v>
      </c>
      <c r="G92" s="314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2328</v>
      </c>
      <c r="B93" s="5" t="s">
        <v>402</v>
      </c>
      <c r="C93" s="5" t="s">
        <v>22</v>
      </c>
      <c r="D93" s="5"/>
      <c r="E93" s="314">
        <v>86.31</v>
      </c>
      <c r="F93" s="314">
        <v>58.27</v>
      </c>
      <c r="G93" s="314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2329</v>
      </c>
      <c r="B94" s="5" t="s">
        <v>410</v>
      </c>
      <c r="C94" s="5" t="s">
        <v>246</v>
      </c>
      <c r="D94" s="5"/>
      <c r="E94" s="314">
        <v>1</v>
      </c>
      <c r="F94" s="314">
        <v>496.07</v>
      </c>
      <c r="G94" s="314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2330</v>
      </c>
      <c r="B95" s="5" t="s">
        <v>414</v>
      </c>
      <c r="C95" s="5" t="s">
        <v>304</v>
      </c>
      <c r="D95" s="5"/>
      <c r="E95" s="314">
        <v>9.6999999999999993</v>
      </c>
      <c r="F95" s="314">
        <v>380.54</v>
      </c>
      <c r="G95" s="314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2331</v>
      </c>
      <c r="B96" s="5" t="s">
        <v>416</v>
      </c>
      <c r="C96" s="5" t="s">
        <v>304</v>
      </c>
      <c r="D96" s="5"/>
      <c r="E96" s="314">
        <v>0.4</v>
      </c>
      <c r="F96" s="314">
        <v>471.49</v>
      </c>
      <c r="G96" s="314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309" t="s">
        <v>2332</v>
      </c>
      <c r="B97" s="309" t="s">
        <v>685</v>
      </c>
      <c r="C97" s="309"/>
      <c r="D97" s="5"/>
      <c r="E97" s="310"/>
      <c r="F97" s="310"/>
      <c r="G97" s="310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311" t="s">
        <v>2333</v>
      </c>
      <c r="B98" s="311" t="s">
        <v>2334</v>
      </c>
      <c r="C98" s="311"/>
      <c r="D98" s="5"/>
      <c r="E98" s="312"/>
      <c r="F98" s="312"/>
      <c r="G98" s="312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2335</v>
      </c>
      <c r="B99" s="5" t="s">
        <v>716</v>
      </c>
      <c r="C99" s="5" t="s">
        <v>283</v>
      </c>
      <c r="D99" s="5"/>
      <c r="E99" s="314">
        <v>2838.14</v>
      </c>
      <c r="F99" s="314">
        <v>15.43</v>
      </c>
      <c r="G99" s="314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2336</v>
      </c>
      <c r="B100" s="5" t="s">
        <v>763</v>
      </c>
      <c r="C100" s="5" t="s">
        <v>283</v>
      </c>
      <c r="D100" s="5"/>
      <c r="E100" s="314">
        <v>283.81</v>
      </c>
      <c r="F100" s="314">
        <v>8.9499999999999993</v>
      </c>
      <c r="G100" s="314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2337</v>
      </c>
      <c r="B101" s="5" t="s">
        <v>721</v>
      </c>
      <c r="C101" s="5" t="s">
        <v>22</v>
      </c>
      <c r="D101" s="5"/>
      <c r="E101" s="314">
        <v>162.5</v>
      </c>
      <c r="F101" s="314">
        <v>28.56</v>
      </c>
      <c r="G101" s="314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2338</v>
      </c>
      <c r="B102" s="5" t="s">
        <v>766</v>
      </c>
      <c r="C102" s="5" t="s">
        <v>22</v>
      </c>
      <c r="D102" s="5"/>
      <c r="E102" s="314">
        <v>90.99</v>
      </c>
      <c r="F102" s="314">
        <v>27.08</v>
      </c>
      <c r="G102" s="314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2339</v>
      </c>
      <c r="B103" s="5" t="s">
        <v>1962</v>
      </c>
      <c r="C103" s="5" t="s">
        <v>304</v>
      </c>
      <c r="D103" s="5"/>
      <c r="E103" s="314">
        <v>12.5</v>
      </c>
      <c r="F103" s="314">
        <v>24.59</v>
      </c>
      <c r="G103" s="314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2340</v>
      </c>
      <c r="B104" s="5" t="s">
        <v>768</v>
      </c>
      <c r="C104" s="5" t="s">
        <v>304</v>
      </c>
      <c r="D104" s="5"/>
      <c r="E104" s="314">
        <v>50.9</v>
      </c>
      <c r="F104" s="314">
        <v>28.58</v>
      </c>
      <c r="G104" s="314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2341</v>
      </c>
      <c r="B105" s="5" t="s">
        <v>1968</v>
      </c>
      <c r="C105" s="5" t="s">
        <v>304</v>
      </c>
      <c r="D105" s="5"/>
      <c r="E105" s="314">
        <v>25</v>
      </c>
      <c r="F105" s="314">
        <v>42.24</v>
      </c>
      <c r="G105" s="314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311" t="s">
        <v>2342</v>
      </c>
      <c r="B106" s="311" t="s">
        <v>2343</v>
      </c>
      <c r="C106" s="311"/>
      <c r="D106" s="5"/>
      <c r="E106" s="312"/>
      <c r="F106" s="312"/>
      <c r="G106" s="312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317" t="s">
        <v>2344</v>
      </c>
      <c r="B107" s="317" t="s">
        <v>697</v>
      </c>
      <c r="C107" s="317"/>
      <c r="D107" s="5"/>
      <c r="E107" s="319"/>
      <c r="F107" s="319"/>
      <c r="G107" s="319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2345</v>
      </c>
      <c r="B108" s="5" t="s">
        <v>699</v>
      </c>
      <c r="C108" s="5" t="s">
        <v>246</v>
      </c>
      <c r="D108" s="5"/>
      <c r="E108" s="314">
        <v>6</v>
      </c>
      <c r="F108" s="314">
        <v>12.76</v>
      </c>
      <c r="G108" s="314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2346</v>
      </c>
      <c r="B109" s="5" t="s">
        <v>178</v>
      </c>
      <c r="C109" s="5" t="s">
        <v>71</v>
      </c>
      <c r="D109" s="5"/>
      <c r="E109" s="314">
        <v>0.91</v>
      </c>
      <c r="F109" s="314">
        <v>26</v>
      </c>
      <c r="G109" s="314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7" t="s">
        <v>2347</v>
      </c>
      <c r="B110" s="317" t="s">
        <v>702</v>
      </c>
      <c r="C110" s="317"/>
      <c r="D110" s="5"/>
      <c r="E110" s="319"/>
      <c r="F110" s="319"/>
      <c r="G110" s="319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2348</v>
      </c>
      <c r="B111" s="5" t="s">
        <v>704</v>
      </c>
      <c r="C111" s="5" t="s">
        <v>246</v>
      </c>
      <c r="D111" s="5"/>
      <c r="E111" s="314">
        <v>6</v>
      </c>
      <c r="F111" s="314">
        <v>438.63</v>
      </c>
      <c r="G111" s="314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317" t="s">
        <v>2349</v>
      </c>
      <c r="B112" s="317" t="s">
        <v>706</v>
      </c>
      <c r="C112" s="317"/>
      <c r="D112" s="5"/>
      <c r="E112" s="319"/>
      <c r="F112" s="319"/>
      <c r="G112" s="319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2350</v>
      </c>
      <c r="B113" s="5" t="s">
        <v>708</v>
      </c>
      <c r="C113" s="5" t="s">
        <v>246</v>
      </c>
      <c r="D113" s="5"/>
      <c r="E113" s="314">
        <v>6</v>
      </c>
      <c r="F113" s="314">
        <v>281.37</v>
      </c>
      <c r="G113" s="314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2351</v>
      </c>
      <c r="B114" s="5" t="s">
        <v>710</v>
      </c>
      <c r="C114" s="5" t="s">
        <v>22</v>
      </c>
      <c r="D114" s="5"/>
      <c r="E114" s="314">
        <v>34.380000000000003</v>
      </c>
      <c r="F114" s="314">
        <v>57.28</v>
      </c>
      <c r="G114" s="314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2352</v>
      </c>
      <c r="B115" s="5" t="s">
        <v>712</v>
      </c>
      <c r="C115" s="5" t="s">
        <v>22</v>
      </c>
      <c r="D115" s="5"/>
      <c r="E115" s="314">
        <v>1</v>
      </c>
      <c r="F115" s="314">
        <v>1515.04</v>
      </c>
      <c r="G115" s="314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1" t="s">
        <v>2353</v>
      </c>
      <c r="B116" s="311" t="s">
        <v>772</v>
      </c>
      <c r="C116" s="311"/>
      <c r="D116" s="5"/>
      <c r="E116" s="312"/>
      <c r="F116" s="312"/>
      <c r="G116" s="312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7" t="s">
        <v>2354</v>
      </c>
      <c r="B117" s="317" t="s">
        <v>697</v>
      </c>
      <c r="C117" s="317"/>
      <c r="D117" s="5"/>
      <c r="E117" s="319"/>
      <c r="F117" s="319"/>
      <c r="G117" s="319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2355</v>
      </c>
      <c r="B118" s="5" t="s">
        <v>699</v>
      </c>
      <c r="C118" s="5" t="s">
        <v>246</v>
      </c>
      <c r="D118" s="5"/>
      <c r="E118" s="314">
        <v>64</v>
      </c>
      <c r="F118" s="314">
        <v>12.76</v>
      </c>
      <c r="G118" s="314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2356</v>
      </c>
      <c r="B119" s="5" t="s">
        <v>178</v>
      </c>
      <c r="C119" s="5" t="s">
        <v>71</v>
      </c>
      <c r="D119" s="5"/>
      <c r="E119" s="314">
        <v>9.68</v>
      </c>
      <c r="F119" s="314">
        <v>26</v>
      </c>
      <c r="G119" s="314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7" t="s">
        <v>2357</v>
      </c>
      <c r="B120" s="317" t="s">
        <v>702</v>
      </c>
      <c r="C120" s="317"/>
      <c r="D120" s="5"/>
      <c r="E120" s="319"/>
      <c r="F120" s="319"/>
      <c r="G120" s="319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2358</v>
      </c>
      <c r="B121" s="5" t="s">
        <v>704</v>
      </c>
      <c r="C121" s="5" t="s">
        <v>246</v>
      </c>
      <c r="D121" s="5"/>
      <c r="E121" s="314">
        <v>64</v>
      </c>
      <c r="F121" s="314">
        <v>438.63</v>
      </c>
      <c r="G121" s="314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317" t="s">
        <v>2359</v>
      </c>
      <c r="B122" s="317" t="s">
        <v>706</v>
      </c>
      <c r="C122" s="317"/>
      <c r="D122" s="5"/>
      <c r="E122" s="319"/>
      <c r="F122" s="319"/>
      <c r="G122" s="319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2360</v>
      </c>
      <c r="B123" s="5" t="s">
        <v>708</v>
      </c>
      <c r="C123" s="5" t="s">
        <v>246</v>
      </c>
      <c r="D123" s="5"/>
      <c r="E123" s="314">
        <v>64</v>
      </c>
      <c r="F123" s="314">
        <v>281.37</v>
      </c>
      <c r="G123" s="314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2361</v>
      </c>
      <c r="B124" s="5" t="s">
        <v>710</v>
      </c>
      <c r="C124" s="5" t="s">
        <v>22</v>
      </c>
      <c r="D124" s="5"/>
      <c r="E124" s="314">
        <v>426.25</v>
      </c>
      <c r="F124" s="314">
        <v>57.28</v>
      </c>
      <c r="G124" s="314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309" t="s">
        <v>2362</v>
      </c>
      <c r="B125" s="309" t="s">
        <v>1338</v>
      </c>
      <c r="C125" s="309"/>
      <c r="D125" s="5"/>
      <c r="E125" s="310"/>
      <c r="F125" s="310"/>
      <c r="G125" s="310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311" t="s">
        <v>2363</v>
      </c>
      <c r="B126" s="311" t="s">
        <v>1856</v>
      </c>
      <c r="C126" s="311"/>
      <c r="D126" s="5"/>
      <c r="E126" s="312"/>
      <c r="F126" s="312"/>
      <c r="G126" s="312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2364</v>
      </c>
      <c r="B127" s="5" t="s">
        <v>2365</v>
      </c>
      <c r="C127" s="5" t="s">
        <v>246</v>
      </c>
      <c r="D127" s="5"/>
      <c r="E127" s="314">
        <v>1</v>
      </c>
      <c r="F127" s="314">
        <v>3500</v>
      </c>
      <c r="G127" s="314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2366</v>
      </c>
      <c r="B128" s="5" t="s">
        <v>2367</v>
      </c>
      <c r="C128" s="5" t="s">
        <v>246</v>
      </c>
      <c r="D128" s="5"/>
      <c r="E128" s="314">
        <v>1</v>
      </c>
      <c r="F128" s="314">
        <v>3500</v>
      </c>
      <c r="G128" s="314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2368</v>
      </c>
      <c r="B129" s="5" t="s">
        <v>2369</v>
      </c>
      <c r="C129" s="5" t="s">
        <v>246</v>
      </c>
      <c r="D129" s="5"/>
      <c r="E129" s="314">
        <v>6</v>
      </c>
      <c r="F129" s="314">
        <v>195.75</v>
      </c>
      <c r="G129" s="314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2370</v>
      </c>
      <c r="B130" s="5" t="s">
        <v>2371</v>
      </c>
      <c r="C130" s="5" t="s">
        <v>246</v>
      </c>
      <c r="D130" s="5"/>
      <c r="E130" s="314">
        <v>11</v>
      </c>
      <c r="F130" s="314">
        <v>712.18</v>
      </c>
      <c r="G130" s="314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311" t="s">
        <v>2372</v>
      </c>
      <c r="B131" s="311" t="s">
        <v>2373</v>
      </c>
      <c r="C131" s="311"/>
      <c r="D131" s="5"/>
      <c r="E131" s="312"/>
      <c r="F131" s="312"/>
      <c r="G131" s="312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317" t="s">
        <v>2374</v>
      </c>
      <c r="B132" s="317" t="s">
        <v>2068</v>
      </c>
      <c r="C132" s="317"/>
      <c r="D132" s="5"/>
      <c r="E132" s="319"/>
      <c r="F132" s="319"/>
      <c r="G132" s="319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2375</v>
      </c>
      <c r="B133" s="5" t="s">
        <v>657</v>
      </c>
      <c r="C133" s="5" t="s">
        <v>246</v>
      </c>
      <c r="D133" s="5"/>
      <c r="E133" s="314">
        <v>1</v>
      </c>
      <c r="F133" s="314">
        <v>6480</v>
      </c>
      <c r="G133" s="314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2376</v>
      </c>
      <c r="B134" s="5" t="s">
        <v>655</v>
      </c>
      <c r="C134" s="5" t="s">
        <v>246</v>
      </c>
      <c r="D134" s="5"/>
      <c r="E134" s="314">
        <v>2</v>
      </c>
      <c r="F134" s="314">
        <v>10560</v>
      </c>
      <c r="G134" s="314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2377</v>
      </c>
      <c r="B135" s="5" t="s">
        <v>2378</v>
      </c>
      <c r="C135" s="5" t="s">
        <v>246</v>
      </c>
      <c r="D135" s="5"/>
      <c r="E135" s="314">
        <v>12</v>
      </c>
      <c r="F135" s="314">
        <v>116.46</v>
      </c>
      <c r="G135" s="314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2379</v>
      </c>
      <c r="B136" s="5" t="s">
        <v>2380</v>
      </c>
      <c r="C136" s="5" t="s">
        <v>246</v>
      </c>
      <c r="D136" s="5"/>
      <c r="E136" s="314">
        <v>4</v>
      </c>
      <c r="F136" s="314">
        <v>135.77000000000001</v>
      </c>
      <c r="G136" s="314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7" t="s">
        <v>2381</v>
      </c>
      <c r="B137" s="317" t="s">
        <v>52</v>
      </c>
      <c r="C137" s="317"/>
      <c r="D137" s="5"/>
      <c r="E137" s="319"/>
      <c r="F137" s="319"/>
      <c r="G137" s="319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2382</v>
      </c>
      <c r="B138" s="5" t="s">
        <v>2383</v>
      </c>
      <c r="C138" s="5" t="s">
        <v>53</v>
      </c>
      <c r="D138" s="5"/>
      <c r="E138" s="314">
        <v>3</v>
      </c>
      <c r="F138" s="314">
        <v>1980</v>
      </c>
      <c r="G138" s="314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2384</v>
      </c>
      <c r="B139" s="5" t="s">
        <v>2385</v>
      </c>
      <c r="C139" s="5" t="s">
        <v>53</v>
      </c>
      <c r="D139" s="5"/>
      <c r="E139" s="314">
        <v>1</v>
      </c>
      <c r="F139" s="314">
        <v>1840</v>
      </c>
      <c r="G139" s="314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2386</v>
      </c>
      <c r="B140" s="5" t="s">
        <v>2387</v>
      </c>
      <c r="C140" s="5" t="s">
        <v>53</v>
      </c>
      <c r="D140" s="5"/>
      <c r="E140" s="314">
        <v>1</v>
      </c>
      <c r="F140" s="314">
        <v>1200</v>
      </c>
      <c r="G140" s="314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309" t="s">
        <v>2388</v>
      </c>
      <c r="B141" s="309" t="s">
        <v>2389</v>
      </c>
      <c r="C141" s="309"/>
      <c r="D141" s="5"/>
      <c r="E141" s="310"/>
      <c r="F141" s="310"/>
      <c r="G141" s="310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311" t="s">
        <v>2390</v>
      </c>
      <c r="B142" s="311" t="s">
        <v>1856</v>
      </c>
      <c r="C142" s="311"/>
      <c r="D142" s="5"/>
      <c r="E142" s="312"/>
      <c r="F142" s="312"/>
      <c r="G142" s="312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2391</v>
      </c>
      <c r="B143" s="5" t="s">
        <v>1858</v>
      </c>
      <c r="C143" s="5" t="s">
        <v>246</v>
      </c>
      <c r="D143" s="5"/>
      <c r="E143" s="314">
        <v>2</v>
      </c>
      <c r="F143" s="314">
        <v>1200</v>
      </c>
      <c r="G143" s="314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2392</v>
      </c>
      <c r="B144" s="5" t="s">
        <v>1862</v>
      </c>
      <c r="C144" s="5" t="s">
        <v>246</v>
      </c>
      <c r="D144" s="5"/>
      <c r="E144" s="314">
        <v>1</v>
      </c>
      <c r="F144" s="314">
        <v>900</v>
      </c>
      <c r="G144" s="314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2393</v>
      </c>
      <c r="B145" s="5" t="s">
        <v>2394</v>
      </c>
      <c r="C145" s="5" t="s">
        <v>246</v>
      </c>
      <c r="D145" s="5"/>
      <c r="E145" s="314">
        <v>1</v>
      </c>
      <c r="F145" s="314">
        <v>1678.24</v>
      </c>
      <c r="G145" s="314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311" t="s">
        <v>2395</v>
      </c>
      <c r="B146" s="311" t="s">
        <v>1876</v>
      </c>
      <c r="C146" s="311"/>
      <c r="D146" s="5"/>
      <c r="E146" s="312"/>
      <c r="F146" s="312"/>
      <c r="G146" s="312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2396</v>
      </c>
      <c r="B147" s="5" t="s">
        <v>2397</v>
      </c>
      <c r="C147" s="5" t="s">
        <v>246</v>
      </c>
      <c r="D147" s="5"/>
      <c r="E147" s="314">
        <v>1</v>
      </c>
      <c r="F147" s="314">
        <v>810.12</v>
      </c>
      <c r="G147" s="314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2398</v>
      </c>
      <c r="B148" s="5" t="s">
        <v>1882</v>
      </c>
      <c r="C148" s="5" t="s">
        <v>246</v>
      </c>
      <c r="D148" s="5"/>
      <c r="E148" s="314">
        <v>1</v>
      </c>
      <c r="F148" s="314">
        <v>1973.07</v>
      </c>
      <c r="G148" s="314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2399</v>
      </c>
      <c r="B149" s="5" t="s">
        <v>2400</v>
      </c>
      <c r="C149" s="5" t="s">
        <v>246</v>
      </c>
      <c r="D149" s="5"/>
      <c r="E149" s="314">
        <v>2</v>
      </c>
      <c r="F149" s="314">
        <v>783.33</v>
      </c>
      <c r="G149" s="314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311" t="s">
        <v>2401</v>
      </c>
      <c r="B150" s="311" t="s">
        <v>1888</v>
      </c>
      <c r="C150" s="311"/>
      <c r="D150" s="5"/>
      <c r="E150" s="312"/>
      <c r="F150" s="312"/>
      <c r="G150" s="312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2402</v>
      </c>
      <c r="B151" s="5" t="s">
        <v>1891</v>
      </c>
      <c r="C151" s="5" t="s">
        <v>246</v>
      </c>
      <c r="D151" s="5"/>
      <c r="E151" s="314">
        <v>2</v>
      </c>
      <c r="F151" s="314">
        <v>5180.1499999999996</v>
      </c>
      <c r="G151" s="314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2403</v>
      </c>
      <c r="B152" s="5" t="s">
        <v>1893</v>
      </c>
      <c r="C152" s="5" t="s">
        <v>246</v>
      </c>
      <c r="D152" s="5"/>
      <c r="E152" s="314">
        <v>2</v>
      </c>
      <c r="F152" s="314">
        <v>2146.5700000000002</v>
      </c>
      <c r="G152" s="314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2404</v>
      </c>
      <c r="B153" s="5" t="s">
        <v>1896</v>
      </c>
      <c r="C153" s="5" t="s">
        <v>246</v>
      </c>
      <c r="D153" s="5"/>
      <c r="E153" s="314">
        <v>1</v>
      </c>
      <c r="F153" s="314">
        <v>1017.7</v>
      </c>
      <c r="G153" s="314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2405</v>
      </c>
      <c r="B154" s="5" t="s">
        <v>1899</v>
      </c>
      <c r="C154" s="5" t="s">
        <v>246</v>
      </c>
      <c r="D154" s="5"/>
      <c r="E154" s="314">
        <v>1</v>
      </c>
      <c r="F154" s="314">
        <v>1929.41</v>
      </c>
      <c r="G154" s="314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11" t="s">
        <v>2406</v>
      </c>
      <c r="B155" s="311" t="s">
        <v>1902</v>
      </c>
      <c r="C155" s="311"/>
      <c r="D155" s="5"/>
      <c r="E155" s="312"/>
      <c r="F155" s="312"/>
      <c r="G155" s="312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7" t="s">
        <v>2407</v>
      </c>
      <c r="B156" s="317" t="s">
        <v>697</v>
      </c>
      <c r="C156" s="317"/>
      <c r="D156" s="5"/>
      <c r="E156" s="319"/>
      <c r="F156" s="319"/>
      <c r="G156" s="319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2408</v>
      </c>
      <c r="B157" s="5" t="s">
        <v>1908</v>
      </c>
      <c r="C157" s="5" t="s">
        <v>304</v>
      </c>
      <c r="D157" s="5"/>
      <c r="E157" s="314">
        <v>20.95</v>
      </c>
      <c r="F157" s="314">
        <v>0.51</v>
      </c>
      <c r="G157" s="314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2409</v>
      </c>
      <c r="B158" s="5" t="s">
        <v>1910</v>
      </c>
      <c r="C158" s="5" t="s">
        <v>171</v>
      </c>
      <c r="D158" s="5"/>
      <c r="E158" s="314">
        <v>8.3699999999999992</v>
      </c>
      <c r="F158" s="314">
        <v>40.07</v>
      </c>
      <c r="G158" s="314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2410</v>
      </c>
      <c r="B159" s="5" t="s">
        <v>1914</v>
      </c>
      <c r="C159" s="5" t="s">
        <v>171</v>
      </c>
      <c r="D159" s="5"/>
      <c r="E159" s="314">
        <v>2.2599999999999998</v>
      </c>
      <c r="F159" s="314">
        <v>26.08</v>
      </c>
      <c r="G159" s="314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2411</v>
      </c>
      <c r="B160" s="5" t="s">
        <v>858</v>
      </c>
      <c r="C160" s="5" t="s">
        <v>171</v>
      </c>
      <c r="D160" s="5"/>
      <c r="E160" s="314">
        <v>1.67</v>
      </c>
      <c r="F160" s="314">
        <v>79.77</v>
      </c>
      <c r="G160" s="314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2412</v>
      </c>
      <c r="B161" s="5" t="s">
        <v>186</v>
      </c>
      <c r="C161" s="5" t="s">
        <v>171</v>
      </c>
      <c r="D161" s="5"/>
      <c r="E161" s="314">
        <v>6.69</v>
      </c>
      <c r="F161" s="314">
        <v>36.659999999999997</v>
      </c>
      <c r="G161" s="314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2413</v>
      </c>
      <c r="B162" s="5" t="s">
        <v>1919</v>
      </c>
      <c r="C162" s="5" t="s">
        <v>541</v>
      </c>
      <c r="D162" s="5"/>
      <c r="E162" s="314">
        <v>16.739999999999998</v>
      </c>
      <c r="F162" s="314">
        <v>2.31</v>
      </c>
      <c r="G162" s="314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2414</v>
      </c>
      <c r="B163" s="5" t="s">
        <v>178</v>
      </c>
      <c r="C163" s="5" t="s">
        <v>171</v>
      </c>
      <c r="D163" s="5"/>
      <c r="E163" s="314">
        <v>2.2599999999999998</v>
      </c>
      <c r="F163" s="314">
        <v>26</v>
      </c>
      <c r="G163" s="314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7" t="s">
        <v>2415</v>
      </c>
      <c r="B164" s="317" t="s">
        <v>1924</v>
      </c>
      <c r="C164" s="317"/>
      <c r="D164" s="5"/>
      <c r="E164" s="319"/>
      <c r="F164" s="319"/>
      <c r="G164" s="319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2416</v>
      </c>
      <c r="B165" s="5" t="s">
        <v>1931</v>
      </c>
      <c r="C165" s="5" t="s">
        <v>304</v>
      </c>
      <c r="D165" s="5"/>
      <c r="E165" s="314">
        <v>21.95</v>
      </c>
      <c r="F165" s="314">
        <v>16.79</v>
      </c>
      <c r="G165" s="314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7" t="s">
        <v>2417</v>
      </c>
      <c r="B166" s="317" t="s">
        <v>1937</v>
      </c>
      <c r="C166" s="317"/>
      <c r="D166" s="5"/>
      <c r="E166" s="319"/>
      <c r="F166" s="319"/>
      <c r="G166" s="319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2418</v>
      </c>
      <c r="B167" s="5" t="s">
        <v>1221</v>
      </c>
      <c r="C167" s="5" t="s">
        <v>246</v>
      </c>
      <c r="D167" s="5"/>
      <c r="E167" s="314">
        <v>1</v>
      </c>
      <c r="F167" s="314">
        <v>102.75</v>
      </c>
      <c r="G167" s="314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317" t="s">
        <v>2419</v>
      </c>
      <c r="B168" s="317" t="s">
        <v>1946</v>
      </c>
      <c r="C168" s="317"/>
      <c r="D168" s="5"/>
      <c r="E168" s="319"/>
      <c r="F168" s="319"/>
      <c r="G168" s="319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2420</v>
      </c>
      <c r="B169" s="5" t="s">
        <v>1949</v>
      </c>
      <c r="C169" s="5" t="s">
        <v>246</v>
      </c>
      <c r="D169" s="5"/>
      <c r="E169" s="314">
        <v>1</v>
      </c>
      <c r="F169" s="314">
        <v>85.56</v>
      </c>
      <c r="G169" s="314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309" t="s">
        <v>2421</v>
      </c>
      <c r="B170" s="309" t="s">
        <v>815</v>
      </c>
      <c r="C170" s="309"/>
      <c r="D170" s="5"/>
      <c r="E170" s="310"/>
      <c r="F170" s="310"/>
      <c r="G170" s="310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11" t="s">
        <v>2422</v>
      </c>
      <c r="B171" s="311" t="s">
        <v>817</v>
      </c>
      <c r="C171" s="311"/>
      <c r="D171" s="5"/>
      <c r="E171" s="312"/>
      <c r="F171" s="312"/>
      <c r="G171" s="312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2423</v>
      </c>
      <c r="B172" s="5" t="s">
        <v>820</v>
      </c>
      <c r="C172" s="5" t="s">
        <v>304</v>
      </c>
      <c r="D172" s="5"/>
      <c r="E172" s="314">
        <v>925.2</v>
      </c>
      <c r="F172" s="314">
        <v>2.15</v>
      </c>
      <c r="G172" s="314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1" t="s">
        <v>2424</v>
      </c>
      <c r="B173" s="311" t="s">
        <v>836</v>
      </c>
      <c r="C173" s="311"/>
      <c r="D173" s="5"/>
      <c r="E173" s="312"/>
      <c r="F173" s="312"/>
      <c r="G173" s="312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2425</v>
      </c>
      <c r="B174" s="5" t="s">
        <v>838</v>
      </c>
      <c r="C174" s="5" t="s">
        <v>246</v>
      </c>
      <c r="D174" s="5"/>
      <c r="E174" s="314">
        <v>4</v>
      </c>
      <c r="F174" s="314">
        <v>1700.16</v>
      </c>
      <c r="G174" s="314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2426</v>
      </c>
      <c r="B175" s="5" t="s">
        <v>840</v>
      </c>
      <c r="C175" s="5" t="s">
        <v>246</v>
      </c>
      <c r="D175" s="5"/>
      <c r="E175" s="314">
        <v>4</v>
      </c>
      <c r="F175" s="314">
        <v>325.04000000000002</v>
      </c>
      <c r="G175" s="314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2427</v>
      </c>
      <c r="B176" s="5" t="s">
        <v>842</v>
      </c>
      <c r="C176" s="5" t="s">
        <v>171</v>
      </c>
      <c r="D176" s="5"/>
      <c r="E176" s="314">
        <v>18.45</v>
      </c>
      <c r="F176" s="314">
        <v>24.8</v>
      </c>
      <c r="G176" s="314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2428</v>
      </c>
      <c r="B177" s="5" t="s">
        <v>109</v>
      </c>
      <c r="C177" s="5" t="s">
        <v>171</v>
      </c>
      <c r="D177" s="5"/>
      <c r="E177" s="314">
        <v>10.38</v>
      </c>
      <c r="F177" s="314">
        <v>36.659999999999997</v>
      </c>
      <c r="G177" s="314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2429</v>
      </c>
      <c r="B178" s="5" t="s">
        <v>845</v>
      </c>
      <c r="C178" s="5" t="s">
        <v>246</v>
      </c>
      <c r="D178" s="5"/>
      <c r="E178" s="314">
        <v>4</v>
      </c>
      <c r="F178" s="314">
        <v>42.43</v>
      </c>
      <c r="G178" s="314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2430</v>
      </c>
      <c r="B179" s="5" t="s">
        <v>847</v>
      </c>
      <c r="C179" s="5" t="s">
        <v>246</v>
      </c>
      <c r="D179" s="5"/>
      <c r="E179" s="314">
        <v>4</v>
      </c>
      <c r="F179" s="314">
        <v>3284.62</v>
      </c>
      <c r="G179" s="314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2431</v>
      </c>
      <c r="B180" s="5" t="s">
        <v>849</v>
      </c>
      <c r="C180" s="5" t="s">
        <v>246</v>
      </c>
      <c r="D180" s="5"/>
      <c r="E180" s="314">
        <v>4</v>
      </c>
      <c r="F180" s="314">
        <v>66.36</v>
      </c>
      <c r="G180" s="314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2432</v>
      </c>
      <c r="B181" s="5" t="s">
        <v>111</v>
      </c>
      <c r="C181" s="5" t="s">
        <v>171</v>
      </c>
      <c r="D181" s="5"/>
      <c r="E181" s="314">
        <v>10.89</v>
      </c>
      <c r="F181" s="314">
        <v>26</v>
      </c>
      <c r="G181" s="314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11" t="s">
        <v>2433</v>
      </c>
      <c r="B182" s="311" t="s">
        <v>2434</v>
      </c>
      <c r="C182" s="311"/>
      <c r="D182" s="5"/>
      <c r="E182" s="312"/>
      <c r="F182" s="312"/>
      <c r="G182" s="312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317" t="s">
        <v>2435</v>
      </c>
      <c r="B183" s="317" t="s">
        <v>854</v>
      </c>
      <c r="C183" s="317"/>
      <c r="D183" s="5"/>
      <c r="E183" s="319"/>
      <c r="F183" s="319"/>
      <c r="G183" s="319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2436</v>
      </c>
      <c r="B184" s="5" t="s">
        <v>856</v>
      </c>
      <c r="C184" s="5" t="s">
        <v>71</v>
      </c>
      <c r="D184" s="5"/>
      <c r="E184" s="314">
        <v>91.39</v>
      </c>
      <c r="F184" s="314">
        <v>23.19</v>
      </c>
      <c r="G184" s="314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2437</v>
      </c>
      <c r="B185" s="5" t="s">
        <v>858</v>
      </c>
      <c r="C185" s="5" t="s">
        <v>71</v>
      </c>
      <c r="D185" s="5"/>
      <c r="E185" s="314">
        <v>10.15</v>
      </c>
      <c r="F185" s="314">
        <v>79.77</v>
      </c>
      <c r="G185" s="314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2438</v>
      </c>
      <c r="B186" s="5" t="s">
        <v>860</v>
      </c>
      <c r="C186" s="5" t="s">
        <v>71</v>
      </c>
      <c r="D186" s="5"/>
      <c r="E186" s="314">
        <v>81.239999999999995</v>
      </c>
      <c r="F186" s="314">
        <v>51.33</v>
      </c>
      <c r="G186" s="314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2439</v>
      </c>
      <c r="B187" s="5" t="s">
        <v>862</v>
      </c>
      <c r="C187" s="5" t="s">
        <v>304</v>
      </c>
      <c r="D187" s="5"/>
      <c r="E187" s="314">
        <v>564.20000000000005</v>
      </c>
      <c r="F187" s="314">
        <v>8.6300000000000008</v>
      </c>
      <c r="G187" s="314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2440</v>
      </c>
      <c r="B188" s="5" t="s">
        <v>864</v>
      </c>
      <c r="C188" s="5" t="s">
        <v>304</v>
      </c>
      <c r="D188" s="5"/>
      <c r="E188" s="314">
        <v>457.16</v>
      </c>
      <c r="F188" s="314">
        <v>23.1</v>
      </c>
      <c r="G188" s="314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2441</v>
      </c>
      <c r="B189" s="5" t="s">
        <v>866</v>
      </c>
      <c r="C189" s="5" t="s">
        <v>304</v>
      </c>
      <c r="D189" s="5"/>
      <c r="E189" s="314">
        <v>203.09</v>
      </c>
      <c r="F189" s="314">
        <v>3.07</v>
      </c>
      <c r="G189" s="314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2442</v>
      </c>
      <c r="B190" s="5" t="s">
        <v>178</v>
      </c>
      <c r="C190" s="5" t="s">
        <v>171</v>
      </c>
      <c r="D190" s="5"/>
      <c r="E190" s="314">
        <v>13.71</v>
      </c>
      <c r="F190" s="314">
        <v>26</v>
      </c>
      <c r="G190" s="314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7" t="s">
        <v>2443</v>
      </c>
      <c r="B191" s="317" t="s">
        <v>2444</v>
      </c>
      <c r="C191" s="317"/>
      <c r="D191" s="5"/>
      <c r="E191" s="319"/>
      <c r="F191" s="319"/>
      <c r="G191" s="319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2445</v>
      </c>
      <c r="B192" s="5" t="s">
        <v>2446</v>
      </c>
      <c r="C192" s="5" t="s">
        <v>71</v>
      </c>
      <c r="D192" s="5"/>
      <c r="E192" s="314">
        <v>3</v>
      </c>
      <c r="F192" s="314">
        <v>29.35</v>
      </c>
      <c r="G192" s="314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7" t="s">
        <v>2447</v>
      </c>
      <c r="B193" s="317" t="s">
        <v>874</v>
      </c>
      <c r="C193" s="317"/>
      <c r="D193" s="5"/>
      <c r="E193" s="319"/>
      <c r="F193" s="319"/>
      <c r="G193" s="319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2448</v>
      </c>
      <c r="B194" s="5" t="s">
        <v>876</v>
      </c>
      <c r="C194" s="5" t="s">
        <v>71</v>
      </c>
      <c r="D194" s="5"/>
      <c r="E194" s="314">
        <v>3</v>
      </c>
      <c r="F194" s="314">
        <v>61.38</v>
      </c>
      <c r="G194" s="314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317" t="s">
        <v>2449</v>
      </c>
      <c r="B195" s="317" t="s">
        <v>878</v>
      </c>
      <c r="C195" s="317"/>
      <c r="D195" s="5"/>
      <c r="E195" s="319"/>
      <c r="F195" s="319"/>
      <c r="G195" s="319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2450</v>
      </c>
      <c r="B196" s="5" t="s">
        <v>880</v>
      </c>
      <c r="C196" s="5" t="s">
        <v>304</v>
      </c>
      <c r="D196" s="5"/>
      <c r="E196" s="314">
        <v>12.5</v>
      </c>
      <c r="F196" s="314">
        <v>119.56</v>
      </c>
      <c r="G196" s="314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2451</v>
      </c>
      <c r="B197" s="5" t="s">
        <v>882</v>
      </c>
      <c r="C197" s="5" t="s">
        <v>246</v>
      </c>
      <c r="D197" s="5"/>
      <c r="E197" s="314">
        <v>3</v>
      </c>
      <c r="F197" s="314">
        <v>51.66</v>
      </c>
      <c r="G197" s="314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311" t="s">
        <v>2452</v>
      </c>
      <c r="B198" s="311" t="s">
        <v>1679</v>
      </c>
      <c r="C198" s="311"/>
      <c r="D198" s="5"/>
      <c r="E198" s="312"/>
      <c r="F198" s="312"/>
      <c r="G198" s="312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2453</v>
      </c>
      <c r="B199" s="5" t="s">
        <v>886</v>
      </c>
      <c r="C199" s="5" t="s">
        <v>304</v>
      </c>
      <c r="D199" s="5"/>
      <c r="E199" s="314">
        <v>6.8</v>
      </c>
      <c r="F199" s="314">
        <v>214.81</v>
      </c>
      <c r="G199" s="314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2454</v>
      </c>
      <c r="B200" s="5" t="s">
        <v>888</v>
      </c>
      <c r="C200" s="5" t="s">
        <v>246</v>
      </c>
      <c r="D200" s="5"/>
      <c r="E200" s="314">
        <v>6</v>
      </c>
      <c r="F200" s="314">
        <v>181.87</v>
      </c>
      <c r="G200" s="314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2455</v>
      </c>
      <c r="B201" s="5" t="s">
        <v>890</v>
      </c>
      <c r="C201" s="5" t="s">
        <v>304</v>
      </c>
      <c r="D201" s="5"/>
      <c r="E201" s="314">
        <v>12</v>
      </c>
      <c r="F201" s="314">
        <v>532.25</v>
      </c>
      <c r="G201" s="314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311" t="s">
        <v>2456</v>
      </c>
      <c r="B202" s="311" t="s">
        <v>938</v>
      </c>
      <c r="C202" s="311"/>
      <c r="D202" s="5"/>
      <c r="E202" s="312"/>
      <c r="F202" s="312"/>
      <c r="G202" s="312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2457</v>
      </c>
      <c r="B203" s="5" t="s">
        <v>940</v>
      </c>
      <c r="C203" s="5" t="s">
        <v>304</v>
      </c>
      <c r="D203" s="5"/>
      <c r="E203" s="314">
        <v>12.25</v>
      </c>
      <c r="F203" s="314">
        <v>123</v>
      </c>
      <c r="G203" s="314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2458</v>
      </c>
      <c r="B204" s="5" t="s">
        <v>943</v>
      </c>
      <c r="C204" s="5" t="s">
        <v>304</v>
      </c>
      <c r="D204" s="5"/>
      <c r="E204" s="314">
        <v>85</v>
      </c>
      <c r="F204" s="314">
        <v>82.8</v>
      </c>
      <c r="G204" s="314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2459</v>
      </c>
      <c r="B205" s="5" t="s">
        <v>946</v>
      </c>
      <c r="C205" s="5" t="s">
        <v>246</v>
      </c>
      <c r="D205" s="5"/>
      <c r="E205" s="314">
        <v>2</v>
      </c>
      <c r="F205" s="314">
        <v>467.1</v>
      </c>
      <c r="G205" s="314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1" t="s">
        <v>2460</v>
      </c>
      <c r="B206" s="311" t="s">
        <v>948</v>
      </c>
      <c r="C206" s="311"/>
      <c r="D206" s="5"/>
      <c r="E206" s="312"/>
      <c r="F206" s="312"/>
      <c r="G206" s="312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317" t="s">
        <v>2461</v>
      </c>
      <c r="B207" s="317" t="s">
        <v>950</v>
      </c>
      <c r="C207" s="317"/>
      <c r="D207" s="5"/>
      <c r="E207" s="319"/>
      <c r="F207" s="319"/>
      <c r="G207" s="319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2462</v>
      </c>
      <c r="B208" s="5" t="s">
        <v>1703</v>
      </c>
      <c r="C208" s="5" t="s">
        <v>304</v>
      </c>
      <c r="D208" s="5"/>
      <c r="E208" s="314">
        <v>25.36</v>
      </c>
      <c r="F208" s="314">
        <v>151.09</v>
      </c>
      <c r="G208" s="314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2463</v>
      </c>
      <c r="B209" s="5" t="s">
        <v>956</v>
      </c>
      <c r="C209" s="5" t="s">
        <v>304</v>
      </c>
      <c r="D209" s="5"/>
      <c r="E209" s="314">
        <v>85.36</v>
      </c>
      <c r="F209" s="314">
        <v>30.12</v>
      </c>
      <c r="G209" s="314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2464</v>
      </c>
      <c r="B210" s="5" t="s">
        <v>958</v>
      </c>
      <c r="C210" s="5" t="s">
        <v>304</v>
      </c>
      <c r="D210" s="5"/>
      <c r="E210" s="314">
        <v>225</v>
      </c>
      <c r="F210" s="314">
        <v>21.8</v>
      </c>
      <c r="G210" s="314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2465</v>
      </c>
      <c r="B211" s="5" t="s">
        <v>962</v>
      </c>
      <c r="C211" s="5" t="s">
        <v>304</v>
      </c>
      <c r="D211" s="5"/>
      <c r="E211" s="314">
        <v>218</v>
      </c>
      <c r="F211" s="314">
        <v>18.989999999999998</v>
      </c>
      <c r="G211" s="314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7" t="s">
        <v>2466</v>
      </c>
      <c r="B212" s="317" t="s">
        <v>966</v>
      </c>
      <c r="C212" s="317"/>
      <c r="D212" s="5"/>
      <c r="E212" s="319"/>
      <c r="F212" s="319"/>
      <c r="G212" s="319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2467</v>
      </c>
      <c r="B213" s="5" t="s">
        <v>968</v>
      </c>
      <c r="C213" s="5" t="s">
        <v>304</v>
      </c>
      <c r="D213" s="5"/>
      <c r="E213" s="314">
        <v>65.48</v>
      </c>
      <c r="F213" s="314">
        <v>8.7200000000000006</v>
      </c>
      <c r="G213" s="314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2468</v>
      </c>
      <c r="B214" s="5" t="s">
        <v>970</v>
      </c>
      <c r="C214" s="5" t="s">
        <v>304</v>
      </c>
      <c r="D214" s="5"/>
      <c r="E214" s="314">
        <v>45.25</v>
      </c>
      <c r="F214" s="314">
        <v>11.61</v>
      </c>
      <c r="G214" s="314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311" t="s">
        <v>2469</v>
      </c>
      <c r="B215" s="311" t="s">
        <v>972</v>
      </c>
      <c r="C215" s="311"/>
      <c r="D215" s="5"/>
      <c r="E215" s="312"/>
      <c r="F215" s="312"/>
      <c r="G215" s="312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7" t="s">
        <v>2470</v>
      </c>
      <c r="B216" s="317" t="s">
        <v>2471</v>
      </c>
      <c r="C216" s="317"/>
      <c r="D216" s="5"/>
      <c r="E216" s="319"/>
      <c r="F216" s="319"/>
      <c r="G216" s="319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2472</v>
      </c>
      <c r="B217" s="5" t="s">
        <v>2473</v>
      </c>
      <c r="C217" s="5" t="s">
        <v>246</v>
      </c>
      <c r="D217" s="5"/>
      <c r="E217" s="314">
        <v>1</v>
      </c>
      <c r="F217" s="314">
        <v>11607.67</v>
      </c>
      <c r="G217" s="314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2474</v>
      </c>
      <c r="B218" s="5" t="s">
        <v>2475</v>
      </c>
      <c r="C218" s="5" t="s">
        <v>246</v>
      </c>
      <c r="D218" s="5"/>
      <c r="E218" s="314">
        <v>1</v>
      </c>
      <c r="F218" s="314">
        <v>9377.69</v>
      </c>
      <c r="G218" s="314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2476</v>
      </c>
      <c r="B219" s="5" t="s">
        <v>2477</v>
      </c>
      <c r="C219" s="5" t="s">
        <v>246</v>
      </c>
      <c r="D219" s="5"/>
      <c r="E219" s="314">
        <v>1</v>
      </c>
      <c r="F219" s="314">
        <v>9064.75</v>
      </c>
      <c r="G219" s="314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2478</v>
      </c>
      <c r="B220" s="5" t="s">
        <v>2479</v>
      </c>
      <c r="C220" s="5" t="s">
        <v>246</v>
      </c>
      <c r="D220" s="5"/>
      <c r="E220" s="314">
        <v>1</v>
      </c>
      <c r="F220" s="314">
        <v>5359.74</v>
      </c>
      <c r="G220" s="314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317" t="s">
        <v>2480</v>
      </c>
      <c r="B221" s="317" t="s">
        <v>1004</v>
      </c>
      <c r="C221" s="317"/>
      <c r="D221" s="5"/>
      <c r="E221" s="319"/>
      <c r="F221" s="319"/>
      <c r="G221" s="319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2481</v>
      </c>
      <c r="B222" s="5" t="s">
        <v>2482</v>
      </c>
      <c r="C222" s="5" t="s">
        <v>171</v>
      </c>
      <c r="D222" s="5"/>
      <c r="E222" s="314">
        <v>0.69</v>
      </c>
      <c r="F222" s="314">
        <v>363.56</v>
      </c>
      <c r="G222" s="314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2483</v>
      </c>
      <c r="B223" s="5" t="s">
        <v>352</v>
      </c>
      <c r="C223" s="5" t="s">
        <v>541</v>
      </c>
      <c r="D223" s="5"/>
      <c r="E223" s="314">
        <v>2.8</v>
      </c>
      <c r="F223" s="314">
        <v>49.76</v>
      </c>
      <c r="G223" s="314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2484</v>
      </c>
      <c r="B224" s="5" t="s">
        <v>356</v>
      </c>
      <c r="C224" s="5" t="s">
        <v>541</v>
      </c>
      <c r="D224" s="5"/>
      <c r="E224" s="314">
        <v>3.43</v>
      </c>
      <c r="F224" s="314">
        <v>15.36</v>
      </c>
      <c r="G224" s="314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311" t="s">
        <v>2485</v>
      </c>
      <c r="B225" s="311" t="s">
        <v>1018</v>
      </c>
      <c r="C225" s="311"/>
      <c r="D225" s="5"/>
      <c r="E225" s="312"/>
      <c r="F225" s="312"/>
      <c r="G225" s="312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2486</v>
      </c>
      <c r="B226" s="5" t="s">
        <v>1020</v>
      </c>
      <c r="C226" s="5" t="s">
        <v>246</v>
      </c>
      <c r="D226" s="5"/>
      <c r="E226" s="314">
        <v>1</v>
      </c>
      <c r="F226" s="314">
        <v>8015.41</v>
      </c>
      <c r="G226" s="314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1" t="s">
        <v>2487</v>
      </c>
      <c r="B227" s="311" t="s">
        <v>1773</v>
      </c>
      <c r="C227" s="311"/>
      <c r="D227" s="5"/>
      <c r="E227" s="312"/>
      <c r="F227" s="312"/>
      <c r="G227" s="312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317" t="s">
        <v>2488</v>
      </c>
      <c r="B228" s="317" t="s">
        <v>697</v>
      </c>
      <c r="C228" s="317"/>
      <c r="D228" s="5"/>
      <c r="E228" s="319"/>
      <c r="F228" s="319"/>
      <c r="G228" s="319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2489</v>
      </c>
      <c r="B229" s="5" t="s">
        <v>1050</v>
      </c>
      <c r="C229" s="5" t="s">
        <v>71</v>
      </c>
      <c r="D229" s="5"/>
      <c r="E229" s="314">
        <v>18.63</v>
      </c>
      <c r="F229" s="314">
        <v>28.93</v>
      </c>
      <c r="G229" s="314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2490</v>
      </c>
      <c r="B230" s="5" t="s">
        <v>178</v>
      </c>
      <c r="C230" s="5" t="s">
        <v>71</v>
      </c>
      <c r="D230" s="5"/>
      <c r="E230" s="314">
        <v>25.15</v>
      </c>
      <c r="F230" s="314">
        <v>26</v>
      </c>
      <c r="G230" s="314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7" t="s">
        <v>2491</v>
      </c>
      <c r="B231" s="317" t="s">
        <v>1054</v>
      </c>
      <c r="C231" s="317"/>
      <c r="D231" s="5"/>
      <c r="E231" s="319"/>
      <c r="F231" s="319"/>
      <c r="G231" s="319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2492</v>
      </c>
      <c r="B232" s="5" t="s">
        <v>2493</v>
      </c>
      <c r="C232" s="5" t="s">
        <v>246</v>
      </c>
      <c r="D232" s="5"/>
      <c r="E232" s="314">
        <v>23</v>
      </c>
      <c r="F232" s="314">
        <v>703.05</v>
      </c>
      <c r="G232" s="314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2494</v>
      </c>
      <c r="B233" s="5" t="s">
        <v>1058</v>
      </c>
      <c r="C233" s="5" t="s">
        <v>71</v>
      </c>
      <c r="D233" s="5"/>
      <c r="E233" s="314">
        <v>18.63</v>
      </c>
      <c r="F233" s="314">
        <v>277.01</v>
      </c>
      <c r="G233" s="314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2495</v>
      </c>
      <c r="B234" s="5" t="s">
        <v>2496</v>
      </c>
      <c r="C234" s="5" t="s">
        <v>246</v>
      </c>
      <c r="D234" s="5"/>
      <c r="E234" s="314">
        <v>11</v>
      </c>
      <c r="F234" s="314">
        <v>19.989999999999998</v>
      </c>
      <c r="G234" s="314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2497</v>
      </c>
      <c r="B235" s="5" t="s">
        <v>2498</v>
      </c>
      <c r="C235" s="5" t="s">
        <v>246</v>
      </c>
      <c r="D235" s="5"/>
      <c r="E235" s="314">
        <v>12</v>
      </c>
      <c r="F235" s="314">
        <v>26.78</v>
      </c>
      <c r="G235" s="314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7" t="s">
        <v>2499</v>
      </c>
      <c r="B236" s="317" t="s">
        <v>2500</v>
      </c>
      <c r="C236" s="317"/>
      <c r="D236" s="5"/>
      <c r="E236" s="319"/>
      <c r="F236" s="319"/>
      <c r="G236" s="319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2501</v>
      </c>
      <c r="B237" s="5" t="s">
        <v>1067</v>
      </c>
      <c r="C237" s="5" t="s">
        <v>246</v>
      </c>
      <c r="D237" s="5"/>
      <c r="E237" s="314">
        <v>35</v>
      </c>
      <c r="F237" s="314">
        <v>1085.01</v>
      </c>
      <c r="G237" s="314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2502</v>
      </c>
      <c r="B238" s="5" t="s">
        <v>1069</v>
      </c>
      <c r="C238" s="5" t="s">
        <v>246</v>
      </c>
      <c r="D238" s="5"/>
      <c r="E238" s="314">
        <v>6</v>
      </c>
      <c r="F238" s="314">
        <v>250.65</v>
      </c>
      <c r="G238" s="314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317" t="s">
        <v>2503</v>
      </c>
      <c r="B239" s="317" t="s">
        <v>1071</v>
      </c>
      <c r="C239" s="317"/>
      <c r="D239" s="5"/>
      <c r="E239" s="319"/>
      <c r="F239" s="319"/>
      <c r="G239" s="319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2504</v>
      </c>
      <c r="B240" s="5" t="s">
        <v>1073</v>
      </c>
      <c r="C240" s="5" t="s">
        <v>246</v>
      </c>
      <c r="D240" s="5"/>
      <c r="E240" s="314">
        <v>12</v>
      </c>
      <c r="F240" s="314">
        <v>200.43</v>
      </c>
      <c r="G240" s="314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2505</v>
      </c>
      <c r="B241" s="5" t="s">
        <v>1076</v>
      </c>
      <c r="C241" s="5" t="s">
        <v>246</v>
      </c>
      <c r="D241" s="5"/>
      <c r="E241" s="314">
        <v>6</v>
      </c>
      <c r="F241" s="314">
        <v>236.99</v>
      </c>
      <c r="G241" s="314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311" t="s">
        <v>2506</v>
      </c>
      <c r="B242" s="311" t="s">
        <v>1038</v>
      </c>
      <c r="C242" s="311"/>
      <c r="D242" s="5"/>
      <c r="E242" s="312"/>
      <c r="F242" s="312"/>
      <c r="G242" s="312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2507</v>
      </c>
      <c r="B243" s="5" t="s">
        <v>1040</v>
      </c>
      <c r="C243" s="5" t="s">
        <v>246</v>
      </c>
      <c r="D243" s="5"/>
      <c r="E243" s="314">
        <v>3</v>
      </c>
      <c r="F243" s="314">
        <v>238.67</v>
      </c>
      <c r="G243" s="314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11" t="s">
        <v>2508</v>
      </c>
      <c r="B244" s="311" t="s">
        <v>2509</v>
      </c>
      <c r="C244" s="311"/>
      <c r="D244" s="5"/>
      <c r="E244" s="312"/>
      <c r="F244" s="312"/>
      <c r="G244" s="312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7" t="s">
        <v>2510</v>
      </c>
      <c r="B245" s="317" t="s">
        <v>1080</v>
      </c>
      <c r="C245" s="317"/>
      <c r="D245" s="5"/>
      <c r="E245" s="319"/>
      <c r="F245" s="319"/>
      <c r="G245" s="319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2511</v>
      </c>
      <c r="B246" s="5" t="s">
        <v>1083</v>
      </c>
      <c r="C246" s="5" t="s">
        <v>304</v>
      </c>
      <c r="D246" s="5"/>
      <c r="E246" s="314">
        <v>443.72</v>
      </c>
      <c r="F246" s="314">
        <v>25.57</v>
      </c>
      <c r="G246" s="314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2512</v>
      </c>
      <c r="B247" s="5" t="s">
        <v>1086</v>
      </c>
      <c r="C247" s="5" t="s">
        <v>304</v>
      </c>
      <c r="D247" s="5"/>
      <c r="E247" s="314">
        <v>228.76</v>
      </c>
      <c r="F247" s="314">
        <v>14.16</v>
      </c>
      <c r="G247" s="314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2513</v>
      </c>
      <c r="B248" s="5" t="s">
        <v>1088</v>
      </c>
      <c r="C248" s="5" t="s">
        <v>171</v>
      </c>
      <c r="D248" s="5"/>
      <c r="E248" s="314">
        <v>197.92</v>
      </c>
      <c r="F248" s="314">
        <v>40.07</v>
      </c>
      <c r="G248" s="314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2514</v>
      </c>
      <c r="B249" s="5" t="s">
        <v>1090</v>
      </c>
      <c r="C249" s="5" t="s">
        <v>171</v>
      </c>
      <c r="D249" s="5"/>
      <c r="E249" s="314">
        <v>84.82</v>
      </c>
      <c r="F249" s="314">
        <v>221.65</v>
      </c>
      <c r="G249" s="314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2515</v>
      </c>
      <c r="B250" s="5" t="s">
        <v>173</v>
      </c>
      <c r="C250" s="5" t="s">
        <v>171</v>
      </c>
      <c r="D250" s="5"/>
      <c r="E250" s="314">
        <v>113.1</v>
      </c>
      <c r="F250" s="314">
        <v>51.33</v>
      </c>
      <c r="G250" s="314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2516</v>
      </c>
      <c r="B251" s="5" t="s">
        <v>1094</v>
      </c>
      <c r="C251" s="5" t="s">
        <v>304</v>
      </c>
      <c r="D251" s="5"/>
      <c r="E251" s="314">
        <v>565.48</v>
      </c>
      <c r="F251" s="314">
        <v>80.41</v>
      </c>
      <c r="G251" s="314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2517</v>
      </c>
      <c r="B252" s="5" t="s">
        <v>866</v>
      </c>
      <c r="C252" s="5" t="s">
        <v>304</v>
      </c>
      <c r="D252" s="5"/>
      <c r="E252" s="314">
        <v>565.48</v>
      </c>
      <c r="F252" s="314">
        <v>3.07</v>
      </c>
      <c r="G252" s="314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2518</v>
      </c>
      <c r="B253" s="5" t="s">
        <v>1097</v>
      </c>
      <c r="C253" s="5" t="s">
        <v>246</v>
      </c>
      <c r="D253" s="5"/>
      <c r="E253" s="314">
        <v>15</v>
      </c>
      <c r="F253" s="314">
        <v>91.1</v>
      </c>
      <c r="G253" s="314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2519</v>
      </c>
      <c r="B254" s="5" t="s">
        <v>1102</v>
      </c>
      <c r="C254" s="5" t="s">
        <v>246</v>
      </c>
      <c r="D254" s="5"/>
      <c r="E254" s="314">
        <v>109</v>
      </c>
      <c r="F254" s="314">
        <v>73.56</v>
      </c>
      <c r="G254" s="314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2520</v>
      </c>
      <c r="B255" s="5" t="s">
        <v>1104</v>
      </c>
      <c r="C255" s="5" t="s">
        <v>246</v>
      </c>
      <c r="D255" s="5"/>
      <c r="E255" s="314">
        <v>29</v>
      </c>
      <c r="F255" s="314">
        <v>1487.62</v>
      </c>
      <c r="G255" s="314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2521</v>
      </c>
      <c r="B256" s="5" t="s">
        <v>178</v>
      </c>
      <c r="C256" s="5" t="s">
        <v>71</v>
      </c>
      <c r="D256" s="5"/>
      <c r="E256" s="314">
        <v>267.19</v>
      </c>
      <c r="F256" s="314">
        <v>26</v>
      </c>
      <c r="G256" s="314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317" t="s">
        <v>2522</v>
      </c>
      <c r="B257" s="317" t="s">
        <v>1108</v>
      </c>
      <c r="C257" s="317"/>
      <c r="D257" s="5"/>
      <c r="E257" s="319"/>
      <c r="F257" s="319"/>
      <c r="G257" s="319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2523</v>
      </c>
      <c r="B258" s="5" t="s">
        <v>1112</v>
      </c>
      <c r="C258" s="5" t="s">
        <v>437</v>
      </c>
      <c r="D258" s="5"/>
      <c r="E258" s="314">
        <v>68</v>
      </c>
      <c r="F258" s="314">
        <v>43.35</v>
      </c>
      <c r="G258" s="314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2524</v>
      </c>
      <c r="B259" s="5" t="s">
        <v>1114</v>
      </c>
      <c r="C259" s="5" t="s">
        <v>437</v>
      </c>
      <c r="D259" s="5"/>
      <c r="E259" s="314">
        <v>6</v>
      </c>
      <c r="F259" s="314">
        <v>36.18</v>
      </c>
      <c r="G259" s="314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2525</v>
      </c>
      <c r="B260" s="5" t="s">
        <v>1116</v>
      </c>
      <c r="C260" s="5" t="s">
        <v>437</v>
      </c>
      <c r="D260" s="5"/>
      <c r="E260" s="314">
        <v>8</v>
      </c>
      <c r="F260" s="314">
        <v>43.48</v>
      </c>
      <c r="G260" s="314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2526</v>
      </c>
      <c r="B261" s="5" t="s">
        <v>1118</v>
      </c>
      <c r="C261" s="5" t="s">
        <v>437</v>
      </c>
      <c r="D261" s="5"/>
      <c r="E261" s="314">
        <v>2</v>
      </c>
      <c r="F261" s="314">
        <v>93.93</v>
      </c>
      <c r="G261" s="314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2527</v>
      </c>
      <c r="B262" s="5" t="s">
        <v>1120</v>
      </c>
      <c r="C262" s="5" t="s">
        <v>437</v>
      </c>
      <c r="D262" s="5"/>
      <c r="E262" s="314">
        <v>3</v>
      </c>
      <c r="F262" s="314">
        <v>53.35</v>
      </c>
      <c r="G262" s="314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309" t="s">
        <v>2528</v>
      </c>
      <c r="B263" s="309" t="s">
        <v>2529</v>
      </c>
      <c r="C263" s="309"/>
      <c r="D263" s="5"/>
      <c r="E263" s="310"/>
      <c r="F263" s="310"/>
      <c r="G263" s="310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311" t="s">
        <v>2530</v>
      </c>
      <c r="B264" s="311" t="s">
        <v>2531</v>
      </c>
      <c r="C264" s="311"/>
      <c r="D264" s="5"/>
      <c r="E264" s="312"/>
      <c r="F264" s="312"/>
      <c r="G264" s="312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2532</v>
      </c>
      <c r="B265" s="5" t="s">
        <v>2533</v>
      </c>
      <c r="C265" s="5" t="s">
        <v>246</v>
      </c>
      <c r="D265" s="5"/>
      <c r="E265" s="314">
        <v>1</v>
      </c>
      <c r="F265" s="314">
        <v>1397.16</v>
      </c>
      <c r="G265" s="314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2534</v>
      </c>
      <c r="B266" s="5" t="s">
        <v>2535</v>
      </c>
      <c r="C266" s="5" t="s">
        <v>246</v>
      </c>
      <c r="D266" s="5"/>
      <c r="E266" s="314">
        <v>1</v>
      </c>
      <c r="F266" s="314">
        <v>1085.97</v>
      </c>
      <c r="G266" s="314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2536</v>
      </c>
      <c r="B267" s="5" t="s">
        <v>2537</v>
      </c>
      <c r="C267" s="5" t="s">
        <v>304</v>
      </c>
      <c r="D267" s="5"/>
      <c r="E267" s="314">
        <v>19.8</v>
      </c>
      <c r="F267" s="314">
        <v>16.84</v>
      </c>
      <c r="G267" s="314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2538</v>
      </c>
      <c r="B268" s="5" t="s">
        <v>2539</v>
      </c>
      <c r="C268" s="5" t="s">
        <v>246</v>
      </c>
      <c r="D268" s="5"/>
      <c r="E268" s="314">
        <v>0</v>
      </c>
      <c r="F268" s="314">
        <v>0</v>
      </c>
      <c r="G268" s="314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311" t="s">
        <v>2540</v>
      </c>
      <c r="B269" s="311" t="s">
        <v>2541</v>
      </c>
      <c r="C269" s="311"/>
      <c r="D269" s="5"/>
      <c r="E269" s="312"/>
      <c r="F269" s="312"/>
      <c r="G269" s="312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2542</v>
      </c>
      <c r="B270" s="5" t="s">
        <v>2543</v>
      </c>
      <c r="C270" s="5" t="s">
        <v>304</v>
      </c>
      <c r="D270" s="5"/>
      <c r="E270" s="314">
        <v>15</v>
      </c>
      <c r="F270" s="314">
        <v>25.57</v>
      </c>
      <c r="G270" s="314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2544</v>
      </c>
      <c r="B271" s="5" t="s">
        <v>1628</v>
      </c>
      <c r="C271" s="5" t="s">
        <v>171</v>
      </c>
      <c r="D271" s="5"/>
      <c r="E271" s="314">
        <v>4.6900000000000004</v>
      </c>
      <c r="F271" s="314">
        <v>23.19</v>
      </c>
      <c r="G271" s="314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2545</v>
      </c>
      <c r="B272" s="5" t="s">
        <v>2546</v>
      </c>
      <c r="C272" s="5" t="s">
        <v>171</v>
      </c>
      <c r="D272" s="5"/>
      <c r="E272" s="314">
        <v>2.68</v>
      </c>
      <c r="F272" s="314">
        <v>221.65</v>
      </c>
      <c r="G272" s="314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2547</v>
      </c>
      <c r="B273" s="5" t="s">
        <v>2548</v>
      </c>
      <c r="C273" s="5" t="s">
        <v>171</v>
      </c>
      <c r="D273" s="5"/>
      <c r="E273" s="314">
        <v>2.0099999999999998</v>
      </c>
      <c r="F273" s="314">
        <v>51.33</v>
      </c>
      <c r="G273" s="314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2549</v>
      </c>
      <c r="B274" s="5" t="s">
        <v>2550</v>
      </c>
      <c r="C274" s="5" t="s">
        <v>304</v>
      </c>
      <c r="D274" s="5"/>
      <c r="E274" s="314">
        <v>16.8</v>
      </c>
      <c r="F274" s="314">
        <v>80.41</v>
      </c>
      <c r="G274" s="314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2551</v>
      </c>
      <c r="B275" s="5" t="s">
        <v>1647</v>
      </c>
      <c r="C275" s="5" t="s">
        <v>304</v>
      </c>
      <c r="D275" s="5"/>
      <c r="E275" s="314">
        <v>16.8</v>
      </c>
      <c r="F275" s="314">
        <v>3.07</v>
      </c>
      <c r="G275" s="314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2552</v>
      </c>
      <c r="B276" s="5" t="s">
        <v>2553</v>
      </c>
      <c r="C276" s="5" t="s">
        <v>246</v>
      </c>
      <c r="D276" s="5"/>
      <c r="E276" s="314">
        <v>3</v>
      </c>
      <c r="F276" s="314">
        <v>1487.62</v>
      </c>
      <c r="G276" s="314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2554</v>
      </c>
      <c r="B277" s="5" t="s">
        <v>111</v>
      </c>
      <c r="C277" s="5" t="s">
        <v>71</v>
      </c>
      <c r="D277" s="5"/>
      <c r="E277" s="314">
        <v>0.67</v>
      </c>
      <c r="F277" s="314">
        <v>26</v>
      </c>
      <c r="G277" s="314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2555</v>
      </c>
      <c r="B278" s="5" t="s">
        <v>2556</v>
      </c>
      <c r="C278" s="5" t="s">
        <v>437</v>
      </c>
      <c r="D278" s="5"/>
      <c r="E278" s="314">
        <v>1</v>
      </c>
      <c r="F278" s="314">
        <v>33.840000000000003</v>
      </c>
      <c r="G278" s="314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309" t="s">
        <v>2557</v>
      </c>
      <c r="B279" s="309" t="s">
        <v>2005</v>
      </c>
      <c r="C279" s="309"/>
      <c r="D279" s="5"/>
      <c r="E279" s="310"/>
      <c r="F279" s="310"/>
      <c r="G279" s="310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2558</v>
      </c>
      <c r="B280" s="5" t="s">
        <v>2559</v>
      </c>
      <c r="C280" s="5" t="s">
        <v>246</v>
      </c>
      <c r="D280" s="5"/>
      <c r="E280" s="314">
        <v>4</v>
      </c>
      <c r="F280" s="314">
        <v>755.27</v>
      </c>
      <c r="G280" s="314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309" t="s">
        <v>2560</v>
      </c>
      <c r="B281" s="309" t="s">
        <v>1319</v>
      </c>
      <c r="C281" s="309"/>
      <c r="D281" s="5"/>
      <c r="E281" s="310"/>
      <c r="F281" s="310"/>
      <c r="G281" s="310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2561</v>
      </c>
      <c r="B282" s="5" t="s">
        <v>2562</v>
      </c>
      <c r="C282" s="5" t="s">
        <v>53</v>
      </c>
      <c r="D282" s="5"/>
      <c r="E282" s="314">
        <v>1</v>
      </c>
      <c r="F282" s="314">
        <v>1500</v>
      </c>
      <c r="G282" s="314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2563</v>
      </c>
      <c r="B283" s="5" t="s">
        <v>2564</v>
      </c>
      <c r="C283" s="5" t="s">
        <v>53</v>
      </c>
      <c r="D283" s="5"/>
      <c r="E283" s="314">
        <v>1</v>
      </c>
      <c r="F283" s="314">
        <v>1500</v>
      </c>
      <c r="G283" s="314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2565</v>
      </c>
      <c r="B284" s="5" t="s">
        <v>2566</v>
      </c>
      <c r="C284" s="5" t="s">
        <v>53</v>
      </c>
      <c r="D284" s="5"/>
      <c r="E284" s="314">
        <v>1</v>
      </c>
      <c r="F284" s="314">
        <v>1500</v>
      </c>
      <c r="G284" s="314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2567</v>
      </c>
      <c r="B285" s="5" t="s">
        <v>2568</v>
      </c>
      <c r="C285" s="5" t="s">
        <v>53</v>
      </c>
      <c r="D285" s="5"/>
      <c r="E285" s="314">
        <v>1</v>
      </c>
      <c r="F285" s="314">
        <v>1500</v>
      </c>
      <c r="G285" s="314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22" t="s">
        <v>1356</v>
      </c>
      <c r="B286" s="519"/>
      <c r="C286" s="323"/>
      <c r="D286" s="323"/>
      <c r="E286" s="323"/>
      <c r="F286" s="323"/>
      <c r="G286" s="324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22-08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dcterms:created xsi:type="dcterms:W3CDTF">2026-02-19T20:04:08Z</dcterms:created>
  <dcterms:modified xsi:type="dcterms:W3CDTF">2026-08-23T21:13:53Z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