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xr:revisionPtr revIDLastSave="0" documentId="8_{F4142DDC-E99C-4531-930C-6033DCD4F858}" xr6:coauthVersionLast="47" xr6:coauthVersionMax="47" xr10:uidLastSave="{00000000-0000-0000-0000-000000000000}"/>
  <bookViews>
    <workbookView xWindow="0" yWindow="0" windowWidth="0" windowHeight="0" activeTab="5" xr2:uid="{00000000-000D-0000-FFFF-FFFF00000000}"/>
  </bookViews>
  <sheets>
    <sheet name="P &amp; L" sheetId="1" r:id="rId1"/>
    <sheet name="Net profit Line Chart" sheetId="2" r:id="rId2"/>
    <sheet name="Revenue column chart" sheetId="3" r:id="rId3"/>
    <sheet name="Cost analysis Pie chart" sheetId="4" r:id="rId4"/>
    <sheet name="Target Bar charts" sheetId="5" r:id="rId5"/>
    <sheet name="Sheet1" sheetId="6" r:id="rId6"/>
  </sheets>
  <definedNames>
    <definedName name="_xlnm._FilterDatabase" localSheetId="3" hidden="1">'Cost analysis Pie chart'!$B$5:$C$5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7RgKLrC2YtI1tEV/D8UC39p01ug=="/>
    </ext>
  </extLst>
</workbook>
</file>

<file path=xl/calcChain.xml><?xml version="1.0" encoding="utf-8"?>
<calcChain xmlns="http://schemas.openxmlformats.org/spreadsheetml/2006/main">
  <c r="E8" i="5" l="1"/>
  <c r="E7" i="5"/>
  <c r="C18" i="4"/>
  <c r="C10" i="4"/>
  <c r="C16" i="1"/>
  <c r="C17" i="1" s="1"/>
</calcChain>
</file>

<file path=xl/sharedStrings.xml><?xml version="1.0" encoding="utf-8"?>
<sst xmlns="http://schemas.openxmlformats.org/spreadsheetml/2006/main" count="41" uniqueCount="31">
  <si>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</si>
  <si>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</si>
  <si>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</si>
  <si>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</si>
  <si>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</si>
  <si>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</si>
  <si>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</si>
  <si>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</si>
  <si>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</si>
  <si>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</si>
  <si>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</si>
  <si>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</si>
  <si>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</si>
  <si>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</si>
  <si>
    <t>Profit and Profit Margin</t>
  </si>
  <si>
    <t>Net Profit</t>
  </si>
  <si>
    <t>Net Profit Margin</t>
  </si>
  <si>
    <t xml:space="preserve">Historical Revenue </t>
  </si>
  <si>
    <t>Year</t>
  </si>
  <si>
    <t>Revenue</t>
  </si>
  <si>
    <t>Projected</t>
  </si>
  <si>
    <t>Expense Breakup</t>
  </si>
  <si>
    <t>Costs</t>
  </si>
  <si>
    <t>Value</t>
  </si>
  <si>
    <t>Cost of Goods Sold</t>
  </si>
  <si>
    <t>Other Expense Breakup</t>
  </si>
  <si>
    <t>Main expenditure item Target vs achieved</t>
  </si>
  <si>
    <t>Expenditure</t>
  </si>
  <si>
    <t>Target</t>
  </si>
  <si>
    <t>YTD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</si>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</sst>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4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22"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0" borderId="1" xfId="0" applyFont="1" applyBorder="1"/>
    <xf numFmtId="164" fontId="3" fillId="0" borderId="2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0" borderId="6" xfId="0" applyNumberFormat="1" applyFont="1" applyBorder="1"/>
    <xf numFmtId="9" fontId="3" fillId="0" borderId="2" xfId="0" applyNumberFormat="1" applyFont="1" applyBorder="1"/>
    <xf numFmtId="1" fontId="3" fillId="0" borderId="7" xfId="0" applyNumberFormat="1" applyFont="1" applyBorder="1"/>
    <xf numFmtId="0" fontId="3" fillId="2" borderId="8" xfId="0" applyFont="1" applyFill="1" applyBorder="1"/>
    <xf numFmtId="0" fontId="3" fillId="2" borderId="9" xfId="0" applyFont="1" applyFill="1" applyBorder="1"/>
    <xf numFmtId="1" fontId="3" fillId="0" borderId="2" xfId="0" applyNumberFormat="1" applyFont="1" applyBorder="1"/>
    <xf numFmtId="0" fontId="3" fillId="3" borderId="10" xfId="0" applyFont="1" applyFill="1" applyBorder="1"/>
    <xf numFmtId="0" fontId="3" fillId="3" borderId="11" xfId="0" applyFont="1" applyFill="1" applyBorder="1"/>
    <xf numFmtId="1" fontId="3" fillId="3" borderId="12" xfId="0" applyNumberFormat="1" applyFont="1" applyFill="1" applyBorder="1"/>
    <xf numFmtId="0" fontId="3" fillId="4" borderId="13" xfId="0" applyFont="1" applyFill="1" applyBorder="1"/>
    <xf numFmtId="0" fontId="3" fillId="4" borderId="14" xfId="0" applyFont="1" applyFill="1" applyBorder="1"/>
    <xf numFmtId="0" fontId="3" fillId="0" borderId="15" xfId="0" applyFont="1" applyBorder="1"/>
    <xf numFmtId="164" fontId="3" fillId="0" borderId="16" xfId="0" applyNumberFormat="1" applyFont="1" applyBorder="1"/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4" fontId="3" fillId="0" borderId="18" xfId="0" applyNumberFormat="1" applyFont="1" applyBorder="1"/>
    <xf numFmtId="0" fontId="2" fillId="0" borderId="0" xfId="0" applyFont="1"/>
    <xf numFmtId="0" fontId="3" fillId="0" borderId="19" xfId="0" applyFont="1" applyBorder="1" applyAlignment="1">
      <alignment horizontal="center" vertical="center"/>
    </xf>
    <xf numFmtId="164" fontId="3" fillId="0" borderId="20" xfId="0" applyNumberFormat="1" applyFont="1" applyBorder="1"/>
    <xf numFmtId="0" fontId="3" fillId="4" borderId="8" xfId="0" applyFont="1" applyFill="1" applyBorder="1"/>
    <xf numFmtId="0" fontId="3" fillId="4" borderId="21" xfId="0" applyFont="1" applyFill="1" applyBorder="1"/>
    <xf numFmtId="0" fontId="3" fillId="4" borderId="9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2" fillId="0" borderId="3" xfId="0" applyFont="1" applyBorder="1"/>
    <xf numFmtId="164" fontId="3" fillId="0" borderId="5" xfId="0" applyNumberFormat="1" applyFont="1" applyBorder="1"/>
    <xf numFmtId="0" fontId="2" fillId="0" borderId="11" xfId="0" applyFont="1" applyBorder="1"/>
    <xf numFmtId="164" fontId="3" fillId="0" borderId="12" xfId="0" applyNumberFormat="1" applyFont="1" applyBorder="1"/>
    <xf numFmtId="0" fontId="3" fillId="0" borderId="11" xfId="0" applyFont="1" applyBorder="1"/>
    <xf numFmtId="9" fontId="3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and profit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profit Line Chart'!$C$5</c:f>
              <c:strCache>
                <c:ptCount val="1"/>
                <c:pt idx="0">
                  <c:v>Net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97-404C-A5A8-A514BE5A855B}"/>
            </c:ext>
          </c:extLst>
        </c:ser>
        <c:ser>
          <c:idx val="1"/>
          <c:order val="1"/>
          <c:tx>
            <c:strRef>
              <c:f>'Net profit Line Chart'!$D$5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97-404C-A5A8-A514BE5A8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340839"/>
        <c:axId val="960353960"/>
      </c:lineChart>
      <c:catAx>
        <c:axId val="368340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353960"/>
        <c:crosses val="autoZero"/>
        <c:auto val="1"/>
        <c:lblAlgn val="ctr"/>
        <c:lblOffset val="100"/>
        <c:noMultiLvlLbl val="0"/>
      </c:catAx>
      <c:valAx>
        <c:axId val="96035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40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chart'!$C$5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'Revenue column chart'!$C$6:$C$11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08-44BF-AAB0-B6141B5EC716}"/>
            </c:ext>
          </c:extLst>
        </c:ser>
        <c:ser>
          <c:idx val="1"/>
          <c:order val="1"/>
          <c:tx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'Revenue column chart'!$D$6:$D$11</c:f>
              <c:numCache>
                <c:formatCode>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08-44BF-AAB0-B6141B5EC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75425591"/>
        <c:axId val="151624615"/>
      </c:barChart>
      <c:catAx>
        <c:axId val="275425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24615"/>
        <c:crosses val="autoZero"/>
        <c:auto val="1"/>
        <c:lblAlgn val="ctr"/>
        <c:lblOffset val="100"/>
        <c:noMultiLvlLbl val="0"/>
      </c:catAx>
      <c:valAx>
        <c:axId val="151624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425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expence break 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analysis Pie chart'!$C$5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75-4324-AF24-DD133620A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 Achieved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'Target Bar charts'!$B$7</c:f>
              <c:strCache>
                <c:ptCount val="1"/>
                <c:pt idx="0">
                  <c:v>Advertising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'Target Bar charts'!$C$6:$E$6</c:f>
              <c:strCache>
                <c:ptCount val="3"/>
                <c:pt idx="0">
                  <c:v>Target</c:v>
                </c:pt>
                <c:pt idx="1">
                  <c:v>YTD</c:v>
                </c:pt>
                <c:pt idx="2">
                  <c:v>Achieved</c:v>
                </c:pt>
              </c:strCache>
            </c:strRef>
          </c:cat>
          <c:val>
            <c:numRef>
              <c:f>'Target Bar charts'!$C$7:$E$7</c:f>
              <c:numCache>
                <c:formatCode>General</c:formatCode>
                <c:ptCount val="3"/>
                <c:pt idx="0">
                  <c:v>300000</c:v>
                </c:pt>
                <c:pt idx="1">
                  <c:v>210000</c:v>
                </c:pt>
                <c:pt idx="2" formatCode="0%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1-44B0-8A73-8B282791E1FE}"/>
            </c:ext>
          </c:extLst>
        </c:ser>
        <c:ser>
          <c:idx val="1"/>
          <c:order val="1"/>
          <c:tx>
            <c:strRef>
              <c:f>'Target Bar charts'!$B$8</c:f>
              <c:strCache>
                <c:ptCount val="1"/>
                <c:pt idx="0">
                  <c:v>Payroll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'Target Bar charts'!$C$6:$E$6</c:f>
              <c:strCache>
                <c:ptCount val="3"/>
                <c:pt idx="0">
                  <c:v>Target</c:v>
                </c:pt>
                <c:pt idx="1">
                  <c:v>YTD</c:v>
                </c:pt>
                <c:pt idx="2">
                  <c:v>Achieved</c:v>
                </c:pt>
              </c:strCache>
            </c:strRef>
          </c:cat>
          <c:val>
            <c:numRef>
              <c:f>'Target Bar charts'!$C$8:$E$8</c:f>
              <c:numCache>
                <c:formatCode>General</c:formatCode>
                <c:ptCount val="3"/>
                <c:pt idx="0">
                  <c:v>270000</c:v>
                </c:pt>
                <c:pt idx="1">
                  <c:v>165000</c:v>
                </c:pt>
                <c:pt idx="2" formatCode="0%">
                  <c:v>0.61111111111111116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71-44B0-8A73-8B282791E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341079"/>
        <c:axId val="151414231"/>
      </c:barChart>
      <c:catAx>
        <c:axId val="657341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14231"/>
        <c:crosses val="autoZero"/>
        <c:auto val="1"/>
        <c:lblAlgn val="ctr"/>
        <c:lblOffset val="100"/>
        <c:noMultiLvlLbl val="0"/>
      </c:catAx>
      <c:valAx>
        <c:axId val="151414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41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and profit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profit Line Chart'!$C$5</c:f>
              <c:strCache>
                <c:ptCount val="1"/>
                <c:pt idx="0">
                  <c:v>Net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A2-4750-8D9D-CEADD0891179}"/>
            </c:ext>
          </c:extLst>
        </c:ser>
        <c:ser>
          <c:idx val="1"/>
          <c:order val="1"/>
          <c:tx>
            <c:strRef>
              <c:f>'Net profit Line Chart'!$D$5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A2-4750-8D9D-CEADD0891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340839"/>
        <c:axId val="960353960"/>
      </c:lineChart>
      <c:catAx>
        <c:axId val="368340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353960"/>
        <c:crosses val="autoZero"/>
        <c:auto val="1"/>
        <c:lblAlgn val="ctr"/>
        <c:lblOffset val="100"/>
        <c:noMultiLvlLbl val="0"/>
      </c:catAx>
      <c:valAx>
        <c:axId val="96035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40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chart'!$C$5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'Revenue column chart'!$C$6:$C$11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9-4217-8207-F55270DD1818}"/>
            </c:ext>
          </c:extLst>
        </c:ser>
        <c:ser>
          <c:idx val="1"/>
          <c:order val="1"/>
          <c:tx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'Revenue column chart'!$D$6:$D$11</c:f>
              <c:numCache>
                <c:formatCode>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49-4217-8207-F55270DD1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75425591"/>
        <c:axId val="151624615"/>
      </c:barChart>
      <c:catAx>
        <c:axId val="275425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24615"/>
        <c:crosses val="autoZero"/>
        <c:auto val="1"/>
        <c:lblAlgn val="ctr"/>
        <c:lblOffset val="100"/>
        <c:noMultiLvlLbl val="0"/>
      </c:catAx>
      <c:valAx>
        <c:axId val="151624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425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 Breakup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analysis Pie chart'!$C$5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FD-4FD1-AA0A-5DD079756A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FD-4FD1-AA0A-5DD079756AB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9FD-4FD1-AA0A-5DD079756AB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9FD-4FD1-AA0A-5DD079756AB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9FD-4FD1-AA0A-5DD079756A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9FD-4FD1-AA0A-5DD079756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 Received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'Target Bar charts'!$B$7</c:f>
              <c:strCache>
                <c:ptCount val="1"/>
                <c:pt idx="0">
                  <c:v>Advertising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'Target Bar charts'!$C$6:$E$6</c:f>
              <c:strCache>
                <c:ptCount val="3"/>
                <c:pt idx="0">
                  <c:v>Target</c:v>
                </c:pt>
                <c:pt idx="1">
                  <c:v>YTD</c:v>
                </c:pt>
                <c:pt idx="2">
                  <c:v>Achieved</c:v>
                </c:pt>
              </c:strCache>
            </c:strRef>
          </c:cat>
          <c:val>
            <c:numRef>
              <c:f>'Target Bar charts'!$C$7:$E$7</c:f>
              <c:numCache>
                <c:formatCode>General</c:formatCode>
                <c:ptCount val="3"/>
                <c:pt idx="0">
                  <c:v>300000</c:v>
                </c:pt>
                <c:pt idx="1">
                  <c:v>210000</c:v>
                </c:pt>
                <c:pt idx="2" formatCode="0%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07-4714-8D71-1F9B58845E5A}"/>
            </c:ext>
          </c:extLst>
        </c:ser>
        <c:ser>
          <c:idx val="1"/>
          <c:order val="1"/>
          <c:tx>
            <c:strRef>
              <c:f>'Target Bar charts'!$B$8</c:f>
              <c:strCache>
                <c:ptCount val="1"/>
                <c:pt idx="0">
                  <c:v>Payroll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'Target Bar charts'!$C$6:$E$6</c:f>
              <c:strCache>
                <c:ptCount val="3"/>
                <c:pt idx="0">
                  <c:v>Target</c:v>
                </c:pt>
                <c:pt idx="1">
                  <c:v>YTD</c:v>
                </c:pt>
                <c:pt idx="2">
                  <c:v>Achieved</c:v>
                </c:pt>
              </c:strCache>
            </c:strRef>
          </c:cat>
          <c:val>
            <c:numRef>
              <c:f>'Target Bar charts'!$C$8:$E$8</c:f>
              <c:numCache>
                <c:formatCode>General</c:formatCode>
                <c:ptCount val="3"/>
                <c:pt idx="0">
                  <c:v>270000</c:v>
                </c:pt>
                <c:pt idx="1">
                  <c:v>165000</c:v>
                </c:pt>
                <c:pt idx="2" formatCode="0%">
                  <c:v>0.61111111111111116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07-4714-8D71-1F9B58845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341079"/>
        <c:axId val="151414231"/>
      </c:barChart>
      <c:catAx>
        <c:axId val="657341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14231"/>
        <c:crosses val="autoZero"/>
        <c:auto val="1"/>
        <c:lblAlgn val="ctr"/>
        <c:lblOffset val="100"/>
        <c:noMultiLvlLbl val="0"/>
      </c:catAx>
      <c:valAx>
        <c:axId val="151414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41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123825</xdr:rowOff>
    </xdr:from>
    <xdr:to>
      <xdr:col>13</xdr:col>
      <xdr:colOff>0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F5865C-CDF8-4312-F1E2-3E22FAFC7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</xdr:row>
      <xdr:rowOff>123825</xdr:rowOff>
    </xdr:from>
    <xdr:to>
      <xdr:col>14</xdr:col>
      <xdr:colOff>0</xdr:colOff>
      <xdr:row>17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1DDB5D-1B4C-48C8-3A5B-B2B403E38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2</xdr:row>
      <xdr:rowOff>123825</xdr:rowOff>
    </xdr:from>
    <xdr:to>
      <xdr:col>12</xdr:col>
      <xdr:colOff>371475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1B57E-6190-7EB8-BF61-658E57D7F7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2</xdr:row>
      <xdr:rowOff>123825</xdr:rowOff>
    </xdr:from>
    <xdr:to>
      <xdr:col>13</xdr:col>
      <xdr:colOff>371475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413A13-24D8-5CBA-44B1-4C6E14202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533400</xdr:colOff>
      <xdr:row>18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4DD1AC-6439-4809-984F-3AA32DF23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</xdr:row>
      <xdr:rowOff>0</xdr:rowOff>
    </xdr:from>
    <xdr:to>
      <xdr:col>14</xdr:col>
      <xdr:colOff>95250</xdr:colOff>
      <xdr:row>18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B76A9E-4F5A-4EE2-9F38-F4E429AA5F59}"/>
            </a:ext>
            <a:ext uri="{147F2762-F138-4A5C-976F-8EAC2B608ADB}">
              <a16:predDERef xmlns:a16="http://schemas.microsoft.com/office/drawing/2014/main" pred="{5E4DD1AC-6439-4809-984F-3AA32DF23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266700</xdr:colOff>
      <xdr:row>8</xdr:row>
      <xdr:rowOff>104775</xdr:rowOff>
    </xdr:from>
    <xdr:to>
      <xdr:col>21</xdr:col>
      <xdr:colOff>200025</xdr:colOff>
      <xdr:row>23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B901EE-8619-454F-81EE-24B93E223750}"/>
            </a:ext>
            <a:ext uri="{147F2762-F138-4A5C-976F-8EAC2B608ADB}">
              <a16:predDERef xmlns:a16="http://schemas.microsoft.com/office/drawing/2014/main" pred="{2EB76A9E-4F5A-4EE2-9F38-F4E429AA5F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276225</xdr:colOff>
      <xdr:row>8</xdr:row>
      <xdr:rowOff>104775</xdr:rowOff>
    </xdr:from>
    <xdr:to>
      <xdr:col>28</xdr:col>
      <xdr:colOff>581025</xdr:colOff>
      <xdr:row>22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A23B66-A21E-47E3-BC40-6603C896FD32}"/>
            </a:ext>
            <a:ext uri="{147F2762-F138-4A5C-976F-8EAC2B608ADB}">
              <a16:predDERef xmlns:a16="http://schemas.microsoft.com/office/drawing/2014/main" pred="{E1B901EE-8619-454F-81EE-24B93E2237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00"/>
  <sheetViews>
    <sheetView showGridLines="0" topLeftCell="A4" workbookViewId="0">
      <selection activeCell="G9" sqref="G9"/>
    </sheetView>
  </sheetViews>
  <sheetFormatPr defaultColWidth="14.42578125" defaultRowHeight="15" customHeight="1"/>
  <cols>
    <col min="1" max="1" width="8.7109375" customWidth="1"/>
    <col min="2" max="2" width="26.140625" customWidth="1"/>
    <col min="3" max="3" width="12.28515625" customWidth="1"/>
    <col min="4" max="26" width="8.7109375" customWidth="1"/>
  </cols>
  <sheetData>
    <row r="3" spans="2:3">
      <c r="B3" s="1" t="s">
        <v>0</v>
      </c>
    </row>
    <row r="5" spans="2:3">
      <c r="B5" s="35" t="s">
        <v>1</v>
      </c>
      <c r="C5" s="36">
        <v>2439535.25</v>
      </c>
    </row>
    <row r="6" spans="2:3">
      <c r="B6" s="2" t="s">
        <v>2</v>
      </c>
      <c r="C6" s="3">
        <v>1188534.6000000001</v>
      </c>
    </row>
    <row r="7" spans="2:3">
      <c r="B7" s="4" t="s">
        <v>3</v>
      </c>
      <c r="C7" s="3">
        <v>951000.65</v>
      </c>
    </row>
    <row r="8" spans="2:3">
      <c r="B8" s="5" t="s">
        <v>4</v>
      </c>
      <c r="C8" s="3"/>
    </row>
    <row r="9" spans="2:3">
      <c r="B9" s="6" t="s">
        <v>5</v>
      </c>
      <c r="C9" s="3">
        <v>390371.02500000002</v>
      </c>
    </row>
    <row r="10" spans="2:3">
      <c r="B10" s="6" t="s">
        <v>6</v>
      </c>
      <c r="C10" s="3">
        <v>55000</v>
      </c>
    </row>
    <row r="11" spans="2:3">
      <c r="B11" s="6" t="s">
        <v>7</v>
      </c>
      <c r="C11" s="3">
        <v>80847.349999999991</v>
      </c>
    </row>
    <row r="12" spans="2:3">
      <c r="B12" s="6" t="s">
        <v>8</v>
      </c>
      <c r="C12" s="3">
        <v>45000</v>
      </c>
    </row>
    <row r="13" spans="2:3">
      <c r="B13" s="6" t="s">
        <v>9</v>
      </c>
      <c r="C13" s="3">
        <v>323869.92499999999</v>
      </c>
    </row>
    <row r="14" spans="2:3">
      <c r="B14" s="6" t="s">
        <v>10</v>
      </c>
      <c r="C14" s="3">
        <v>68865.399999999994</v>
      </c>
    </row>
    <row r="15" spans="2:3">
      <c r="B15" s="4" t="s">
        <v>11</v>
      </c>
      <c r="C15" s="3">
        <v>287046.95</v>
      </c>
    </row>
    <row r="16" spans="2:3">
      <c r="B16" s="7" t="s">
        <v>12</v>
      </c>
      <c r="C16" s="3">
        <f>0.25*C15</f>
        <v>71761.737500000003</v>
      </c>
    </row>
    <row r="17" spans="2:3">
      <c r="B17" s="37" t="s">
        <v>13</v>
      </c>
      <c r="C17" s="38">
        <f>C15-C16</f>
        <v>215285.21250000002</v>
      </c>
    </row>
    <row r="21" spans="2:3" ht="15.75" customHeight="1"/>
    <row r="22" spans="2:3" ht="15.75" customHeight="1"/>
    <row r="23" spans="2:3" ht="15.75" customHeight="1"/>
    <row r="24" spans="2:3" ht="15.75" customHeight="1"/>
    <row r="25" spans="2:3" ht="15.75" customHeight="1"/>
    <row r="26" spans="2:3" ht="15.75" customHeight="1"/>
    <row r="27" spans="2:3" ht="15.75" customHeight="1"/>
    <row r="28" spans="2:3" ht="15.75" customHeight="1"/>
    <row r="29" spans="2:3" ht="15.75" customHeight="1"/>
    <row r="30" spans="2:3" ht="15.75" customHeight="1"/>
    <row r="31" spans="2:3" ht="15.75" customHeight="1"/>
    <row r="32" spans="2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0"/>
  <sheetViews>
    <sheetView showGridLines="0" workbookViewId="0">
      <selection activeCell="N6" sqref="N6"/>
    </sheetView>
  </sheetViews>
  <sheetFormatPr defaultColWidth="14.42578125" defaultRowHeight="15" customHeight="1"/>
  <cols>
    <col min="1" max="1" width="8.7109375" customWidth="1"/>
    <col min="2" max="2" width="10.5703125" customWidth="1"/>
    <col min="3" max="3" width="14" customWidth="1"/>
    <col min="4" max="4" width="16.42578125" customWidth="1"/>
    <col min="5" max="26" width="8.7109375" customWidth="1"/>
  </cols>
  <sheetData>
    <row r="3" spans="2:4">
      <c r="B3" s="1" t="s">
        <v>14</v>
      </c>
    </row>
    <row r="5" spans="2:4">
      <c r="B5" s="8"/>
      <c r="C5" s="9" t="s">
        <v>15</v>
      </c>
      <c r="D5" s="10" t="s">
        <v>16</v>
      </c>
    </row>
    <row r="6" spans="2:4">
      <c r="B6" s="2">
        <v>2015</v>
      </c>
      <c r="C6" s="11">
        <v>155075.59355813666</v>
      </c>
      <c r="D6" s="12">
        <v>0.08</v>
      </c>
    </row>
    <row r="7" spans="2:4">
      <c r="B7" s="2">
        <v>2016</v>
      </c>
      <c r="C7" s="11">
        <v>193189.15111382809</v>
      </c>
      <c r="D7" s="12">
        <v>0.09</v>
      </c>
    </row>
    <row r="8" spans="2:4">
      <c r="B8" s="2">
        <v>2017</v>
      </c>
      <c r="C8" s="11">
        <v>182970.15906718749</v>
      </c>
      <c r="D8" s="12">
        <v>0.11</v>
      </c>
    </row>
    <row r="9" spans="2:4">
      <c r="B9" s="2">
        <v>2018</v>
      </c>
      <c r="C9" s="11">
        <v>202514.90428125</v>
      </c>
      <c r="D9" s="12">
        <v>0.115</v>
      </c>
    </row>
    <row r="10" spans="2:4">
      <c r="B10" s="2">
        <v>2019</v>
      </c>
      <c r="C10" s="11">
        <v>182098.951875</v>
      </c>
      <c r="D10" s="12">
        <v>0.11</v>
      </c>
    </row>
    <row r="11" spans="2:4">
      <c r="B11" s="39">
        <v>2020</v>
      </c>
      <c r="C11" s="13">
        <v>215285.21250000002</v>
      </c>
      <c r="D11" s="40">
        <v>0.09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00"/>
  <sheetViews>
    <sheetView showGridLines="0" topLeftCell="F1" workbookViewId="0">
      <selection activeCell="O11" sqref="O11"/>
    </sheetView>
  </sheetViews>
  <sheetFormatPr defaultColWidth="14.42578125" defaultRowHeight="15" customHeight="1"/>
  <cols>
    <col min="1" max="2" width="8.7109375" customWidth="1"/>
    <col min="3" max="3" width="12.5703125" customWidth="1"/>
    <col min="4" max="4" width="11" customWidth="1"/>
    <col min="5" max="26" width="8.7109375" customWidth="1"/>
  </cols>
  <sheetData>
    <row r="3" spans="2:4">
      <c r="B3" s="1" t="s">
        <v>17</v>
      </c>
    </row>
    <row r="5" spans="2:4">
      <c r="C5" s="14" t="s">
        <v>18</v>
      </c>
      <c r="D5" s="15" t="s">
        <v>19</v>
      </c>
    </row>
    <row r="6" spans="2:4">
      <c r="C6" s="2">
        <v>2016</v>
      </c>
      <c r="D6" s="16">
        <v>1653633.8787718401</v>
      </c>
    </row>
    <row r="7" spans="2:4">
      <c r="C7" s="2">
        <v>2017</v>
      </c>
      <c r="D7" s="16">
        <v>1986831.8247520002</v>
      </c>
    </row>
    <row r="8" spans="2:4">
      <c r="C8" s="2">
        <v>2018</v>
      </c>
      <c r="D8" s="16">
        <v>1997534.6356000002</v>
      </c>
    </row>
    <row r="9" spans="2:4">
      <c r="C9" s="2">
        <v>2019</v>
      </c>
      <c r="D9" s="16">
        <v>2187475.4300000002</v>
      </c>
    </row>
    <row r="10" spans="2:4">
      <c r="C10" s="2">
        <v>2020</v>
      </c>
      <c r="D10" s="16">
        <v>2439535.25</v>
      </c>
    </row>
    <row r="11" spans="2:4">
      <c r="B11" s="17" t="s">
        <v>20</v>
      </c>
      <c r="C11" s="18">
        <v>2021</v>
      </c>
      <c r="D11" s="19">
        <v>2584736.1081360602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000"/>
  <sheetViews>
    <sheetView showGridLines="0" workbookViewId="0">
      <selection activeCell="O9" sqref="O9"/>
    </sheetView>
  </sheetViews>
  <sheetFormatPr defaultColWidth="14.42578125" defaultRowHeight="15" customHeight="1"/>
  <cols>
    <col min="1" max="1" width="8.7109375" customWidth="1"/>
    <col min="2" max="2" width="21.140625" customWidth="1"/>
    <col min="3" max="3" width="12.28515625" customWidth="1"/>
    <col min="4" max="26" width="8.7109375" customWidth="1"/>
  </cols>
  <sheetData>
    <row r="3" spans="2:3">
      <c r="B3" s="1" t="s">
        <v>21</v>
      </c>
    </row>
    <row r="5" spans="2:3">
      <c r="B5" s="20" t="s">
        <v>22</v>
      </c>
      <c r="C5" s="21" t="s">
        <v>23</v>
      </c>
    </row>
    <row r="6" spans="2:3">
      <c r="B6" s="22" t="s">
        <v>24</v>
      </c>
      <c r="C6" s="23">
        <v>1188534.6000000001</v>
      </c>
    </row>
    <row r="7" spans="2:3">
      <c r="B7" s="24" t="s">
        <v>5</v>
      </c>
      <c r="C7" s="23">
        <v>390371.02500000002</v>
      </c>
    </row>
    <row r="8" spans="2:3">
      <c r="B8" s="24" t="s">
        <v>9</v>
      </c>
      <c r="C8" s="23">
        <v>323869.92499999999</v>
      </c>
    </row>
    <row r="9" spans="2:3">
      <c r="B9" s="24" t="s">
        <v>7</v>
      </c>
      <c r="C9" s="23">
        <v>80847.349999999991</v>
      </c>
    </row>
    <row r="10" spans="2:3">
      <c r="B10" s="25" t="s">
        <v>8</v>
      </c>
      <c r="C10" s="26">
        <f>SUM(C15:C18)</f>
        <v>180115.4</v>
      </c>
    </row>
    <row r="13" spans="2:3">
      <c r="B13" s="27" t="s">
        <v>25</v>
      </c>
    </row>
    <row r="15" spans="2:3">
      <c r="B15" s="28" t="s">
        <v>10</v>
      </c>
      <c r="C15" s="29">
        <v>68865.399999999994</v>
      </c>
    </row>
    <row r="16" spans="2:3">
      <c r="B16" s="24" t="s">
        <v>6</v>
      </c>
      <c r="C16" s="23">
        <v>55000</v>
      </c>
    </row>
    <row r="17" spans="2:3">
      <c r="B17" s="24" t="s">
        <v>8</v>
      </c>
      <c r="C17" s="23">
        <v>45000</v>
      </c>
    </row>
    <row r="18" spans="2:3">
      <c r="B18" s="25" t="s">
        <v>12</v>
      </c>
      <c r="C18" s="26">
        <f>0.25*C17</f>
        <v>11250</v>
      </c>
    </row>
    <row r="21" spans="2:3" ht="15.75" customHeight="1"/>
    <row r="22" spans="2:3" ht="15.75" customHeight="1"/>
    <row r="23" spans="2:3" ht="15.75" customHeight="1"/>
    <row r="24" spans="2:3" ht="15.75" customHeight="1"/>
    <row r="25" spans="2:3" ht="15.75" customHeight="1"/>
    <row r="26" spans="2:3" ht="15.75" customHeight="1"/>
    <row r="27" spans="2:3" ht="15.75" customHeight="1"/>
    <row r="28" spans="2:3" ht="15.75" customHeight="1"/>
    <row r="29" spans="2:3" ht="15.75" customHeight="1"/>
    <row r="30" spans="2:3" ht="15.75" customHeight="1"/>
    <row r="31" spans="2:3" ht="15.75" customHeight="1"/>
    <row r="32" spans="2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5:C5" xr:uid="{00000000-0009-0000-0000-000003000000}">
    <sortState xmlns:xlrd2="http://schemas.microsoft.com/office/spreadsheetml/2017/richdata2" ref="B5:C5">
      <sortCondition descending="1" ref="C5"/>
    </sortState>
  </autoFilter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1000"/>
  <sheetViews>
    <sheetView showGridLines="0" workbookViewId="0">
      <selection activeCell="C7" sqref="C7"/>
    </sheetView>
  </sheetViews>
  <sheetFormatPr defaultColWidth="14.42578125" defaultRowHeight="15" customHeight="1"/>
  <cols>
    <col min="1" max="1" width="8.7109375" customWidth="1"/>
    <col min="2" max="2" width="18" customWidth="1"/>
    <col min="3" max="26" width="8.7109375" customWidth="1"/>
  </cols>
  <sheetData>
    <row r="4" spans="2:5">
      <c r="B4" s="1" t="s">
        <v>26</v>
      </c>
    </row>
    <row r="6" spans="2:5">
      <c r="B6" s="30" t="s">
        <v>27</v>
      </c>
      <c r="C6" s="31" t="s">
        <v>28</v>
      </c>
      <c r="D6" s="31" t="s">
        <v>29</v>
      </c>
      <c r="E6" s="32" t="s">
        <v>30</v>
      </c>
    </row>
    <row r="7" spans="2:5">
      <c r="B7" s="2" t="s">
        <v>5</v>
      </c>
      <c r="C7" s="33">
        <v>300000</v>
      </c>
      <c r="D7" s="33">
        <v>210000</v>
      </c>
      <c r="E7" s="12">
        <f t="shared" ref="E7:E8" si="0">D7/C7</f>
        <v>0.7</v>
      </c>
    </row>
    <row r="8" spans="2:5">
      <c r="B8" s="39" t="s">
        <v>9</v>
      </c>
      <c r="C8" s="34">
        <v>270000</v>
      </c>
      <c r="D8" s="34">
        <v>165000</v>
      </c>
      <c r="E8" s="40">
        <f t="shared" si="0"/>
        <v>0.61111111111111116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E01E-6047-4843-98B5-FDB3AA46AF52}">
  <dimension ref="A1"/>
  <sheetViews>
    <sheetView tabSelected="1" workbookViewId="0">
      <selection activeCell="T3" sqref="T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/>
  <cp:revision/>
  <dcterms:created xsi:type="dcterms:W3CDTF">2020-08-28T11:25:48Z</dcterms:created>
  <dcterms:modified xsi:type="dcterms:W3CDTF">2022-06-17T17:37:04Z</dcterms:modified>
  <cp:category/>
  <cp:contentStatus/>
</cp:coreProperties>
</file>