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ocuments\"/>
    </mc:Choice>
  </mc:AlternateContent>
  <xr:revisionPtr revIDLastSave="0" documentId="13_ncr:1_{CBB9755D-11A5-456F-BBE4-6FE93A339BAB}" xr6:coauthVersionLast="47" xr6:coauthVersionMax="47" xr10:uidLastSave="{00000000-0000-0000-0000-000000000000}"/>
  <bookViews>
    <workbookView xWindow="38280" yWindow="-120" windowWidth="25440" windowHeight="15390" xr2:uid="{75023E8D-C8D9-4BCC-81AE-7405E93B03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C3" i="1"/>
  <c r="F11" i="1"/>
  <c r="F19" i="1" l="1"/>
  <c r="F34" i="1" s="1"/>
  <c r="F3" i="1"/>
  <c r="F6" i="1" s="1"/>
  <c r="F7" i="1" s="1"/>
  <c r="F27" i="1" s="1"/>
  <c r="F12" i="1"/>
  <c r="F13" i="1" s="1"/>
  <c r="F17" i="1"/>
  <c r="F26" i="1" l="1"/>
  <c r="F22" i="1"/>
  <c r="F23" i="1"/>
  <c r="F30" i="1"/>
  <c r="F8" i="1"/>
  <c r="F31" i="1"/>
  <c r="F35" i="1"/>
</calcChain>
</file>

<file path=xl/sharedStrings.xml><?xml version="1.0" encoding="utf-8"?>
<sst xmlns="http://schemas.openxmlformats.org/spreadsheetml/2006/main" count="34" uniqueCount="28">
  <si>
    <t>Txs per block</t>
  </si>
  <si>
    <t>Blocktime (seconds)</t>
  </si>
  <si>
    <t>Avg seals per tx</t>
  </si>
  <si>
    <t>New seals per block</t>
  </si>
  <si>
    <t>Chain state growth</t>
  </si>
  <si>
    <t>Per block</t>
  </si>
  <si>
    <t>Per year</t>
  </si>
  <si>
    <t>Per day</t>
  </si>
  <si>
    <t>Block size</t>
  </si>
  <si>
    <t>Closed seal list size</t>
  </si>
  <si>
    <t>STARK proof size</t>
  </si>
  <si>
    <t>Total</t>
  </si>
  <si>
    <t>TPS</t>
  </si>
  <si>
    <t>IOPS requirement</t>
  </si>
  <si>
    <t>With 30 days caching</t>
  </si>
  <si>
    <t>RAM requirement</t>
  </si>
  <si>
    <t>With 90 days caching</t>
  </si>
  <si>
    <t>IOPS requrement</t>
  </si>
  <si>
    <t>Seals spent in &lt;90 days</t>
  </si>
  <si>
    <t>Seals spent in &lt;30 days</t>
  </si>
  <si>
    <t>Compressed bytes per seal</t>
  </si>
  <si>
    <t>With 7 days caching</t>
  </si>
  <si>
    <t>Seals spent in &lt;7 days</t>
  </si>
  <si>
    <t>Seals spent in &lt;1 day</t>
  </si>
  <si>
    <t>With 1 day caching</t>
  </si>
  <si>
    <t>Params</t>
  </si>
  <si>
    <t>Results</t>
  </si>
  <si>
    <t>Required bandwidth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</si>
</sst>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E+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1" fontId="0" fillId="0" borderId="0" xfId="0" applyNumberForma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9" fontId="0" fillId="0" borderId="0" xfId="1" applyFont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8854E-6ACE-4E3B-995D-A2E62C29CCA0}">
  <dimension ref="B2:F35"/>
  <sheetViews>
    <sheetView tabSelected="1" workbookViewId="0">
      <selection activeCell="I10" sqref="I10"/>
    </sheetView>
  </sheetViews>
  <sheetFormatPr defaultRowHeight="14.4" x14ac:dyDescent="0.3"/>
  <cols>
    <col min="2" max="2" width="24.109375" customWidth="1"/>
    <col min="3" max="3" width="13.21875" customWidth="1"/>
    <col min="5" max="5" width="23.21875" customWidth="1"/>
    <col min="6" max="6" width="15.77734375" customWidth="1"/>
  </cols>
  <sheetData>
    <row r="2" spans="2:6" x14ac:dyDescent="0.3">
      <c r="B2" s="9" t="s">
        <v>25</v>
      </c>
      <c r="E2" s="9" t="s">
        <v>26</v>
      </c>
    </row>
    <row r="3" spans="2:6" x14ac:dyDescent="0.3">
      <c r="B3" t="s">
        <v>0</v>
      </c>
      <c r="C3" s="2">
        <f>2^20</f>
        <v>1048576</v>
      </c>
      <c r="E3" s="6" t="s">
        <v>3</v>
      </c>
      <c r="F3" s="2">
        <f>C3*C5</f>
        <v>3145728</v>
      </c>
    </row>
    <row r="4" spans="2:6" x14ac:dyDescent="0.3">
      <c r="B4" t="s">
        <v>1</v>
      </c>
      <c r="C4">
        <v>600</v>
      </c>
    </row>
    <row r="5" spans="2:6" x14ac:dyDescent="0.3">
      <c r="B5" t="s">
        <v>2</v>
      </c>
      <c r="C5">
        <v>3</v>
      </c>
      <c r="E5" s="6" t="s">
        <v>4</v>
      </c>
    </row>
    <row r="6" spans="2:6" x14ac:dyDescent="0.3">
      <c r="E6" t="s">
        <v>5</v>
      </c>
      <c r="F6" s="1">
        <f>F3/8</f>
        <v>393216</v>
      </c>
    </row>
    <row r="7" spans="2:6" x14ac:dyDescent="0.3">
      <c r="B7" t="s">
        <v>20</v>
      </c>
      <c r="C7">
        <v>1.9</v>
      </c>
      <c r="E7" t="s">
        <v>7</v>
      </c>
      <c r="F7" s="1">
        <f>((24*3600)/C4)*F6</f>
        <v>56623104</v>
      </c>
    </row>
    <row r="8" spans="2:6" x14ac:dyDescent="0.3">
      <c r="E8" t="s">
        <v>6</v>
      </c>
      <c r="F8" s="1">
        <f>365*F7</f>
        <v>20667432960</v>
      </c>
    </row>
    <row r="9" spans="2:6" x14ac:dyDescent="0.3">
      <c r="B9" t="s">
        <v>18</v>
      </c>
      <c r="C9" s="5">
        <v>0.95</v>
      </c>
    </row>
    <row r="10" spans="2:6" x14ac:dyDescent="0.3">
      <c r="B10" t="s">
        <v>19</v>
      </c>
      <c r="C10" s="5">
        <v>0.9</v>
      </c>
      <c r="E10" s="6" t="s">
        <v>8</v>
      </c>
    </row>
    <row r="11" spans="2:6" x14ac:dyDescent="0.3">
      <c r="B11" t="s">
        <v>22</v>
      </c>
      <c r="C11" s="8">
        <v>0.82</v>
      </c>
      <c r="E11" t="s">
        <v>9</v>
      </c>
      <c r="F11" s="2">
        <f>C3*C7</f>
        <v>1992294.3999999999</v>
      </c>
    </row>
    <row r="12" spans="2:6" x14ac:dyDescent="0.3">
      <c r="B12" t="s">
        <v>23</v>
      </c>
      <c r="C12" s="8">
        <v>0.6</v>
      </c>
      <c r="E12" t="s">
        <v>10</v>
      </c>
      <c r="F12" s="2">
        <f>LOG10(C3)*100*1024</f>
        <v>616509.43111983349</v>
      </c>
    </row>
    <row r="13" spans="2:6" x14ac:dyDescent="0.3">
      <c r="E13" s="7" t="s">
        <v>11</v>
      </c>
      <c r="F13" s="2">
        <f>F11+F12</f>
        <v>2608803.8311198335</v>
      </c>
    </row>
    <row r="15" spans="2:6" x14ac:dyDescent="0.3">
      <c r="E15" s="6" t="s">
        <v>27</v>
      </c>
      <c r="F15" s="2">
        <f>F13/C4</f>
        <v>4348.0063851997229</v>
      </c>
    </row>
    <row r="17" spans="5:6" x14ac:dyDescent="0.3">
      <c r="E17" s="6" t="s">
        <v>12</v>
      </c>
      <c r="F17" s="4">
        <f>C3/C4</f>
        <v>1747.6266666666668</v>
      </c>
    </row>
    <row r="19" spans="5:6" x14ac:dyDescent="0.3">
      <c r="E19" s="6" t="s">
        <v>13</v>
      </c>
      <c r="F19" s="2">
        <f>C3/C4</f>
        <v>1747.6266666666668</v>
      </c>
    </row>
    <row r="21" spans="5:6" x14ac:dyDescent="0.3">
      <c r="E21" t="s">
        <v>16</v>
      </c>
    </row>
    <row r="22" spans="5:6" x14ac:dyDescent="0.3">
      <c r="E22" s="6" t="s">
        <v>17</v>
      </c>
      <c r="F22" s="3">
        <f>F19*(1-C9)</f>
        <v>87.381333333333416</v>
      </c>
    </row>
    <row r="23" spans="5:6" x14ac:dyDescent="0.3">
      <c r="E23" s="6" t="s">
        <v>15</v>
      </c>
      <c r="F23" s="1">
        <f>90*F7</f>
        <v>5096079360</v>
      </c>
    </row>
    <row r="25" spans="5:6" x14ac:dyDescent="0.3">
      <c r="E25" t="s">
        <v>14</v>
      </c>
    </row>
    <row r="26" spans="5:6" x14ac:dyDescent="0.3">
      <c r="E26" s="6" t="s">
        <v>13</v>
      </c>
      <c r="F26" s="3">
        <f>$F$19*(1-C10)</f>
        <v>174.76266666666663</v>
      </c>
    </row>
    <row r="27" spans="5:6" x14ac:dyDescent="0.3">
      <c r="E27" s="6" t="s">
        <v>15</v>
      </c>
      <c r="F27" s="1">
        <f>30*$F$7</f>
        <v>1698693120</v>
      </c>
    </row>
    <row r="29" spans="5:6" x14ac:dyDescent="0.3">
      <c r="E29" t="s">
        <v>21</v>
      </c>
    </row>
    <row r="30" spans="5:6" x14ac:dyDescent="0.3">
      <c r="E30" s="6" t="s">
        <v>13</v>
      </c>
      <c r="F30" s="3">
        <f>$F$19*(1-C11)</f>
        <v>314.57280000000009</v>
      </c>
    </row>
    <row r="31" spans="5:6" x14ac:dyDescent="0.3">
      <c r="E31" s="6" t="s">
        <v>15</v>
      </c>
      <c r="F31" s="1">
        <f>7*$F$7</f>
        <v>396361728</v>
      </c>
    </row>
    <row r="33" spans="5:6" x14ac:dyDescent="0.3">
      <c r="E33" t="s">
        <v>24</v>
      </c>
    </row>
    <row r="34" spans="5:6" x14ac:dyDescent="0.3">
      <c r="E34" s="6" t="s">
        <v>13</v>
      </c>
      <c r="F34" s="3">
        <f>$F$19*(1-C12)</f>
        <v>699.05066666666676</v>
      </c>
    </row>
    <row r="35" spans="5:6" x14ac:dyDescent="0.3">
      <c r="E35" s="6" t="s">
        <v>15</v>
      </c>
      <c r="F35" s="1">
        <f>$F$7</f>
        <v>56623104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Borcany</dc:creator>
  <cp:lastModifiedBy>Adam Borcany</cp:lastModifiedBy>
  <dcterms:created xsi:type="dcterms:W3CDTF">2023-10-01T16:26:21Z</dcterms:created>
  <dcterms:modified xsi:type="dcterms:W3CDTF">2023-10-01T16:58:54Z</dcterms:modified>
</cp:coreProperties>
</file>