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hidePivotFieldList="1"/>
  <mc:AlternateContent xmlns:mc="http://schemas.openxmlformats.org/markup-compatibility/2006">
    <mc:Choice Requires="x15">
      <x15ac:absPath xmlns:x15ac="http://schemas.microsoft.com/office/spreadsheetml/2010/11/ac" url="C:\Users\hp\Downloads\EXCEL PROJECTS AND ITS DATA SETS\EXCEL PROJECTS\chandoo projects\project finished\"/>
    </mc:Choice>
  </mc:AlternateContent>
  <xr:revisionPtr revIDLastSave="0" documentId="13_ncr:1_{2BBB3D83-9B4F-461F-A111-3020000D673C}" xr6:coauthVersionLast="47" xr6:coauthVersionMax="47" xr10:uidLastSave="{00000000-0000-0000-0000-000000000000}"/>
  <bookViews>
    <workbookView xWindow="-110" yWindow="-110" windowWidth="19420" windowHeight="10300"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4" i="6" l="1"/>
  <c r="L64" i="6"/>
  <c r="L67" i="6" s="1"/>
  <c r="L72" i="6" s="1"/>
  <c r="L63" i="6"/>
  <c r="L66" i="6" s="1"/>
  <c r="L71" i="6" s="1"/>
  <c r="L62" i="6"/>
  <c r="L70" i="6" s="1"/>
  <c r="I46" i="6"/>
  <c r="H50"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50" i="6" l="1"/>
  <c r="I54" i="6"/>
  <c r="I53" i="6"/>
  <c r="I52" i="6"/>
  <c r="I51" i="6"/>
  <c r="H54" i="6"/>
  <c r="H53" i="6"/>
  <c r="H52" i="6"/>
  <c r="H5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0041DD-B3CD-459C-8975-77FB269E746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87A4310-4D60-425D-9420-C43192221DE4}"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F7B26F46-258A-4DC6-A094-B4D23894AA25}"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<sst xmlns="http://schemas.openxmlformats.org/spreadsheetml/2006/main" count="3201" uniqueCount="1085">
  <si>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</si>
  <si>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</si>
  <si>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</si>
  <si>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</si>
  <si>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</si>
  <si>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</si>
  <si>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</si>
  <si>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</si>
  <si>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</si>
  <si>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</si>
  <si>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</si>
  <si>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</si>
  <si>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</si>
  <si>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</si>
  <si>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</si>
  <si>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</si>
  <si>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</si>
  <si>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</si>
  <si>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</si>
  <si>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</si>
  <si>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</si>
  <si>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</si>
  <si>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</si>
  <si>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</si>
  <si>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</si>
  <si>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</si>
  <si>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</si>
  <si>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</si>
  <si>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</si>
  <si>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</si>
  <si>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</si>
  <si>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</si>
  <si>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</si>
  <si>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</si>
  <si>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</si>
  <si>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</si>
  <si>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</si>
  <si>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</si>
  <si>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</si>
  <si>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</si>
  <si>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</si>
  <si>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</si>
  <si>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</si>
  <si>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</si>
  <si>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</si>
  <si>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</si>
  <si>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</si>
  <si>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</si>
  <si>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</si>
  <si>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</si>
  <si>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</si>
  <si>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</si>
  <si>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</si>
  <si>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</si>
  <si>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</si>
  <si>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</si>
  <si>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</si>
  <si>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</si>
  <si>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</si>
  <si>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</si>
  <si>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</si>
  <si>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</si>
  <si>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</si>
  <si>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</si>
  <si>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</si>
  <si>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</si>
  <si>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</si>
  <si>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</si>
  <si>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</si>
  <si>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</si>
  <si>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</si>
  <si>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</si>
  <si>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</si>
  <si>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</si>
  <si>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</si>
  <si>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</si>
  <si>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</si>
  <si>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</si>
  <si>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</si>
  <si>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</si>
  <si>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</si>
  <si>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</si>
  <si>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</si>
  <si>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</si>
  <si>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</si>
  <si>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</si>
  <si>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</si>
  <si>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</si>
  <si>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</si>
  <si>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</si>
  <si>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</si>
  <si>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</si>
  <si>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</si>
  <si>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</si>
  <si>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</si>
  <si>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</si>
  <si>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</si>
  <si>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</si>
  <si>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</si>
  <si>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</si>
  <si>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</si>
  <si>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</si>
  <si>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</si>
  <si>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</si>
  <si>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</si>
  <si>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</si>
  <si>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</si>
  <si>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</si>
  <si>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</si>
  <si>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</si>
  <si>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</si>
  <si>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</si>
  <si>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</si>
  <si>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</si>
  <si>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</si>
  <si>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</si>
  <si>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</si>
  <si>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</si>
  <si>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</si>
  <si>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</si>
  <si>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</si>
  <si>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</si>
  <si>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</si>
  <si>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</si>
  <si>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</si>
  <si>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</si>
  <si>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</si>
  <si>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</si>
  <si>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</si>
  <si>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</si>
  <si>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</si>
  <si>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</si>
  <si>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</si>
  <si>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</si>
  <si>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</si>
  <si>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</si>
  <si>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</si>
  <si>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</si>
  <si>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</si>
  <si>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</si>
  <si>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</si>
  <si>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</si>
  <si>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</si>
  <si>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</si>
  <si>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</si>
  <si>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</si>
  <si>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</si>
  <si>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</si>
  <si>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</si>
  <si>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</si>
  <si>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</si>
  <si>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</si>
  <si>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</si>
  <si>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</si>
  <si>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</si>
  <si>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</si>
  <si>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</si>
  <si>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</si>
  <si>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</si>
  <si>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</si>
  <si>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</si>
  <si>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</si>
  <si>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</si>
  <si>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</si>
  <si>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</si>
  <si>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</si>
  <si>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</si>
  <si>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</si>
  <si>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</si>
  <si>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</si>
  <si>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</si>
  <si>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</si>
  <si>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</si>
  <si>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</si>
  <si>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</si>
  <si>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</si>
  <si>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</si>
  <si>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</si>
  <si>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</si>
  <si>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</si>
  <si>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</si>
  <si>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</si>
  <si>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</si>
  <si>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</si>
  <si>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</si>
  <si>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</si>
  <si>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</si>
  <si>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</si>
  <si>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</si>
  <si>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</si>
  <si>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</si>
  <si>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</si>
  <si>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</si>
  <si>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</si>
  <si>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</si>
  <si>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</si>
  <si>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</si>
  <si>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</si>
  <si>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</si>
  <si>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</si>
  <si>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</si>
  <si>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</si>
  <si>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</si>
  <si>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</si>
  <si>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</si>
  <si>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</si>
  <si>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</si>
  <si>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</si>
  <si>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</si>
  <si>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</si>
  <si>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</si>
  <si>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</si>
  <si>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</si>
  <si>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</si>
  <si>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</si>
  <si>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</si>
  <si>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</si>
  <si>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</si>
  <si>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</si>
  <si>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</si>
  <si>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</si>
  <si>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</si>
  <si>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</si>
  <si>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</si>
  <si>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</si>
  <si>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</si>
  <si>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</si>
  <si>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</si>
  <si>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</si>
  <si>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</si>
  <si>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</si>
  <si>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</si>
  <si>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</si>
  <si>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</si>
  <si>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</si>
  <si>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</si>
  <si>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</si>
  <si>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</si>
  <si>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</si>
  <si>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</si>
  <si>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</si>
  <si>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</si>
  <si>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</si>
  <si>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</si>
  <si>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</si>
  <si>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</si>
  <si>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</si>
  <si>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</si>
  <si>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</si>
  <si>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</si>
  <si>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</si>
  <si>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</si>
  <si>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</si>
  <si>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</si>
  <si>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</si>
  <si>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</si>
  <si>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</si>
  <si>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</si>
  <si>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</si>
  <si>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</si>
  <si>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</si>
  <si>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</si>
  <si>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</si>
  <si>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</si>
  <si>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</si>
  <si>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</si>
  <si>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</si>
  <si>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</si>
  <si>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</si>
  <si>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</si>
  <si>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</si>
  <si>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</si>
  <si>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</si>
  <si>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</si>
  <si>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</si>
  <si>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</si>
  <si>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</si>
  <si>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</si>
  <si>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</si>
  <si>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</si>
  <si>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</si>
  <si>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</si>
  <si>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</si>
  <si>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</si>
  <si>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</si>
  <si>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</si>
  <si>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</si>
  <si>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</si>
  <si>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</si>
  <si>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</si>
  <si>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</si>
  <si>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</si>
  <si>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</si>
  <si>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</si>
  <si>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</si>
  <si>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</si>
  <si>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</si>
  <si>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</si>
  <si>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</si>
  <si>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</si>
  <si>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</si>
  <si>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</si>
  <si>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</si>
  <si>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</si>
  <si>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</si>
  <si>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</si>
  <si>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</si>
  <si>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</si>
  <si>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</si>
  <si>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</si>
  <si>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</si>
  <si>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</si>
  <si>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</si>
  <si>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</si>
  <si>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</si>
  <si>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</si>
  <si>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</si>
  <si>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</si>
  <si>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</si>
  <si>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</si>
  <si>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</si>
  <si>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</si>
  <si>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</si>
  <si>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</si>
  <si>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</si>
  <si>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</si>
  <si>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</si>
  <si>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</si>
  <si>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</si>
  <si>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</si>
  <si>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</si>
  <si>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</si>
  <si>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</si>
  <si>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</si>
  <si>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</si>
  <si>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</si>
  <si>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</si>
  <si>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</si>
  <si>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</si>
  <si>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</si>
  <si>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</si>
  <si>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</si>
  <si>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</si>
  <si>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</si>
  <si>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</si>
  <si>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</si>
  <si>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</si>
  <si>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</si>
  <si>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</si>
  <si>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</si>
  <si>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</si>
  <si>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</si>
  <si>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</si>
  <si>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</si>
  <si>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</si>
  <si>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</si>
  <si>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</si>
  <si>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</si>
  <si>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</si>
  <si>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</si>
  <si>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</si>
  <si>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</si>
  <si>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</si>
  <si>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</si>
  <si>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</si>
  <si>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</si>
  <si>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</si>
  <si>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</si>
  <si>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</si>
  <si>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</si>
  <si>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</si>
  <si>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</si>
  <si>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</si>
  <si>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</si>
  <si>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</si>
  <si>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</si>
  <si>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</si>
  <si>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</si>
  <si>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</si>
  <si>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</si>
  <si>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</si>
  <si>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</si>
  <si>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</si>
  <si>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</si>
  <si>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</si>
  <si>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</si>
  <si>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</si>
  <si>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</si>
  <si>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</si>
  <si>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</si>
  <si>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</si>
  <si>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</si>
  <si>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</si>
  <si>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</si>
  <si>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</si>
  <si>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</si>
  <si>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</si>
  <si>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</si>
  <si>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</si>
  <si>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</si>
  <si>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</si>
  <si>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</si>
  <si>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</si>
  <si>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</si>
  <si>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</si>
  <si>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</si>
  <si>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</si>
  <si>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</si>
  <si>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</si>
  <si>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</si>
  <si>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</si>
  <si>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</si>
  <si>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</si>
  <si>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</si>
  <si>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</si>
  <si>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</si>
  <si>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</si>
  <si>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</si>
  <si>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</si>
  <si>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</si>
  <si>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</si>
  <si>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</si>
  <si>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</si>
  <si>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</si>
  <si>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</si>
  <si>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</si>
  <si>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</si>
  <si>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</si>
  <si>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</si>
  <si>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</si>
  <si>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</si>
  <si>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</si>
  <si>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</si>
  <si>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</si>
  <si>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</si>
  <si>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</si>
  <si>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</si>
  <si>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</si>
  <si>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</si>
  <si>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</si>
  <si>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</si>
  <si>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</si>
  <si>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</si>
  <si>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</si>
  <si>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</si>
  <si>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</si>
  <si>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</si>
  <si>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</si>
  <si>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</si>
  <si>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</si>
  <si>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</si>
  <si>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</si>
  <si>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</si>
  <si>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</si>
  <si>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</si>
  <si>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</si>
  <si>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</si>
  <si>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</si>
  <si>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</si>
  <si>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</si>
  <si>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</si>
  <si>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</si>
  <si>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</si>
  <si>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</si>
  <si>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</si>
  <si>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</si>
  <si>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</si>
  <si>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</si>
  <si>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</si>
  <si>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</si>
  <si>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</si>
  <si>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</si>
  <si>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</si>
  <si>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</si>
  <si>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</si>
  <si>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</si>
  <si>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</si>
  <si>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</si>
  <si>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</si>
  <si>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</si>
  <si>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</si>
  <si>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</si>
  <si>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</si>
  <si>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</si>
  <si>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</si>
  <si>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</si>
  <si>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</si>
  <si>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</si>
  <si>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</si>
  <si>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</si>
  <si>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</si>
  <si>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</si>
  <si>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</si>
  <si>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</si>
  <si>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</si>
  <si>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</si>
  <si>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</si>
  <si>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</si>
  <si>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</si>
  <si>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</si>
  <si>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</si>
  <si>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</si>
  <si>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</si>
  <si>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</si>
  <si>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</si>
  <si>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</si>
  <si>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</si>
  <si>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</si>
  <si>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</si>
  <si>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</si>
  <si>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</si>
  <si>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</si>
  <si>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</si>
  <si>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</si>
  <si>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</si>
  <si>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</si>
  <si>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</si>
  <si>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</si>
  <si>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</si>
  <si>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</si>
  <si>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</si>
  <si>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</si>
  <si>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</si>
  <si>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</si>
  <si>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</si>
  <si>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</si>
  <si>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</si>
  <si>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</si>
  <si>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</si>
  <si>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</si>
  <si>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</si>
  <si>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</si>
  <si>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</si>
  <si>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</si>
  <si>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</si>
  <si>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</si>
  <si>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</si>
  <si>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</si>
  <si>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</si>
  <si>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</si>
  <si>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</si>
  <si>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</si>
  <si>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</si>
  <si>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</si>
  <si>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</si>
  <si>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</si>
  <si>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</si>
  <si>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</si>
  <si>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</si>
  <si>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</si>
  <si>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</si>
  <si>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</si>
  <si>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</si>
  <si>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</si>
  <si>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</si>
  <si>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</si>
  <si>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</si>
  <si>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</si>
  <si>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</si>
  <si>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</si>
  <si>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</si>
  <si>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</si>
  <si>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</si>
  <si>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</si>
  <si>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</si>
  <si>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</si>
  <si>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</si>
  <si>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</si>
  <si>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</si>
  <si>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</si>
  <si>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</si>
  <si>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</si>
  <si>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</si>
  <si>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</si>
  <si>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</si>
  <si>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</si>
  <si>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</si>
  <si>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</si>
  <si>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</si>
  <si>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</si>
  <si>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</si>
  <si>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</si>
  <si>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</si>
  <si>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</si>
  <si>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</si>
  <si>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</si>
  <si>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</si>
  <si>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</si>
  <si>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</si>
  <si>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</si>
  <si>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</si>
  <si>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</si>
  <si>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</si>
  <si>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</si>
  <si>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</si>
  <si>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</si>
  <si>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</si>
  <si>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</si>
  <si>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</si>
  <si>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</si>
  <si>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</si>
  <si>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</si>
  <si>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</si>
  <si>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</si>
  <si>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</si>
  <si>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</si>
  <si>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</si>
  <si>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</si>
  <si>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</si>
  <si>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</si>
  <si>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</si>
  <si>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</si>
  <si>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</si>
  <si>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</si>
  <si>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</si>
  <si>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</si>
  <si>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</si>
  <si>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</si>
  <si>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</si>
  <si>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</si>
  <si>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</si>
  <si>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</si>
  <si>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</si>
  <si>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</si>
  <si>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</si>
  <si>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</si>
  <si>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</si>
  <si>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</si>
  <si>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</si>
  <si>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</si>
  <si>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</si>
  <si>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</si>
  <si>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</si>
  <si>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</si>
  <si>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</si>
  <si>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</si>
  <si>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</si>
  <si>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</si>
  <si>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</si>
  <si>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</si>
  <si>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</si>
  <si>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</si>
  <si>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</si>
  <si>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</si>
  <si>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</si>
  <si>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</si>
  <si>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</si>
  <si>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</si>
  <si>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</si>
  <si>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</si>
  <si>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</si>
  <si>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</si>
  <si>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</si>
  <si>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</si>
  <si>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</si>
  <si>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</si>
  <si>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</si>
  <si>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</si>
  <si>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</si>
  <si>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</si>
  <si>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</si>
  <si>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</si>
  <si>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</si>
  <si>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</si>
  <si>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</si>
  <si>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</si>
  <si>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</si>
  <si>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</si>
  <si>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</si>
  <si>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</si>
  <si>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</si>
  <si>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</si>
  <si>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</si>
  <si>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</si>
  <si>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</si>
  <si>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</si>
  <si>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</si>
  <si>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</si>
  <si>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</si>
  <si>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</si>
  <si>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</si>
  <si>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</si>
  <si>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</si>
  <si>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</si>
  <si>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</si>
  <si>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</si>
  <si>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</si>
  <si>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</si>
  <si>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</si>
  <si>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</si>
  <si>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</si>
  <si>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</si>
  <si>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</si>
  <si>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</si>
  <si>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</si>
  <si>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</si>
  <si>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</si>
  <si>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</si>
  <si>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</si>
  <si>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</si>
  <si>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</si>
  <si>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</si>
  <si>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</si>
  <si>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</si>
  <si>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</si>
  <si>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</si>
  <si>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</si>
  <si>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</si>
  <si>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</si>
  <si>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</si>
  <si>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</si>
  <si>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</si>
  <si>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</si>
  <si>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</si>
  <si>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</si>
  <si>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</si>
  <si>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</si>
  <si>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</si>
  <si>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</si>
  <si>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</si>
  <si>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</si>
  <si>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</si>
  <si>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</si>
  <si>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</si>
  <si>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</si>
  <si>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</si>
  <si>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</si>
  <si>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</si>
  <si>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</si>
  <si>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</si>
  <si>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</si>
  <si>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</si>
  <si>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</si>
  <si>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</si>
  <si>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</si>
  <si>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</si>
  <si>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</si>
  <si>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</si>
  <si>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</si>
  <si>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</si>
  <si>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</si>
  <si>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</si>
  <si>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</si>
  <si>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</si>
  <si>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</si>
  <si>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</si>
  <si>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</si>
  <si>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</si>
  <si>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</si>
  <si>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</si>
  <si>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</si>
  <si>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</si>
  <si>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</si>
  <si>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</si>
  <si>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</si>
  <si>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</si>
  <si>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</si>
  <si>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</si>
  <si>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</si>
  <si>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</si>
  <si>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</si>
  <si>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</si>
  <si>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</si>
  <si>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</si>
  <si>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</si>
  <si>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</si>
  <si>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</si>
  <si>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</si>
  <si>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</si>
  <si>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</si>
  <si>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</si>
  <si>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</si>
  <si>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</si>
  <si>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</si>
  <si>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</si>
  <si>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</si>
  <si>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</si>
  <si>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</si>
  <si>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</si>
  <si>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</si>
  <si>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</si>
  <si>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</si>
  <si>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</si>
  <si>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</si>
  <si>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</si>
  <si>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</si>
  <si>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</si>
  <si>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</si>
  <si>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</si>
  <si>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</si>
  <si>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</si>
  <si>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</si>
  <si>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</si>
  <si>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</si>
  <si>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</si>
  <si>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</si>
  <si>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</si>
  <si>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</si>
  <si>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</si>
  <si>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</si>
  <si>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</si>
  <si>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</si>
  <si>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</si>
  <si>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</si>
  <si>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</si>
  <si>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</si>
  <si>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</si>
  <si>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</si>
  <si>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</si>
  <si>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</si>
  <si>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</si>
  <si>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</si>
  <si>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</si>
  <si>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</si>
  <si>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</si>
  <si>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</si>
  <si>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</si>
  <si>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</si>
  <si>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</si>
  <si>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</si>
  <si>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</si>
  <si>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</si>
  <si>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</si>
  <si>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</si>
  <si>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</si>
  <si>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</si>
  <si>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</si>
  <si>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</si>
  <si>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</si>
  <si>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</si>
  <si>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</si>
  <si>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</si>
  <si>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</si>
  <si>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</si>
  <si>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</si>
  <si>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</si>
  <si>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</si>
  <si>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</si>
  <si>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</si>
  <si>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</si>
  <si>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</si>
  <si>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</si>
  <si>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</si>
  <si>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</si>
  <si>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</si>
  <si>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</si>
  <si>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</si>
  <si>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</si>
  <si>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</si>
  <si>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</si>
  <si>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</si>
  <si>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</si>
  <si>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</si>
  <si>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</si>
  <si>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</si>
  <si>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</si>
  <si>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</si>
  <si>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</si>
  <si>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</si>
  <si>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</si>
  <si>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</si>
  <si>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</si>
  <si>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</si>
  <si>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</si>
  <si>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</si>
  <si>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</si>
  <si>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</si>
  <si>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</si>
  <si>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</si>
  <si>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</si>
  <si>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</si>
  <si>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</si>
  <si>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</si>
  <si>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</si>
  <si>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</si>
  <si>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</si>
  <si>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</si>
  <si>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</si>
  <si>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</si>
  <si>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</si>
  <si>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</si>
  <si>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</si>
  <si>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</si>
  <si>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</si>
  <si>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</si>
  <si>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</si>
  <si>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</si>
  <si>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</si>
  <si>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</si>
  <si>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</si>
  <si>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</si>
  <si>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</si>
  <si>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</si>
  <si>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</si>
  <si>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</si>
  <si>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</si>
  <si>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</si>
  <si>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</si>
  <si>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</si>
  <si>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</si>
  <si>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</si>
  <si>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</si>
  <si>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</si>
  <si>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</si>
  <si>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</si>
  <si>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</si>
  <si>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</si>
  <si>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</si>
  <si>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</si>
  <si>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</si>
  <si>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</si>
  <si>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</si>
  <si>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</si>
  <si>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</si>
  <si>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</si>
  <si>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</si>
  <si>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</si>
  <si>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</si>
  <si>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</si>
  <si>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</si>
  <si>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</si>
  <si>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</si>
  <si>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</si>
  <si>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</si>
  <si>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</si>
  <si>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</si>
  <si>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</si>
  <si>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</si>
  <si>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</si>
  <si>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</si>
  <si>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</si>
  <si>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</si>
  <si>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</si>
  <si>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</si>
  <si>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</si>
  <si>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</si>
  <si>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</si>
  <si>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</si>
  <si>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</si>
  <si>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</si>
  <si>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</si>
  <si>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</si>
  <si>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</si>
  <si>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</si>
  <si>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</si>
  <si>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</si>
  <si>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</si>
  <si>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</si>
  <si>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</si>
  <si>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</si>
  <si>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</si>
  <si>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</si>
  <si>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</si>
  <si>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</si>
  <si>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</si>
  <si>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</si>
  <si>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</si>
  <si>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</si>
  <si>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</si>
  <si>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</si>
  <si>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</si>
  <si>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</si>
  <si>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</si>
  <si>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</si>
  <si>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</si>
  <si>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</si>
  <si>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</si>
  <si>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</si>
  <si>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</si>
  <si>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</si>
  <si>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</si>
  <si>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</si>
  <si>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</si>
  <si>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</si>
  <si>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</si>
  <si>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</si>
  <si>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</si>
  <si>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</si>
  <si>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</si>
  <si>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</si>
  <si>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</si>
  <si>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</si>
  <si>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</si>
  <si>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</si>
  <si>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</si>
  <si>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</si>
  <si>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</si>
  <si>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</si>
  <si>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</si>
  <si>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</si>
  <si>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</si>
  <si>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</si>
  <si>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</si>
  <si>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</si>
  <si>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</si>
  <si>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</si>
  <si>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</si>
  <si>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</si>
  <si>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</si>
  <si>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</si>
  <si>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</si>
  <si>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</si>
  <si>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</si>
  <si>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</si>
  <si>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</si>
  <si>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</si>
  <si>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</si>
  <si>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</si>
  <si>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</si>
  <si>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</si>
  <si>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</si>
  <si>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</si>
  <si>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</si>
  <si>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</si>
  <si>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</si>
  <si>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</si>
  <si>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</si>
  <si>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</si>
  <si>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</si>
  <si>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</si>
  <si>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</si>
  <si>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</si>
  <si>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</si>
  <si>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</si>
  <si>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</si>
  <si>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</si>
  <si>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</si>
  <si>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</si>
  <si>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</si>
  <si>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</si>
  <si>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</si>
  <si>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</si>
  <si>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</si>
  <si>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</si>
  <si>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</si>
  <si>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</si>
  <si>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</si>
  <si>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</si>
  <si>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</si>
  <si>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</si>
  <si>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</si>
  <si>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</si>
  <si>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</si>
  <si>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</si>
  <si>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</si>
  <si>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</si>
  <si>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</si>
  <si>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</si>
  <si>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</si>
  <si>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</si>
  <si>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</si>
  <si>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</si>
  <si>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</si>
  <si>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</si>
  <si>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</si>
  <si>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</si>
  <si>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</si>
  <si>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</si>
  <si>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</si>
  <si>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</si>
  <si>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</si>
  <si>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</si>
  <si>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</si>
  <si>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</si>
  <si>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</si>
  <si>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</si>
  <si>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</si>
  <si>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</si>
  <si>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</si>
  <si>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grapgh</t>
  </si>
  <si>
    <t>Rep</t>
  </si>
  <si>
    <t>Calls</t>
  </si>
  <si>
    <t>Amount</t>
  </si>
  <si>
    <t>Sel Calls</t>
  </si>
  <si>
    <t>Sel  Amount</t>
  </si>
  <si>
    <t>selected rep</t>
  </si>
  <si>
    <t>Column Labels</t>
  </si>
  <si>
    <t>Total</t>
  </si>
  <si>
    <t>Rep Summary</t>
  </si>
  <si>
    <t>% of calls</t>
  </si>
  <si>
    <t>Call rank</t>
  </si>
  <si>
    <t>Amount rank</t>
  </si>
  <si>
    <t>labels:</t>
  </si>
  <si>
    <t>Image :</t>
  </si>
  <si>
    <t>Call Centre Report-2023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</si>
</sst>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
    <numFmt numFmtId="165" formatCode="\$#,##0;\(\$#,##0\);\$#,##0"/>
    <numFmt numFmtId="166" formatCode="0.0"/>
  </numFmts>
  <fonts count="9"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b/>
      <sz val="12"/>
      <name val="Aptos"/>
      <family val="2"/>
      <scheme val="minor"/>
    </font>
    <font>
      <sz val="12"/>
      <color theme="1"/>
      <name val="Aptos"/>
      <family val="2"/>
      <scheme val="minor"/>
    </font>
    <font>
      <b/>
      <sz val="12"/>
      <color theme="1"/>
      <name val="Aptos"/>
      <family val="2"/>
      <scheme val="minor"/>
    </font>
    <font>
      <sz val="11"/>
      <color theme="1"/>
      <name val="Aptos"/>
      <family val="2"/>
      <scheme val="minor"/>
    </font>
    <font>
      <b/>
      <sz val="24"/>
      <color rgb="FFB00820"/>
      <name val="Aptos"/>
      <family val="2"/>
      <scheme val="minor"/>
    </font>
  </fonts>
  <fills count="8">
    <fill>
      <patternFill patternType="none"/>
    </fill>
    <fill>
      <patternFill patternType="gray125"/>
    </fill>
    <fill>
      <patternFill patternType="solid">
        <fgColor theme="7"/>
        <bgColor indexed="64"/>
      </patternFill>
    </fill>
    <fill>
      <patternFill patternType="solid">
        <fgColor theme="0" tint="-0.249977111117893"/>
        <bgColor indexed="64"/>
      </patternFill>
    </fill>
    <fill>
      <patternFill patternType="solid">
        <fgColor rgb="FF05D1D1"/>
        <bgColor indexed="64"/>
      </patternFill>
    </fill>
    <fill>
      <patternFill patternType="solid">
        <fgColor theme="0"/>
        <bgColor indexed="64"/>
      </patternFill>
    </fill>
    <fill>
      <patternFill patternType="solid">
        <fgColor theme="0"/>
        <bgColor theme="4" tint="0.79998168889431442"/>
      </patternFill>
    </fill>
    <fill>
      <patternFill patternType="solid">
        <fgColor theme="0" tint="-0.2499465926084170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style="thin">
        <color theme="0" tint="-0.24994659260841701"/>
      </left>
      <right/>
      <top style="thin">
        <color theme="0" tint="-0.24994659260841701"/>
      </top>
      <bottom/>
      <diagonal/>
    </border>
    <border>
      <left/>
      <right/>
      <top style="thin">
        <color theme="0" tint="-0.24994659260841701"/>
      </top>
      <bottom style="thin">
        <color theme="4" tint="0.39997558519241921"/>
      </bottom>
      <diagonal/>
    </border>
    <border>
      <left/>
      <right style="thin">
        <color theme="0" tint="-0.24994659260841701"/>
      </right>
      <top style="thin">
        <color theme="0" tint="-0.24994659260841701"/>
      </top>
      <bottom/>
      <diagonal/>
    </border>
    <border>
      <left style="thin">
        <color theme="0" tint="-0.24994659260841701"/>
      </left>
      <right/>
      <top/>
      <bottom style="thin">
        <color theme="4" tint="0.39997558519241921"/>
      </bottom>
      <diagonal/>
    </border>
    <border>
      <left/>
      <right style="thin">
        <color theme="0" tint="-0.24994659260841701"/>
      </right>
      <top/>
      <bottom style="thin">
        <color theme="4" tint="0.39997558519241921"/>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7" fillId="0" borderId="0" applyFont="0" applyFill="0" applyBorder="0" applyAlignment="0" applyProtection="0"/>
  </cellStyleXfs>
  <cellXfs count="43">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4" fillId="4" borderId="0" xfId="0" applyFont="1" applyFill="1" applyAlignment="1">
      <alignment horizontal="left"/>
    </xf>
    <xf numFmtId="0" fontId="0" fillId="0" borderId="0" xfId="0" applyAlignment="1">
      <alignment horizontal="left" indent="1"/>
    </xf>
    <xf numFmtId="0" fontId="5" fillId="5" borderId="11" xfId="0" applyFont="1" applyFill="1" applyBorder="1"/>
    <xf numFmtId="0" fontId="6" fillId="5" borderId="14" xfId="0" applyFont="1" applyFill="1" applyBorder="1" applyAlignment="1">
      <alignment horizontal="left"/>
    </xf>
    <xf numFmtId="0" fontId="6" fillId="5" borderId="10" xfId="0" applyFont="1" applyFill="1" applyBorder="1"/>
    <xf numFmtId="0" fontId="6" fillId="5" borderId="15" xfId="0" applyFont="1" applyFill="1" applyBorder="1"/>
    <xf numFmtId="0" fontId="5" fillId="5" borderId="16" xfId="0" applyFont="1" applyFill="1" applyBorder="1" applyAlignment="1">
      <alignment horizontal="center"/>
    </xf>
    <xf numFmtId="165" fontId="5" fillId="5" borderId="0" xfId="0" applyNumberFormat="1" applyFont="1" applyFill="1"/>
    <xf numFmtId="165" fontId="5" fillId="5" borderId="17" xfId="0" applyNumberFormat="1" applyFont="1" applyFill="1" applyBorder="1"/>
    <xf numFmtId="0" fontId="5" fillId="5" borderId="18" xfId="0" applyFont="1" applyFill="1" applyBorder="1" applyAlignment="1">
      <alignment horizontal="center"/>
    </xf>
    <xf numFmtId="165" fontId="5" fillId="5" borderId="19" xfId="0" applyNumberFormat="1" applyFont="1" applyFill="1" applyBorder="1"/>
    <xf numFmtId="165" fontId="5" fillId="5" borderId="20" xfId="0" applyNumberFormat="1" applyFont="1" applyFill="1" applyBorder="1"/>
    <xf numFmtId="0" fontId="0" fillId="7" borderId="0" xfId="0" applyFill="1"/>
    <xf numFmtId="0" fontId="4" fillId="5" borderId="13" xfId="0" applyFont="1" applyFill="1" applyBorder="1" applyAlignment="1">
      <alignment horizontal="right"/>
    </xf>
    <xf numFmtId="9" fontId="0" fillId="0" borderId="0" xfId="1" applyFont="1"/>
    <xf numFmtId="0" fontId="6" fillId="6" borderId="12" xfId="0" applyFont="1" applyFill="1" applyBorder="1"/>
    <xf numFmtId="0" fontId="8" fillId="3" borderId="0" xfId="0" applyFont="1" applyFill="1"/>
  </cellXfs>
  <cellStyles count="2">
    <cellStyle name="Normal" xfId="0" builtinId="0"/>
    <cellStyle name="Percent" xfId="1" builtinId="5"/>
  </cellStyles>
  <dxfs count="24">
    <dxf>
      <fill>
        <patternFill>
          <bgColor theme="6" tint="0.39994506668294322"/>
        </patternFill>
      </fill>
      <border>
        <left style="thin">
          <color auto="1"/>
        </left>
        <right style="thin">
          <color auto="1"/>
        </right>
        <vertical/>
        <horizontal/>
      </border>
    </dxf>
    <dxf>
      <font>
        <color auto="1"/>
      </font>
    </dxf>
    <dxf>
      <font>
        <b/>
      </font>
    </dxf>
    <dxf>
      <font>
        <sz val="12"/>
      </font>
    </dxf>
    <dxf>
      <fill>
        <patternFill patternType="solid">
          <bgColor rgb="FF05D1D1"/>
        </patternFill>
      </fill>
    </dxf>
    <dxf>
      <font>
        <color rgb="FF05D1D1"/>
      </font>
    </dxf>
    <dxf>
      <numFmt numFmtId="165" formatCode="\$#,##0;\(\$#,##0\);\$#,##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6"/>
        </bottom>
        <vertical/>
        <horizontal/>
      </border>
    </dxf>
    <dxf>
      <font>
        <color theme="1"/>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3"/>
    </tableStyle>
    <tableStyle name="SlicerStyleLight3 2" pivot="0" table="0" count="10" xr9:uid="{C9BDE848-AF61-4FFD-9E29-60F61931E118}">
      <tableStyleElement type="wholeTable" dxfId="22"/>
      <tableStyleElement type="headerRow" dxfId="21"/>
    </tableStyle>
  </tableStyles>
  <colors>
    <mruColors>
      <color rgb="FFB00820"/>
      <color rgb="FFF7435D"/>
      <color rgb="FF0ACAD4"/>
      <color rgb="FFF9C941"/>
      <color rgb="FFF51737"/>
      <color rgb="FFFFC2A3"/>
      <color rgb="FF09AFB7"/>
      <color rgb="FFFFBE7D"/>
      <color rgb="FFFFCD9B"/>
      <color rgb="FFFFAE5D"/>
    </mruColors>
  </colors>
  <extLst>
    <ext xmlns:x14="http://schemas.microsoft.com/office/spreadsheetml/2009/9/main" uri="{46F421CA-312F-682f-3DD2-61675219B42D}">
      <x14:dxfs count="8">
        <dxf>
          <font>
            <color rgb="FF000000"/>
          </font>
          <fill>
            <patternFill patternType="solid">
              <fgColor auto="1"/>
              <bgColor rgb="FFFF7757"/>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B7F9FB"/>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6A47"/>
            </patternFill>
          </fill>
          <border>
            <left style="thin">
              <color rgb="FF999999"/>
            </left>
            <right style="thin">
              <color rgb="FF999999"/>
            </right>
            <top style="thin">
              <color rgb="FF999999"/>
            </top>
            <bottom style="thin">
              <color rgb="FF999999"/>
            </bottom>
            <vertical/>
            <horizontal/>
          </border>
        </dxf>
        <dxf>
          <font>
            <color rgb="FF828282"/>
          </font>
          <fill>
            <patternFill>
              <fgColor rgb="FFB7F9FB"/>
              <bgColor theme="0" tint="-0.14993743705557422"/>
            </patternFill>
          </fill>
          <border>
            <left style="thin">
              <color rgb="FFCCCCCC"/>
            </left>
            <right style="thin">
              <color rgb="FFCCCCCC"/>
            </right>
            <top style="thin">
              <color rgb="FFCCCCCC"/>
            </top>
            <bottom style="thin">
              <color rgb="FFCCCCCC"/>
            </bottom>
            <vertical/>
            <horizontal/>
          </border>
        </dxf>
        <dxf>
          <font>
            <b/>
            <i val="0"/>
            <color rgb="FF000000"/>
            <name val="Aptos"/>
            <family val="2"/>
            <scheme val="minor"/>
          </font>
          <fill>
            <patternFill patternType="solid">
              <fgColor rgb="FF0BE8F3"/>
              <bgColor rgb="FF0ACAD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2.xlsx]Pivots!monthly trend</c:name>
    <c:fmtId val="12"/>
  </c:pivotSource>
  <c:chart>
    <c:title>
      <c:tx>
        <c:rich>
          <a:bodyPr rot="0" spcFirstLastPara="1" vertOverflow="ellipsis" vert="horz" wrap="square" anchor="ctr" anchorCtr="1"/>
          <a:lstStyle/>
          <a:p>
            <a:pPr>
              <a:defRPr sz="1400" b="0" i="0" u="none" strike="noStrike" kern="1200" spc="0" baseline="0">
                <a:solidFill>
                  <a:srgbClr val="05D1D1"/>
                </a:solidFill>
                <a:latin typeface="+mn-lt"/>
                <a:ea typeface="+mn-ea"/>
                <a:cs typeface="+mn-cs"/>
              </a:defRPr>
            </a:pPr>
            <a:r>
              <a:rPr lang="en-IN" b="1">
                <a:solidFill>
                  <a:srgbClr val="0BD5DF"/>
                </a:solidFill>
              </a:rPr>
              <a:t>Call</a:t>
            </a:r>
            <a:r>
              <a:rPr lang="en-IN" b="1" baseline="0">
                <a:solidFill>
                  <a:srgbClr val="0BD5DF"/>
                </a:solidFill>
              </a:rPr>
              <a:t> </a:t>
            </a:r>
            <a:r>
              <a:rPr lang="en-IN" b="1">
                <a:solidFill>
                  <a:srgbClr val="0BD5DF"/>
                </a:solidFill>
              </a:rPr>
              <a:t>Trend</a:t>
            </a:r>
          </a:p>
        </c:rich>
      </c:tx>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rgbClr val="05D1D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2000">
                <a:schemeClr val="accent3">
                  <a:lumMod val="67000"/>
                  <a:alpha val="50000"/>
                </a:schemeClr>
              </a:gs>
              <a:gs pos="48000">
                <a:schemeClr val="accent3">
                  <a:lumMod val="97000"/>
                  <a:lumOff val="3000"/>
                </a:schemeClr>
              </a:gs>
              <a:gs pos="100000">
                <a:schemeClr val="accent3">
                  <a:lumMod val="60000"/>
                  <a:lumOff val="4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5D1D1">
                <a:alpha val="93000"/>
              </a:srgbClr>
            </a:solidFill>
            <a:round/>
          </a:ln>
          <a:effectLst>
            <a:outerShdw blurRad="50800" dist="50800" dir="5400000" sx="7000" sy="7000" algn="ctr" rotWithShape="0">
              <a:srgbClr val="000000">
                <a:alpha val="43137"/>
              </a:srgbClr>
            </a:outerShdw>
          </a:effectLst>
        </c:spPr>
        <c:marker>
          <c:symbol val="circle"/>
          <c:size val="5"/>
          <c:spPr>
            <a:solidFill>
              <a:schemeClr val="bg1"/>
            </a:solidFill>
            <a:ln w="25400">
              <a:solidFill>
                <a:schemeClr val="bg2">
                  <a:lumMod val="25000"/>
                </a:schemeClr>
              </a:solidFill>
            </a:ln>
            <a:effectLst>
              <a:outerShdw blurRad="50800" dist="50800" dir="5400000" sx="7000" sy="7000" algn="ctr" rotWithShape="0">
                <a:srgbClr val="000000">
                  <a:alpha val="43137"/>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Pivots!$C$20</c:f>
              <c:strCache>
                <c:ptCount val="1"/>
                <c:pt idx="0">
                  <c:v>Call Count2</c:v>
                </c:pt>
              </c:strCache>
            </c:strRef>
          </c:tx>
          <c:spPr>
            <a:gradFill flip="none" rotWithShape="1">
              <a:gsLst>
                <a:gs pos="2000">
                  <a:schemeClr val="accent3">
                    <a:lumMod val="67000"/>
                    <a:alpha val="50000"/>
                  </a:schemeClr>
                </a:gs>
                <a:gs pos="48000">
                  <a:schemeClr val="accent3">
                    <a:lumMod val="97000"/>
                    <a:lumOff val="3000"/>
                  </a:schemeClr>
                </a:gs>
                <a:gs pos="100000">
                  <a:schemeClr val="accent3">
                    <a:lumMod val="60000"/>
                    <a:lumOff val="40000"/>
                  </a:schemeClr>
                </a:gs>
              </a:gsLst>
              <a:lin ang="2700000" scaled="1"/>
              <a:tileRect/>
            </a:gradFill>
            <a:ln>
              <a:noFill/>
            </a:ln>
            <a:effectLst/>
          </c:spPr>
          <c:cat>
            <c:strRef>
              <c:f>Pivots!$A$21:$A$33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Pivots!$C$21:$C$33</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D232-415E-8B26-7E32920EE2AE}"/>
            </c:ext>
          </c:extLst>
        </c:ser>
        <c:dLbls>
          <c:showLegendKey val="0"/>
          <c:showVal val="0"/>
          <c:showCatName val="0"/>
          <c:showSerName val="0"/>
          <c:showPercent val="0"/>
          <c:showBubbleSize val="0"/>
        </c:dLbls>
        <c:axId val="432482608"/>
        <c:axId val="432480688"/>
      </c:areaChart>
      <c:lineChart>
        <c:grouping val="standard"/>
        <c:varyColors val="0"/>
        <c:ser>
          <c:idx val="0"/>
          <c:order val="0"/>
          <c:tx>
            <c:strRef>
              <c:f>Pivots!$B$20</c:f>
              <c:strCache>
                <c:ptCount val="1"/>
                <c:pt idx="0">
                  <c:v>Call Count</c:v>
                </c:pt>
              </c:strCache>
            </c:strRef>
          </c:tx>
          <c:spPr>
            <a:ln w="28575" cap="rnd">
              <a:solidFill>
                <a:srgbClr val="05D1D1">
                  <a:alpha val="93000"/>
                </a:srgbClr>
              </a:solidFill>
              <a:round/>
            </a:ln>
            <a:effectLst>
              <a:outerShdw blurRad="50800" dist="50800" dir="5400000" sx="7000" sy="7000" algn="ctr" rotWithShape="0">
                <a:srgbClr val="000000">
                  <a:alpha val="43137"/>
                </a:srgbClr>
              </a:outerShdw>
            </a:effectLst>
          </c:spPr>
          <c:marker>
            <c:symbol val="circle"/>
            <c:size val="5"/>
            <c:spPr>
              <a:solidFill>
                <a:schemeClr val="bg1"/>
              </a:solidFill>
              <a:ln w="25400">
                <a:solidFill>
                  <a:schemeClr val="bg2">
                    <a:lumMod val="25000"/>
                  </a:schemeClr>
                </a:solidFill>
              </a:ln>
              <a:effectLst>
                <a:outerShdw blurRad="50800" dist="50800" dir="5400000" sx="7000" sy="7000" algn="ctr" rotWithShape="0">
                  <a:srgbClr val="000000">
                    <a:alpha val="43137"/>
                  </a:srgbClr>
                </a:outerShdw>
              </a:effectLst>
            </c:spPr>
          </c:marker>
          <c:cat>
            <c:strRef>
              <c:f>Pivots!$A$21:$A$33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Pivots!$B$21:$B$33</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D232-415E-8B26-7E32920EE2AE}"/>
            </c:ext>
          </c:extLst>
        </c:ser>
        <c:dLbls>
          <c:showLegendKey val="0"/>
          <c:showVal val="0"/>
          <c:showCatName val="0"/>
          <c:showSerName val="0"/>
          <c:showPercent val="0"/>
          <c:showBubbleSize val="0"/>
        </c:dLbls>
        <c:marker val="1"/>
        <c:smooth val="0"/>
        <c:axId val="432482608"/>
        <c:axId val="432480688"/>
      </c:lineChart>
      <c:catAx>
        <c:axId val="43248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432480688"/>
        <c:crosses val="autoZero"/>
        <c:auto val="1"/>
        <c:lblAlgn val="ctr"/>
        <c:lblOffset val="100"/>
        <c:noMultiLvlLbl val="0"/>
      </c:catAx>
      <c:valAx>
        <c:axId val="432480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43248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2.xlsx]Pivots!weekday trend</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BD5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Pivots!$H$20</c:f>
              <c:strCache>
                <c:ptCount val="1"/>
                <c:pt idx="0">
                  <c:v>Total</c:v>
                </c:pt>
              </c:strCache>
            </c:strRef>
          </c:tx>
          <c:spPr>
            <a:solidFill>
              <a:srgbClr val="0BD5D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Pivots!$G$21:$G$28</c:f>
              <c:strCache>
                <c:ptCount val="7"/>
                <c:pt idx="0">
                  <c:v>Sunday</c:v>
                </c:pt>
                <c:pt idx="1">
                  <c:v>Monday</c:v>
                </c:pt>
                <c:pt idx="2">
                  <c:v>Tuesday</c:v>
                </c:pt>
                <c:pt idx="3">
                  <c:v>Wednesday</c:v>
                </c:pt>
                <c:pt idx="4">
                  <c:v>Thursday</c:v>
                </c:pt>
                <c:pt idx="5">
                  <c:v>Friday</c:v>
                </c:pt>
                <c:pt idx="6">
                  <c:v>Saturday</c:v>
                </c:pt>
              </c:strCache>
            </c:strRef>
          </c:cat>
          <c:val>
            <c:numRef>
              <c:f>Pivots!$H$21:$H$28</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3D1B-4366-AD82-0105DF98B874}"/>
            </c:ext>
          </c:extLst>
        </c:ser>
        <c:dLbls>
          <c:dLblPos val="outEnd"/>
          <c:showLegendKey val="0"/>
          <c:showVal val="1"/>
          <c:showCatName val="0"/>
          <c:showSerName val="0"/>
          <c:showPercent val="0"/>
          <c:showBubbleSize val="0"/>
        </c:dLbls>
        <c:gapWidth val="25"/>
        <c:axId val="505389088"/>
        <c:axId val="505389568"/>
      </c:barChart>
      <c:catAx>
        <c:axId val="5053890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505389568"/>
        <c:crosses val="autoZero"/>
        <c:auto val="1"/>
        <c:lblAlgn val="ctr"/>
        <c:lblOffset val="100"/>
        <c:noMultiLvlLbl val="0"/>
      </c:catAx>
      <c:valAx>
        <c:axId val="505389568"/>
        <c:scaling>
          <c:orientation val="minMax"/>
        </c:scaling>
        <c:delete val="1"/>
        <c:axPos val="b"/>
        <c:numFmt formatCode="#,##0" sourceLinked="1"/>
        <c:majorTickMark val="none"/>
        <c:minorTickMark val="none"/>
        <c:tickLblPos val="nextTo"/>
        <c:crossAx val="50538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DE430C"/>
                </a:solidFill>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Pivots!$E$50:$E$54</c:f>
              <c:strCache>
                <c:ptCount val="5"/>
                <c:pt idx="0">
                  <c:v>R01</c:v>
                </c:pt>
                <c:pt idx="1">
                  <c:v>R02</c:v>
                </c:pt>
                <c:pt idx="2">
                  <c:v>R03</c:v>
                </c:pt>
                <c:pt idx="3">
                  <c:v>R04</c:v>
                </c:pt>
                <c:pt idx="4">
                  <c:v>R05</c:v>
                </c:pt>
              </c:strCache>
            </c:strRef>
          </c:cat>
          <c:val>
            <c:numRef>
              <c:f>Pivots!$F$50:$F$54</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28C6-4E73-9879-1BAF3B8935AF}"/>
            </c:ext>
          </c:extLst>
        </c:ser>
        <c:ser>
          <c:idx val="1"/>
          <c:order val="1"/>
          <c:tx>
            <c:strRef>
              <c:f>Pivots!$H$49</c:f>
              <c:strCache>
                <c:ptCount val="1"/>
                <c:pt idx="0">
                  <c:v>Sel Calls</c:v>
                </c:pt>
              </c:strCache>
            </c:strRef>
          </c:tx>
          <c:spPr>
            <a:gradFill>
              <a:gsLst>
                <a:gs pos="0">
                  <a:srgbClr val="F4A59A"/>
                </a:gs>
                <a:gs pos="100000">
                  <a:srgbClr val="DE430C"/>
                </a:gs>
              </a:gsLst>
              <a:lin ang="0" scaled="1"/>
            </a:gradFill>
            <a:ln>
              <a:noFill/>
            </a:ln>
            <a:effectLst/>
          </c:spPr>
          <c:invertIfNegative val="0"/>
          <c:val>
            <c:numRef>
              <c:f>Pivots!$H$50:$H$54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28C6-4E73-9879-1BAF3B8935AF}"/>
            </c:ext>
          </c:extLst>
        </c:ser>
        <c:dLbls>
          <c:showLegendKey val="0"/>
          <c:showVal val="0"/>
          <c:showCatName val="0"/>
          <c:showSerName val="0"/>
          <c:showPercent val="0"/>
          <c:showBubbleSize val="0"/>
        </c:dLbls>
        <c:gapWidth val="25"/>
        <c:overlap val="100"/>
        <c:axId val="1054144496"/>
        <c:axId val="1054142576"/>
      </c:barChart>
      <c:catAx>
        <c:axId val="1054144496"/>
        <c:scaling>
          <c:orientation val="maxMin"/>
        </c:scaling>
        <c:delete val="1"/>
        <c:axPos val="l"/>
        <c:numFmt formatCode="General" sourceLinked="1"/>
        <c:majorTickMark val="none"/>
        <c:minorTickMark val="none"/>
        <c:tickLblPos val="nextTo"/>
        <c:crossAx val="1054142576"/>
        <c:crosses val="autoZero"/>
        <c:auto val="1"/>
        <c:lblAlgn val="ctr"/>
        <c:lblOffset val="100"/>
        <c:noMultiLvlLbl val="0"/>
      </c:catAx>
      <c:valAx>
        <c:axId val="1054142576"/>
        <c:scaling>
          <c:orientation val="minMax"/>
          <c:min val="0"/>
        </c:scaling>
        <c:delete val="1"/>
        <c:axPos val="t"/>
        <c:numFmt formatCode="#,##0" sourceLinked="1"/>
        <c:majorTickMark val="none"/>
        <c:minorTickMark val="none"/>
        <c:tickLblPos val="nextTo"/>
        <c:crossAx val="105414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BD5DF"/>
                </a:solidFill>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Pivots!$E$50:$E$54</c:f>
              <c:strCache>
                <c:ptCount val="5"/>
                <c:pt idx="0">
                  <c:v>R01</c:v>
                </c:pt>
                <c:pt idx="1">
                  <c:v>R02</c:v>
                </c:pt>
                <c:pt idx="2">
                  <c:v>R03</c:v>
                </c:pt>
                <c:pt idx="3">
                  <c:v>R04</c:v>
                </c:pt>
                <c:pt idx="4">
                  <c:v>R05</c:v>
                </c:pt>
              </c:strCache>
            </c:strRef>
          </c:cat>
          <c:val>
            <c:numRef>
              <c:f>Pivots!$G$50:$G$54</c:f>
              <c:numCache>
                <c:formatCode>\$#,##0;\(\$#,##0\);\$#,##0</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A20-442E-88A7-F093ACA01E84}"/>
            </c:ext>
          </c:extLst>
        </c:ser>
        <c:ser>
          <c:idx val="1"/>
          <c:order val="1"/>
          <c:tx>
            <c:strRef>
              <c:f>Pivots!$I$49</c:f>
              <c:strCache>
                <c:ptCount val="1"/>
                <c:pt idx="0">
                  <c:v>Sel  Amount</c:v>
                </c:pt>
              </c:strCache>
            </c:strRef>
          </c:tx>
          <c:spPr>
            <a:gradFill flip="none" rotWithShape="1">
              <a:gsLst>
                <a:gs pos="0">
                  <a:srgbClr val="B2FCFC"/>
                </a:gs>
                <a:gs pos="100000">
                  <a:srgbClr val="05D1D1"/>
                </a:gs>
              </a:gsLst>
              <a:lin ang="0" scaled="1"/>
              <a:tileRect/>
            </a:gradFill>
            <a:ln>
              <a:noFill/>
            </a:ln>
            <a:effectLst/>
          </c:spPr>
          <c:invertIfNegative val="0"/>
          <c:val>
            <c:numRef>
              <c:f>Pivots!$I$50:$I$54</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6A20-442E-88A7-F093ACA01E84}"/>
            </c:ext>
          </c:extLst>
        </c:ser>
        <c:dLbls>
          <c:showLegendKey val="0"/>
          <c:showVal val="0"/>
          <c:showCatName val="0"/>
          <c:showSerName val="0"/>
          <c:showPercent val="0"/>
          <c:showBubbleSize val="0"/>
        </c:dLbls>
        <c:gapWidth val="25"/>
        <c:overlap val="100"/>
        <c:axId val="1054144496"/>
        <c:axId val="1054142576"/>
      </c:barChart>
      <c:catAx>
        <c:axId val="1054144496"/>
        <c:scaling>
          <c:orientation val="maxMin"/>
        </c:scaling>
        <c:delete val="1"/>
        <c:axPos val="l"/>
        <c:numFmt formatCode="General" sourceLinked="1"/>
        <c:majorTickMark val="none"/>
        <c:minorTickMark val="none"/>
        <c:tickLblPos val="nextTo"/>
        <c:crossAx val="1054142576"/>
        <c:crosses val="autoZero"/>
        <c:auto val="1"/>
        <c:lblAlgn val="ctr"/>
        <c:lblOffset val="100"/>
        <c:noMultiLvlLbl val="0"/>
      </c:catAx>
      <c:valAx>
        <c:axId val="1054142576"/>
        <c:scaling>
          <c:orientation val="minMax"/>
        </c:scaling>
        <c:delete val="1"/>
        <c:axPos val="t"/>
        <c:numFmt formatCode="\$#,##0;\(\$#,##0\);\$#,##0" sourceLinked="1"/>
        <c:majorTickMark val="none"/>
        <c:minorTickMark val="none"/>
        <c:tickLblPos val="nextTo"/>
        <c:crossAx val="105414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2.xlsx]Pivots!PivotTable1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9C941"/>
                </a:solidFill>
              </a:rPr>
              <a:t>Female</a:t>
            </a:r>
            <a:r>
              <a:rPr lang="en-IN" b="1">
                <a:solidFill>
                  <a:srgbClr val="FFC2A3"/>
                </a:solidFill>
              </a:rPr>
              <a:t> </a:t>
            </a:r>
            <a:r>
              <a:rPr lang="en-IN" b="1">
                <a:solidFill>
                  <a:schemeClr val="tx1">
                    <a:lumMod val="95000"/>
                    <a:lumOff val="5000"/>
                  </a:schemeClr>
                </a:solidFill>
              </a:rPr>
              <a:t>Vs</a:t>
            </a:r>
            <a:r>
              <a:rPr lang="en-IN" b="1"/>
              <a:t> </a:t>
            </a:r>
            <a:r>
              <a:rPr lang="en-IN" b="1">
                <a:solidFill>
                  <a:srgbClr val="0ACAD4"/>
                </a:solidFill>
              </a:rPr>
              <a:t>Male </a:t>
            </a:r>
            <a:r>
              <a:rPr lang="en-IN" b="1">
                <a:solidFill>
                  <a:schemeClr val="tx1">
                    <a:lumMod val="95000"/>
                    <a:lumOff val="5000"/>
                  </a:schemeClr>
                </a:solidFill>
              </a:rPr>
              <a:t>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9C9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effectLst>
                    <a:outerShdw blurRad="50800" dist="50800" dir="5400000" sx="20000" sy="20000" algn="ctr" rotWithShape="0">
                      <a:schemeClr val="tx1">
                        <a:lumMod val="85000"/>
                        <a:lumOff val="15000"/>
                        <a:alpha val="43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ACA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effectLst>
                    <a:outerShdw blurRad="50800" dist="50800" dir="5400000" sx="16000" sy="16000" algn="ctr" rotWithShape="0">
                      <a:srgbClr val="000000">
                        <a:alpha val="43137"/>
                      </a:srgb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Pivots!$B$67:$B$68</c:f>
              <c:strCache>
                <c:ptCount val="1"/>
                <c:pt idx="0">
                  <c:v>Female</c:v>
                </c:pt>
              </c:strCache>
            </c:strRef>
          </c:tx>
          <c:spPr>
            <a:solidFill>
              <a:srgbClr val="F9C9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effectLst>
                      <a:outerShdw blurRad="50800" dist="50800" dir="5400000" sx="20000" sy="20000" algn="ctr" rotWithShape="0">
                        <a:schemeClr val="tx1">
                          <a:lumMod val="85000"/>
                          <a:lumOff val="15000"/>
                          <a:alpha val="43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Pivots!$A$69:$A$72</c:f>
              <c:strCache>
                <c:ptCount val="3"/>
                <c:pt idx="0">
                  <c:v>Cincinnati</c:v>
                </c:pt>
                <c:pt idx="1">
                  <c:v>Cleveland</c:v>
                </c:pt>
                <c:pt idx="2">
                  <c:v>Columbus</c:v>
                </c:pt>
              </c:strCache>
            </c:strRef>
          </c:cat>
          <c:val>
            <c:numRef>
              <c:f>Pivots!$B$69:$B$72</c:f>
              <c:numCache>
                <c:formatCode>#,##0</c:formatCode>
                <c:ptCount val="3"/>
                <c:pt idx="0">
                  <c:v>144</c:v>
                </c:pt>
                <c:pt idx="1">
                  <c:v>326</c:v>
                </c:pt>
                <c:pt idx="2">
                  <c:v>129</c:v>
                </c:pt>
              </c:numCache>
            </c:numRef>
          </c:val>
          <c:extLst>
            <c:ext xmlns:c16="http://schemas.microsoft.com/office/drawing/2014/chart" uri="{C3380CC4-5D6E-409C-BE32-E72D297353CC}">
              <c16:uniqueId val="{00000000-11DB-4979-B409-83EB1A71CE50}"/>
            </c:ext>
          </c:extLst>
        </c:ser>
        <c:ser>
          <c:idx val="1"/>
          <c:order val="1"/>
          <c:tx>
            <c:strRef>
              <c:f>Pivots!$C$67:$C$68</c:f>
              <c:strCache>
                <c:ptCount val="1"/>
                <c:pt idx="0">
                  <c:v>Male</c:v>
                </c:pt>
              </c:strCache>
            </c:strRef>
          </c:tx>
          <c:spPr>
            <a:solidFill>
              <a:srgbClr val="0ACAD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85000"/>
                        <a:lumOff val="15000"/>
                      </a:schemeClr>
                    </a:solidFill>
                    <a:effectLst>
                      <a:outerShdw blurRad="50800" dist="50800" dir="5400000" sx="16000" sy="16000" algn="ctr" rotWithShape="0">
                        <a:srgbClr val="000000">
                          <a:alpha val="43137"/>
                        </a:srgb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Pivots!$A$69:$A$72</c:f>
              <c:strCache>
                <c:ptCount val="3"/>
                <c:pt idx="0">
                  <c:v>Cincinnati</c:v>
                </c:pt>
                <c:pt idx="1">
                  <c:v>Cleveland</c:v>
                </c:pt>
                <c:pt idx="2">
                  <c:v>Columbus</c:v>
                </c:pt>
              </c:strCache>
            </c:strRef>
          </c:cat>
          <c:val>
            <c:numRef>
              <c:f>Pivots!$C$69:$C$72</c:f>
              <c:numCache>
                <c:formatCode>#,##0</c:formatCode>
                <c:ptCount val="3"/>
                <c:pt idx="0">
                  <c:v>132</c:v>
                </c:pt>
                <c:pt idx="1">
                  <c:v>63</c:v>
                </c:pt>
                <c:pt idx="2">
                  <c:v>206</c:v>
                </c:pt>
              </c:numCache>
            </c:numRef>
          </c:val>
          <c:extLst>
            <c:ext xmlns:c16="http://schemas.microsoft.com/office/drawing/2014/chart" uri="{C3380CC4-5D6E-409C-BE32-E72D297353CC}">
              <c16:uniqueId val="{00000001-11DB-4979-B409-83EB1A71CE50}"/>
            </c:ext>
          </c:extLst>
        </c:ser>
        <c:dLbls>
          <c:showLegendKey val="0"/>
          <c:showVal val="0"/>
          <c:showCatName val="0"/>
          <c:showSerName val="0"/>
          <c:showPercent val="0"/>
          <c:showBubbleSize val="0"/>
        </c:dLbls>
        <c:gapWidth val="25"/>
        <c:overlap val="100"/>
        <c:axId val="268097695"/>
        <c:axId val="268107775"/>
      </c:barChart>
      <c:catAx>
        <c:axId val="26809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268107775"/>
        <c:crosses val="autoZero"/>
        <c:auto val="1"/>
        <c:lblAlgn val="ctr"/>
        <c:lblOffset val="100"/>
        <c:noMultiLvlLbl val="0"/>
      </c:catAx>
      <c:valAx>
        <c:axId val="26810777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6809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2.xlsx]Pivots!rep satisfaction</c:name>
    <c:fmtId val="1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a:solidFill>
                  <a:srgbClr val="0ACAD4"/>
                </a:solidFill>
              </a:rPr>
              <a:t>Rating</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ACA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Pivots!$H$67</c:f>
              <c:strCache>
                <c:ptCount val="1"/>
                <c:pt idx="0">
                  <c:v>Total</c:v>
                </c:pt>
              </c:strCache>
            </c:strRef>
          </c:tx>
          <c:spPr>
            <a:solidFill>
              <a:srgbClr val="0ACAD4"/>
            </a:solidFill>
            <a:ln>
              <a:noFill/>
            </a:ln>
            <a:effectLst/>
          </c:spPr>
          <c:invertIfNegative val="0"/>
          <c:cat>
            <c:strRef>
              <c:f>Pivots!$G$68:$G$73</c:f>
              <c:strCache>
                <c:ptCount val="5"/>
                <c:pt idx="0">
                  <c:v>1</c:v>
                </c:pt>
                <c:pt idx="1">
                  <c:v>2</c:v>
                </c:pt>
                <c:pt idx="2">
                  <c:v>3</c:v>
                </c:pt>
                <c:pt idx="3">
                  <c:v>4</c:v>
                </c:pt>
                <c:pt idx="4">
                  <c:v>5</c:v>
                </c:pt>
              </c:strCache>
            </c:strRef>
          </c:cat>
          <c:val>
            <c:numRef>
              <c:f>Pivots!$H$68:$H$73</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E778-417B-AADB-B35613C1BA29}"/>
            </c:ext>
          </c:extLst>
        </c:ser>
        <c:dLbls>
          <c:showLegendKey val="0"/>
          <c:showVal val="0"/>
          <c:showCatName val="0"/>
          <c:showSerName val="0"/>
          <c:showPercent val="0"/>
          <c:showBubbleSize val="0"/>
        </c:dLbls>
        <c:gapWidth val="25"/>
        <c:overlap val="-27"/>
        <c:axId val="268091455"/>
        <c:axId val="268112575"/>
      </c:barChart>
      <c:catAx>
        <c:axId val="2680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85000"/>
                    <a:lumOff val="15000"/>
                  </a:schemeClr>
                </a:solidFill>
                <a:latin typeface="+mn-lt"/>
                <a:ea typeface="+mn-ea"/>
                <a:cs typeface="+mn-cs"/>
              </a:defRPr>
            </a:pPr>
            <a:endParaRPr lang="en-US"/>
          </a:p>
        </c:txPr>
        <c:crossAx val="268112575"/>
        <c:crosses val="autoZero"/>
        <c:auto val="1"/>
        <c:lblAlgn val="ctr"/>
        <c:lblOffset val="100"/>
        <c:noMultiLvlLbl val="0"/>
      </c:catAx>
      <c:valAx>
        <c:axId val="268112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26809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jpe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7.jpeg"/><Relationship Id="rId2" Type="http://schemas.openxmlformats.org/officeDocument/2006/relationships/image" Target="../media/image12.svg"/><Relationship Id="rId16" Type="http://schemas.openxmlformats.org/officeDocument/2006/relationships/image" Target="../media/image26.jpe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jpe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jpeg"/></Relationships>
</file>

<file path=xl/drawings/drawing1.xml><?xml version="1.0" encoding="utf-8"?>
<xdr:wsDr xmlns:xdr="http://schemas.openxmlformats.org/drawingml/2006/spreadsheetDrawing" xmlns:a="http://schemas.openxmlformats.org/drawingml/2006/main">
  <xdr:twoCellAnchor>
    <xdr:from>
      <xdr:col>3</xdr:col>
      <xdr:colOff>370416</xdr:colOff>
      <xdr:row>16</xdr:row>
      <xdr:rowOff>9828</xdr:rowOff>
    </xdr:from>
    <xdr:to>
      <xdr:col>10</xdr:col>
      <xdr:colOff>495300</xdr:colOff>
      <xdr:row>33</xdr:row>
      <xdr:rowOff>199771</xdr:rowOff>
    </xdr:to>
    <xdr:sp macro="" textlink="">
      <xdr:nvSpPr>
        <xdr:cNvPr id="38" name="Rectangle 37">
          <a:extLst>
            <a:ext uri="{FF2B5EF4-FFF2-40B4-BE49-F238E27FC236}">
              <a16:creationId xmlns:a16="http://schemas.microsoft.com/office/drawing/2014/main" id="{32C8903A-9C5C-E0C2-50E9-23F377C4A875}"/>
            </a:ext>
          </a:extLst>
        </xdr:cNvPr>
        <xdr:cNvSpPr/>
      </xdr:nvSpPr>
      <xdr:spPr>
        <a:xfrm>
          <a:off x="2386820" y="3040003"/>
          <a:ext cx="4725848" cy="35988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217236</xdr:colOff>
      <xdr:row>4</xdr:row>
      <xdr:rowOff>33421</xdr:rowOff>
    </xdr:from>
    <xdr:ext cx="1094539" cy="342851"/>
    <xdr:sp macro="" textlink="">
      <xdr:nvSpPr>
        <xdr:cNvPr id="3" name="TextBox 2">
          <a:extLst>
            <a:ext uri="{FF2B5EF4-FFF2-40B4-BE49-F238E27FC236}">
              <a16:creationId xmlns:a16="http://schemas.microsoft.com/office/drawing/2014/main" id="{49C94506-8958-EE01-5C39-8729CBBFA6C4}"/>
            </a:ext>
          </a:extLst>
        </xdr:cNvPr>
        <xdr:cNvSpPr txBox="1"/>
      </xdr:nvSpPr>
      <xdr:spPr>
        <a:xfrm>
          <a:off x="809331" y="754232"/>
          <a:ext cx="109453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600" b="1">
            <a:solidFill>
              <a:schemeClr val="bg1"/>
            </a:solidFill>
          </a:endParaRPr>
        </a:p>
      </xdr:txBody>
    </xdr:sp>
    <xdr:clientData/>
  </xdr:oneCellAnchor>
  <xdr:oneCellAnchor>
    <xdr:from>
      <xdr:col>1</xdr:col>
      <xdr:colOff>266013</xdr:colOff>
      <xdr:row>9</xdr:row>
      <xdr:rowOff>128717</xdr:rowOff>
    </xdr:from>
    <xdr:ext cx="184731" cy="264560"/>
    <xdr:sp macro="" textlink="">
      <xdr:nvSpPr>
        <xdr:cNvPr id="6" name="TextBox 5">
          <a:extLst>
            <a:ext uri="{FF2B5EF4-FFF2-40B4-BE49-F238E27FC236}">
              <a16:creationId xmlns:a16="http://schemas.microsoft.com/office/drawing/2014/main" id="{4FC56047-394C-6871-D9FA-BF8472DCE7CC}"/>
            </a:ext>
          </a:extLst>
        </xdr:cNvPr>
        <xdr:cNvSpPr txBox="1"/>
      </xdr:nvSpPr>
      <xdr:spPr>
        <a:xfrm>
          <a:off x="574932" y="175054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xdr:col>
      <xdr:colOff>21127</xdr:colOff>
      <xdr:row>3</xdr:row>
      <xdr:rowOff>0</xdr:rowOff>
    </xdr:from>
    <xdr:to>
      <xdr:col>3</xdr:col>
      <xdr:colOff>61511</xdr:colOff>
      <xdr:row>8</xdr:row>
      <xdr:rowOff>13229</xdr:rowOff>
    </xdr:to>
    <xdr:sp macro="" textlink="Pivots!A4">
      <xdr:nvSpPr>
        <xdr:cNvPr id="2" name="Rectangle 1">
          <a:extLst>
            <a:ext uri="{FF2B5EF4-FFF2-40B4-BE49-F238E27FC236}">
              <a16:creationId xmlns:a16="http://schemas.microsoft.com/office/drawing/2014/main" id="{664FC4FC-77E2-F090-417E-21973264046B}"/>
            </a:ext>
          </a:extLst>
        </xdr:cNvPr>
        <xdr:cNvSpPr/>
      </xdr:nvSpPr>
      <xdr:spPr>
        <a:xfrm>
          <a:off x="600425" y="568158"/>
          <a:ext cx="1477490" cy="960159"/>
        </a:xfrm>
        <a:prstGeom prst="rect">
          <a:avLst/>
        </a:prstGeom>
        <a:solidFill>
          <a:srgbClr val="05D1D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A47009-8EBE-4772-9D93-6D7A6080E729}" type="TxLink">
            <a:rPr lang="en-US" sz="2400" b="1" i="0" u="none" strike="noStrike">
              <a:solidFill>
                <a:schemeClr val="bg1"/>
              </a:solidFill>
              <a:latin typeface="Aptos"/>
            </a:rPr>
            <a:pPr algn="ctr"/>
            <a:t>1,000</a:t>
          </a:fld>
          <a:endParaRPr lang="en-IN" sz="2400" b="1">
            <a:solidFill>
              <a:schemeClr val="bg1"/>
            </a:solidFill>
          </a:endParaRPr>
        </a:p>
      </xdr:txBody>
    </xdr:sp>
    <xdr:clientData/>
  </xdr:twoCellAnchor>
  <xdr:twoCellAnchor>
    <xdr:from>
      <xdr:col>2</xdr:col>
      <xdr:colOff>264583</xdr:colOff>
      <xdr:row>3</xdr:row>
      <xdr:rowOff>59531</xdr:rowOff>
    </xdr:from>
    <xdr:to>
      <xdr:col>2</xdr:col>
      <xdr:colOff>1223698</xdr:colOff>
      <xdr:row>4</xdr:row>
      <xdr:rowOff>59532</xdr:rowOff>
    </xdr:to>
    <xdr:sp macro="" textlink="">
      <xdr:nvSpPr>
        <xdr:cNvPr id="5" name="TextBox 4">
          <a:extLst>
            <a:ext uri="{FF2B5EF4-FFF2-40B4-BE49-F238E27FC236}">
              <a16:creationId xmlns:a16="http://schemas.microsoft.com/office/drawing/2014/main" id="{FF82532B-C7A8-0801-D25D-F85B29990DDF}"/>
            </a:ext>
          </a:extLst>
        </xdr:cNvPr>
        <xdr:cNvSpPr txBox="1"/>
      </xdr:nvSpPr>
      <xdr:spPr>
        <a:xfrm>
          <a:off x="846666" y="615156"/>
          <a:ext cx="959115" cy="185209"/>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Calls</a:t>
          </a:r>
        </a:p>
      </xdr:txBody>
    </xdr:sp>
    <xdr:clientData/>
  </xdr:twoCellAnchor>
  <xdr:twoCellAnchor editAs="oneCell">
    <xdr:from>
      <xdr:col>2</xdr:col>
      <xdr:colOff>66148</xdr:colOff>
      <xdr:row>3</xdr:row>
      <xdr:rowOff>72762</xdr:rowOff>
    </xdr:from>
    <xdr:to>
      <xdr:col>2</xdr:col>
      <xdr:colOff>279840</xdr:colOff>
      <xdr:row>4</xdr:row>
      <xdr:rowOff>92605</xdr:rowOff>
    </xdr:to>
    <xdr:pic>
      <xdr:nvPicPr>
        <xdr:cNvPr id="8" name="Graphic 7" descr="Receiver with solid fill">
          <a:extLst>
            <a:ext uri="{FF2B5EF4-FFF2-40B4-BE49-F238E27FC236}">
              <a16:creationId xmlns:a16="http://schemas.microsoft.com/office/drawing/2014/main" id="{09877A01-6990-4063-9E2F-0A577E7841E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48231" y="628387"/>
          <a:ext cx="213692" cy="205051"/>
        </a:xfrm>
        <a:prstGeom prst="rect">
          <a:avLst/>
        </a:prstGeom>
      </xdr:spPr>
    </xdr:pic>
    <xdr:clientData/>
  </xdr:twoCellAnchor>
  <xdr:twoCellAnchor>
    <xdr:from>
      <xdr:col>2</xdr:col>
      <xdr:colOff>264583</xdr:colOff>
      <xdr:row>6</xdr:row>
      <xdr:rowOff>99219</xdr:rowOff>
    </xdr:from>
    <xdr:to>
      <xdr:col>2</xdr:col>
      <xdr:colOff>1184010</xdr:colOff>
      <xdr:row>7</xdr:row>
      <xdr:rowOff>119063</xdr:rowOff>
    </xdr:to>
    <xdr:sp macro="" textlink="Pivots!A11">
      <xdr:nvSpPr>
        <xdr:cNvPr id="9" name="TextBox 8">
          <a:extLst>
            <a:ext uri="{FF2B5EF4-FFF2-40B4-BE49-F238E27FC236}">
              <a16:creationId xmlns:a16="http://schemas.microsoft.com/office/drawing/2014/main" id="{D4E3C04A-4E1B-39AB-A45A-3D14F92BC82E}"/>
            </a:ext>
          </a:extLst>
        </xdr:cNvPr>
        <xdr:cNvSpPr txBox="1"/>
      </xdr:nvSpPr>
      <xdr:spPr>
        <a:xfrm>
          <a:off x="846666" y="1210469"/>
          <a:ext cx="919427" cy="205052"/>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1CEBF2-D076-412E-9DA9-44D731A71711}" type="TxLink">
            <a:rPr lang="en-US" sz="1200" b="1" i="0" u="none" strike="noStrike">
              <a:solidFill>
                <a:schemeClr val="bg1"/>
              </a:solidFill>
              <a:latin typeface="Aptos"/>
            </a:rPr>
            <a:pPr algn="ctr"/>
            <a:t>189</a:t>
          </a:fld>
          <a:endParaRPr lang="en-IN" sz="1200" b="1">
            <a:solidFill>
              <a:schemeClr val="bg1"/>
            </a:solidFill>
          </a:endParaRPr>
        </a:p>
      </xdr:txBody>
    </xdr:sp>
    <xdr:clientData/>
  </xdr:twoCellAnchor>
  <xdr:oneCellAnchor>
    <xdr:from>
      <xdr:col>2</xdr:col>
      <xdr:colOff>216699</xdr:colOff>
      <xdr:row>10</xdr:row>
      <xdr:rowOff>117087</xdr:rowOff>
    </xdr:from>
    <xdr:ext cx="1094539" cy="342851"/>
    <xdr:sp macro="" textlink="">
      <xdr:nvSpPr>
        <xdr:cNvPr id="10" name="TextBox 9">
          <a:extLst>
            <a:ext uri="{FF2B5EF4-FFF2-40B4-BE49-F238E27FC236}">
              <a16:creationId xmlns:a16="http://schemas.microsoft.com/office/drawing/2014/main" id="{D7EE2269-0F27-418C-B4E1-594E550CEE7A}"/>
            </a:ext>
          </a:extLst>
        </xdr:cNvPr>
        <xdr:cNvSpPr txBox="1"/>
      </xdr:nvSpPr>
      <xdr:spPr>
        <a:xfrm>
          <a:off x="798782" y="1969170"/>
          <a:ext cx="109453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600" b="1">
            <a:solidFill>
              <a:schemeClr val="bg1"/>
            </a:solidFill>
          </a:endParaRPr>
        </a:p>
      </xdr:txBody>
    </xdr:sp>
    <xdr:clientData/>
  </xdr:oneCellAnchor>
  <xdr:twoCellAnchor>
    <xdr:from>
      <xdr:col>2</xdr:col>
      <xdr:colOff>21127</xdr:colOff>
      <xdr:row>9</xdr:row>
      <xdr:rowOff>97366</xdr:rowOff>
    </xdr:from>
    <xdr:to>
      <xdr:col>3</xdr:col>
      <xdr:colOff>61511</xdr:colOff>
      <xdr:row>14</xdr:row>
      <xdr:rowOff>110595</xdr:rowOff>
    </xdr:to>
    <xdr:sp macro="" textlink="Pivots!B4">
      <xdr:nvSpPr>
        <xdr:cNvPr id="11" name="Rectangle 10">
          <a:extLst>
            <a:ext uri="{FF2B5EF4-FFF2-40B4-BE49-F238E27FC236}">
              <a16:creationId xmlns:a16="http://schemas.microsoft.com/office/drawing/2014/main" id="{84662E48-834C-4560-B44E-06E99227AB29}"/>
            </a:ext>
          </a:extLst>
        </xdr:cNvPr>
        <xdr:cNvSpPr/>
      </xdr:nvSpPr>
      <xdr:spPr>
        <a:xfrm>
          <a:off x="600425" y="1801840"/>
          <a:ext cx="1477490" cy="960159"/>
        </a:xfrm>
        <a:prstGeom prst="rect">
          <a:avLst/>
        </a:prstGeom>
        <a:solidFill>
          <a:srgbClr val="05D1D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C5D8868-65C7-4DAD-97A2-8CA6BB433DE0}" type="TxLink">
            <a:rPr lang="en-US" sz="2400" b="1" i="0" u="none" strike="noStrike">
              <a:solidFill>
                <a:schemeClr val="bg1"/>
              </a:solidFill>
              <a:latin typeface="Aptos"/>
            </a:rPr>
            <a:pPr algn="ctr"/>
            <a:t>$96,623</a:t>
          </a:fld>
          <a:endParaRPr lang="en-IN" sz="2400" b="1">
            <a:solidFill>
              <a:schemeClr val="bg1"/>
            </a:solidFill>
          </a:endParaRPr>
        </a:p>
      </xdr:txBody>
    </xdr:sp>
    <xdr:clientData/>
  </xdr:twoCellAnchor>
  <xdr:twoCellAnchor>
    <xdr:from>
      <xdr:col>2</xdr:col>
      <xdr:colOff>264046</xdr:colOff>
      <xdr:row>9</xdr:row>
      <xdr:rowOff>143197</xdr:rowOff>
    </xdr:from>
    <xdr:to>
      <xdr:col>2</xdr:col>
      <xdr:colOff>1223161</xdr:colOff>
      <xdr:row>10</xdr:row>
      <xdr:rowOff>143198</xdr:rowOff>
    </xdr:to>
    <xdr:sp macro="" textlink="">
      <xdr:nvSpPr>
        <xdr:cNvPr id="12" name="TextBox 11">
          <a:extLst>
            <a:ext uri="{FF2B5EF4-FFF2-40B4-BE49-F238E27FC236}">
              <a16:creationId xmlns:a16="http://schemas.microsoft.com/office/drawing/2014/main" id="{DF3E3C9F-42C7-46CC-8F85-0642080960C1}"/>
            </a:ext>
          </a:extLst>
        </xdr:cNvPr>
        <xdr:cNvSpPr txBox="1"/>
      </xdr:nvSpPr>
      <xdr:spPr>
        <a:xfrm>
          <a:off x="846129" y="1810072"/>
          <a:ext cx="959115" cy="185209"/>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Amount</a:t>
          </a:r>
        </a:p>
      </xdr:txBody>
    </xdr:sp>
    <xdr:clientData/>
  </xdr:twoCellAnchor>
  <xdr:twoCellAnchor editAs="oneCell">
    <xdr:from>
      <xdr:col>2</xdr:col>
      <xdr:colOff>71254</xdr:colOff>
      <xdr:row>9</xdr:row>
      <xdr:rowOff>156428</xdr:rowOff>
    </xdr:from>
    <xdr:to>
      <xdr:col>2</xdr:col>
      <xdr:colOff>273659</xdr:colOff>
      <xdr:row>10</xdr:row>
      <xdr:rowOff>176271</xdr:rowOff>
    </xdr:to>
    <xdr:pic>
      <xdr:nvPicPr>
        <xdr:cNvPr id="13" name="Graphic 12">
          <a:extLst>
            <a:ext uri="{FF2B5EF4-FFF2-40B4-BE49-F238E27FC236}">
              <a16:creationId xmlns:a16="http://schemas.microsoft.com/office/drawing/2014/main" id="{B9C8B2B2-BC6A-4D3C-84F8-ADB579FB81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650692" y="1799491"/>
          <a:ext cx="202405" cy="202405"/>
        </a:xfrm>
        <a:prstGeom prst="rect">
          <a:avLst/>
        </a:prstGeom>
      </xdr:spPr>
    </xdr:pic>
    <xdr:clientData/>
  </xdr:twoCellAnchor>
  <xdr:twoCellAnchor>
    <xdr:from>
      <xdr:col>2</xdr:col>
      <xdr:colOff>264046</xdr:colOff>
      <xdr:row>12</xdr:row>
      <xdr:rowOff>182885</xdr:rowOff>
    </xdr:from>
    <xdr:to>
      <xdr:col>2</xdr:col>
      <xdr:colOff>1183473</xdr:colOff>
      <xdr:row>14</xdr:row>
      <xdr:rowOff>17520</xdr:rowOff>
    </xdr:to>
    <xdr:sp macro="" textlink="Pivots!B11">
      <xdr:nvSpPr>
        <xdr:cNvPr id="14" name="TextBox 13">
          <a:extLst>
            <a:ext uri="{FF2B5EF4-FFF2-40B4-BE49-F238E27FC236}">
              <a16:creationId xmlns:a16="http://schemas.microsoft.com/office/drawing/2014/main" id="{3680217A-88D1-41EF-9042-17482758A45B}"/>
            </a:ext>
          </a:extLst>
        </xdr:cNvPr>
        <xdr:cNvSpPr txBox="1"/>
      </xdr:nvSpPr>
      <xdr:spPr>
        <a:xfrm>
          <a:off x="846129" y="2405385"/>
          <a:ext cx="919427" cy="205052"/>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88B8B1-DBE3-4160-A53F-174C961A4F7E}" type="TxLink">
            <a:rPr lang="en-US" sz="1200" b="1" i="0" u="none" strike="noStrike">
              <a:solidFill>
                <a:schemeClr val="bg1"/>
              </a:solidFill>
              <a:latin typeface="Aptos"/>
            </a:rPr>
            <a:pPr algn="ctr"/>
            <a:t>$18,415</a:t>
          </a:fld>
          <a:endParaRPr lang="en-IN" sz="1200" b="1">
            <a:solidFill>
              <a:schemeClr val="bg1"/>
            </a:solidFill>
          </a:endParaRPr>
        </a:p>
      </xdr:txBody>
    </xdr:sp>
    <xdr:clientData/>
  </xdr:twoCellAnchor>
  <xdr:oneCellAnchor>
    <xdr:from>
      <xdr:col>2</xdr:col>
      <xdr:colOff>223850</xdr:colOff>
      <xdr:row>17</xdr:row>
      <xdr:rowOff>33420</xdr:rowOff>
    </xdr:from>
    <xdr:ext cx="1094539" cy="342851"/>
    <xdr:sp macro="" textlink="">
      <xdr:nvSpPr>
        <xdr:cNvPr id="15" name="TextBox 14">
          <a:extLst>
            <a:ext uri="{FF2B5EF4-FFF2-40B4-BE49-F238E27FC236}">
              <a16:creationId xmlns:a16="http://schemas.microsoft.com/office/drawing/2014/main" id="{369FB546-A037-47B5-83C1-AA4970252AB2}"/>
            </a:ext>
          </a:extLst>
        </xdr:cNvPr>
        <xdr:cNvSpPr txBox="1"/>
      </xdr:nvSpPr>
      <xdr:spPr>
        <a:xfrm>
          <a:off x="805933" y="3181962"/>
          <a:ext cx="109453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600" b="1">
            <a:solidFill>
              <a:schemeClr val="bg1"/>
            </a:solidFill>
          </a:endParaRPr>
        </a:p>
      </xdr:txBody>
    </xdr:sp>
    <xdr:clientData/>
  </xdr:oneCellAnchor>
  <xdr:twoCellAnchor>
    <xdr:from>
      <xdr:col>2</xdr:col>
      <xdr:colOff>21476</xdr:colOff>
      <xdr:row>16</xdr:row>
      <xdr:rowOff>5347</xdr:rowOff>
    </xdr:from>
    <xdr:to>
      <xdr:col>3</xdr:col>
      <xdr:colOff>61163</xdr:colOff>
      <xdr:row>21</xdr:row>
      <xdr:rowOff>18576</xdr:rowOff>
    </xdr:to>
    <xdr:sp macro="" textlink="Pivots!C4">
      <xdr:nvSpPr>
        <xdr:cNvPr id="16" name="Rectangle 15">
          <a:extLst>
            <a:ext uri="{FF2B5EF4-FFF2-40B4-BE49-F238E27FC236}">
              <a16:creationId xmlns:a16="http://schemas.microsoft.com/office/drawing/2014/main" id="{03FBF3BB-3589-45ED-AD2A-625938E643BB}"/>
            </a:ext>
          </a:extLst>
        </xdr:cNvPr>
        <xdr:cNvSpPr/>
      </xdr:nvSpPr>
      <xdr:spPr>
        <a:xfrm>
          <a:off x="600774" y="3035522"/>
          <a:ext cx="1476793" cy="1015861"/>
        </a:xfrm>
        <a:prstGeom prst="rect">
          <a:avLst/>
        </a:prstGeom>
        <a:solidFill>
          <a:srgbClr val="05D1D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15C4EEF-F58E-469B-B208-477230F6AEAD}" type="TxLink">
            <a:rPr lang="en-US" sz="2400" b="1" i="0" u="none" strike="noStrike">
              <a:solidFill>
                <a:schemeClr val="bg1"/>
              </a:solidFill>
              <a:latin typeface="Aptos"/>
            </a:rPr>
            <a:pPr algn="ctr"/>
            <a:t>89,850</a:t>
          </a:fld>
          <a:endParaRPr lang="en-IN" sz="2400" b="1">
            <a:solidFill>
              <a:schemeClr val="bg1"/>
            </a:solidFill>
          </a:endParaRPr>
        </a:p>
      </xdr:txBody>
    </xdr:sp>
    <xdr:clientData/>
  </xdr:twoCellAnchor>
  <xdr:twoCellAnchor>
    <xdr:from>
      <xdr:col>2</xdr:col>
      <xdr:colOff>271197</xdr:colOff>
      <xdr:row>16</xdr:row>
      <xdr:rowOff>59531</xdr:rowOff>
    </xdr:from>
    <xdr:to>
      <xdr:col>2</xdr:col>
      <xdr:colOff>1230312</xdr:colOff>
      <xdr:row>17</xdr:row>
      <xdr:rowOff>59531</xdr:rowOff>
    </xdr:to>
    <xdr:sp macro="" textlink="">
      <xdr:nvSpPr>
        <xdr:cNvPr id="17" name="TextBox 16">
          <a:extLst>
            <a:ext uri="{FF2B5EF4-FFF2-40B4-BE49-F238E27FC236}">
              <a16:creationId xmlns:a16="http://schemas.microsoft.com/office/drawing/2014/main" id="{5FFF49A2-B876-4039-9557-7FA4444AAA23}"/>
            </a:ext>
          </a:extLst>
        </xdr:cNvPr>
        <xdr:cNvSpPr txBox="1"/>
      </xdr:nvSpPr>
      <xdr:spPr>
        <a:xfrm>
          <a:off x="853280" y="3022864"/>
          <a:ext cx="959115" cy="185209"/>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Duration</a:t>
          </a:r>
        </a:p>
      </xdr:txBody>
    </xdr:sp>
    <xdr:clientData/>
  </xdr:twoCellAnchor>
  <xdr:twoCellAnchor editAs="oneCell">
    <xdr:from>
      <xdr:col>2</xdr:col>
      <xdr:colOff>78405</xdr:colOff>
      <xdr:row>16</xdr:row>
      <xdr:rowOff>72762</xdr:rowOff>
    </xdr:from>
    <xdr:to>
      <xdr:col>2</xdr:col>
      <xdr:colOff>280810</xdr:colOff>
      <xdr:row>17</xdr:row>
      <xdr:rowOff>64063</xdr:rowOff>
    </xdr:to>
    <xdr:pic>
      <xdr:nvPicPr>
        <xdr:cNvPr id="18" name="Graphic 17">
          <a:extLst>
            <a:ext uri="{FF2B5EF4-FFF2-40B4-BE49-F238E27FC236}">
              <a16:creationId xmlns:a16="http://schemas.microsoft.com/office/drawing/2014/main" id="{03E86D55-9FD8-4884-BFC9-7873E294B9B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657843" y="2993762"/>
          <a:ext cx="202405" cy="202405"/>
        </a:xfrm>
        <a:prstGeom prst="rect">
          <a:avLst/>
        </a:prstGeom>
      </xdr:spPr>
    </xdr:pic>
    <xdr:clientData/>
  </xdr:twoCellAnchor>
  <xdr:twoCellAnchor>
    <xdr:from>
      <xdr:col>2</xdr:col>
      <xdr:colOff>271197</xdr:colOff>
      <xdr:row>19</xdr:row>
      <xdr:rowOff>99219</xdr:rowOff>
    </xdr:from>
    <xdr:to>
      <xdr:col>2</xdr:col>
      <xdr:colOff>1190624</xdr:colOff>
      <xdr:row>20</xdr:row>
      <xdr:rowOff>119062</xdr:rowOff>
    </xdr:to>
    <xdr:sp macro="" textlink="Pivots!C11">
      <xdr:nvSpPr>
        <xdr:cNvPr id="19" name="TextBox 18">
          <a:extLst>
            <a:ext uri="{FF2B5EF4-FFF2-40B4-BE49-F238E27FC236}">
              <a16:creationId xmlns:a16="http://schemas.microsoft.com/office/drawing/2014/main" id="{B7578F95-5700-4F75-9951-CC0E6F9E39D3}"/>
            </a:ext>
          </a:extLst>
        </xdr:cNvPr>
        <xdr:cNvSpPr txBox="1"/>
      </xdr:nvSpPr>
      <xdr:spPr>
        <a:xfrm>
          <a:off x="853280" y="3618177"/>
          <a:ext cx="919427" cy="205052"/>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E5FA63-4AA3-4E70-A77C-563E7FE29884}" type="TxLink">
            <a:rPr lang="en-US" sz="1200" b="1" i="0" u="none" strike="noStrike">
              <a:solidFill>
                <a:schemeClr val="bg1"/>
              </a:solidFill>
              <a:latin typeface="Aptos"/>
            </a:rPr>
            <a:pPr algn="ctr"/>
            <a:t>16,834</a:t>
          </a:fld>
          <a:endParaRPr lang="en-IN" sz="1200" b="1">
            <a:solidFill>
              <a:schemeClr val="bg1"/>
            </a:solidFill>
          </a:endParaRPr>
        </a:p>
      </xdr:txBody>
    </xdr:sp>
    <xdr:clientData/>
  </xdr:twoCellAnchor>
  <xdr:oneCellAnchor>
    <xdr:from>
      <xdr:col>2</xdr:col>
      <xdr:colOff>223850</xdr:colOff>
      <xdr:row>23</xdr:row>
      <xdr:rowOff>33420</xdr:rowOff>
    </xdr:from>
    <xdr:ext cx="1094539" cy="342851"/>
    <xdr:sp macro="" textlink="">
      <xdr:nvSpPr>
        <xdr:cNvPr id="20" name="TextBox 19">
          <a:extLst>
            <a:ext uri="{FF2B5EF4-FFF2-40B4-BE49-F238E27FC236}">
              <a16:creationId xmlns:a16="http://schemas.microsoft.com/office/drawing/2014/main" id="{D892085E-754B-4C5C-8037-7E90AF8B17DC}"/>
            </a:ext>
          </a:extLst>
        </xdr:cNvPr>
        <xdr:cNvSpPr txBox="1"/>
      </xdr:nvSpPr>
      <xdr:spPr>
        <a:xfrm>
          <a:off x="805933" y="4293212"/>
          <a:ext cx="109453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600" b="1">
            <a:solidFill>
              <a:schemeClr val="bg1"/>
            </a:solidFill>
          </a:endParaRPr>
        </a:p>
      </xdr:txBody>
    </xdr:sp>
    <xdr:clientData/>
  </xdr:oneCellAnchor>
  <xdr:twoCellAnchor>
    <xdr:from>
      <xdr:col>2</xdr:col>
      <xdr:colOff>21476</xdr:colOff>
      <xdr:row>22</xdr:row>
      <xdr:rowOff>91573</xdr:rowOff>
    </xdr:from>
    <xdr:to>
      <xdr:col>3</xdr:col>
      <xdr:colOff>61163</xdr:colOff>
      <xdr:row>27</xdr:row>
      <xdr:rowOff>104802</xdr:rowOff>
    </xdr:to>
    <xdr:sp macro="" textlink="Pivots!D4">
      <xdr:nvSpPr>
        <xdr:cNvPr id="21" name="Rectangle 20">
          <a:extLst>
            <a:ext uri="{FF2B5EF4-FFF2-40B4-BE49-F238E27FC236}">
              <a16:creationId xmlns:a16="http://schemas.microsoft.com/office/drawing/2014/main" id="{EB93C774-A0C5-4CDE-B736-E359F96DB0A0}"/>
            </a:ext>
          </a:extLst>
        </xdr:cNvPr>
        <xdr:cNvSpPr/>
      </xdr:nvSpPr>
      <xdr:spPr>
        <a:xfrm>
          <a:off x="600774" y="4324906"/>
          <a:ext cx="1476793" cy="1015861"/>
        </a:xfrm>
        <a:prstGeom prst="rect">
          <a:avLst/>
        </a:prstGeom>
        <a:solidFill>
          <a:srgbClr val="05D1D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77250E-D6B6-488B-906D-A297DF6C15DC}" type="TxLink">
            <a:rPr lang="en-US" sz="2400" b="1" i="0" u="none" strike="noStrike">
              <a:solidFill>
                <a:schemeClr val="bg1"/>
              </a:solidFill>
              <a:latin typeface="Aptos"/>
            </a:rPr>
            <a:pPr algn="ctr"/>
            <a:t>3.9</a:t>
          </a:fld>
          <a:endParaRPr lang="en-IN" sz="2400" b="1">
            <a:solidFill>
              <a:schemeClr val="bg1"/>
            </a:solidFill>
          </a:endParaRPr>
        </a:p>
      </xdr:txBody>
    </xdr:sp>
    <xdr:clientData/>
  </xdr:twoCellAnchor>
  <xdr:twoCellAnchor>
    <xdr:from>
      <xdr:col>2</xdr:col>
      <xdr:colOff>282337</xdr:colOff>
      <xdr:row>22</xdr:row>
      <xdr:rowOff>104093</xdr:rowOff>
    </xdr:from>
    <xdr:to>
      <xdr:col>2</xdr:col>
      <xdr:colOff>1312890</xdr:colOff>
      <xdr:row>23</xdr:row>
      <xdr:rowOff>123937</xdr:rowOff>
    </xdr:to>
    <xdr:sp macro="" textlink="">
      <xdr:nvSpPr>
        <xdr:cNvPr id="22" name="TextBox 21">
          <a:extLst>
            <a:ext uri="{FF2B5EF4-FFF2-40B4-BE49-F238E27FC236}">
              <a16:creationId xmlns:a16="http://schemas.microsoft.com/office/drawing/2014/main" id="{A10B808D-27BB-4CC0-9BC6-7D1E696D12BF}"/>
            </a:ext>
          </a:extLst>
        </xdr:cNvPr>
        <xdr:cNvSpPr txBox="1"/>
      </xdr:nvSpPr>
      <xdr:spPr>
        <a:xfrm>
          <a:off x="861635" y="4337426"/>
          <a:ext cx="1030553" cy="220371"/>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Avg</a:t>
          </a:r>
          <a:r>
            <a:rPr lang="en-IN" sz="1400" b="1" baseline="0">
              <a:solidFill>
                <a:schemeClr val="bg1"/>
              </a:solidFill>
            </a:rPr>
            <a:t> Rating</a:t>
          </a:r>
          <a:endParaRPr lang="en-IN" sz="1400" b="1">
            <a:solidFill>
              <a:schemeClr val="bg1"/>
            </a:solidFill>
          </a:endParaRPr>
        </a:p>
      </xdr:txBody>
    </xdr:sp>
    <xdr:clientData/>
  </xdr:twoCellAnchor>
  <xdr:twoCellAnchor editAs="oneCell">
    <xdr:from>
      <xdr:col>2</xdr:col>
      <xdr:colOff>78405</xdr:colOff>
      <xdr:row>22</xdr:row>
      <xdr:rowOff>72762</xdr:rowOff>
    </xdr:from>
    <xdr:to>
      <xdr:col>2</xdr:col>
      <xdr:colOff>280810</xdr:colOff>
      <xdr:row>23</xdr:row>
      <xdr:rowOff>72121</xdr:rowOff>
    </xdr:to>
    <xdr:pic>
      <xdr:nvPicPr>
        <xdr:cNvPr id="23" name="Graphic 22">
          <a:extLst>
            <a:ext uri="{FF2B5EF4-FFF2-40B4-BE49-F238E27FC236}">
              <a16:creationId xmlns:a16="http://schemas.microsoft.com/office/drawing/2014/main" id="{C18D34A4-A381-4822-80EC-5DD5F5782F6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657843" y="4089137"/>
          <a:ext cx="202405" cy="202405"/>
        </a:xfrm>
        <a:prstGeom prst="rect">
          <a:avLst/>
        </a:prstGeom>
      </xdr:spPr>
    </xdr:pic>
    <xdr:clientData/>
  </xdr:twoCellAnchor>
  <xdr:twoCellAnchor>
    <xdr:from>
      <xdr:col>2</xdr:col>
      <xdr:colOff>282338</xdr:colOff>
      <xdr:row>26</xdr:row>
      <xdr:rowOff>10095</xdr:rowOff>
    </xdr:from>
    <xdr:to>
      <xdr:col>2</xdr:col>
      <xdr:colOff>1201765</xdr:colOff>
      <xdr:row>27</xdr:row>
      <xdr:rowOff>29939</xdr:rowOff>
    </xdr:to>
    <xdr:sp macro="" textlink="Pivots!D11">
      <xdr:nvSpPr>
        <xdr:cNvPr id="24" name="TextBox 23">
          <a:extLst>
            <a:ext uri="{FF2B5EF4-FFF2-40B4-BE49-F238E27FC236}">
              <a16:creationId xmlns:a16="http://schemas.microsoft.com/office/drawing/2014/main" id="{1E435243-74D5-4AE1-AF9A-91E27906DBBE}"/>
            </a:ext>
          </a:extLst>
        </xdr:cNvPr>
        <xdr:cNvSpPr txBox="1"/>
      </xdr:nvSpPr>
      <xdr:spPr>
        <a:xfrm>
          <a:off x="861636" y="5045534"/>
          <a:ext cx="919427" cy="220370"/>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ACEA63-25B2-428A-960C-C4F9816B0188}" type="TxLink">
            <a:rPr lang="en-US" sz="1200" b="1" i="0" u="none" strike="noStrike">
              <a:solidFill>
                <a:schemeClr val="bg1"/>
              </a:solidFill>
              <a:latin typeface="Aptos"/>
            </a:rPr>
            <a:pPr algn="ctr"/>
            <a:t>3.9</a:t>
          </a:fld>
          <a:endParaRPr lang="en-IN" sz="1200" b="1">
            <a:solidFill>
              <a:schemeClr val="bg1"/>
            </a:solidFill>
          </a:endParaRPr>
        </a:p>
      </xdr:txBody>
    </xdr:sp>
    <xdr:clientData/>
  </xdr:twoCellAnchor>
  <xdr:oneCellAnchor>
    <xdr:from>
      <xdr:col>2</xdr:col>
      <xdr:colOff>223850</xdr:colOff>
      <xdr:row>29</xdr:row>
      <xdr:rowOff>33420</xdr:rowOff>
    </xdr:from>
    <xdr:ext cx="1094539" cy="342851"/>
    <xdr:sp macro="" textlink="">
      <xdr:nvSpPr>
        <xdr:cNvPr id="25" name="TextBox 24">
          <a:extLst>
            <a:ext uri="{FF2B5EF4-FFF2-40B4-BE49-F238E27FC236}">
              <a16:creationId xmlns:a16="http://schemas.microsoft.com/office/drawing/2014/main" id="{C5DA4992-C3CF-43CC-A41C-66DD40BBA187}"/>
            </a:ext>
          </a:extLst>
        </xdr:cNvPr>
        <xdr:cNvSpPr txBox="1"/>
      </xdr:nvSpPr>
      <xdr:spPr>
        <a:xfrm>
          <a:off x="805933" y="5404462"/>
          <a:ext cx="109453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600" b="1">
            <a:solidFill>
              <a:schemeClr val="bg1"/>
            </a:solidFill>
          </a:endParaRPr>
        </a:p>
      </xdr:txBody>
    </xdr:sp>
    <xdr:clientData/>
  </xdr:oneCellAnchor>
  <xdr:twoCellAnchor>
    <xdr:from>
      <xdr:col>2</xdr:col>
      <xdr:colOff>21476</xdr:colOff>
      <xdr:row>28</xdr:row>
      <xdr:rowOff>177800</xdr:rowOff>
    </xdr:from>
    <xdr:to>
      <xdr:col>3</xdr:col>
      <xdr:colOff>61163</xdr:colOff>
      <xdr:row>33</xdr:row>
      <xdr:rowOff>191029</xdr:rowOff>
    </xdr:to>
    <xdr:sp macro="" textlink="Pivots!E4">
      <xdr:nvSpPr>
        <xdr:cNvPr id="26" name="Rectangle 25">
          <a:extLst>
            <a:ext uri="{FF2B5EF4-FFF2-40B4-BE49-F238E27FC236}">
              <a16:creationId xmlns:a16="http://schemas.microsoft.com/office/drawing/2014/main" id="{F6D67E14-8570-4049-8C23-8406A30A5C70}"/>
            </a:ext>
          </a:extLst>
        </xdr:cNvPr>
        <xdr:cNvSpPr/>
      </xdr:nvSpPr>
      <xdr:spPr>
        <a:xfrm>
          <a:off x="600774" y="5614291"/>
          <a:ext cx="1476793" cy="1015861"/>
        </a:xfrm>
        <a:prstGeom prst="rect">
          <a:avLst/>
        </a:prstGeom>
        <a:solidFill>
          <a:srgbClr val="05D1D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C832ED-7A5E-473C-9F61-F53173002083}" type="TxLink">
            <a:rPr lang="en-US" sz="2400" b="1" i="0" u="none" strike="noStrike">
              <a:solidFill>
                <a:schemeClr val="bg1"/>
              </a:solidFill>
              <a:latin typeface="Aptos"/>
            </a:rPr>
            <a:pPr algn="ctr"/>
            <a:t>307</a:t>
          </a:fld>
          <a:endParaRPr lang="en-IN" sz="2400" b="1">
            <a:solidFill>
              <a:schemeClr val="bg1"/>
            </a:solidFill>
          </a:endParaRPr>
        </a:p>
      </xdr:txBody>
    </xdr:sp>
    <xdr:clientData/>
  </xdr:twoCellAnchor>
  <xdr:twoCellAnchor>
    <xdr:from>
      <xdr:col>2</xdr:col>
      <xdr:colOff>328347</xdr:colOff>
      <xdr:row>29</xdr:row>
      <xdr:rowOff>25399</xdr:rowOff>
    </xdr:from>
    <xdr:to>
      <xdr:col>3</xdr:col>
      <xdr:colOff>58737</xdr:colOff>
      <xdr:row>30</xdr:row>
      <xdr:rowOff>74612</xdr:rowOff>
    </xdr:to>
    <xdr:sp macro="" textlink="">
      <xdr:nvSpPr>
        <xdr:cNvPr id="27" name="TextBox 26">
          <a:extLst>
            <a:ext uri="{FF2B5EF4-FFF2-40B4-BE49-F238E27FC236}">
              <a16:creationId xmlns:a16="http://schemas.microsoft.com/office/drawing/2014/main" id="{15D1B495-B2F3-4F5D-9524-9B04B3AFBA85}"/>
            </a:ext>
          </a:extLst>
        </xdr:cNvPr>
        <xdr:cNvSpPr txBox="1"/>
      </xdr:nvSpPr>
      <xdr:spPr>
        <a:xfrm>
          <a:off x="912547" y="5714999"/>
          <a:ext cx="1165490" cy="252413"/>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a:solidFill>
                <a:schemeClr val="bg1"/>
              </a:solidFill>
            </a:rPr>
            <a:t>Happy Calls</a:t>
          </a:r>
        </a:p>
      </xdr:txBody>
    </xdr:sp>
    <xdr:clientData/>
  </xdr:twoCellAnchor>
  <xdr:twoCellAnchor editAs="oneCell">
    <xdr:from>
      <xdr:col>2</xdr:col>
      <xdr:colOff>116505</xdr:colOff>
      <xdr:row>29</xdr:row>
      <xdr:rowOff>47362</xdr:rowOff>
    </xdr:from>
    <xdr:to>
      <xdr:col>2</xdr:col>
      <xdr:colOff>318910</xdr:colOff>
      <xdr:row>30</xdr:row>
      <xdr:rowOff>46719</xdr:rowOff>
    </xdr:to>
    <xdr:pic>
      <xdr:nvPicPr>
        <xdr:cNvPr id="28" name="Graphic 27">
          <a:extLst>
            <a:ext uri="{FF2B5EF4-FFF2-40B4-BE49-F238E27FC236}">
              <a16:creationId xmlns:a16="http://schemas.microsoft.com/office/drawing/2014/main" id="{0E42DA68-DEA7-483E-9783-ADB82E448D4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700705" y="5736962"/>
          <a:ext cx="202405" cy="202557"/>
        </a:xfrm>
        <a:prstGeom prst="rect">
          <a:avLst/>
        </a:prstGeom>
      </xdr:spPr>
    </xdr:pic>
    <xdr:clientData/>
  </xdr:twoCellAnchor>
  <xdr:twoCellAnchor>
    <xdr:from>
      <xdr:col>2</xdr:col>
      <xdr:colOff>347397</xdr:colOff>
      <xdr:row>32</xdr:row>
      <xdr:rowOff>99219</xdr:rowOff>
    </xdr:from>
    <xdr:to>
      <xdr:col>2</xdr:col>
      <xdr:colOff>1266824</xdr:colOff>
      <xdr:row>33</xdr:row>
      <xdr:rowOff>119062</xdr:rowOff>
    </xdr:to>
    <xdr:sp macro="" textlink="Pivots!E11">
      <xdr:nvSpPr>
        <xdr:cNvPr id="29" name="TextBox 28">
          <a:extLst>
            <a:ext uri="{FF2B5EF4-FFF2-40B4-BE49-F238E27FC236}">
              <a16:creationId xmlns:a16="http://schemas.microsoft.com/office/drawing/2014/main" id="{171AD251-F201-46AB-904A-1F7D175D7F3D}"/>
            </a:ext>
          </a:extLst>
        </xdr:cNvPr>
        <xdr:cNvSpPr txBox="1"/>
      </xdr:nvSpPr>
      <xdr:spPr>
        <a:xfrm>
          <a:off x="931597" y="6398419"/>
          <a:ext cx="919427" cy="223043"/>
        </a:xfrm>
        <a:prstGeom prst="rect">
          <a:avLst/>
        </a:prstGeom>
        <a:solidFill>
          <a:srgbClr val="05D1D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1033CE-9081-45AF-A4A5-A9CCB6BD02DB}" type="TxLink">
            <a:rPr lang="en-US" sz="1200" b="1" i="0" u="none" strike="noStrike">
              <a:solidFill>
                <a:schemeClr val="bg1"/>
              </a:solidFill>
              <a:latin typeface="Aptos"/>
            </a:rPr>
            <a:pPr algn="ctr"/>
            <a:t>60</a:t>
          </a:fld>
          <a:endParaRPr lang="en-IN" sz="1200" b="1">
            <a:solidFill>
              <a:schemeClr val="bg1"/>
            </a:solidFill>
          </a:endParaRPr>
        </a:p>
      </xdr:txBody>
    </xdr:sp>
    <xdr:clientData/>
  </xdr:twoCellAnchor>
  <xdr:oneCellAnchor>
    <xdr:from>
      <xdr:col>2</xdr:col>
      <xdr:colOff>223850</xdr:colOff>
      <xdr:row>35</xdr:row>
      <xdr:rowOff>33420</xdr:rowOff>
    </xdr:from>
    <xdr:ext cx="1094539" cy="342851"/>
    <xdr:sp macro="" textlink="">
      <xdr:nvSpPr>
        <xdr:cNvPr id="30" name="TextBox 29">
          <a:extLst>
            <a:ext uri="{FF2B5EF4-FFF2-40B4-BE49-F238E27FC236}">
              <a16:creationId xmlns:a16="http://schemas.microsoft.com/office/drawing/2014/main" id="{C4E6E7D0-A562-4256-BE55-B64467212FAE}"/>
            </a:ext>
          </a:extLst>
        </xdr:cNvPr>
        <xdr:cNvSpPr txBox="1"/>
      </xdr:nvSpPr>
      <xdr:spPr>
        <a:xfrm>
          <a:off x="805933" y="6515712"/>
          <a:ext cx="109453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600" b="1">
            <a:solidFill>
              <a:schemeClr val="bg1"/>
            </a:solidFill>
          </a:endParaRPr>
        </a:p>
      </xdr:txBody>
    </xdr:sp>
    <xdr:clientData/>
  </xdr:oneCellAnchor>
  <xdr:twoCellAnchor editAs="oneCell">
    <xdr:from>
      <xdr:col>11</xdr:col>
      <xdr:colOff>43847</xdr:colOff>
      <xdr:row>20</xdr:row>
      <xdr:rowOff>119839</xdr:rowOff>
    </xdr:from>
    <xdr:to>
      <xdr:col>13</xdr:col>
      <xdr:colOff>419101</xdr:colOff>
      <xdr:row>29</xdr:row>
      <xdr:rowOff>89758</xdr:rowOff>
    </xdr:to>
    <mc:AlternateContent xmlns:mc="http://schemas.openxmlformats.org/markup-compatibility/2006" xmlns:a14="http://schemas.microsoft.com/office/drawing/2010/main">
      <mc:Choice Requires="a14">
        <xdr:graphicFrame macro="">
          <xdr:nvGraphicFramePr>
            <xdr:cNvPr id="35" name="Representative">
              <a:extLst>
                <a:ext uri="{FF2B5EF4-FFF2-40B4-BE49-F238E27FC236}">
                  <a16:creationId xmlns:a16="http://schemas.microsoft.com/office/drawing/2014/main" id="{133BB094-03FA-47BB-A45F-6F1D6B930B73}"/>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376585" y="3808887"/>
              <a:ext cx="2023230" cy="17388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399142</xdr:colOff>
      <xdr:row>2</xdr:row>
      <xdr:rowOff>145144</xdr:rowOff>
    </xdr:from>
    <xdr:to>
      <xdr:col>10</xdr:col>
      <xdr:colOff>397403</xdr:colOff>
      <xdr:row>14</xdr:row>
      <xdr:rowOff>54429</xdr:rowOff>
    </xdr:to>
    <xdr:graphicFrame macro="">
      <xdr:nvGraphicFramePr>
        <xdr:cNvPr id="36" name="Chart 35">
          <a:extLst>
            <a:ext uri="{FF2B5EF4-FFF2-40B4-BE49-F238E27FC236}">
              <a16:creationId xmlns:a16="http://schemas.microsoft.com/office/drawing/2014/main" id="{253A25FD-7498-4180-8194-E671AC182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36287</xdr:colOff>
      <xdr:row>2</xdr:row>
      <xdr:rowOff>136071</xdr:rowOff>
    </xdr:from>
    <xdr:to>
      <xdr:col>13</xdr:col>
      <xdr:colOff>431800</xdr:colOff>
      <xdr:row>14</xdr:row>
      <xdr:rowOff>63499</xdr:rowOff>
    </xdr:to>
    <xdr:graphicFrame macro="">
      <xdr:nvGraphicFramePr>
        <xdr:cNvPr id="37" name="Chart 36">
          <a:extLst>
            <a:ext uri="{FF2B5EF4-FFF2-40B4-BE49-F238E27FC236}">
              <a16:creationId xmlns:a16="http://schemas.microsoft.com/office/drawing/2014/main" id="{3D1CB1F3-ACB1-4222-BC47-2EA8724DF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355602</xdr:colOff>
      <xdr:row>15</xdr:row>
      <xdr:rowOff>173181</xdr:rowOff>
    </xdr:from>
    <xdr:to>
      <xdr:col>6</xdr:col>
      <xdr:colOff>419100</xdr:colOff>
      <xdr:row>34</xdr:row>
      <xdr:rowOff>25401</xdr:rowOff>
    </xdr:to>
    <xdr:graphicFrame macro="">
      <xdr:nvGraphicFramePr>
        <xdr:cNvPr id="4" name="Chart 3">
          <a:extLst>
            <a:ext uri="{FF2B5EF4-FFF2-40B4-BE49-F238E27FC236}">
              <a16:creationId xmlns:a16="http://schemas.microsoft.com/office/drawing/2014/main" id="{9C51A12F-C0CD-45DD-B183-6057E5D7C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431800</xdr:colOff>
      <xdr:row>16</xdr:row>
      <xdr:rowOff>0</xdr:rowOff>
    </xdr:from>
    <xdr:to>
      <xdr:col>10</xdr:col>
      <xdr:colOff>526761</xdr:colOff>
      <xdr:row>34</xdr:row>
      <xdr:rowOff>38100</xdr:rowOff>
    </xdr:to>
    <xdr:graphicFrame macro="">
      <xdr:nvGraphicFramePr>
        <xdr:cNvPr id="7" name="Chart 6">
          <a:extLst>
            <a:ext uri="{FF2B5EF4-FFF2-40B4-BE49-F238E27FC236}">
              <a16:creationId xmlns:a16="http://schemas.microsoft.com/office/drawing/2014/main" id="{5C968655-A51F-4C5D-AD2B-DBEE40EE9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622300</xdr:colOff>
      <xdr:row>2</xdr:row>
      <xdr:rowOff>127001</xdr:rowOff>
    </xdr:from>
    <xdr:to>
      <xdr:col>21</xdr:col>
      <xdr:colOff>0</xdr:colOff>
      <xdr:row>14</xdr:row>
      <xdr:rowOff>117930</xdr:rowOff>
    </xdr:to>
    <xdr:graphicFrame macro="">
      <xdr:nvGraphicFramePr>
        <xdr:cNvPr id="39" name="Chart 38">
          <a:extLst>
            <a:ext uri="{FF2B5EF4-FFF2-40B4-BE49-F238E27FC236}">
              <a16:creationId xmlns:a16="http://schemas.microsoft.com/office/drawing/2014/main" id="{F136BF2C-C40A-4B9A-94CB-5610474C3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203200</xdr:colOff>
      <xdr:row>2</xdr:row>
      <xdr:rowOff>122902</xdr:rowOff>
    </xdr:from>
    <xdr:to>
      <xdr:col>26</xdr:col>
      <xdr:colOff>592667</xdr:colOff>
      <xdr:row>35</xdr:row>
      <xdr:rowOff>22281</xdr:rowOff>
    </xdr:to>
    <xdr:graphicFrame macro="">
      <xdr:nvGraphicFramePr>
        <xdr:cNvPr id="40" name="Chart 39">
          <a:extLst>
            <a:ext uri="{FF2B5EF4-FFF2-40B4-BE49-F238E27FC236}">
              <a16:creationId xmlns:a16="http://schemas.microsoft.com/office/drawing/2014/main" id="{262FE9C2-B4C4-42D5-B521-5A7963BDE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91908</xdr:colOff>
      <xdr:row>11</xdr:row>
      <xdr:rowOff>44989</xdr:rowOff>
    </xdr:from>
    <xdr:to>
      <xdr:col>0</xdr:col>
      <xdr:colOff>501558</xdr:colOff>
      <xdr:row>13</xdr:row>
      <xdr:rowOff>73638</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1908" y="4423147"/>
          <a:ext cx="409650" cy="396281"/>
        </a:xfrm>
        <a:prstGeom prst="rect">
          <a:avLst/>
        </a:prstGeom>
      </xdr:spPr>
    </xdr:pic>
    <xdr:clientData/>
  </xdr:twoCellAnchor>
  <xdr:twoCellAnchor editAs="oneCell">
    <xdr:from>
      <xdr:col>1</xdr:col>
      <xdr:colOff>116974</xdr:colOff>
      <xdr:row>8</xdr:row>
      <xdr:rowOff>20038</xdr:rowOff>
    </xdr:from>
    <xdr:to>
      <xdr:col>1</xdr:col>
      <xdr:colOff>526624</xdr:colOff>
      <xdr:row>10</xdr:row>
      <xdr:rowOff>55373</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7040" y="3846749"/>
          <a:ext cx="409650" cy="402966"/>
        </a:xfrm>
        <a:prstGeom prst="rect">
          <a:avLst/>
        </a:prstGeom>
      </xdr:spPr>
    </xdr:pic>
    <xdr:clientData/>
  </xdr:twoCellAnchor>
  <xdr:twoCellAnchor editAs="oneCell">
    <xdr:from>
      <xdr:col>0</xdr:col>
      <xdr:colOff>133684</xdr:colOff>
      <xdr:row>16</xdr:row>
      <xdr:rowOff>86652</xdr:rowOff>
    </xdr:from>
    <xdr:to>
      <xdr:col>0</xdr:col>
      <xdr:colOff>543334</xdr:colOff>
      <xdr:row>18</xdr:row>
      <xdr:rowOff>108617</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3684" y="5383889"/>
          <a:ext cx="409650" cy="389597"/>
        </a:xfrm>
        <a:prstGeom prst="rect">
          <a:avLst/>
        </a:prstGeom>
      </xdr:spPr>
    </xdr:pic>
    <xdr:clientData/>
  </xdr:twoCellAnchor>
  <xdr:twoCellAnchor editAs="oneCell">
    <xdr:from>
      <xdr:col>0</xdr:col>
      <xdr:colOff>75197</xdr:colOff>
      <xdr:row>7</xdr:row>
      <xdr:rowOff>166198</xdr:rowOff>
    </xdr:from>
    <xdr:to>
      <xdr:col>0</xdr:col>
      <xdr:colOff>484847</xdr:colOff>
      <xdr:row>10</xdr:row>
      <xdr:rowOff>25285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5197" y="3809093"/>
          <a:ext cx="409650" cy="410534"/>
        </a:xfrm>
        <a:prstGeom prst="rect">
          <a:avLst/>
        </a:prstGeom>
      </xdr:spPr>
    </xdr:pic>
    <xdr:clientData/>
  </xdr:twoCellAnchor>
  <xdr:twoCellAnchor editAs="oneCell">
    <xdr:from>
      <xdr:col>0</xdr:col>
      <xdr:colOff>125329</xdr:colOff>
      <xdr:row>13</xdr:row>
      <xdr:rowOff>166084</xdr:rowOff>
    </xdr:from>
    <xdr:to>
      <xdr:col>0</xdr:col>
      <xdr:colOff>534979</xdr:colOff>
      <xdr:row>16</xdr:row>
      <xdr:rowOff>10919</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5329" y="4911873"/>
          <a:ext cx="409650" cy="396282"/>
        </a:xfrm>
        <a:prstGeom prst="rect">
          <a:avLst/>
        </a:prstGeom>
      </xdr:spPr>
    </xdr:pic>
    <xdr:clientData/>
  </xdr:twoCellAnchor>
  <xdr:twoCellAnchor editAs="oneCell">
    <xdr:from>
      <xdr:col>0</xdr:col>
      <xdr:colOff>102602</xdr:colOff>
      <xdr:row>18</xdr:row>
      <xdr:rowOff>109439</xdr:rowOff>
    </xdr:from>
    <xdr:to>
      <xdr:col>0</xdr:col>
      <xdr:colOff>514082</xdr:colOff>
      <xdr:row>20</xdr:row>
      <xdr:rowOff>139920</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102602" y="5774307"/>
          <a:ext cx="411480" cy="398112"/>
        </a:xfrm>
        <a:prstGeom prst="rect">
          <a:avLst/>
        </a:prstGeom>
      </xdr:spPr>
    </xdr:pic>
    <xdr:clientData/>
  </xdr:twoCellAnchor>
  <xdr:twoCellAnchor>
    <xdr:from>
      <xdr:col>5</xdr:col>
      <xdr:colOff>292433</xdr:colOff>
      <xdr:row>6</xdr:row>
      <xdr:rowOff>142039</xdr:rowOff>
    </xdr:from>
    <xdr:to>
      <xdr:col>5</xdr:col>
      <xdr:colOff>1529012</xdr:colOff>
      <xdr:row>6</xdr:row>
      <xdr:rowOff>868947</xdr:rowOff>
    </xdr:to>
    <xdr:pic>
      <xdr:nvPicPr>
        <xdr:cNvPr id="37" name="Picture 36">
          <a:extLst>
            <a:ext uri="{FF2B5EF4-FFF2-40B4-BE49-F238E27FC236}">
              <a16:creationId xmlns:a16="http://schemas.microsoft.com/office/drawing/2014/main" id="{AD1F51B3-E81E-266C-AACA-B8D0FD0BA841}"/>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972" t="10135" r="26778" b="53149"/>
        <a:stretch/>
      </xdr:blipFill>
      <xdr:spPr>
        <a:xfrm>
          <a:off x="3759867" y="4445000"/>
          <a:ext cx="1236579" cy="726908"/>
        </a:xfrm>
        <a:prstGeom prst="ellipse">
          <a:avLst/>
        </a:prstGeom>
      </xdr:spPr>
    </xdr:pic>
    <xdr:clientData/>
  </xdr:twoCellAnchor>
  <xdr:twoCellAnchor>
    <xdr:from>
      <xdr:col>5</xdr:col>
      <xdr:colOff>401053</xdr:colOff>
      <xdr:row>2</xdr:row>
      <xdr:rowOff>91908</xdr:rowOff>
    </xdr:from>
    <xdr:to>
      <xdr:col>5</xdr:col>
      <xdr:colOff>1579145</xdr:colOff>
      <xdr:row>2</xdr:row>
      <xdr:rowOff>810459</xdr:rowOff>
    </xdr:to>
    <xdr:pic>
      <xdr:nvPicPr>
        <xdr:cNvPr id="39" name="Picture 38">
          <a:extLst>
            <a:ext uri="{FF2B5EF4-FFF2-40B4-BE49-F238E27FC236}">
              <a16:creationId xmlns:a16="http://schemas.microsoft.com/office/drawing/2014/main" id="{898EFD87-2044-C9D7-FF05-E1E3279FC9B6}"/>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7319" t="2075" r="22748" b="57970"/>
        <a:stretch/>
      </xdr:blipFill>
      <xdr:spPr>
        <a:xfrm>
          <a:off x="3868487" y="459540"/>
          <a:ext cx="1178092" cy="718551"/>
        </a:xfrm>
        <a:prstGeom prst="ellipse">
          <a:avLst/>
        </a:prstGeom>
      </xdr:spPr>
    </xdr:pic>
    <xdr:clientData/>
  </xdr:twoCellAnchor>
  <xdr:twoCellAnchor>
    <xdr:from>
      <xdr:col>5</xdr:col>
      <xdr:colOff>317501</xdr:colOff>
      <xdr:row>3</xdr:row>
      <xdr:rowOff>108619</xdr:rowOff>
    </xdr:from>
    <xdr:to>
      <xdr:col>5</xdr:col>
      <xdr:colOff>1494701</xdr:colOff>
      <xdr:row>3</xdr:row>
      <xdr:rowOff>879302</xdr:rowOff>
    </xdr:to>
    <xdr:pic>
      <xdr:nvPicPr>
        <xdr:cNvPr id="43" name="Picture 42">
          <a:extLst>
            <a:ext uri="{FF2B5EF4-FFF2-40B4-BE49-F238E27FC236}">
              <a16:creationId xmlns:a16="http://schemas.microsoft.com/office/drawing/2014/main" id="{D9916F9E-E77F-F558-C41C-6F596C83E61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6542" t="7974" r="12530" b="59464"/>
        <a:stretch/>
      </xdr:blipFill>
      <xdr:spPr>
        <a:xfrm>
          <a:off x="3784935" y="1328487"/>
          <a:ext cx="1177200" cy="770683"/>
        </a:xfrm>
        <a:prstGeom prst="ellipse">
          <a:avLst/>
        </a:prstGeom>
      </xdr:spPr>
    </xdr:pic>
    <xdr:clientData/>
  </xdr:twoCellAnchor>
  <xdr:twoCellAnchor>
    <xdr:from>
      <xdr:col>5</xdr:col>
      <xdr:colOff>350922</xdr:colOff>
      <xdr:row>5</xdr:row>
      <xdr:rowOff>150394</xdr:rowOff>
    </xdr:from>
    <xdr:to>
      <xdr:col>5</xdr:col>
      <xdr:colOff>1604210</xdr:colOff>
      <xdr:row>5</xdr:row>
      <xdr:rowOff>885657</xdr:rowOff>
    </xdr:to>
    <xdr:pic>
      <xdr:nvPicPr>
        <xdr:cNvPr id="45" name="Picture 44">
          <a:extLst>
            <a:ext uri="{FF2B5EF4-FFF2-40B4-BE49-F238E27FC236}">
              <a16:creationId xmlns:a16="http://schemas.microsoft.com/office/drawing/2014/main" id="{66B741D2-4994-C70F-DCAB-05642ECA8BD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8285" t="5400" r="21626" b="61208"/>
        <a:stretch/>
      </xdr:blipFill>
      <xdr:spPr>
        <a:xfrm>
          <a:off x="3818356" y="3408947"/>
          <a:ext cx="1253288" cy="735263"/>
        </a:xfrm>
        <a:prstGeom prst="ellipse">
          <a:avLst/>
        </a:prstGeom>
      </xdr:spPr>
    </xdr:pic>
    <xdr:clientData/>
  </xdr:twoCellAnchor>
  <xdr:twoCellAnchor>
    <xdr:from>
      <xdr:col>5</xdr:col>
      <xdr:colOff>250657</xdr:colOff>
      <xdr:row>4</xdr:row>
      <xdr:rowOff>133685</xdr:rowOff>
    </xdr:from>
    <xdr:to>
      <xdr:col>5</xdr:col>
      <xdr:colOff>1459496</xdr:colOff>
      <xdr:row>4</xdr:row>
      <xdr:rowOff>927435</xdr:rowOff>
    </xdr:to>
    <xdr:pic>
      <xdr:nvPicPr>
        <xdr:cNvPr id="47" name="Picture 46">
          <a:extLst>
            <a:ext uri="{FF2B5EF4-FFF2-40B4-BE49-F238E27FC236}">
              <a16:creationId xmlns:a16="http://schemas.microsoft.com/office/drawing/2014/main" id="{7F4BCA0C-F6D4-D5CC-8BD3-0956A2C4CD93}"/>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7577" t="22482" r="30263" b="49412"/>
        <a:stretch/>
      </xdr:blipFill>
      <xdr:spPr>
        <a:xfrm>
          <a:off x="3718091" y="2306053"/>
          <a:ext cx="1208839" cy="793750"/>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9.64801099537" backgroundQuery="1" createdVersion="8" refreshedVersion="8" minRefreshableVersion="3" recordCount="0" supportSubquery="1" supportAdvancedDrill="1" xr:uid="{AA6D8369-C585-4930-836D-EE6A16409F67}">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 calls]" caption="5 *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9.676022685184" backgroundQuery="1" createdVersion="8" refreshedVersion="8" minRefreshableVersion="3" recordCount="0" supportSubquery="1" supportAdvancedDrill="1" xr:uid="{622F651C-3523-4956-90FC-D21EDF55677A}">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0.496191666665" backgroundQuery="1" createdVersion="8" refreshedVersion="8" minRefreshableVersion="3" recordCount="0" supportSubquery="1" supportAdvancedDrill="1" xr:uid="{8DCC1643-3BEC-4E07-935B-1C1B087D4658}">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0.518209490743" backgroundQuery="1" createdVersion="8" refreshedVersion="8" minRefreshableVersion="3" recordCount="0" supportSubquery="1" supportAdvancedDrill="1" xr:uid="{B6E1F413-2AA4-44C8-BEE9-0057A820054B}">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0.688563425923" backgroundQuery="1" createdVersion="8" refreshedVersion="8" minRefreshableVersion="3" recordCount="0" supportSubquery="1" supportAdvancedDrill="1" xr:uid="{440B45CB-4C9F-48C6-A9F9-66D9F91B4474}">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 calls]" caption="5 *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0.688564004631" backgroundQuery="1" createdVersion="8" refreshedVersion="8" minRefreshableVersion="3" recordCount="0" supportSubquery="1" supportAdvancedDrill="1" xr:uid="{381DF0B7-C28D-46F7-AAA0-61AC75F69846}">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0.688564467593" backgroundQuery="1" createdVersion="8" refreshedVersion="8" minRefreshableVersion="3" recordCount="0" supportSubquery="1" supportAdvancedDrill="1" xr:uid="{A8055CB9-2F82-4462-ACA4-274A9F7137DF}">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0.688564814816" backgroundQuery="1" createdVersion="8" refreshedVersion="8" minRefreshableVersion="3" recordCount="0" supportSubquery="1" supportAdvancedDrill="1" xr:uid="{D2AA385C-95EC-4A7B-9360-ACC40BE7006D}">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0.688565277778" backgroundQuery="1" createdVersion="8" refreshedVersion="8" minRefreshableVersion="3" recordCount="0" supportSubquery="1" supportAdvancedDrill="1" xr:uid="{370BC6E1-306C-4172-81DB-0D57A718D146}">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9.648006597221" backgroundQuery="1" createdVersion="3" refreshedVersion="8" minRefreshableVersion="3" recordCount="0" supportSubquery="1" supportAdvancedDrill="1" xr:uid="{990DC4B5-A008-4879-9D35-A2C571B0D924}">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466900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4F2E79-9DA6-4CB0-A647-1C4CD88526B3}"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20:C33"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581F95-07A4-4473-BC43-3E21716BCEBD}" name="Selected rep pivot"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0:A61"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5">
    <format dxfId="5">
      <pivotArea dataOnly="0" fieldPosition="0">
        <references count="1">
          <reference field="0" count="0"/>
        </references>
      </pivotArea>
    </format>
    <format dxfId="4">
      <pivotArea dataOnly="0" fieldPosition="0">
        <references count="1">
          <reference field="0" count="0"/>
        </references>
      </pivotArea>
    </format>
    <format dxfId="3">
      <pivotArea dataOnly="0" fieldPosition="0">
        <references count="1">
          <reference field="0" count="0"/>
        </references>
      </pivotArea>
    </format>
    <format dxfId="2">
      <pivotArea dataOnly="0" fieldPosition="0">
        <references count="1">
          <reference field="0" count="0"/>
        </references>
      </pivotArea>
    </format>
    <format dxfId="1">
      <pivotArea dataOnly="0"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91B132-1E04-4A45-884D-5742EBD9240B}"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D88EC5-845B-44F0-B2A6-D0DA39842EBA}"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C56"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formats count="1">
    <format dxfId="6">
      <pivotArea collapsedLevelsAreSubtotals="1" fieldPosition="0">
        <references count="2">
          <reference field="4294967294" count="1" selected="0">
            <x v="1"/>
          </reference>
          <reference field="0" count="0"/>
        </references>
      </pivotArea>
    </format>
  </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026E29-2249-4F9C-B398-40F18F7DD89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67:D7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BFAB70-184E-444A-AA72-8F34907B7E03}" name="rep satisfaction"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G67:H73"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5"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062466-5FD1-4278-8D91-660CCBAA1D27}" name="weekda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G20:H28"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2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FE8F3E-8449-41C6-BC42-C77D309109A6}"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4714A4-DFAE-4B9C-A714-2FC594D6007E}" name="rep amounts"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78:G97"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11</v>
  </rv>
  <rv s="1">
    <v>1</v>
    <v>5</v>
    <v>A person in a suit and tie
Description automatically generated</v>
  </rv>
  <rv s="1">
    <v>2</v>
    <v>5</v>
    <v>Business woman raising hand</v>
  </rv>
  <rv s="1">
    <v>3</v>
    <v>5</v>
    <v>Young businessman writing on notebook</v>
  </rv>
  <rv s="1">
    <v>4</v>
    <v>5</v>
    <v>Business woman shrugging</v>
  </rv>
</rvData>
</file>

<file path=xl/richData/rdrichvaluestructure.xml><?xml version="1.0" encoding="utf-8"?>
<rvStructures xmlns="http://schemas.microsoft.com/office/spreadsheetml/2017/richdata" count="2">
  <s t="_error">
    <k n="errorType"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D60ECA99-D3E2-4952-89A8-F074D51ACC05}" sourceName="[calls].[Representative]">
  <pivotTables>
    <pivotTable tabId="6" name="PivotTable2"/>
    <pivotTable tabId="6" name="monthly trend"/>
    <pivotTable tabId="6" name="weekday trend"/>
    <pivotTable tabId="6" name="Selected rep pivot"/>
    <pivotTable tabId="6" name="rep satisfaction"/>
  </pivotTables>
  <data>
    <olap pivotCacheId="546690039">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D565452-15AD-4FDB-ACC0-3BEE6564D723}" cache="Slicer_Representative" caption="Representative" level="1" style="SlicerStyleLight3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0"/>
    <tableColumn id="5" xr3:uid="{5A35565E-8707-4DED-AD15-A0669D67B382}" name="Date of Call" dataDxfId="19"/>
    <tableColumn id="6" xr3:uid="{F2E4F158-B41F-47BC-8DF8-DFCADFEE4E40}" name="Purchase Amount"/>
    <tableColumn id="7" xr3:uid="{04B291B5-47BD-4F78-8FD8-D1551CCA6BD9}" name="Satisfaction Rating"/>
    <tableColumn id="8" xr3:uid="{6E4123C0-0B17-43B8-A142-A1E540CE974C}" name="FY" dataDxfId="18">
      <calculatedColumnFormula>IF(MONTH(calls[[#This Row],[Date of Call]])&lt;=6, YEAR(calls[[#This Row],[Date of Call]]), YEAR(calls[[#This Row],[Date of Call]])+1)</calculatedColumnFormula>
    </tableColumn>
    <tableColumn id="9" xr3:uid="{199FA271-5E9B-46CE-9BC6-2801F92CD17E}" name="Day of week" dataDxfId="17">
      <calculatedColumnFormula>TEXT(calls[[#This Row],[Date of Call]],"DDDD")</calculatedColumnFormula>
    </tableColumn>
    <tableColumn id="10" xr3:uid="{328CDB09-95B8-4D5E-9ED9-EF0D363735A1}" name="Duration Bucket" dataDxfId="16">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5">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4" headerRowBorderDxfId="13" tableBorderDxfId="12" totalsRowBorderDxfId="11">
  <autoFilter ref="Q3:T18" xr:uid="{27158F51-A707-4171-8A04-81FB0AABCBA5}"/>
  <tableColumns count="4">
    <tableColumn id="1" xr3:uid="{02688061-6A8C-4E23-B7FF-D00CD8B58CAC}" name="Customer ID" dataDxfId="10"/>
    <tableColumn id="2" xr3:uid="{771678B6-DB44-426B-9874-B4E421A440D5}" name="Gedner" dataDxfId="9"/>
    <tableColumn id="3" xr3:uid="{B0D41C62-587E-494D-B49A-603F2C05F8D3}" name="Age" dataDxfId="8"/>
    <tableColumn id="4" xr3:uid="{663F92D6-FE31-4D81-9E01-8D066DDC8A88}" name="City" dataDxfId="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50" zoomScaleNormal="50" workbookViewId="0">
      <selection activeCell="F18" sqref="F18"/>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96C1-4765-458A-9BBC-3B6DDA76F82C}">
  <dimension ref="A1:AA40"/>
  <sheetViews>
    <sheetView tabSelected="1" zoomScale="50" zoomScaleNormal="50" zoomScaleSheetLayoutView="50" workbookViewId="0">
      <selection activeCell="AC14" sqref="AC14"/>
    </sheetView>
  </sheetViews>
  <sheetFormatPr defaultRowHeight="14.5" x14ac:dyDescent="0.35"/>
  <cols>
    <col min="1" max="1" width="4" customWidth="1"/>
    <col min="2" max="2" width="3.6640625" customWidth="1"/>
    <col min="3" max="3" width="18.83203125" customWidth="1"/>
    <col min="4" max="4" width="8.6640625" customWidth="1"/>
    <col min="12" max="12" width="12.83203125" customWidth="1"/>
    <col min="15" max="15" width="10.9140625" customWidth="1"/>
    <col min="16" max="16" width="12.08203125" customWidth="1"/>
    <col min="17" max="17" width="11.08203125" customWidth="1"/>
    <col min="18" max="18" width="11.25" customWidth="1"/>
    <col min="19" max="19" width="10.83203125" customWidth="1"/>
    <col min="20" max="20" width="12.1640625" customWidth="1"/>
    <col min="21" max="21" width="11.25" customWidth="1"/>
    <col min="22" max="22" width="8.6640625" customWidth="1"/>
  </cols>
  <sheetData>
    <row r="1" spans="1:27" ht="38.5" customHeight="1" x14ac:dyDescent="0.7">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ht="13.5" customHeight="1" x14ac:dyDescent="0.3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5">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ht="16" x14ac:dyDescent="0.4">
      <c r="A17" s="20"/>
      <c r="B17" s="20"/>
      <c r="C17" s="20"/>
      <c r="D17" s="20"/>
      <c r="E17" s="20"/>
      <c r="F17" s="20"/>
      <c r="G17" s="20"/>
      <c r="H17" s="20"/>
      <c r="I17" s="20"/>
      <c r="J17" s="20"/>
      <c r="K17" s="20"/>
      <c r="L17" s="20"/>
      <c r="M17" s="20"/>
      <c r="N17" s="20"/>
      <c r="O17" s="28"/>
      <c r="P17" s="41" t="s">
        <v>11</v>
      </c>
      <c r="Q17" s="41" t="s">
        <v>9</v>
      </c>
      <c r="R17" s="41" t="s">
        <v>6</v>
      </c>
      <c r="S17" s="41" t="s">
        <v>13</v>
      </c>
      <c r="T17" s="41" t="s">
        <v>10</v>
      </c>
      <c r="U17" s="39" t="s">
        <v>1077</v>
      </c>
      <c r="V17" s="38"/>
      <c r="W17" s="38"/>
      <c r="X17" s="38"/>
      <c r="Y17" s="38"/>
      <c r="Z17" s="38"/>
      <c r="AA17" s="38"/>
    </row>
    <row r="18" spans="1:27" ht="16" x14ac:dyDescent="0.4">
      <c r="A18" s="20"/>
      <c r="B18" s="20"/>
      <c r="C18" s="20"/>
      <c r="D18" s="20"/>
      <c r="E18" s="20"/>
      <c r="F18" s="20"/>
      <c r="G18" s="20"/>
      <c r="H18" s="20"/>
      <c r="I18" s="20"/>
      <c r="J18" s="20"/>
      <c r="K18" s="20"/>
      <c r="L18" s="20"/>
      <c r="M18" s="20"/>
      <c r="N18" s="20"/>
      <c r="O18" s="29" t="s">
        <v>1002</v>
      </c>
      <c r="P18" s="30"/>
      <c r="Q18" s="30"/>
      <c r="R18" s="30"/>
      <c r="S18" s="30"/>
      <c r="T18" s="30"/>
      <c r="U18" s="31"/>
      <c r="V18" s="38"/>
      <c r="W18" s="38"/>
      <c r="X18" s="38"/>
      <c r="Y18" s="38"/>
      <c r="Z18" s="38"/>
      <c r="AA18" s="38"/>
    </row>
    <row r="19" spans="1:27" ht="16" x14ac:dyDescent="0.4">
      <c r="A19" s="20"/>
      <c r="B19" s="20"/>
      <c r="C19" s="20"/>
      <c r="D19" s="20"/>
      <c r="E19" s="20"/>
      <c r="F19" s="20"/>
      <c r="G19" s="20"/>
      <c r="H19" s="20"/>
      <c r="I19" s="20"/>
      <c r="J19" s="20"/>
      <c r="K19" s="20"/>
      <c r="L19" s="20"/>
      <c r="M19" s="20"/>
      <c r="N19" s="20"/>
      <c r="O19" s="32" t="s">
        <v>20</v>
      </c>
      <c r="P19" s="33">
        <v>891</v>
      </c>
      <c r="Q19" s="33">
        <v>1332</v>
      </c>
      <c r="R19" s="33">
        <v>1282</v>
      </c>
      <c r="S19" s="33">
        <v>739</v>
      </c>
      <c r="T19" s="33">
        <v>560</v>
      </c>
      <c r="U19" s="34">
        <v>4804</v>
      </c>
      <c r="V19" s="38"/>
      <c r="W19" s="38"/>
      <c r="X19" s="38"/>
      <c r="Y19" s="38"/>
      <c r="Z19" s="38"/>
      <c r="AA19" s="38"/>
    </row>
    <row r="20" spans="1:27" ht="16" x14ac:dyDescent="0.4">
      <c r="A20" s="20"/>
      <c r="B20" s="20"/>
      <c r="C20" s="20"/>
      <c r="D20" s="20"/>
      <c r="E20" s="20"/>
      <c r="F20" s="20"/>
      <c r="G20" s="20"/>
      <c r="H20" s="20"/>
      <c r="I20" s="20"/>
      <c r="J20" s="20"/>
      <c r="K20" s="20"/>
      <c r="L20" s="20"/>
      <c r="M20" s="20"/>
      <c r="N20" s="20"/>
      <c r="O20" s="32" t="s">
        <v>12</v>
      </c>
      <c r="P20" s="33">
        <v>1991</v>
      </c>
      <c r="Q20" s="33">
        <v>1886</v>
      </c>
      <c r="R20" s="33">
        <v>1206</v>
      </c>
      <c r="S20" s="33">
        <v>884</v>
      </c>
      <c r="T20" s="33">
        <v>1722</v>
      </c>
      <c r="U20" s="34">
        <v>7689</v>
      </c>
      <c r="V20" s="38"/>
      <c r="W20" s="38"/>
      <c r="X20" s="38"/>
      <c r="Y20" s="38"/>
      <c r="Z20" s="38"/>
      <c r="AA20" s="38"/>
    </row>
    <row r="21" spans="1:27" ht="16" x14ac:dyDescent="0.4">
      <c r="A21" s="20"/>
      <c r="B21" s="20"/>
      <c r="C21" s="20"/>
      <c r="D21" s="20"/>
      <c r="E21" s="20"/>
      <c r="F21" s="20"/>
      <c r="G21" s="20"/>
      <c r="H21" s="20"/>
      <c r="I21" s="20"/>
      <c r="J21" s="20"/>
      <c r="K21" s="20"/>
      <c r="L21" s="20"/>
      <c r="M21" s="20"/>
      <c r="N21" s="20"/>
      <c r="O21" s="32" t="s">
        <v>8</v>
      </c>
      <c r="P21" s="33">
        <v>1163</v>
      </c>
      <c r="Q21" s="33">
        <v>1180</v>
      </c>
      <c r="R21" s="33">
        <v>1616</v>
      </c>
      <c r="S21" s="33">
        <v>1043</v>
      </c>
      <c r="T21" s="33">
        <v>1747</v>
      </c>
      <c r="U21" s="34">
        <v>6749</v>
      </c>
      <c r="V21" s="38"/>
      <c r="W21" s="38"/>
      <c r="X21" s="38"/>
      <c r="Y21" s="38"/>
      <c r="Z21" s="38"/>
      <c r="AA21" s="38"/>
    </row>
    <row r="22" spans="1:27" ht="16" x14ac:dyDescent="0.4">
      <c r="A22" s="20"/>
      <c r="B22" s="20"/>
      <c r="C22" s="20"/>
      <c r="D22" s="20"/>
      <c r="E22" s="20"/>
      <c r="F22" s="20"/>
      <c r="G22" s="20"/>
      <c r="H22" s="20"/>
      <c r="I22" s="20"/>
      <c r="J22" s="20"/>
      <c r="K22" s="20"/>
      <c r="L22" s="20"/>
      <c r="M22" s="20"/>
      <c r="N22" s="20"/>
      <c r="O22" s="32" t="s">
        <v>16</v>
      </c>
      <c r="P22" s="33">
        <v>1438</v>
      </c>
      <c r="Q22" s="33">
        <v>1616</v>
      </c>
      <c r="R22" s="33">
        <v>866</v>
      </c>
      <c r="S22" s="33">
        <v>829</v>
      </c>
      <c r="T22" s="33">
        <v>2070</v>
      </c>
      <c r="U22" s="34">
        <v>6819</v>
      </c>
      <c r="V22" s="38"/>
      <c r="W22" s="38"/>
      <c r="X22" s="38"/>
      <c r="Y22" s="38"/>
      <c r="Z22" s="38"/>
      <c r="AA22" s="38"/>
    </row>
    <row r="23" spans="1:27" ht="16" x14ac:dyDescent="0.4">
      <c r="A23" s="20"/>
      <c r="B23" s="20"/>
      <c r="C23" s="20"/>
      <c r="D23" s="20"/>
      <c r="E23" s="20"/>
      <c r="F23" s="20"/>
      <c r="G23" s="20"/>
      <c r="H23" s="20"/>
      <c r="I23" s="20"/>
      <c r="J23" s="20"/>
      <c r="K23" s="20"/>
      <c r="L23" s="20"/>
      <c r="M23" s="20"/>
      <c r="N23" s="20"/>
      <c r="O23" s="29" t="s">
        <v>1001</v>
      </c>
      <c r="P23" s="30"/>
      <c r="Q23" s="30"/>
      <c r="R23" s="30"/>
      <c r="S23" s="30"/>
      <c r="T23" s="30"/>
      <c r="U23" s="31"/>
      <c r="V23" s="38"/>
      <c r="W23" s="38"/>
      <c r="X23" s="38"/>
      <c r="Y23" s="38"/>
      <c r="Z23" s="38"/>
      <c r="AA23" s="38"/>
    </row>
    <row r="24" spans="1:27" ht="16" x14ac:dyDescent="0.4">
      <c r="A24" s="20"/>
      <c r="B24" s="20"/>
      <c r="C24" s="20"/>
      <c r="D24" s="20"/>
      <c r="E24" s="20"/>
      <c r="F24" s="20"/>
      <c r="G24" s="20"/>
      <c r="H24" s="20"/>
      <c r="I24" s="20"/>
      <c r="J24" s="20"/>
      <c r="K24" s="20"/>
      <c r="L24" s="20"/>
      <c r="M24" s="20"/>
      <c r="N24" s="20"/>
      <c r="O24" s="32" t="s">
        <v>24</v>
      </c>
      <c r="P24" s="33">
        <v>1233</v>
      </c>
      <c r="Q24" s="33">
        <v>223</v>
      </c>
      <c r="R24" s="33">
        <v>1680</v>
      </c>
      <c r="S24" s="33">
        <v>990</v>
      </c>
      <c r="T24" s="33">
        <v>1508</v>
      </c>
      <c r="U24" s="34">
        <v>5634</v>
      </c>
      <c r="V24" s="38"/>
      <c r="W24" s="38"/>
      <c r="X24" s="38"/>
      <c r="Y24" s="38"/>
      <c r="Z24" s="38"/>
      <c r="AA24" s="38"/>
    </row>
    <row r="25" spans="1:27" ht="16" x14ac:dyDescent="0.4">
      <c r="A25" s="20"/>
      <c r="B25" s="20"/>
      <c r="C25" s="20"/>
      <c r="D25" s="20"/>
      <c r="E25" s="20"/>
      <c r="F25" s="20"/>
      <c r="G25" s="20"/>
      <c r="H25" s="20"/>
      <c r="I25" s="20"/>
      <c r="J25" s="20"/>
      <c r="K25" s="20"/>
      <c r="L25" s="20"/>
      <c r="M25" s="20"/>
      <c r="N25" s="20"/>
      <c r="O25" s="32" t="s">
        <v>15</v>
      </c>
      <c r="P25" s="33">
        <v>1598</v>
      </c>
      <c r="Q25" s="33">
        <v>1907</v>
      </c>
      <c r="R25" s="33">
        <v>869</v>
      </c>
      <c r="S25" s="33">
        <v>1426</v>
      </c>
      <c r="T25" s="33">
        <v>1416</v>
      </c>
      <c r="U25" s="34">
        <v>7216</v>
      </c>
      <c r="V25" s="38"/>
      <c r="W25" s="38"/>
      <c r="X25" s="38"/>
      <c r="Y25" s="38"/>
      <c r="Z25" s="38"/>
      <c r="AA25" s="38"/>
    </row>
    <row r="26" spans="1:27" ht="16" x14ac:dyDescent="0.4">
      <c r="A26" s="20"/>
      <c r="B26" s="20"/>
      <c r="C26" s="20"/>
      <c r="D26" s="20"/>
      <c r="E26" s="20"/>
      <c r="F26" s="20"/>
      <c r="G26" s="20"/>
      <c r="H26" s="20"/>
      <c r="I26" s="20"/>
      <c r="J26" s="20"/>
      <c r="K26" s="20"/>
      <c r="L26" s="20"/>
      <c r="M26" s="20"/>
      <c r="N26" s="20"/>
      <c r="O26" s="32" t="s">
        <v>5</v>
      </c>
      <c r="P26" s="33">
        <v>900</v>
      </c>
      <c r="Q26" s="33">
        <v>1016</v>
      </c>
      <c r="R26" s="33">
        <v>960</v>
      </c>
      <c r="S26" s="33">
        <v>940</v>
      </c>
      <c r="T26" s="33">
        <v>1193</v>
      </c>
      <c r="U26" s="34">
        <v>5009</v>
      </c>
      <c r="V26" s="38"/>
      <c r="W26" s="38"/>
      <c r="X26" s="38"/>
      <c r="Y26" s="38"/>
      <c r="Z26" s="38"/>
      <c r="AA26" s="38"/>
    </row>
    <row r="27" spans="1:27" ht="16" x14ac:dyDescent="0.4">
      <c r="A27" s="20"/>
      <c r="B27" s="20"/>
      <c r="C27" s="20"/>
      <c r="D27" s="20"/>
      <c r="E27" s="20"/>
      <c r="F27" s="20"/>
      <c r="G27" s="20"/>
      <c r="H27" s="20"/>
      <c r="I27" s="20"/>
      <c r="J27" s="20"/>
      <c r="K27" s="20"/>
      <c r="L27" s="20"/>
      <c r="M27" s="20"/>
      <c r="N27" s="20"/>
      <c r="O27" s="32" t="s">
        <v>18</v>
      </c>
      <c r="P27" s="33">
        <v>900</v>
      </c>
      <c r="Q27" s="33">
        <v>1470</v>
      </c>
      <c r="R27" s="33">
        <v>1617</v>
      </c>
      <c r="S27" s="33">
        <v>1314</v>
      </c>
      <c r="T27" s="33">
        <v>941</v>
      </c>
      <c r="U27" s="34">
        <v>6242</v>
      </c>
      <c r="V27" s="38"/>
      <c r="W27" s="38"/>
      <c r="X27" s="38"/>
      <c r="Y27" s="38"/>
      <c r="Z27" s="38"/>
      <c r="AA27" s="38"/>
    </row>
    <row r="28" spans="1:27" ht="16" x14ac:dyDescent="0.4">
      <c r="A28" s="20"/>
      <c r="B28" s="20"/>
      <c r="C28" s="20"/>
      <c r="D28" s="20"/>
      <c r="E28" s="20"/>
      <c r="F28" s="20"/>
      <c r="G28" s="20"/>
      <c r="H28" s="20"/>
      <c r="I28" s="20"/>
      <c r="J28" s="20"/>
      <c r="K28" s="20"/>
      <c r="L28" s="20"/>
      <c r="M28" s="20"/>
      <c r="N28" s="20"/>
      <c r="O28" s="32" t="s">
        <v>14</v>
      </c>
      <c r="P28" s="33">
        <v>1255</v>
      </c>
      <c r="Q28" s="33">
        <v>516</v>
      </c>
      <c r="R28" s="33">
        <v>1874</v>
      </c>
      <c r="S28" s="33">
        <v>1863</v>
      </c>
      <c r="T28" s="33">
        <v>1722</v>
      </c>
      <c r="U28" s="34">
        <v>7230</v>
      </c>
      <c r="V28" s="38"/>
      <c r="W28" s="38"/>
      <c r="X28" s="38"/>
      <c r="Y28" s="38"/>
      <c r="Z28" s="38"/>
      <c r="AA28" s="38"/>
    </row>
    <row r="29" spans="1:27" ht="16" x14ac:dyDescent="0.4">
      <c r="A29" s="20"/>
      <c r="B29" s="20"/>
      <c r="C29" s="20"/>
      <c r="D29" s="20"/>
      <c r="E29" s="20"/>
      <c r="F29" s="20"/>
      <c r="G29" s="20"/>
      <c r="H29" s="20"/>
      <c r="I29" s="20"/>
      <c r="J29" s="20"/>
      <c r="K29" s="20"/>
      <c r="L29" s="20"/>
      <c r="M29" s="20"/>
      <c r="N29" s="20"/>
      <c r="O29" s="32" t="s">
        <v>19</v>
      </c>
      <c r="P29" s="33">
        <v>1138</v>
      </c>
      <c r="Q29" s="33">
        <v>1898</v>
      </c>
      <c r="R29" s="33">
        <v>1482</v>
      </c>
      <c r="S29" s="33">
        <v>846</v>
      </c>
      <c r="T29" s="33">
        <v>1154</v>
      </c>
      <c r="U29" s="34">
        <v>6518</v>
      </c>
      <c r="V29" s="38"/>
      <c r="W29" s="38"/>
      <c r="X29" s="38"/>
      <c r="Y29" s="38"/>
      <c r="Z29" s="38"/>
      <c r="AA29" s="38"/>
    </row>
    <row r="30" spans="1:27" ht="16" x14ac:dyDescent="0.4">
      <c r="A30" s="20"/>
      <c r="B30" s="20"/>
      <c r="C30" s="20"/>
      <c r="D30" s="20"/>
      <c r="E30" s="20"/>
      <c r="F30" s="20"/>
      <c r="G30" s="20"/>
      <c r="H30" s="20"/>
      <c r="I30" s="20"/>
      <c r="J30" s="20"/>
      <c r="K30" s="20"/>
      <c r="L30" s="20"/>
      <c r="M30" s="20"/>
      <c r="N30" s="20"/>
      <c r="O30" s="29" t="s">
        <v>1000</v>
      </c>
      <c r="P30" s="30"/>
      <c r="Q30" s="30"/>
      <c r="R30" s="30"/>
      <c r="S30" s="30"/>
      <c r="T30" s="30"/>
      <c r="U30" s="31"/>
      <c r="V30" s="38"/>
      <c r="W30" s="38"/>
      <c r="X30" s="38"/>
      <c r="Y30" s="38"/>
      <c r="Z30" s="38"/>
      <c r="AA30" s="38"/>
    </row>
    <row r="31" spans="1:27" ht="16" x14ac:dyDescent="0.4">
      <c r="A31" s="20"/>
      <c r="B31" s="20"/>
      <c r="C31" s="20"/>
      <c r="D31" s="20"/>
      <c r="E31" s="20"/>
      <c r="F31" s="20"/>
      <c r="G31" s="20"/>
      <c r="H31" s="20"/>
      <c r="I31" s="20"/>
      <c r="J31" s="20"/>
      <c r="K31" s="20"/>
      <c r="L31" s="20"/>
      <c r="M31" s="20"/>
      <c r="N31" s="20"/>
      <c r="O31" s="32" t="s">
        <v>17</v>
      </c>
      <c r="P31" s="33">
        <v>1655</v>
      </c>
      <c r="Q31" s="33">
        <v>805</v>
      </c>
      <c r="R31" s="33">
        <v>2263</v>
      </c>
      <c r="S31" s="33">
        <v>987</v>
      </c>
      <c r="T31" s="33">
        <v>1075</v>
      </c>
      <c r="U31" s="34">
        <v>6785</v>
      </c>
      <c r="V31" s="38"/>
      <c r="W31" s="38"/>
      <c r="X31" s="38"/>
      <c r="Y31" s="38"/>
      <c r="Z31" s="38"/>
      <c r="AA31" s="38"/>
    </row>
    <row r="32" spans="1:27" ht="16" x14ac:dyDescent="0.4">
      <c r="A32" s="20"/>
      <c r="B32" s="20"/>
      <c r="C32" s="20"/>
      <c r="D32" s="20"/>
      <c r="E32" s="20"/>
      <c r="F32" s="20"/>
      <c r="G32" s="20"/>
      <c r="H32" s="20"/>
      <c r="I32" s="20"/>
      <c r="J32" s="20"/>
      <c r="K32" s="20"/>
      <c r="L32" s="20"/>
      <c r="M32" s="20"/>
      <c r="N32" s="20"/>
      <c r="O32" s="32" t="s">
        <v>23</v>
      </c>
      <c r="P32" s="33">
        <v>1104</v>
      </c>
      <c r="Q32" s="33">
        <v>2280</v>
      </c>
      <c r="R32" s="33">
        <v>1445</v>
      </c>
      <c r="S32" s="33">
        <v>1722</v>
      </c>
      <c r="T32" s="33">
        <v>1196</v>
      </c>
      <c r="U32" s="34">
        <v>7747</v>
      </c>
      <c r="V32" s="38"/>
      <c r="W32" s="38"/>
      <c r="X32" s="38"/>
      <c r="Y32" s="38"/>
      <c r="Z32" s="38"/>
      <c r="AA32" s="38"/>
    </row>
    <row r="33" spans="1:27" ht="16" x14ac:dyDescent="0.4">
      <c r="A33" s="20"/>
      <c r="B33" s="20"/>
      <c r="C33" s="20"/>
      <c r="D33" s="20"/>
      <c r="E33" s="20"/>
      <c r="F33" s="20"/>
      <c r="G33" s="20"/>
      <c r="H33" s="20"/>
      <c r="I33" s="20"/>
      <c r="J33" s="20"/>
      <c r="K33" s="20"/>
      <c r="L33" s="20"/>
      <c r="M33" s="20"/>
      <c r="N33" s="20"/>
      <c r="O33" s="32" t="s">
        <v>7</v>
      </c>
      <c r="P33" s="33">
        <v>372</v>
      </c>
      <c r="Q33" s="33">
        <v>1818</v>
      </c>
      <c r="R33" s="33">
        <v>1346</v>
      </c>
      <c r="S33" s="33">
        <v>1156</v>
      </c>
      <c r="T33" s="33">
        <v>1484</v>
      </c>
      <c r="U33" s="34">
        <v>6176</v>
      </c>
      <c r="V33" s="38"/>
      <c r="W33" s="38"/>
      <c r="X33" s="38"/>
      <c r="Y33" s="38"/>
      <c r="Z33" s="38"/>
      <c r="AA33" s="38"/>
    </row>
    <row r="34" spans="1:27" ht="16" x14ac:dyDescent="0.4">
      <c r="A34" s="20"/>
      <c r="B34" s="20"/>
      <c r="C34" s="20"/>
      <c r="D34" s="20"/>
      <c r="E34" s="20"/>
      <c r="F34" s="20"/>
      <c r="G34" s="20"/>
      <c r="H34" s="20"/>
      <c r="I34" s="20"/>
      <c r="J34" s="20"/>
      <c r="K34" s="20"/>
      <c r="L34" s="20"/>
      <c r="M34" s="20"/>
      <c r="N34" s="20"/>
      <c r="O34" s="32" t="s">
        <v>22</v>
      </c>
      <c r="P34" s="33">
        <v>1415</v>
      </c>
      <c r="Q34" s="33">
        <v>1271</v>
      </c>
      <c r="R34" s="33">
        <v>1214</v>
      </c>
      <c r="S34" s="33">
        <v>1135</v>
      </c>
      <c r="T34" s="33">
        <v>1566</v>
      </c>
      <c r="U34" s="34">
        <v>6601</v>
      </c>
      <c r="V34" s="38"/>
      <c r="W34" s="38"/>
      <c r="X34" s="38"/>
      <c r="Y34" s="38"/>
      <c r="Z34" s="38"/>
      <c r="AA34" s="38"/>
    </row>
    <row r="35" spans="1:27" ht="16" x14ac:dyDescent="0.4">
      <c r="A35" s="20"/>
      <c r="B35" s="20"/>
      <c r="C35" s="20"/>
      <c r="D35" s="20"/>
      <c r="E35" s="20"/>
      <c r="F35" s="20"/>
      <c r="G35" s="20"/>
      <c r="H35" s="20"/>
      <c r="I35" s="20"/>
      <c r="J35" s="20"/>
      <c r="K35" s="20"/>
      <c r="L35" s="20"/>
      <c r="M35" s="20"/>
      <c r="N35" s="20"/>
      <c r="O35" s="35" t="s">
        <v>21</v>
      </c>
      <c r="P35" s="36">
        <v>1362</v>
      </c>
      <c r="Q35" s="36">
        <v>1363</v>
      </c>
      <c r="R35" s="36">
        <v>1152</v>
      </c>
      <c r="S35" s="36">
        <v>777</v>
      </c>
      <c r="T35" s="36">
        <v>750</v>
      </c>
      <c r="U35" s="37">
        <v>5404</v>
      </c>
      <c r="V35" s="38"/>
      <c r="W35" s="38"/>
      <c r="X35" s="38"/>
      <c r="Y35" s="38"/>
      <c r="Z35" s="38"/>
      <c r="AA35" s="38"/>
    </row>
    <row r="36" spans="1:27" x14ac:dyDescent="0.35">
      <c r="A36" s="20"/>
      <c r="B36" s="20"/>
      <c r="C36" s="20"/>
      <c r="D36" s="20"/>
      <c r="E36" s="20"/>
      <c r="F36" s="20"/>
      <c r="G36" s="20"/>
      <c r="H36" s="20"/>
      <c r="I36" s="20"/>
      <c r="J36" s="20"/>
      <c r="K36" s="20"/>
      <c r="L36" s="20"/>
      <c r="M36" s="20"/>
      <c r="N36" s="20"/>
      <c r="O36" s="20"/>
      <c r="P36" s="38"/>
      <c r="Q36" s="38"/>
      <c r="R36" s="38"/>
      <c r="S36" s="38"/>
      <c r="T36" s="38"/>
      <c r="U36" s="38"/>
      <c r="V36" s="38"/>
      <c r="W36" s="20"/>
      <c r="X36" s="20"/>
      <c r="Y36" s="20"/>
      <c r="Z36" s="20"/>
      <c r="AA36" s="20"/>
    </row>
    <row r="37" spans="1:27" x14ac:dyDescent="0.3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conditionalFormatting sqref="P19:T35">
    <cfRule type="dataBar" priority="2">
      <dataBar>
        <cfvo type="num" val="0"/>
        <cfvo type="formula" val="MAX($P$19:$T$35)*2"/>
        <color theme="1" tint="4.9989318521683403E-2"/>
      </dataBar>
      <extLst>
        <ext xmlns:x14="http://schemas.microsoft.com/office/spreadsheetml/2009/9/main" uri="{B025F937-C7B1-47D3-B67F-A62EFF666E3E}">
          <x14:id>{4B57AA01-6327-436E-A90F-B7465A31E95A}</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52599A0A-9925-40B6-B3FF-FC59F6A1EBE3}">
            <xm:f>P$17=Pivots!$A$61</xm:f>
            <x14:dxf>
              <fill>
                <patternFill>
                  <bgColor theme="6" tint="0.39994506668294322"/>
                </patternFill>
              </fill>
              <border>
                <left style="thin">
                  <color auto="1"/>
                </left>
                <right style="thin">
                  <color auto="1"/>
                </right>
                <vertical/>
                <horizontal/>
              </border>
            </x14:dxf>
          </x14:cfRule>
          <xm:sqref>P17:T35</xm:sqref>
        </x14:conditionalFormatting>
        <x14:conditionalFormatting xmlns:xm="http://schemas.microsoft.com/office/excel/2006/main">
          <x14:cfRule type="dataBar" id="{4B57AA01-6327-436E-A90F-B7465A31E95A}">
            <x14:dataBar minLength="0" maxLength="100" border="1" gradient="0" negativeBarBorderColorSameAsPositive="0">
              <x14:cfvo type="num">
                <xm:f>0</xm:f>
              </x14:cfvo>
              <x14:cfvo type="formula">
                <xm:f>MAX($P$19:$T$35)*2</xm:f>
              </x14:cfvo>
              <x14:borderColor theme="1" tint="4.9989318521683403E-2"/>
              <x14:negativeFillColor rgb="FFFF0000"/>
              <x14:negativeBorderColor rgb="FFFF0000"/>
              <x14:axisColor rgb="FF000000"/>
            </x14:dataBar>
          </x14:cfRule>
          <xm:sqref>P19:T35</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B1FB-BFA5-4A5F-BDB3-9359A72B9B18}">
  <dimension ref="A3:Q97"/>
  <sheetViews>
    <sheetView topLeftCell="A58" zoomScale="80" zoomScaleNormal="80" workbookViewId="0">
      <selection activeCell="L74" sqref="L74"/>
    </sheetView>
  </sheetViews>
  <sheetFormatPr defaultRowHeight="14.5" x14ac:dyDescent="0.35"/>
  <cols>
    <col min="1" max="1" width="13.25" bestFit="1" customWidth="1"/>
    <col min="2" max="2" width="9.9140625" bestFit="1" customWidth="1"/>
    <col min="3" max="3" width="10.9140625" bestFit="1" customWidth="1"/>
    <col min="4" max="4" width="9.6640625" bestFit="1" customWidth="1"/>
    <col min="5" max="5" width="7.6640625" bestFit="1" customWidth="1"/>
    <col min="6" max="6" width="6.6640625" bestFit="1" customWidth="1"/>
    <col min="7" max="7" width="13.25" bestFit="1" customWidth="1"/>
    <col min="8" max="8" width="9.9140625" bestFit="1" customWidth="1"/>
    <col min="9" max="9" width="10.83203125" bestFit="1" customWidth="1"/>
    <col min="11" max="11" width="13.6640625" customWidth="1"/>
    <col min="12" max="12" width="16.08203125" customWidth="1"/>
  </cols>
  <sheetData>
    <row r="3" spans="1:5" x14ac:dyDescent="0.35">
      <c r="A3" t="s">
        <v>1042</v>
      </c>
      <c r="B3" t="s">
        <v>1043</v>
      </c>
      <c r="C3" t="s">
        <v>1044</v>
      </c>
      <c r="D3" t="s">
        <v>1045</v>
      </c>
      <c r="E3" t="s">
        <v>1046</v>
      </c>
    </row>
    <row r="4" spans="1:5" x14ac:dyDescent="0.35">
      <c r="A4" s="21">
        <v>1000</v>
      </c>
      <c r="B4" s="22">
        <v>96623</v>
      </c>
      <c r="C4" s="21">
        <v>89850</v>
      </c>
      <c r="D4" s="23">
        <v>3.8854000000000033</v>
      </c>
      <c r="E4" s="21">
        <v>307</v>
      </c>
    </row>
    <row r="10" spans="1:5" x14ac:dyDescent="0.35">
      <c r="A10" t="s">
        <v>1042</v>
      </c>
      <c r="B10" t="s">
        <v>1043</v>
      </c>
      <c r="C10" t="s">
        <v>1044</v>
      </c>
      <c r="D10" t="s">
        <v>1045</v>
      </c>
      <c r="E10" t="s">
        <v>1046</v>
      </c>
    </row>
    <row r="11" spans="1:5" x14ac:dyDescent="0.35">
      <c r="A11" s="21">
        <v>189</v>
      </c>
      <c r="B11" s="22">
        <v>18415</v>
      </c>
      <c r="C11" s="21">
        <v>16834</v>
      </c>
      <c r="D11" s="23">
        <v>3.9227513227513247</v>
      </c>
      <c r="E11" s="21">
        <v>60</v>
      </c>
    </row>
    <row r="20" spans="1:8" x14ac:dyDescent="0.35">
      <c r="A20" s="24" t="s">
        <v>1047</v>
      </c>
      <c r="B20" t="s">
        <v>1042</v>
      </c>
      <c r="C20" t="s">
        <v>1061</v>
      </c>
      <c r="G20" s="24" t="s">
        <v>1047</v>
      </c>
      <c r="H20" t="s">
        <v>1042</v>
      </c>
    </row>
    <row r="21" spans="1:8" x14ac:dyDescent="0.35">
      <c r="A21" s="25" t="s">
        <v>1049</v>
      </c>
      <c r="B21" s="21">
        <v>16</v>
      </c>
      <c r="C21" s="21">
        <v>16</v>
      </c>
      <c r="G21" s="25" t="s">
        <v>1065</v>
      </c>
      <c r="H21" s="21">
        <v>36</v>
      </c>
    </row>
    <row r="22" spans="1:8" x14ac:dyDescent="0.35">
      <c r="A22" s="25" t="s">
        <v>1050</v>
      </c>
      <c r="B22" s="21">
        <v>14</v>
      </c>
      <c r="C22" s="21">
        <v>14</v>
      </c>
      <c r="G22" s="25" t="s">
        <v>1063</v>
      </c>
      <c r="H22" s="21">
        <v>30</v>
      </c>
    </row>
    <row r="23" spans="1:8" x14ac:dyDescent="0.35">
      <c r="A23" s="25" t="s">
        <v>1051</v>
      </c>
      <c r="B23" s="21">
        <v>26</v>
      </c>
      <c r="C23" s="21">
        <v>26</v>
      </c>
      <c r="G23" s="25" t="s">
        <v>1067</v>
      </c>
      <c r="H23" s="21">
        <v>13</v>
      </c>
    </row>
    <row r="24" spans="1:8" x14ac:dyDescent="0.35">
      <c r="A24" s="25" t="s">
        <v>1052</v>
      </c>
      <c r="B24" s="21">
        <v>29</v>
      </c>
      <c r="C24" s="21">
        <v>29</v>
      </c>
      <c r="G24" s="25" t="s">
        <v>1068</v>
      </c>
      <c r="H24" s="21">
        <v>23</v>
      </c>
    </row>
    <row r="25" spans="1:8" x14ac:dyDescent="0.35">
      <c r="A25" s="25" t="s">
        <v>1053</v>
      </c>
      <c r="B25" s="21">
        <v>17</v>
      </c>
      <c r="C25" s="21">
        <v>17</v>
      </c>
      <c r="G25" s="25" t="s">
        <v>1066</v>
      </c>
      <c r="H25" s="21">
        <v>23</v>
      </c>
    </row>
    <row r="26" spans="1:8" x14ac:dyDescent="0.35">
      <c r="A26" s="25" t="s">
        <v>1054</v>
      </c>
      <c r="B26" s="21">
        <v>15</v>
      </c>
      <c r="C26" s="21">
        <v>15</v>
      </c>
      <c r="G26" s="25" t="s">
        <v>1062</v>
      </c>
      <c r="H26" s="21">
        <v>24</v>
      </c>
    </row>
    <row r="27" spans="1:8" x14ac:dyDescent="0.35">
      <c r="A27" s="25" t="s">
        <v>1055</v>
      </c>
      <c r="B27" s="21">
        <v>15</v>
      </c>
      <c r="C27" s="21">
        <v>15</v>
      </c>
      <c r="G27" s="25" t="s">
        <v>1064</v>
      </c>
      <c r="H27" s="21">
        <v>40</v>
      </c>
    </row>
    <row r="28" spans="1:8" x14ac:dyDescent="0.35">
      <c r="A28" s="25" t="s">
        <v>1056</v>
      </c>
      <c r="B28" s="21">
        <v>7</v>
      </c>
      <c r="C28" s="21">
        <v>7</v>
      </c>
      <c r="G28" s="25" t="s">
        <v>1048</v>
      </c>
      <c r="H28" s="21">
        <v>189</v>
      </c>
    </row>
    <row r="29" spans="1:8" x14ac:dyDescent="0.35">
      <c r="A29" s="25" t="s">
        <v>1057</v>
      </c>
      <c r="B29" s="21">
        <v>11</v>
      </c>
      <c r="C29" s="21">
        <v>11</v>
      </c>
    </row>
    <row r="30" spans="1:8" x14ac:dyDescent="0.35">
      <c r="A30" s="25" t="s">
        <v>1058</v>
      </c>
      <c r="B30" s="21">
        <v>24</v>
      </c>
      <c r="C30" s="21">
        <v>24</v>
      </c>
    </row>
    <row r="31" spans="1:8" x14ac:dyDescent="0.35">
      <c r="A31" s="25" t="s">
        <v>1059</v>
      </c>
      <c r="B31" s="21">
        <v>9</v>
      </c>
      <c r="C31" s="21">
        <v>9</v>
      </c>
    </row>
    <row r="32" spans="1:8" x14ac:dyDescent="0.35">
      <c r="A32" s="25" t="s">
        <v>1060</v>
      </c>
      <c r="B32" s="21">
        <v>6</v>
      </c>
      <c r="C32" s="21">
        <v>6</v>
      </c>
    </row>
    <row r="33" spans="1:9" x14ac:dyDescent="0.35">
      <c r="A33" s="25" t="s">
        <v>1048</v>
      </c>
      <c r="B33" s="21">
        <v>189</v>
      </c>
      <c r="C33" s="21">
        <v>189</v>
      </c>
    </row>
    <row r="46" spans="1:9" x14ac:dyDescent="0.35">
      <c r="E46" t="s">
        <v>1069</v>
      </c>
      <c r="H46" t="s">
        <v>1075</v>
      </c>
      <c r="I46" t="str">
        <f>A61</f>
        <v>R01</v>
      </c>
    </row>
    <row r="49" spans="1:12" x14ac:dyDescent="0.35">
      <c r="E49" t="s">
        <v>1070</v>
      </c>
      <c r="F49" t="s">
        <v>1071</v>
      </c>
      <c r="G49" s="25" t="s">
        <v>1072</v>
      </c>
      <c r="H49" t="s">
        <v>1073</v>
      </c>
      <c r="I49" t="s">
        <v>1074</v>
      </c>
    </row>
    <row r="50" spans="1:12" x14ac:dyDescent="0.35">
      <c r="A50" s="24" t="s">
        <v>1047</v>
      </c>
      <c r="B50" t="s">
        <v>1042</v>
      </c>
      <c r="C50" t="s">
        <v>1043</v>
      </c>
      <c r="E50" s="25" t="s">
        <v>11</v>
      </c>
      <c r="F50" s="21">
        <v>189</v>
      </c>
      <c r="G50" s="22">
        <v>18415</v>
      </c>
      <c r="H50">
        <f>IF(E50=$I$46,F50,NA())</f>
        <v>189</v>
      </c>
      <c r="I50">
        <f>IF(E50=$I$46,G50,NA())</f>
        <v>18415</v>
      </c>
    </row>
    <row r="51" spans="1:12" x14ac:dyDescent="0.35">
      <c r="A51" s="25" t="s">
        <v>11</v>
      </c>
      <c r="B51" s="21">
        <v>189</v>
      </c>
      <c r="C51" s="22">
        <v>18415</v>
      </c>
      <c r="E51" s="25" t="s">
        <v>9</v>
      </c>
      <c r="F51" s="21">
        <v>218</v>
      </c>
      <c r="G51" s="22">
        <v>20581</v>
      </c>
      <c r="H51" t="e">
        <f t="shared" ref="H51:H54" si="0">IF(E51=$I$46,F51,NA())</f>
        <v>#N/A</v>
      </c>
      <c r="I51" t="e">
        <f t="shared" ref="I51:I54" si="1">IF(E51=$I$46,G51,NA())</f>
        <v>#N/A</v>
      </c>
    </row>
    <row r="52" spans="1:12" x14ac:dyDescent="0.35">
      <c r="A52" s="25" t="s">
        <v>9</v>
      </c>
      <c r="B52" s="21">
        <v>218</v>
      </c>
      <c r="C52" s="22">
        <v>20581</v>
      </c>
      <c r="E52" s="25" t="s">
        <v>6</v>
      </c>
      <c r="F52" s="21">
        <v>207</v>
      </c>
      <c r="G52" s="22">
        <v>20872</v>
      </c>
      <c r="H52" t="e">
        <f t="shared" si="0"/>
        <v>#N/A</v>
      </c>
      <c r="I52" t="e">
        <f t="shared" si="1"/>
        <v>#N/A</v>
      </c>
    </row>
    <row r="53" spans="1:12" x14ac:dyDescent="0.35">
      <c r="A53" s="25" t="s">
        <v>6</v>
      </c>
      <c r="B53" s="21">
        <v>207</v>
      </c>
      <c r="C53" s="22">
        <v>20872</v>
      </c>
      <c r="E53" s="25" t="s">
        <v>13</v>
      </c>
      <c r="F53" s="21">
        <v>186</v>
      </c>
      <c r="G53" s="22">
        <v>16651</v>
      </c>
      <c r="H53" t="e">
        <f t="shared" si="0"/>
        <v>#N/A</v>
      </c>
      <c r="I53" t="e">
        <f t="shared" si="1"/>
        <v>#N/A</v>
      </c>
    </row>
    <row r="54" spans="1:12" x14ac:dyDescent="0.35">
      <c r="A54" s="25" t="s">
        <v>13</v>
      </c>
      <c r="B54" s="21">
        <v>186</v>
      </c>
      <c r="C54" s="22">
        <v>16651</v>
      </c>
      <c r="E54" s="25" t="s">
        <v>10</v>
      </c>
      <c r="F54" s="21">
        <v>200</v>
      </c>
      <c r="G54" s="22">
        <v>20104</v>
      </c>
      <c r="H54" t="e">
        <f t="shared" si="0"/>
        <v>#N/A</v>
      </c>
      <c r="I54" t="e">
        <f t="shared" si="1"/>
        <v>#N/A</v>
      </c>
    </row>
    <row r="55" spans="1:12" x14ac:dyDescent="0.35">
      <c r="A55" s="25" t="s">
        <v>10</v>
      </c>
      <c r="B55" s="21">
        <v>200</v>
      </c>
      <c r="C55" s="22">
        <v>20104</v>
      </c>
    </row>
    <row r="56" spans="1:12" x14ac:dyDescent="0.35">
      <c r="A56" s="25" t="s">
        <v>1048</v>
      </c>
      <c r="B56" s="21">
        <v>1000</v>
      </c>
      <c r="C56" s="22">
        <v>96623</v>
      </c>
    </row>
    <row r="60" spans="1:12" x14ac:dyDescent="0.35">
      <c r="A60" s="24" t="s">
        <v>1047</v>
      </c>
      <c r="K60" s="14" t="s">
        <v>1078</v>
      </c>
    </row>
    <row r="61" spans="1:12" ht="16" x14ac:dyDescent="0.4">
      <c r="A61" s="26" t="s">
        <v>11</v>
      </c>
    </row>
    <row r="62" spans="1:12" x14ac:dyDescent="0.35">
      <c r="K62" t="s">
        <v>1079</v>
      </c>
      <c r="L62" s="40">
        <f>A11/A4</f>
        <v>0.189</v>
      </c>
    </row>
    <row r="63" spans="1:12" x14ac:dyDescent="0.35">
      <c r="K63" t="s">
        <v>1071</v>
      </c>
      <c r="L63">
        <f>_xlfn.XLOOKUP(A61,E50:E54,F50:F54)</f>
        <v>189</v>
      </c>
    </row>
    <row r="64" spans="1:12" x14ac:dyDescent="0.35">
      <c r="K64" t="s">
        <v>1072</v>
      </c>
      <c r="L64">
        <f>_xlfn.XLOOKUP(A61,E50:E54,G50:G54)</f>
        <v>18415</v>
      </c>
    </row>
    <row r="66" spans="1:12" x14ac:dyDescent="0.35">
      <c r="K66" t="s">
        <v>1080</v>
      </c>
      <c r="L66">
        <f>_xlfn.RANK.AVG(L63,F50:F54)</f>
        <v>4</v>
      </c>
    </row>
    <row r="67" spans="1:12" x14ac:dyDescent="0.35">
      <c r="A67" s="24" t="s">
        <v>1042</v>
      </c>
      <c r="B67" s="24" t="s">
        <v>1076</v>
      </c>
      <c r="G67" s="24" t="s">
        <v>1047</v>
      </c>
      <c r="H67" t="s">
        <v>1042</v>
      </c>
      <c r="K67" t="s">
        <v>1081</v>
      </c>
      <c r="L67">
        <f>_xlfn.RANK.AVG(L64,G50:G54)</f>
        <v>4</v>
      </c>
    </row>
    <row r="68" spans="1:12" x14ac:dyDescent="0.35">
      <c r="A68" s="24" t="s">
        <v>1047</v>
      </c>
      <c r="B68" t="s">
        <v>999</v>
      </c>
      <c r="C68" t="s">
        <v>998</v>
      </c>
      <c r="D68" t="s">
        <v>1048</v>
      </c>
      <c r="G68" s="25">
        <v>1</v>
      </c>
      <c r="H68" s="21">
        <v>1</v>
      </c>
    </row>
    <row r="69" spans="1:12" x14ac:dyDescent="0.35">
      <c r="A69" s="25" t="s">
        <v>1002</v>
      </c>
      <c r="B69" s="21">
        <v>144</v>
      </c>
      <c r="C69" s="21">
        <v>132</v>
      </c>
      <c r="D69" s="21">
        <v>276</v>
      </c>
      <c r="G69" s="25">
        <v>2</v>
      </c>
      <c r="H69" s="21">
        <v>9</v>
      </c>
      <c r="K69" t="s">
        <v>1082</v>
      </c>
    </row>
    <row r="70" spans="1:12" x14ac:dyDescent="0.35">
      <c r="A70" s="25" t="s">
        <v>1001</v>
      </c>
      <c r="B70" s="21">
        <v>326</v>
      </c>
      <c r="C70" s="21">
        <v>63</v>
      </c>
      <c r="D70" s="21">
        <v>389</v>
      </c>
      <c r="G70" s="25">
        <v>3</v>
      </c>
      <c r="H70" s="21">
        <v>31</v>
      </c>
      <c r="L70" t="str">
        <f>"% of calls:"&amp;TEXT(L62,"0%")</f>
        <v>% of calls:19%</v>
      </c>
    </row>
    <row r="71" spans="1:12" x14ac:dyDescent="0.35">
      <c r="A71" s="25" t="s">
        <v>1000</v>
      </c>
      <c r="B71" s="21">
        <v>129</v>
      </c>
      <c r="C71" s="21">
        <v>206</v>
      </c>
      <c r="D71" s="21">
        <v>335</v>
      </c>
      <c r="G71" s="25">
        <v>4</v>
      </c>
      <c r="H71" s="21">
        <v>88</v>
      </c>
      <c r="L71" t="str">
        <f>IF(COUNTA(A61:A65)&gt;1,"","call rank:"&amp;L66)</f>
        <v>call rank:4</v>
      </c>
    </row>
    <row r="72" spans="1:12" x14ac:dyDescent="0.35">
      <c r="A72" s="25" t="s">
        <v>1048</v>
      </c>
      <c r="B72" s="21">
        <v>599</v>
      </c>
      <c r="C72" s="21">
        <v>401</v>
      </c>
      <c r="D72" s="21">
        <v>1000</v>
      </c>
      <c r="G72" s="25">
        <v>5</v>
      </c>
      <c r="H72" s="21">
        <v>60</v>
      </c>
      <c r="L72" t="str">
        <f>IF(COUNTA(A61:A65)&gt;1,"","Amount rank:"&amp;L67)</f>
        <v>Amount rank:4</v>
      </c>
    </row>
    <row r="73" spans="1:12" x14ac:dyDescent="0.35">
      <c r="G73" s="25" t="s">
        <v>1048</v>
      </c>
      <c r="H73" s="21">
        <v>189</v>
      </c>
    </row>
    <row r="74" spans="1:12" x14ac:dyDescent="0.35">
      <c r="K74" t="s">
        <v>1083</v>
      </c>
      <c r="L74">
        <f xml:space="preserve"> _xlfn.XLOOKUP(A61,Assets!E3:E7,Assets!F3:F7)</f>
        <v>0</v>
      </c>
    </row>
    <row r="78" spans="1:12" x14ac:dyDescent="0.35">
      <c r="A78" s="24" t="s">
        <v>1043</v>
      </c>
      <c r="B78" s="24" t="s">
        <v>1076</v>
      </c>
    </row>
    <row r="79" spans="1:12" x14ac:dyDescent="0.35">
      <c r="A79" s="24" t="s">
        <v>1047</v>
      </c>
      <c r="B79" t="s">
        <v>11</v>
      </c>
      <c r="C79" t="s">
        <v>9</v>
      </c>
      <c r="D79" t="s">
        <v>6</v>
      </c>
      <c r="E79" t="s">
        <v>13</v>
      </c>
      <c r="F79" t="s">
        <v>10</v>
      </c>
      <c r="G79" t="s">
        <v>1048</v>
      </c>
    </row>
    <row r="80" spans="1:12" x14ac:dyDescent="0.35">
      <c r="A80" s="25" t="s">
        <v>1002</v>
      </c>
    </row>
    <row r="81" spans="1:17" x14ac:dyDescent="0.35">
      <c r="A81" s="27" t="s">
        <v>20</v>
      </c>
      <c r="B81" s="22">
        <v>891</v>
      </c>
      <c r="C81" s="22">
        <v>1332</v>
      </c>
      <c r="D81" s="22">
        <v>1282</v>
      </c>
      <c r="E81" s="22">
        <v>739</v>
      </c>
      <c r="F81" s="22">
        <v>560</v>
      </c>
      <c r="G81" s="22">
        <v>4804</v>
      </c>
      <c r="K81" s="27"/>
      <c r="L81" s="22"/>
      <c r="M81" s="22"/>
      <c r="N81" s="22"/>
      <c r="O81" s="22"/>
      <c r="P81" s="22"/>
      <c r="Q81" s="22"/>
    </row>
    <row r="82" spans="1:17" x14ac:dyDescent="0.35">
      <c r="A82" s="27" t="s">
        <v>12</v>
      </c>
      <c r="B82" s="22">
        <v>1991</v>
      </c>
      <c r="C82" s="22">
        <v>1886</v>
      </c>
      <c r="D82" s="22">
        <v>1206</v>
      </c>
      <c r="E82" s="22">
        <v>884</v>
      </c>
      <c r="F82" s="22">
        <v>1722</v>
      </c>
      <c r="G82" s="22">
        <v>7689</v>
      </c>
      <c r="K82" s="27"/>
      <c r="L82" s="22"/>
      <c r="M82" s="22"/>
      <c r="N82" s="22"/>
      <c r="O82" s="22"/>
      <c r="P82" s="22"/>
      <c r="Q82" s="22"/>
    </row>
    <row r="83" spans="1:17" x14ac:dyDescent="0.35">
      <c r="A83" s="27" t="s">
        <v>8</v>
      </c>
      <c r="B83" s="22">
        <v>1163</v>
      </c>
      <c r="C83" s="22">
        <v>1180</v>
      </c>
      <c r="D83" s="22">
        <v>1616</v>
      </c>
      <c r="E83" s="22">
        <v>1043</v>
      </c>
      <c r="F83" s="22">
        <v>1747</v>
      </c>
      <c r="G83" s="22">
        <v>6749</v>
      </c>
      <c r="K83" s="27"/>
      <c r="L83" s="22"/>
      <c r="M83" s="22"/>
      <c r="N83" s="22"/>
      <c r="O83" s="22"/>
      <c r="P83" s="22"/>
      <c r="Q83" s="22"/>
    </row>
    <row r="84" spans="1:17" x14ac:dyDescent="0.35">
      <c r="A84" s="27" t="s">
        <v>16</v>
      </c>
      <c r="B84" s="22">
        <v>1438</v>
      </c>
      <c r="C84" s="22">
        <v>1616</v>
      </c>
      <c r="D84" s="22">
        <v>866</v>
      </c>
      <c r="E84" s="22">
        <v>829</v>
      </c>
      <c r="F84" s="22">
        <v>2070</v>
      </c>
      <c r="G84" s="22">
        <v>6819</v>
      </c>
      <c r="K84" s="27"/>
      <c r="L84" s="22"/>
      <c r="M84" s="22"/>
      <c r="N84" s="22"/>
      <c r="O84" s="22"/>
      <c r="P84" s="22"/>
      <c r="Q84" s="22"/>
    </row>
    <row r="85" spans="1:17" x14ac:dyDescent="0.35">
      <c r="A85" s="25" t="s">
        <v>1001</v>
      </c>
      <c r="K85" s="27"/>
      <c r="L85" s="22"/>
      <c r="M85" s="22"/>
      <c r="N85" s="22"/>
      <c r="O85" s="22"/>
      <c r="P85" s="22"/>
      <c r="Q85" s="22"/>
    </row>
    <row r="86" spans="1:17" x14ac:dyDescent="0.35">
      <c r="A86" s="27" t="s">
        <v>24</v>
      </c>
      <c r="B86" s="22">
        <v>1233</v>
      </c>
      <c r="C86" s="22">
        <v>223</v>
      </c>
      <c r="D86" s="22">
        <v>1680</v>
      </c>
      <c r="E86" s="22">
        <v>990</v>
      </c>
      <c r="F86" s="22">
        <v>1508</v>
      </c>
      <c r="G86" s="22">
        <v>5634</v>
      </c>
      <c r="K86" s="27"/>
      <c r="L86" s="22"/>
      <c r="M86" s="22"/>
      <c r="N86" s="22"/>
      <c r="O86" s="22"/>
      <c r="P86" s="22"/>
      <c r="Q86" s="22"/>
    </row>
    <row r="87" spans="1:17" x14ac:dyDescent="0.35">
      <c r="A87" s="27" t="s">
        <v>15</v>
      </c>
      <c r="B87" s="22">
        <v>1598</v>
      </c>
      <c r="C87" s="22">
        <v>1907</v>
      </c>
      <c r="D87" s="22">
        <v>869</v>
      </c>
      <c r="E87" s="22">
        <v>1426</v>
      </c>
      <c r="F87" s="22">
        <v>1416</v>
      </c>
      <c r="G87" s="22">
        <v>7216</v>
      </c>
      <c r="K87" s="27"/>
      <c r="L87" s="22"/>
      <c r="M87" s="22"/>
      <c r="N87" s="22"/>
      <c r="O87" s="22"/>
      <c r="P87" s="22"/>
      <c r="Q87" s="22"/>
    </row>
    <row r="88" spans="1:17" x14ac:dyDescent="0.35">
      <c r="A88" s="27" t="s">
        <v>5</v>
      </c>
      <c r="B88" s="22">
        <v>900</v>
      </c>
      <c r="C88" s="22">
        <v>1016</v>
      </c>
      <c r="D88" s="22">
        <v>960</v>
      </c>
      <c r="E88" s="22">
        <v>940</v>
      </c>
      <c r="F88" s="22">
        <v>1193</v>
      </c>
      <c r="G88" s="22">
        <v>5009</v>
      </c>
      <c r="K88" s="27"/>
      <c r="L88" s="22"/>
      <c r="M88" s="22"/>
      <c r="N88" s="22"/>
      <c r="O88" s="22"/>
      <c r="P88" s="22"/>
      <c r="Q88" s="22"/>
    </row>
    <row r="89" spans="1:17" x14ac:dyDescent="0.35">
      <c r="A89" s="27" t="s">
        <v>18</v>
      </c>
      <c r="B89" s="22">
        <v>900</v>
      </c>
      <c r="C89" s="22">
        <v>1470</v>
      </c>
      <c r="D89" s="22">
        <v>1617</v>
      </c>
      <c r="E89" s="22">
        <v>1314</v>
      </c>
      <c r="F89" s="22">
        <v>941</v>
      </c>
      <c r="G89" s="22">
        <v>6242</v>
      </c>
      <c r="K89" s="27"/>
      <c r="L89" s="22"/>
      <c r="M89" s="22"/>
      <c r="N89" s="22"/>
      <c r="O89" s="22"/>
      <c r="P89" s="22"/>
      <c r="Q89" s="22"/>
    </row>
    <row r="90" spans="1:17" x14ac:dyDescent="0.35">
      <c r="A90" s="27" t="s">
        <v>14</v>
      </c>
      <c r="B90" s="22">
        <v>1255</v>
      </c>
      <c r="C90" s="22">
        <v>516</v>
      </c>
      <c r="D90" s="22">
        <v>1874</v>
      </c>
      <c r="E90" s="22">
        <v>1863</v>
      </c>
      <c r="F90" s="22">
        <v>1722</v>
      </c>
      <c r="G90" s="22">
        <v>7230</v>
      </c>
      <c r="K90" s="27"/>
      <c r="L90" s="22"/>
      <c r="M90" s="22"/>
      <c r="N90" s="22"/>
      <c r="O90" s="22"/>
      <c r="P90" s="22"/>
      <c r="Q90" s="22"/>
    </row>
    <row r="91" spans="1:17" x14ac:dyDescent="0.35">
      <c r="A91" s="27" t="s">
        <v>19</v>
      </c>
      <c r="B91" s="22">
        <v>1138</v>
      </c>
      <c r="C91" s="22">
        <v>1898</v>
      </c>
      <c r="D91" s="22">
        <v>1482</v>
      </c>
      <c r="E91" s="22">
        <v>846</v>
      </c>
      <c r="F91" s="22">
        <v>1154</v>
      </c>
      <c r="G91" s="22">
        <v>6518</v>
      </c>
      <c r="K91" s="27"/>
      <c r="L91" s="22"/>
      <c r="M91" s="22"/>
      <c r="N91" s="22"/>
      <c r="O91" s="22"/>
      <c r="P91" s="22"/>
      <c r="Q91" s="22"/>
    </row>
    <row r="92" spans="1:17" x14ac:dyDescent="0.35">
      <c r="A92" s="25" t="s">
        <v>1000</v>
      </c>
      <c r="K92" s="27"/>
      <c r="L92" s="22"/>
      <c r="M92" s="22"/>
      <c r="N92" s="22"/>
      <c r="O92" s="22"/>
      <c r="P92" s="22"/>
      <c r="Q92" s="22"/>
    </row>
    <row r="93" spans="1:17" x14ac:dyDescent="0.35">
      <c r="A93" s="27" t="s">
        <v>17</v>
      </c>
      <c r="B93" s="22">
        <v>1655</v>
      </c>
      <c r="C93" s="22">
        <v>805</v>
      </c>
      <c r="D93" s="22">
        <v>2263</v>
      </c>
      <c r="E93" s="22">
        <v>987</v>
      </c>
      <c r="F93" s="22">
        <v>1075</v>
      </c>
      <c r="G93" s="22">
        <v>6785</v>
      </c>
      <c r="K93" s="27"/>
      <c r="L93" s="22"/>
      <c r="M93" s="22"/>
      <c r="N93" s="22"/>
      <c r="O93" s="22"/>
      <c r="P93" s="22"/>
      <c r="Q93" s="22"/>
    </row>
    <row r="94" spans="1:17" x14ac:dyDescent="0.35">
      <c r="A94" s="27" t="s">
        <v>23</v>
      </c>
      <c r="B94" s="22">
        <v>1104</v>
      </c>
      <c r="C94" s="22">
        <v>2280</v>
      </c>
      <c r="D94" s="22">
        <v>1445</v>
      </c>
      <c r="E94" s="22">
        <v>1722</v>
      </c>
      <c r="F94" s="22">
        <v>1196</v>
      </c>
      <c r="G94" s="22">
        <v>7747</v>
      </c>
      <c r="K94" s="27"/>
      <c r="L94" s="22"/>
      <c r="M94" s="22"/>
      <c r="N94" s="22"/>
      <c r="O94" s="22"/>
      <c r="P94" s="22"/>
      <c r="Q94" s="22"/>
    </row>
    <row r="95" spans="1:17" x14ac:dyDescent="0.35">
      <c r="A95" s="27" t="s">
        <v>7</v>
      </c>
      <c r="B95" s="22">
        <v>372</v>
      </c>
      <c r="C95" s="22">
        <v>1818</v>
      </c>
      <c r="D95" s="22">
        <v>1346</v>
      </c>
      <c r="E95" s="22">
        <v>1156</v>
      </c>
      <c r="F95" s="22">
        <v>1484</v>
      </c>
      <c r="G95" s="22">
        <v>6176</v>
      </c>
      <c r="K95" s="27"/>
      <c r="L95" s="22"/>
      <c r="M95" s="22"/>
      <c r="N95" s="22"/>
      <c r="O95" s="22"/>
      <c r="P95" s="22"/>
      <c r="Q95" s="22"/>
    </row>
    <row r="96" spans="1:17" x14ac:dyDescent="0.35">
      <c r="A96" s="27" t="s">
        <v>22</v>
      </c>
      <c r="B96" s="22">
        <v>1415</v>
      </c>
      <c r="C96" s="22">
        <v>1271</v>
      </c>
      <c r="D96" s="22">
        <v>1214</v>
      </c>
      <c r="E96" s="22">
        <v>1135</v>
      </c>
      <c r="F96" s="22">
        <v>1566</v>
      </c>
      <c r="G96" s="22">
        <v>6601</v>
      </c>
    </row>
    <row r="97" spans="1:7" x14ac:dyDescent="0.35">
      <c r="A97" s="27" t="s">
        <v>21</v>
      </c>
      <c r="B97" s="22">
        <v>1362</v>
      </c>
      <c r="C97" s="22">
        <v>1363</v>
      </c>
      <c r="D97" s="22">
        <v>1152</v>
      </c>
      <c r="E97" s="22">
        <v>777</v>
      </c>
      <c r="F97" s="22">
        <v>750</v>
      </c>
      <c r="G97"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H7"/>
  <sheetViews>
    <sheetView topLeftCell="B1" zoomScale="76" zoomScaleNormal="76" workbookViewId="0">
      <selection activeCell="F2" sqref="F2"/>
    </sheetView>
  </sheetViews>
  <sheetFormatPr defaultRowHeight="14.5" x14ac:dyDescent="0.35"/>
  <cols>
    <col min="5" max="5" width="10.83203125" customWidth="1"/>
    <col min="6" max="7" width="24.5" customWidth="1"/>
    <col min="8" max="8" width="13.75" customWidth="1"/>
  </cols>
  <sheetData>
    <row r="2" spans="5:8" x14ac:dyDescent="0.35">
      <c r="E2" t="s">
        <v>1040</v>
      </c>
      <c r="F2" t="s">
        <v>1041</v>
      </c>
      <c r="H2" t="s">
        <v>1041</v>
      </c>
    </row>
    <row r="3" spans="5:8" ht="71.5" customHeight="1" x14ac:dyDescent="0.35">
      <c r="E3" s="25" t="s">
        <v>11</v>
      </c>
      <c r="H3" t="e" vm="1">
        <v>#VALUE!</v>
      </c>
    </row>
    <row r="4" spans="5:8" ht="75" customHeight="1" x14ac:dyDescent="0.35">
      <c r="E4" t="s">
        <v>9</v>
      </c>
      <c r="H4" t="e" vm="2">
        <v>#VALUE!</v>
      </c>
    </row>
    <row r="5" spans="5:8" ht="85.5" customHeight="1" x14ac:dyDescent="0.35">
      <c r="E5" t="s">
        <v>6</v>
      </c>
      <c r="H5" t="e" vm="3">
        <v>#VALUE!</v>
      </c>
    </row>
    <row r="6" spans="5:8" ht="82.5" customHeight="1" x14ac:dyDescent="0.35">
      <c r="E6" t="s">
        <v>13</v>
      </c>
      <c r="H6" t="e" vm="4">
        <v>#VALUE!</v>
      </c>
    </row>
    <row r="7" spans="5:8" ht="74.5" customHeight="1" x14ac:dyDescent="0.35">
      <c r="E7" t="s">
        <v>10</v>
      </c>
      <c r="H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Tausif Ahmad</cp:lastModifiedBy>
  <dcterms:created xsi:type="dcterms:W3CDTF">2021-03-14T20:21:32Z</dcterms:created>
  <dcterms:modified xsi:type="dcterms:W3CDTF">2024-10-16T08:29:43Z</dcterms:modified>
</cp:coreProperties>
</file>