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 activeTab="3"/>
  </bookViews>
  <sheets>
    <sheet name="BP4D" sheetId="1" r:id="rId1"/>
    <sheet name="SEMAINE" sheetId="2" r:id="rId2"/>
    <sheet name="DISFA" sheetId="4" r:id="rId3"/>
    <sheet name="BP4D_intensity" sheetId="3" r:id="rId4"/>
    <sheet name="BP4D_int_seg" sheetId="5" r:id="rId5"/>
  </sheets>
  <calcPr calcId="125725" refMode="R1C1"/>
</workbook>
</file>

<file path=xl/calcChain.xml><?xml version="1.0" encoding="utf-8"?>
<calcChain xmlns="http://schemas.openxmlformats.org/spreadsheetml/2006/main">
  <c r="M14" i="3"/>
  <c r="L14"/>
  <c r="AK44" i="1"/>
  <c r="AJ44"/>
  <c r="AI44"/>
  <c r="AK43"/>
  <c r="AJ43"/>
  <c r="AI43"/>
  <c r="V49" i="2"/>
  <c r="U49"/>
  <c r="T49"/>
  <c r="V48"/>
  <c r="U48"/>
  <c r="T48"/>
  <c r="AL8" i="4"/>
  <c r="AM8"/>
  <c r="AN8"/>
  <c r="AN7"/>
  <c r="AM7"/>
  <c r="AL7"/>
  <c r="V47" i="2"/>
  <c r="U47"/>
  <c r="T47"/>
  <c r="V46"/>
  <c r="U46"/>
  <c r="T46"/>
  <c r="AI42" i="1"/>
  <c r="AJ42"/>
  <c r="AK42"/>
  <c r="V45" i="2"/>
  <c r="U45"/>
  <c r="T45"/>
  <c r="T44"/>
  <c r="U44"/>
  <c r="V44"/>
  <c r="AK41" i="1" l="1"/>
  <c r="AJ41"/>
  <c r="AI41"/>
  <c r="V43" i="2"/>
  <c r="U43"/>
  <c r="T43"/>
  <c r="AK40" i="1"/>
  <c r="AJ40"/>
  <c r="AI40"/>
  <c r="V42" i="2"/>
  <c r="U42"/>
  <c r="T42"/>
  <c r="AK39" i="1" l="1"/>
  <c r="AJ39"/>
  <c r="AI39"/>
  <c r="V41" i="2"/>
  <c r="U41"/>
  <c r="T41"/>
  <c r="V40"/>
  <c r="U40"/>
  <c r="T40"/>
  <c r="AK38" i="1"/>
  <c r="AJ38"/>
  <c r="AI38"/>
  <c r="AK37"/>
  <c r="AJ37"/>
  <c r="AI37"/>
  <c r="T38" i="2"/>
  <c r="U38"/>
  <c r="V38"/>
  <c r="T39"/>
  <c r="U39"/>
  <c r="V39"/>
  <c r="AI36" i="1"/>
  <c r="AJ36"/>
  <c r="AK36"/>
  <c r="T37" i="2"/>
  <c r="U37"/>
  <c r="V37"/>
  <c r="T36"/>
  <c r="U36"/>
  <c r="V36"/>
  <c r="AI35" i="1"/>
  <c r="AJ35"/>
  <c r="AK35"/>
  <c r="M3" i="5"/>
  <c r="L3"/>
  <c r="L13" i="3"/>
  <c r="M13"/>
  <c r="AI34" i="1"/>
  <c r="AJ34"/>
  <c r="AK34"/>
  <c r="T29" i="2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C8" i="3"/>
  <c r="AI32" i="1"/>
  <c r="AJ32"/>
  <c r="AK32"/>
  <c r="G7" i="3" l="1"/>
  <c r="E7"/>
  <c r="C7"/>
  <c r="AL5" i="4"/>
  <c r="AM5"/>
  <c r="AN5"/>
  <c r="AL6"/>
  <c r="AM6"/>
  <c r="AN6"/>
  <c r="AN4" l="1"/>
  <c r="AM4"/>
  <c r="AL4"/>
  <c r="AN3"/>
  <c r="AM3"/>
  <c r="AL3"/>
  <c r="V28" i="2"/>
  <c r="U28"/>
  <c r="T28"/>
  <c r="L12" i="3" l="1"/>
  <c r="M12"/>
  <c r="L11" l="1"/>
  <c r="M11"/>
  <c r="AI30" i="1"/>
  <c r="AJ30"/>
  <c r="AK30"/>
  <c r="T25" i="2"/>
  <c r="U25"/>
  <c r="V25"/>
  <c r="T26"/>
  <c r="U26"/>
  <c r="V26"/>
  <c r="T27"/>
  <c r="U27"/>
  <c r="V27"/>
  <c r="L10" i="3"/>
  <c r="M10"/>
  <c r="K6"/>
  <c r="K5"/>
  <c r="K4"/>
  <c r="K3"/>
  <c r="I6"/>
  <c r="I5"/>
  <c r="I4"/>
  <c r="I3"/>
  <c r="G6"/>
  <c r="G5"/>
  <c r="G4"/>
  <c r="G3"/>
  <c r="E6"/>
  <c r="E5"/>
  <c r="E4"/>
  <c r="E3"/>
  <c r="C6"/>
  <c r="C5"/>
  <c r="C4"/>
  <c r="C3"/>
  <c r="AI28" i="1"/>
  <c r="AJ28"/>
  <c r="AK28"/>
  <c r="AI27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T17" i="2"/>
  <c r="U17"/>
  <c r="V17"/>
  <c r="T18"/>
  <c r="U18"/>
  <c r="V18"/>
  <c r="V16" l="1"/>
  <c r="U16"/>
  <c r="T16"/>
  <c r="V15"/>
  <c r="U15"/>
  <c r="T15"/>
  <c r="T11" l="1"/>
  <c r="U11"/>
  <c r="V11"/>
  <c r="T12"/>
  <c r="U12"/>
  <c r="V12"/>
  <c r="T13"/>
  <c r="U13"/>
  <c r="V13"/>
  <c r="T14"/>
  <c r="U14"/>
  <c r="V14"/>
  <c r="AI10" i="1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<sst xmlns="http://schemas.openxmlformats.org/spreadsheetml/2006/main" count="296" uniqueCount="133">
  <si>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</si>
  <si>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</si>
  <si>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</si>
  <si>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</si>
  <si>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</si>
  <si>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</si>
  <si>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</si>
  <si>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</si>
  <si>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</si>
  <si>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</si>
  <si>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</si>
  <si>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</si>
  <si>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</si>
  <si>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</si>
  <si>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</si>
  <si>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</si>
  <si>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</si>
  <si>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</si>
  <si>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</si>
  <si>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</si>
  <si>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</si>
  <si>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</si>
  <si>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</si>
  <si>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</si>
  <si>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</si>
  <si>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</si>
  <si>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</si>
  <si>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</si>
  <si>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</si>
  <si>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</si>
  <si>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</si>
  <si>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</si>
  <si>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</si>
  <si>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</si>
  <si>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</si>
  <si>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</si>
  <si>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</si>
  <si>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</si>
  <si>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</si>
  <si>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</si>
  <si>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</si>
  <si>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</si>
  <si>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</si>
  <si>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</si>
  <si>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</si>
  <si>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</si>
  <si>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</si>
  <si>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</si>
  <si>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</si>
  <si>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</si>
  <si>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</si>
  <si>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</si>
  <si>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</si>
  <si>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</si>
  <si>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</si>
  <si>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</si>
  <si>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</si>
  <si>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</si>
  <si>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</si>
  <si>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</si>
  <si>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</si>
  <si>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</si>
  <si>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</si>
  <si>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</si>
  <si>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</si>
  <si>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</si>
  <si>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</si>
  <si>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</si>
  <si>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</si>
  <si>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</si>
  <si>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</si>
  <si>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</si>
  <si>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</si>
  <si>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</si>
  <si>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</si>
  <si>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</si>
  <si>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</si>
  <si>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</si>
  <si>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</si>
  <si>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</si>
  <si>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</si>
  <si>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</si>
  <si>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</si>
  <si>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</si>
  <si>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</si>
  <si>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</si>
  <si>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</si>
  <si>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</si>
  <si>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</si>
  <si>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</si>
  <si>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</si>
  <si>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</si>
  <si>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</si>
  <si>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</si>
  <si>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</si>
  <si>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</si>
  <si>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</si>
  <si>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</si>
  <si>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</si>
  <si>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</si>
  <si>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</si>
  <si>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</si>
  <si>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</si>
  <si>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</si>
  <si>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</si>
  <si>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</si>
  <si>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</si>
  <si>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</si>
  <si>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</si>
  <si>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</si>
  <si>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</si>
  <si>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</si>
  <si>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</si>
  <si>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</si>
  <si>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</si>
  <si>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</si>
  <si>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</si>
  <si>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</si>
  <si>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</si>
  <si>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</si>
  <si>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</si>
  <si>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</si>
  <si>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</si>
  <si>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</si>
  <si>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</si>
  <si>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</si>
  <si>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SVM static rebalanced</t>
  </si>
  <si>
    <t>SVM dynamic rebalanced</t>
  </si>
  <si>
    <t>App, geom old undersampling, 1-1 dynamic clever</t>
  </si>
  <si>
    <t>App, geom old undersampling, 1-1 static clever</t>
  </si>
  <si>
    <t>BP4D SVM static</t>
  </si>
  <si>
    <t>BP4D SVM static clever sampling</t>
  </si>
  <si>
    <t>SVM appearance balanced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</si>
</sst>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7"/>
  <sheetViews>
    <sheetView topLeftCell="A7" zoomScale="80" zoomScaleNormal="80" workbookViewId="0">
      <selection activeCell="A44" sqref="A44"/>
    </sheetView>
  </sheetViews>
  <sheetFormatPr defaultRowHeight="15"/>
  <cols>
    <col min="1" max="1" width="41.5703125" customWidth="1"/>
    <col min="2" max="37" width="4.5703125" customWidth="1"/>
  </cols>
  <sheetData>
    <row r="1" spans="1:37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5</v>
      </c>
      <c r="L1" s="37"/>
      <c r="M1" s="37"/>
      <c r="N1" s="39" t="s">
        <v>6</v>
      </c>
      <c r="O1" s="37"/>
      <c r="P1" s="38"/>
      <c r="Q1" s="39" t="s">
        <v>7</v>
      </c>
      <c r="R1" s="37"/>
      <c r="S1" s="38"/>
      <c r="T1" s="39" t="s">
        <v>8</v>
      </c>
      <c r="U1" s="37"/>
      <c r="V1" s="38"/>
      <c r="W1" s="39" t="s">
        <v>11</v>
      </c>
      <c r="X1" s="37"/>
      <c r="Y1" s="38"/>
      <c r="Z1" s="39" t="s">
        <v>12</v>
      </c>
      <c r="AA1" s="37"/>
      <c r="AB1" s="38"/>
      <c r="AC1" s="39" t="s">
        <v>13</v>
      </c>
      <c r="AD1" s="37"/>
      <c r="AE1" s="38"/>
      <c r="AF1" s="37" t="s">
        <v>14</v>
      </c>
      <c r="AG1" s="37"/>
      <c r="AH1" s="38"/>
      <c r="AI1" s="37" t="s">
        <v>25</v>
      </c>
      <c r="AJ1" s="37"/>
      <c r="AK1" s="38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>
      <c r="A28" s="25" t="s">
        <v>68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>
      <c r="A29" s="25" t="s">
        <v>69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>
      <c r="A30" s="25" t="s">
        <v>75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>
      <c r="A31" s="25" t="s">
        <v>76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>
      <c r="A32" s="25" t="s">
        <v>83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>
      <c r="A33" s="25" t="s">
        <v>96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>
      <c r="A34" s="25" t="s">
        <v>98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>
      <c r="A35" s="25" t="s">
        <v>100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>
      <c r="A36" s="25" t="s">
        <v>101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>
      <c r="A37" s="25" t="s">
        <v>104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>
      <c r="A38" s="25" t="s">
        <v>105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>
      <c r="A39" s="25" t="s">
        <v>108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>
      <c r="A40" s="25" t="s">
        <v>110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>
      <c r="A41" s="25" t="s">
        <v>113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>
      <c r="A42" s="25" t="s">
        <v>115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:AI44" si="18">AVERAGE(B42,E42,H42,K42,N42,Q42,T42,W42,Z42,AC42,AF42)</f>
        <v>0.55155454545454552</v>
      </c>
      <c r="AJ42" s="11">
        <f t="shared" ref="AJ42:AJ44" si="19">AVERAGE(C42,F42,I42,L42,O42,R42,U42,X42,AA42,AD42,AG42)</f>
        <v>0.67960909090909094</v>
      </c>
      <c r="AK42" s="12">
        <f t="shared" ref="AK42:AK44" si="20">AVERAGE(D42,G42,J42,M42,P42,S42,V42,Y42,AB42,AE42,AH42)</f>
        <v>0.59669090909090905</v>
      </c>
    </row>
    <row r="43" spans="1:37">
      <c r="A43" s="25" t="s">
        <v>130</v>
      </c>
      <c r="B43" s="7">
        <v>0.35349999999999998</v>
      </c>
      <c r="C43" s="8">
        <v>0.50480000000000003</v>
      </c>
      <c r="D43" s="9">
        <v>0.4158</v>
      </c>
      <c r="E43" s="7">
        <v>0.2913</v>
      </c>
      <c r="F43" s="8">
        <v>0.43640000000000001</v>
      </c>
      <c r="G43" s="9">
        <v>0.34939999999999999</v>
      </c>
      <c r="H43" s="7">
        <v>0.34720000000000001</v>
      </c>
      <c r="I43" s="8">
        <v>0.59030000000000005</v>
      </c>
      <c r="J43" s="9">
        <v>0.43730000000000002</v>
      </c>
      <c r="K43" s="7">
        <v>0.7863</v>
      </c>
      <c r="L43" s="8">
        <v>0.75160000000000005</v>
      </c>
      <c r="M43" s="8">
        <v>0.76849999999999996</v>
      </c>
      <c r="N43" s="7">
        <v>0.74970000000000003</v>
      </c>
      <c r="O43" s="8">
        <v>0.75439999999999996</v>
      </c>
      <c r="P43" s="8">
        <v>0.75439999999999996</v>
      </c>
      <c r="Q43" s="7">
        <v>0.8619</v>
      </c>
      <c r="R43" s="8">
        <v>0.83069999999999999</v>
      </c>
      <c r="S43" s="8">
        <v>0.84599999999999997</v>
      </c>
      <c r="T43" s="7">
        <v>0.87939999999999996</v>
      </c>
      <c r="U43" s="8">
        <v>0.84860000000000002</v>
      </c>
      <c r="V43" s="8">
        <v>0.86370000000000002</v>
      </c>
      <c r="W43" s="7">
        <v>0.60760000000000003</v>
      </c>
      <c r="X43" s="8">
        <v>0.74729999999999996</v>
      </c>
      <c r="Y43" s="8">
        <v>0.67030000000000001</v>
      </c>
      <c r="Z43" s="7">
        <v>0.31309999999999999</v>
      </c>
      <c r="AA43" s="8">
        <v>0.70369999999999999</v>
      </c>
      <c r="AB43" s="8">
        <v>0.43340000000000001</v>
      </c>
      <c r="AC43" s="7">
        <v>0.5262</v>
      </c>
      <c r="AD43" s="8">
        <v>0.75609999999999999</v>
      </c>
      <c r="AE43" s="8">
        <v>0.62050000000000005</v>
      </c>
      <c r="AF43" s="7">
        <v>0.3347</v>
      </c>
      <c r="AG43" s="8">
        <v>0.62039999999999995</v>
      </c>
      <c r="AH43" s="9">
        <v>0.43480000000000002</v>
      </c>
      <c r="AI43" s="10">
        <f t="shared" si="18"/>
        <v>0.55008181818181812</v>
      </c>
      <c r="AJ43" s="11">
        <f t="shared" si="19"/>
        <v>0.68584545454545454</v>
      </c>
      <c r="AK43" s="12">
        <f t="shared" si="20"/>
        <v>0.59946363636363642</v>
      </c>
    </row>
    <row r="44" spans="1:37">
      <c r="A44" s="25" t="s">
        <v>131</v>
      </c>
      <c r="B44" s="7">
        <v>0.35470000000000002</v>
      </c>
      <c r="C44" s="8">
        <v>0.51700000000000002</v>
      </c>
      <c r="D44" s="9">
        <v>0.42080000000000001</v>
      </c>
      <c r="E44" s="7">
        <v>0.29859999999999998</v>
      </c>
      <c r="F44" s="8">
        <v>0.39250000000000002</v>
      </c>
      <c r="G44" s="9">
        <v>0.3392</v>
      </c>
      <c r="H44" s="7">
        <v>0.3604</v>
      </c>
      <c r="I44" s="8">
        <v>0.57489999999999997</v>
      </c>
      <c r="J44" s="9">
        <v>0.44309999999999999</v>
      </c>
      <c r="K44" s="7">
        <v>0.76100000000000001</v>
      </c>
      <c r="L44" s="8">
        <v>0.77690000000000003</v>
      </c>
      <c r="M44" s="8">
        <v>0.76880000000000004</v>
      </c>
      <c r="N44" s="7">
        <v>0.74199999999999999</v>
      </c>
      <c r="O44" s="8">
        <v>0.80030000000000001</v>
      </c>
      <c r="P44" s="8">
        <v>0.77010000000000001</v>
      </c>
      <c r="Q44" s="7">
        <v>0.86809999999999998</v>
      </c>
      <c r="R44" s="8">
        <v>0.83430000000000004</v>
      </c>
      <c r="S44" s="8">
        <v>0.85089999999999999</v>
      </c>
      <c r="T44" s="7">
        <v>0.87450000000000006</v>
      </c>
      <c r="U44" s="8">
        <v>0.86150000000000004</v>
      </c>
      <c r="V44" s="8">
        <v>0.86799999999999999</v>
      </c>
      <c r="W44" s="7">
        <v>0.57399999999999995</v>
      </c>
      <c r="X44" s="8">
        <v>0.80069999999999997</v>
      </c>
      <c r="Y44" s="8">
        <v>0.66869999999999996</v>
      </c>
      <c r="Z44" s="7">
        <v>0.3216</v>
      </c>
      <c r="AA44" s="8">
        <v>0.67600000000000005</v>
      </c>
      <c r="AB44" s="8">
        <v>0.43580000000000002</v>
      </c>
      <c r="AC44" s="7">
        <v>0.52110000000000001</v>
      </c>
      <c r="AD44" s="8">
        <v>0.76559999999999995</v>
      </c>
      <c r="AE44" s="8">
        <v>0.62009999999999998</v>
      </c>
      <c r="AF44" s="7">
        <v>0.33090000000000003</v>
      </c>
      <c r="AG44" s="8">
        <v>0.65839999999999999</v>
      </c>
      <c r="AH44" s="9">
        <v>0.44040000000000001</v>
      </c>
      <c r="AI44" s="10">
        <f t="shared" si="18"/>
        <v>0.54608181818181822</v>
      </c>
      <c r="AJ44" s="11">
        <f t="shared" si="19"/>
        <v>0.69619090909090919</v>
      </c>
      <c r="AK44" s="12">
        <f t="shared" si="20"/>
        <v>0.60235454545454559</v>
      </c>
    </row>
    <row r="45" spans="1:37">
      <c r="B45" s="7"/>
      <c r="C45" s="8"/>
      <c r="D45" s="9"/>
      <c r="E45" s="7"/>
      <c r="F45" s="8"/>
      <c r="G45" s="9"/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/>
      <c r="U45" s="8"/>
      <c r="V45" s="8"/>
      <c r="W45" s="7"/>
      <c r="X45" s="8"/>
      <c r="Y45" s="8"/>
      <c r="Z45" s="7"/>
      <c r="AA45" s="8"/>
      <c r="AB45" s="8"/>
      <c r="AC45" s="7"/>
      <c r="AD45" s="8"/>
      <c r="AE45" s="8"/>
      <c r="AF45" s="7"/>
      <c r="AG45" s="8"/>
      <c r="AH45" s="9"/>
      <c r="AI45" s="10"/>
      <c r="AJ45" s="11"/>
      <c r="AK45" s="12"/>
    </row>
    <row r="46" spans="1:37">
      <c r="B46" s="7"/>
      <c r="C46" s="8"/>
      <c r="D46" s="9"/>
      <c r="E46" s="7"/>
      <c r="F46" s="8"/>
      <c r="G46" s="9"/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/>
      <c r="U46" s="8"/>
      <c r="V46" s="8"/>
      <c r="W46" s="7"/>
      <c r="X46" s="8"/>
      <c r="Y46" s="8"/>
      <c r="Z46" s="7"/>
      <c r="AA46" s="8"/>
      <c r="AB46" s="8"/>
      <c r="AC46" s="7"/>
      <c r="AD46" s="8"/>
      <c r="AE46" s="8"/>
      <c r="AF46" s="7"/>
      <c r="AG46" s="8"/>
      <c r="AH46" s="9"/>
      <c r="AI46" s="10"/>
      <c r="AJ46" s="11"/>
      <c r="AK46" s="12"/>
    </row>
    <row r="47" spans="1:37">
      <c r="B47" s="7"/>
      <c r="C47" s="8"/>
      <c r="D47" s="9"/>
      <c r="E47" s="7"/>
      <c r="F47" s="8"/>
      <c r="G47" s="9"/>
      <c r="H47" s="7"/>
      <c r="I47" s="8"/>
      <c r="J47" s="9"/>
      <c r="K47" s="7"/>
      <c r="L47" s="8"/>
      <c r="M47" s="8"/>
      <c r="N47" s="7"/>
      <c r="O47" s="8"/>
      <c r="P47" s="8"/>
      <c r="Q47" s="7"/>
      <c r="R47" s="8"/>
      <c r="S47" s="8"/>
      <c r="T47" s="7"/>
      <c r="U47" s="8"/>
      <c r="V47" s="8"/>
      <c r="W47" s="7"/>
      <c r="X47" s="8"/>
      <c r="Y47" s="8"/>
      <c r="Z47" s="7"/>
      <c r="AA47" s="8"/>
      <c r="AB47" s="8"/>
      <c r="AC47" s="7"/>
      <c r="AD47" s="8"/>
      <c r="AE47" s="8"/>
      <c r="AF47" s="7"/>
      <c r="AG47" s="8"/>
      <c r="AH47" s="9"/>
      <c r="AI47" s="10"/>
      <c r="AJ47" s="11"/>
      <c r="AK47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47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4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J27:J47 X44:X4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4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4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4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4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4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4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4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4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4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4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4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4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4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4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4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4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4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4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4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4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4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4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4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4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4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4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4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6"/>
  <sheetViews>
    <sheetView topLeftCell="A19" zoomScaleNormal="100" workbookViewId="0">
      <selection activeCell="A51" sqref="A51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9" t="s">
        <v>3</v>
      </c>
      <c r="C1" s="37"/>
      <c r="D1" s="38"/>
      <c r="E1" s="39" t="s">
        <v>8</v>
      </c>
      <c r="F1" s="37"/>
      <c r="G1" s="38"/>
      <c r="H1" s="39" t="s">
        <v>13</v>
      </c>
      <c r="I1" s="37"/>
      <c r="J1" s="38"/>
      <c r="K1" s="39" t="s">
        <v>17</v>
      </c>
      <c r="L1" s="37"/>
      <c r="M1" s="38"/>
      <c r="N1" s="39" t="s">
        <v>125</v>
      </c>
      <c r="O1" s="37"/>
      <c r="P1" s="38"/>
      <c r="Q1" s="39" t="s">
        <v>18</v>
      </c>
      <c r="R1" s="37"/>
      <c r="S1" s="38"/>
      <c r="T1" s="39" t="s">
        <v>25</v>
      </c>
      <c r="U1" s="37"/>
      <c r="V1" s="38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2" spans="1:34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>
      <c r="A25" s="35" t="s">
        <v>72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>
      <c r="A26" s="35" t="s">
        <v>73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>
      <c r="A27" s="35" t="s">
        <v>74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>
      <c r="A28" s="35" t="s">
        <v>79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>
      <c r="A29" s="36" t="s">
        <v>84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>
        <f t="shared" ref="T29:T35" si="4">AVERAGE(B29,E29,H29,K29,N29,Q29)</f>
        <v>0.2475</v>
      </c>
      <c r="U29" s="8">
        <f t="shared" ref="U29:U35" si="5">AVERAGE(C29,F29,I29,L29,O29,R29)</f>
        <v>0.76</v>
      </c>
      <c r="V29" s="9">
        <f t="shared" ref="V29:V35" si="6">AVERAGE(D29,G29,J29,M29,P29,S29)</f>
        <v>0.36</v>
      </c>
    </row>
    <row r="30" spans="1:22">
      <c r="A30" s="36" t="s">
        <v>80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>
        <f t="shared" si="4"/>
        <v>0.44499999999999995</v>
      </c>
      <c r="U30" s="8">
        <f t="shared" si="5"/>
        <v>0.44249999999999995</v>
      </c>
      <c r="V30" s="9">
        <f t="shared" si="6"/>
        <v>0.35099999999999998</v>
      </c>
    </row>
    <row r="31" spans="1:22">
      <c r="A31" s="36" t="s">
        <v>81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>
        <f t="shared" si="4"/>
        <v>0.2208333333333333</v>
      </c>
      <c r="U31" s="8">
        <f t="shared" si="5"/>
        <v>0.76846666666666674</v>
      </c>
      <c r="V31" s="9">
        <f t="shared" si="6"/>
        <v>0.31570000000000004</v>
      </c>
    </row>
    <row r="32" spans="1:22">
      <c r="A32" s="36" t="s">
        <v>82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>
        <f t="shared" si="4"/>
        <v>0.18646666666666667</v>
      </c>
      <c r="U32" s="8">
        <f t="shared" si="5"/>
        <v>0.92316666666666658</v>
      </c>
      <c r="V32" s="9">
        <f t="shared" si="6"/>
        <v>0.29619999999999996</v>
      </c>
    </row>
    <row r="33" spans="1:22">
      <c r="A33" s="36" t="s">
        <v>85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>
        <f t="shared" si="4"/>
        <v>0.35575000000000001</v>
      </c>
      <c r="U33" s="8">
        <f t="shared" si="5"/>
        <v>0.55970000000000009</v>
      </c>
      <c r="V33" s="9">
        <f t="shared" si="6"/>
        <v>0.42807499999999998</v>
      </c>
    </row>
    <row r="34" spans="1:22">
      <c r="A34" s="36" t="s">
        <v>86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>
        <f t="shared" si="4"/>
        <v>0.38384999999999997</v>
      </c>
      <c r="U34" s="8">
        <f t="shared" si="5"/>
        <v>0.48897499999999994</v>
      </c>
      <c r="V34" s="9">
        <f t="shared" si="6"/>
        <v>0.41767499999999996</v>
      </c>
    </row>
    <row r="35" spans="1:22">
      <c r="A35" s="36" t="s">
        <v>112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si="4"/>
        <v>0.47583333333333333</v>
      </c>
      <c r="U35" s="8">
        <f t="shared" si="5"/>
        <v>0.45366666666666666</v>
      </c>
      <c r="V35" s="9">
        <f t="shared" si="6"/>
        <v>0.43949999999999995</v>
      </c>
    </row>
    <row r="36" spans="1:22">
      <c r="A36" s="36" t="s">
        <v>101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>
      <c r="A37" s="36" t="s">
        <v>100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>
      <c r="A38" s="36" t="s">
        <v>102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>
      <c r="A39" s="36" t="s">
        <v>103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>
      <c r="A40" s="36" t="s">
        <v>106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>
      <c r="A41" s="36" t="s">
        <v>107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>
      <c r="A42" s="36" t="s">
        <v>109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>
      <c r="A43" s="36" t="s">
        <v>111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>
      <c r="A44" s="36" t="s">
        <v>114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9" si="16">AVERAGE(B44,E44,H44,K44,N44,Q44)</f>
        <v>0.47588333333333338</v>
      </c>
      <c r="U44" s="8">
        <f t="shared" ref="U44:U49" si="17">AVERAGE(C44,F44,I44,L44,O44,R44)</f>
        <v>0.52179999999999993</v>
      </c>
      <c r="V44" s="9">
        <f t="shared" ref="V44:V49" si="18">AVERAGE(D44,G44,J44,M44,P44,S44)</f>
        <v>0.4806333333333333</v>
      </c>
    </row>
    <row r="45" spans="1:22">
      <c r="A45" s="36" t="s">
        <v>116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>
      <c r="A46" s="36" t="s">
        <v>117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>
      <c r="A47" s="36" t="s">
        <v>118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>
      <c r="A48" s="36" t="s">
        <v>128</v>
      </c>
      <c r="B48" s="7">
        <v>0.47370000000000001</v>
      </c>
      <c r="C48" s="8">
        <v>0.69130000000000003</v>
      </c>
      <c r="D48" s="9">
        <v>0.56220000000000003</v>
      </c>
      <c r="E48" s="7">
        <v>0.58450000000000002</v>
      </c>
      <c r="F48" s="8">
        <v>0.63139999999999996</v>
      </c>
      <c r="G48" s="9">
        <v>0.60709999999999997</v>
      </c>
      <c r="H48" s="7">
        <v>0.37940000000000002</v>
      </c>
      <c r="I48" s="8">
        <v>0.51200000000000001</v>
      </c>
      <c r="J48" s="9">
        <v>0.43590000000000001</v>
      </c>
      <c r="K48" s="7">
        <v>0.43480000000000002</v>
      </c>
      <c r="L48" s="8">
        <v>0.60740000000000005</v>
      </c>
      <c r="M48" s="9">
        <v>0.50680000000000003</v>
      </c>
      <c r="N48" s="7">
        <v>0.50939999999999996</v>
      </c>
      <c r="O48" s="8">
        <v>0.34150000000000003</v>
      </c>
      <c r="P48" s="9">
        <v>0.40899999999999997</v>
      </c>
      <c r="Q48" s="7">
        <v>0.30520000000000003</v>
      </c>
      <c r="R48" s="8">
        <v>0.68610000000000004</v>
      </c>
      <c r="S48" s="9">
        <v>0.42249999999999999</v>
      </c>
      <c r="T48" s="7">
        <f t="shared" si="16"/>
        <v>0.44783333333333336</v>
      </c>
      <c r="U48" s="8">
        <f t="shared" si="17"/>
        <v>0.57828333333333337</v>
      </c>
      <c r="V48" s="9">
        <f t="shared" si="18"/>
        <v>0.49058333333333332</v>
      </c>
    </row>
    <row r="49" spans="1:22">
      <c r="A49" s="36" t="s">
        <v>129</v>
      </c>
      <c r="B49" s="7">
        <v>0.27379999999999999</v>
      </c>
      <c r="C49" s="8">
        <v>0.42209999999999998</v>
      </c>
      <c r="D49" s="9">
        <v>0.33210000000000001</v>
      </c>
      <c r="E49" s="7">
        <v>0.51170000000000004</v>
      </c>
      <c r="F49" s="8">
        <v>0.68869999999999998</v>
      </c>
      <c r="G49" s="9">
        <v>0.58720000000000006</v>
      </c>
      <c r="H49" s="7">
        <v>9.5000000000000001E-2</v>
      </c>
      <c r="I49" s="8">
        <v>0.3034</v>
      </c>
      <c r="J49" s="9">
        <v>0.1447</v>
      </c>
      <c r="K49" s="7">
        <v>0.37069999999999997</v>
      </c>
      <c r="L49" s="8">
        <v>0.5706</v>
      </c>
      <c r="M49" s="9">
        <v>0.44950000000000001</v>
      </c>
      <c r="N49" s="7">
        <v>0.50600000000000001</v>
      </c>
      <c r="O49" s="8">
        <v>0.44569999999999999</v>
      </c>
      <c r="P49" s="9">
        <v>0.47389999999999999</v>
      </c>
      <c r="Q49" s="7">
        <v>0.24490000000000001</v>
      </c>
      <c r="R49" s="8">
        <v>0.7218</v>
      </c>
      <c r="S49" s="9">
        <v>0.36570000000000003</v>
      </c>
      <c r="T49" s="7">
        <f t="shared" si="16"/>
        <v>0.33368333333333333</v>
      </c>
      <c r="U49" s="8">
        <f t="shared" si="17"/>
        <v>0.52538333333333342</v>
      </c>
      <c r="V49" s="9">
        <f t="shared" si="18"/>
        <v>0.39218333333333333</v>
      </c>
    </row>
    <row r="50" spans="1:22">
      <c r="A50" s="36" t="s">
        <v>119</v>
      </c>
      <c r="B50" s="7"/>
      <c r="C50" s="8"/>
      <c r="D50" s="9"/>
      <c r="E50" s="7"/>
      <c r="F50" s="8"/>
      <c r="G50" s="9"/>
      <c r="H50" s="7"/>
      <c r="I50" s="8"/>
      <c r="J50" s="9"/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>
      <c r="A51" s="36" t="s">
        <v>120</v>
      </c>
      <c r="B51" s="7"/>
      <c r="C51" s="8"/>
      <c r="D51" s="9"/>
      <c r="E51" s="7"/>
      <c r="F51" s="8"/>
      <c r="G51" s="9"/>
      <c r="H51" s="7"/>
      <c r="I51" s="8"/>
      <c r="J51" s="9"/>
      <c r="K51" s="7"/>
      <c r="L51" s="8"/>
      <c r="M51" s="9"/>
      <c r="N51" s="7"/>
      <c r="O51" s="8"/>
      <c r="P51" s="9"/>
      <c r="Q51" s="7"/>
      <c r="R51" s="8"/>
      <c r="S51" s="9"/>
      <c r="T51" s="7"/>
      <c r="U51" s="8"/>
      <c r="V51" s="9"/>
    </row>
    <row r="52" spans="1:22">
      <c r="A52" s="36" t="s">
        <v>121</v>
      </c>
      <c r="B52" s="7"/>
      <c r="C52" s="8"/>
      <c r="D52" s="9"/>
      <c r="E52" s="7"/>
      <c r="F52" s="8"/>
      <c r="G52" s="9"/>
      <c r="H52" s="7"/>
      <c r="I52" s="8"/>
      <c r="J52" s="9"/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>
      <c r="A53" s="36" t="s">
        <v>122</v>
      </c>
      <c r="B53" s="7"/>
      <c r="C53" s="8"/>
      <c r="D53" s="9"/>
      <c r="E53" s="7"/>
      <c r="F53" s="8"/>
      <c r="G53" s="9"/>
      <c r="H53" s="7"/>
      <c r="I53" s="8"/>
      <c r="J53" s="9"/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>
      <c r="A54" s="36" t="s">
        <v>123</v>
      </c>
      <c r="B54" s="7"/>
      <c r="C54" s="8"/>
      <c r="D54" s="9"/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>
      <c r="A55" s="36" t="s">
        <v>124</v>
      </c>
      <c r="B55" s="7"/>
      <c r="C55" s="8"/>
      <c r="D55" s="9"/>
      <c r="E55" s="7"/>
      <c r="F55" s="8"/>
      <c r="G55" s="9"/>
      <c r="H55" s="7"/>
      <c r="I55" s="8"/>
      <c r="J55" s="9"/>
      <c r="K55" s="7"/>
      <c r="L55" s="8"/>
      <c r="M55" s="9"/>
      <c r="N55" s="7"/>
      <c r="O55" s="8"/>
      <c r="P55" s="9"/>
      <c r="Q55" s="7"/>
      <c r="R55" s="8"/>
      <c r="S55" s="9"/>
      <c r="T55" s="7"/>
      <c r="U55" s="8"/>
      <c r="V55" s="9"/>
    </row>
    <row r="56" spans="1:22">
      <c r="B56" s="7"/>
      <c r="C56" s="8"/>
      <c r="D56" s="9"/>
      <c r="E56" s="7"/>
      <c r="F56" s="8"/>
      <c r="G56" s="9"/>
      <c r="H56" s="7"/>
      <c r="I56" s="8"/>
      <c r="J56" s="9"/>
      <c r="K56" s="7"/>
      <c r="L56" s="8"/>
      <c r="M56" s="9"/>
      <c r="N56" s="7"/>
      <c r="O56" s="8"/>
      <c r="P56" s="9"/>
      <c r="Q56" s="7"/>
      <c r="R56" s="8"/>
      <c r="S56" s="9"/>
      <c r="T56" s="7"/>
      <c r="U56" s="8"/>
      <c r="V56" s="9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5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5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5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5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5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5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5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9"/>
  <sheetViews>
    <sheetView workbookViewId="0">
      <selection activeCell="J8" sqref="J8"/>
    </sheetView>
  </sheetViews>
  <sheetFormatPr defaultRowHeight="1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4.5703125" customWidth="1"/>
  </cols>
  <sheetData>
    <row r="1" spans="1:40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87</v>
      </c>
      <c r="L1" s="37"/>
      <c r="M1" s="37"/>
      <c r="N1" s="39" t="s">
        <v>5</v>
      </c>
      <c r="O1" s="37"/>
      <c r="P1" s="37"/>
      <c r="Q1" s="39" t="s">
        <v>88</v>
      </c>
      <c r="R1" s="37"/>
      <c r="S1" s="38"/>
      <c r="T1" s="39" t="s">
        <v>8</v>
      </c>
      <c r="U1" s="37"/>
      <c r="V1" s="38"/>
      <c r="W1" s="39" t="s">
        <v>12</v>
      </c>
      <c r="X1" s="37"/>
      <c r="Y1" s="38"/>
      <c r="Z1" s="39" t="s">
        <v>13</v>
      </c>
      <c r="AA1" s="37"/>
      <c r="AB1" s="38"/>
      <c r="AC1" s="39" t="s">
        <v>89</v>
      </c>
      <c r="AD1" s="37"/>
      <c r="AE1" s="38"/>
      <c r="AF1" s="39" t="s">
        <v>17</v>
      </c>
      <c r="AG1" s="37"/>
      <c r="AH1" s="38"/>
      <c r="AI1" s="37" t="s">
        <v>90</v>
      </c>
      <c r="AJ1" s="37"/>
      <c r="AK1" s="38"/>
      <c r="AL1" s="37" t="s">
        <v>25</v>
      </c>
      <c r="AM1" s="37"/>
      <c r="AN1" s="38"/>
    </row>
    <row r="2" spans="1:40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>
      <c r="A3" s="5" t="s">
        <v>91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>
      <c r="A4" s="5" t="s">
        <v>92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>
      <c r="A5" s="5" t="s">
        <v>93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7" si="1">AVERAGE(B5,E5,H5,N5,Q5,T5,W5,Z5,AC5,AF5,AI5)</f>
        <v>0.37953636363636362</v>
      </c>
      <c r="AM5" s="11">
        <f t="shared" ref="AM5:AM7" si="2">AVERAGE(C5,F5,I5,O5,R5,U5,X5,AA5,AD5,AG5,AJ5)</f>
        <v>0.59595454545454551</v>
      </c>
      <c r="AN5" s="12">
        <f t="shared" ref="AN5:AN7" si="3">AVERAGE(D5,G5,J5,P5,S5,V5,Y5,AB5,AE5,AH5,AK5)</f>
        <v>0.4236454545454546</v>
      </c>
    </row>
    <row r="6" spans="1:40">
      <c r="A6" s="5" t="s">
        <v>94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>
      <c r="A7" s="5" t="s">
        <v>126</v>
      </c>
      <c r="B7" s="10">
        <v>0.51259999999999994</v>
      </c>
      <c r="C7" s="11">
        <v>0.21579999999999999</v>
      </c>
      <c r="D7" s="12">
        <v>0.30370000000000003</v>
      </c>
      <c r="E7" s="15">
        <v>8.2799999999999999E-2</v>
      </c>
      <c r="F7" s="11">
        <v>0.17130000000000001</v>
      </c>
      <c r="G7" s="11">
        <v>0.1116</v>
      </c>
      <c r="H7" s="10">
        <v>0.44059999999999999</v>
      </c>
      <c r="I7" s="11">
        <v>0.82769999999999999</v>
      </c>
      <c r="J7" s="11">
        <v>0.57509999999999994</v>
      </c>
      <c r="K7" s="10">
        <v>0.1328</v>
      </c>
      <c r="L7" s="11">
        <v>0.42799999999999999</v>
      </c>
      <c r="M7" s="11">
        <v>0.20269999999999999</v>
      </c>
      <c r="N7" s="10">
        <v>0.3034</v>
      </c>
      <c r="O7" s="11">
        <v>0.86709999999999998</v>
      </c>
      <c r="P7" s="11">
        <v>0.44950000000000001</v>
      </c>
      <c r="Q7" s="10">
        <v>0.12429999999999999</v>
      </c>
      <c r="R7" s="11">
        <v>0.84730000000000005</v>
      </c>
      <c r="S7" s="12">
        <v>0.2167</v>
      </c>
      <c r="T7" s="10">
        <v>0.74050000000000005</v>
      </c>
      <c r="U7" s="11">
        <v>0.91039999999999999</v>
      </c>
      <c r="V7" s="12">
        <v>0.81669999999999998</v>
      </c>
      <c r="W7" s="10">
        <v>0.2238</v>
      </c>
      <c r="X7" s="11">
        <v>0.4335</v>
      </c>
      <c r="Y7" s="12">
        <v>0.29520000000000002</v>
      </c>
      <c r="Z7" s="10">
        <v>0.14230000000000001</v>
      </c>
      <c r="AA7" s="11">
        <v>0.6492</v>
      </c>
      <c r="AB7" s="12">
        <v>0.23350000000000001</v>
      </c>
      <c r="AC7" s="10">
        <v>5.7599999999999998E-2</v>
      </c>
      <c r="AD7" s="13">
        <v>0.49230000000000002</v>
      </c>
      <c r="AE7" s="16">
        <v>0.1032</v>
      </c>
      <c r="AF7" s="10">
        <v>0.84450000000000003</v>
      </c>
      <c r="AG7" s="11">
        <v>0.83309999999999995</v>
      </c>
      <c r="AH7" s="12">
        <v>0.83879999999999999</v>
      </c>
      <c r="AI7" s="11">
        <v>0.54800000000000004</v>
      </c>
      <c r="AJ7" s="11">
        <v>0.86180000000000001</v>
      </c>
      <c r="AK7" s="12">
        <v>0.67</v>
      </c>
      <c r="AL7" s="10">
        <f t="shared" si="1"/>
        <v>0.36549090909090914</v>
      </c>
      <c r="AM7" s="11">
        <f t="shared" si="2"/>
        <v>0.64631818181818179</v>
      </c>
      <c r="AN7" s="12">
        <f t="shared" si="3"/>
        <v>0.41945454545454547</v>
      </c>
    </row>
    <row r="8" spans="1:40">
      <c r="A8" s="5" t="s">
        <v>127</v>
      </c>
      <c r="B8" s="10">
        <v>0.22950000000000001</v>
      </c>
      <c r="C8" s="11">
        <v>0.4168</v>
      </c>
      <c r="D8" s="12">
        <v>0.29599999999999999</v>
      </c>
      <c r="E8" s="15">
        <v>0.17749999999999999</v>
      </c>
      <c r="F8" s="11">
        <v>0.35630000000000001</v>
      </c>
      <c r="G8" s="11">
        <v>0.23699999999999999</v>
      </c>
      <c r="H8" s="10">
        <v>0.46229999999999999</v>
      </c>
      <c r="I8" s="11">
        <v>0.77749999999999997</v>
      </c>
      <c r="J8" s="11">
        <v>0.57979999999999998</v>
      </c>
      <c r="K8" s="10">
        <v>0.1</v>
      </c>
      <c r="L8" s="11">
        <v>0.62760000000000005</v>
      </c>
      <c r="M8" s="11">
        <v>0.17249999999999999</v>
      </c>
      <c r="N8" s="10">
        <v>0.45040000000000002</v>
      </c>
      <c r="O8" s="11">
        <v>0.86029999999999995</v>
      </c>
      <c r="P8" s="11">
        <v>0.59130000000000005</v>
      </c>
      <c r="Q8" s="10">
        <v>0.3458</v>
      </c>
      <c r="R8" s="11">
        <v>0.85340000000000005</v>
      </c>
      <c r="S8" s="12">
        <v>0.49209999999999998</v>
      </c>
      <c r="T8" s="10">
        <v>0.76429999999999998</v>
      </c>
      <c r="U8" s="11">
        <v>0.82320000000000004</v>
      </c>
      <c r="V8" s="12">
        <v>0.79259999999999997</v>
      </c>
      <c r="W8" s="10">
        <v>0.53420000000000001</v>
      </c>
      <c r="X8" s="11">
        <v>0.47060000000000002</v>
      </c>
      <c r="Y8" s="12">
        <v>0.50039999999999996</v>
      </c>
      <c r="Z8" s="10">
        <v>0.29720000000000002</v>
      </c>
      <c r="AA8" s="11">
        <v>0.67930000000000001</v>
      </c>
      <c r="AB8" s="12">
        <v>0.41349999999999998</v>
      </c>
      <c r="AC8" s="10">
        <v>0.18809999999999999</v>
      </c>
      <c r="AD8" s="13">
        <v>0.29530000000000001</v>
      </c>
      <c r="AE8" s="16">
        <v>0.2298</v>
      </c>
      <c r="AF8" s="10">
        <v>0.95</v>
      </c>
      <c r="AG8" s="11">
        <v>0.74299999999999999</v>
      </c>
      <c r="AH8" s="12">
        <v>0.83379999999999999</v>
      </c>
      <c r="AI8" s="11">
        <v>0.66639999999999999</v>
      </c>
      <c r="AJ8" s="11">
        <v>0.68830000000000002</v>
      </c>
      <c r="AK8" s="12">
        <v>0.67720000000000002</v>
      </c>
      <c r="AL8" s="10">
        <f t="shared" ref="AL8" si="4">AVERAGE(B8,E8,H8,N8,Q8,T8,W8,Z8,AC8,AF8,AI8)</f>
        <v>0.46051818181818188</v>
      </c>
      <c r="AM8" s="11">
        <f t="shared" ref="AM8" si="5">AVERAGE(C8,F8,I8,O8,R8,U8,X8,AA8,AD8,AG8,AJ8)</f>
        <v>0.63309090909090926</v>
      </c>
      <c r="AN8" s="12">
        <f t="shared" ref="AN8" si="6">AVERAGE(D8,G8,J8,P8,S8,V8,Y8,AB8,AE8,AH8,AK8)</f>
        <v>0.51304545454545458</v>
      </c>
    </row>
    <row r="9" spans="1:40">
      <c r="A9" s="5"/>
      <c r="B9" s="10"/>
      <c r="C9" s="11"/>
      <c r="D9" s="12"/>
      <c r="E9" s="15"/>
      <c r="F9" s="11"/>
      <c r="G9" s="11"/>
      <c r="H9" s="10"/>
      <c r="I9" s="11"/>
      <c r="J9" s="11"/>
      <c r="K9" s="10"/>
      <c r="L9" s="11"/>
      <c r="M9" s="11"/>
      <c r="N9" s="10"/>
      <c r="O9" s="11"/>
      <c r="P9" s="11"/>
      <c r="Q9" s="10"/>
      <c r="R9" s="11"/>
      <c r="S9" s="12"/>
      <c r="T9" s="10"/>
      <c r="U9" s="11"/>
      <c r="V9" s="12"/>
      <c r="W9" s="10"/>
      <c r="X9" s="11"/>
      <c r="Y9" s="12"/>
      <c r="Z9" s="10"/>
      <c r="AA9" s="11"/>
      <c r="AB9" s="12"/>
      <c r="AC9" s="10"/>
      <c r="AD9" s="13"/>
      <c r="AE9" s="16"/>
      <c r="AF9" s="10"/>
      <c r="AG9" s="11"/>
      <c r="AH9" s="12"/>
      <c r="AI9" s="11"/>
      <c r="AJ9" s="11"/>
      <c r="AK9" s="12"/>
      <c r="AL9" s="10"/>
      <c r="AM9" s="11"/>
      <c r="AN9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9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:AN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H18" sqref="H18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>
      <c r="B2" s="27" t="s">
        <v>48</v>
      </c>
      <c r="C2" s="26" t="s">
        <v>71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>
      <c r="A7" s="25" t="s">
        <v>95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>
      <c r="A8" s="25" t="s">
        <v>97</v>
      </c>
      <c r="B8" s="31">
        <v>0.7651</v>
      </c>
      <c r="C8">
        <f>0.934*0.934</f>
        <v>0.87235600000000013</v>
      </c>
      <c r="L8" s="7"/>
      <c r="M8" s="9"/>
    </row>
    <row r="9" spans="1:13">
      <c r="A9" s="25" t="s">
        <v>67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>
      <c r="A10" s="25" t="s">
        <v>70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>
      <c r="A11" s="25" t="s">
        <v>77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>
      <c r="A12" s="25" t="s">
        <v>78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>
      <c r="A13" s="25" t="s">
        <v>99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:L14" si="2">AVERAGE(D13,F13,H13,J13)</f>
        <v>0.65500000000000003</v>
      </c>
      <c r="M13" s="9">
        <f t="shared" ref="M13:M14" si="3">AVERAGE(E13,G13,I13,K13)</f>
        <v>1.1484999999999999</v>
      </c>
    </row>
    <row r="14" spans="1:13">
      <c r="A14" s="25" t="s">
        <v>132</v>
      </c>
      <c r="B14" s="30">
        <v>0.75449999999999995</v>
      </c>
      <c r="C14">
        <v>0.8508</v>
      </c>
      <c r="D14">
        <v>0.76549999999999996</v>
      </c>
      <c r="E14">
        <v>0.94220000000000004</v>
      </c>
      <c r="F14" s="30">
        <v>0.86270000000000002</v>
      </c>
      <c r="G14" s="30">
        <v>0.83450000000000002</v>
      </c>
      <c r="H14">
        <v>0.54590000000000005</v>
      </c>
      <c r="I14">
        <v>0.1217</v>
      </c>
      <c r="J14">
        <v>0.50070000000000003</v>
      </c>
      <c r="K14">
        <v>1.1496</v>
      </c>
      <c r="L14" s="7">
        <f t="shared" si="2"/>
        <v>0.66870000000000007</v>
      </c>
      <c r="M14" s="9">
        <f t="shared" si="3"/>
        <v>0.76200000000000001</v>
      </c>
    </row>
    <row r="15" spans="1:13">
      <c r="A15" s="1"/>
      <c r="B15" s="30"/>
      <c r="F15" s="30"/>
      <c r="G15" s="30"/>
      <c r="L15" s="7"/>
      <c r="M15" s="9"/>
    </row>
    <row r="16" spans="1:13">
      <c r="A16" s="1"/>
      <c r="B16" s="30"/>
      <c r="F16" s="30"/>
      <c r="G16" s="30"/>
      <c r="L16" s="7"/>
      <c r="M16" s="9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1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1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A3" sqref="A3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>
      <c r="B2" s="33" t="s">
        <v>48</v>
      </c>
      <c r="C2" s="32" t="s">
        <v>71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>
      <c r="A3" s="25" t="s">
        <v>99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>
      <c r="A4" s="1"/>
    </row>
    <row r="5" spans="1:13">
      <c r="A5" s="1"/>
    </row>
    <row r="6" spans="1:13">
      <c r="A6" s="1"/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DISFA</vt:lpstr>
      <vt:lpstr>BP4D_intensity</vt:lpstr>
      <vt:lpstr>BP4D_int_seg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2015-02-01T19:55:52Z</dcterms:modified>
</cp:coreProperties>
</file>