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2" l="1"/>
  <c r="G36" i="2"/>
  <c r="G37" i="2"/>
  <c r="G38" i="2"/>
  <c r="G34" i="2"/>
  <c r="F39" i="2"/>
  <c r="F35" i="2"/>
  <c r="F36" i="2"/>
  <c r="F37" i="2"/>
  <c r="F38" i="2"/>
  <c r="F34" i="2"/>
  <c r="E39" i="2"/>
  <c r="E35" i="2"/>
  <c r="E36" i="2"/>
  <c r="E37" i="2"/>
  <c r="E38" i="2"/>
  <c r="E34" i="2"/>
  <c r="F30" i="2"/>
  <c r="F26" i="2"/>
  <c r="F27" i="2"/>
  <c r="F28" i="2"/>
  <c r="F29" i="2"/>
  <c r="F25" i="2"/>
  <c r="E30" i="2"/>
  <c r="E27" i="2"/>
  <c r="E28" i="2"/>
  <c r="E29" i="2" s="1"/>
  <c r="E26" i="2"/>
  <c r="E25" i="2"/>
  <c r="I13" i="2"/>
  <c r="F21" i="2"/>
  <c r="F17" i="2"/>
  <c r="F18" i="2"/>
  <c r="F19" i="2"/>
  <c r="F20" i="2"/>
  <c r="F16" i="2"/>
  <c r="E21" i="2"/>
  <c r="E17" i="2"/>
  <c r="E18" i="2"/>
  <c r="E19" i="2"/>
  <c r="E20" i="2"/>
  <c r="E16" i="2"/>
  <c r="I12" i="2"/>
  <c r="I11" i="2"/>
  <c r="I10" i="2"/>
  <c r="E10" i="2"/>
  <c r="D10" i="2"/>
  <c r="E6" i="2"/>
  <c r="E7" i="2"/>
  <c r="E8" i="2"/>
  <c r="E9" i="2"/>
  <c r="E5" i="2"/>
  <c r="F49" i="1"/>
  <c r="F50" i="1"/>
  <c r="F51" i="1"/>
  <c r="F52" i="1"/>
  <c r="F53" i="1"/>
  <c r="F54" i="1"/>
  <c r="F55" i="1"/>
  <c r="F56" i="1"/>
  <c r="F48" i="1"/>
  <c r="E57" i="1"/>
  <c r="E49" i="1"/>
  <c r="E50" i="1"/>
  <c r="E51" i="1"/>
  <c r="E52" i="1"/>
  <c r="E53" i="1"/>
  <c r="E54" i="1"/>
  <c r="E55" i="1"/>
  <c r="E56" i="1"/>
  <c r="E48" i="1"/>
  <c r="D57" i="1"/>
  <c r="D49" i="1"/>
  <c r="D50" i="1"/>
  <c r="D51" i="1"/>
  <c r="D52" i="1"/>
  <c r="D53" i="1"/>
  <c r="D54" i="1"/>
  <c r="D55" i="1"/>
  <c r="D56" i="1"/>
  <c r="D48" i="1"/>
  <c r="J44" i="1"/>
  <c r="J36" i="1"/>
  <c r="J37" i="1"/>
  <c r="J38" i="1"/>
  <c r="J39" i="1"/>
  <c r="J40" i="1"/>
  <c r="J41" i="1"/>
  <c r="J42" i="1"/>
  <c r="J43" i="1"/>
  <c r="J35" i="1"/>
  <c r="I44" i="1"/>
  <c r="I37" i="1"/>
  <c r="I38" i="1"/>
  <c r="I39" i="1" s="1"/>
  <c r="I40" i="1" s="1"/>
  <c r="I41" i="1" s="1"/>
  <c r="I42" i="1" s="1"/>
  <c r="I43" i="1" s="1"/>
  <c r="I36" i="1"/>
  <c r="I35" i="1"/>
  <c r="M28" i="1"/>
  <c r="M27" i="1"/>
  <c r="M26" i="1"/>
  <c r="G31" i="1"/>
  <c r="G23" i="1"/>
  <c r="G24" i="1"/>
  <c r="G25" i="1"/>
  <c r="G26" i="1"/>
  <c r="G27" i="1"/>
  <c r="G28" i="1"/>
  <c r="G29" i="1"/>
  <c r="G30" i="1"/>
  <c r="G22" i="1"/>
  <c r="F31" i="1"/>
  <c r="F23" i="1"/>
  <c r="F24" i="1"/>
  <c r="F25" i="1"/>
  <c r="F26" i="1"/>
  <c r="F27" i="1"/>
  <c r="F28" i="1"/>
  <c r="F29" i="1"/>
  <c r="F30" i="1"/>
  <c r="F22" i="1"/>
  <c r="E8" i="1"/>
  <c r="E9" i="1"/>
  <c r="E10" i="1"/>
  <c r="E11" i="1"/>
  <c r="E12" i="1"/>
  <c r="E13" i="1"/>
  <c r="E14" i="1"/>
  <c r="E15" i="1"/>
  <c r="E7" i="1"/>
  <c r="E16" i="1" s="1"/>
  <c r="D16" i="1"/>
  <c r="I17" i="1" s="1"/>
  <c r="I18" i="1" l="1"/>
  <c r="I16" i="1"/>
</calcChain>
</file>

<file path=xl/sharedStrings.xml><?xml version="1.0" encoding="utf-8"?>
<sst xmlns="http://schemas.openxmlformats.org/spreadsheetml/2006/main" count="38" uniqueCount="19">
  <si>
    <t>POISSON FIT</t>
  </si>
  <si>
    <t>n</t>
  </si>
  <si>
    <t>f</t>
  </si>
  <si>
    <t>fx</t>
  </si>
  <si>
    <t>N=</t>
  </si>
  <si>
    <t>Sum(fx)</t>
  </si>
  <si>
    <t>lambda=</t>
  </si>
  <si>
    <t>x</t>
  </si>
  <si>
    <t>p(X=x)</t>
  </si>
  <si>
    <t>F(x)</t>
  </si>
  <si>
    <t>p(0)</t>
  </si>
  <si>
    <t>P(x+1)</t>
  </si>
  <si>
    <t>p(x)</t>
  </si>
  <si>
    <t>CF</t>
  </si>
  <si>
    <t>sum(fx)</t>
  </si>
  <si>
    <t>N</t>
  </si>
  <si>
    <t>lambda</t>
  </si>
  <si>
    <t>P(X=x)</t>
  </si>
  <si>
    <t>P(0)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</si>
</sst>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H70" sqref="H70"/>
    </sheetView>
  </sheetViews>
  <sheetFormatPr defaultRowHeight="15" x14ac:dyDescent="0.25"/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6" spans="1:12" x14ac:dyDescent="0.25">
      <c r="C6" s="6" t="s">
        <v>1</v>
      </c>
      <c r="D6" s="6" t="s">
        <v>2</v>
      </c>
      <c r="E6" s="6" t="s">
        <v>3</v>
      </c>
    </row>
    <row r="7" spans="1:12" x14ac:dyDescent="0.25">
      <c r="C7" s="16">
        <v>0</v>
      </c>
      <c r="D7" s="16">
        <v>56</v>
      </c>
      <c r="E7" s="16">
        <f>(C7*D7)</f>
        <v>0</v>
      </c>
    </row>
    <row r="8" spans="1:12" x14ac:dyDescent="0.25">
      <c r="C8" s="16">
        <v>1</v>
      </c>
      <c r="D8" s="16">
        <v>156</v>
      </c>
      <c r="E8" s="16">
        <f t="shared" ref="E8:E15" si="0">(C8*D8)</f>
        <v>156</v>
      </c>
    </row>
    <row r="9" spans="1:12" x14ac:dyDescent="0.25">
      <c r="C9" s="16">
        <v>2</v>
      </c>
      <c r="D9" s="16">
        <v>132</v>
      </c>
      <c r="E9" s="16">
        <f t="shared" si="0"/>
        <v>264</v>
      </c>
    </row>
    <row r="10" spans="1:12" x14ac:dyDescent="0.25">
      <c r="C10" s="16">
        <v>3</v>
      </c>
      <c r="D10" s="16">
        <v>92</v>
      </c>
      <c r="E10" s="16">
        <f t="shared" si="0"/>
        <v>276</v>
      </c>
    </row>
    <row r="11" spans="1:12" x14ac:dyDescent="0.25">
      <c r="C11" s="16">
        <v>4</v>
      </c>
      <c r="D11" s="16">
        <v>37</v>
      </c>
      <c r="E11" s="16">
        <f t="shared" si="0"/>
        <v>148</v>
      </c>
    </row>
    <row r="12" spans="1:12" x14ac:dyDescent="0.25">
      <c r="C12" s="16">
        <v>5</v>
      </c>
      <c r="D12" s="16">
        <v>22</v>
      </c>
      <c r="E12" s="16">
        <f t="shared" si="0"/>
        <v>110</v>
      </c>
    </row>
    <row r="13" spans="1:12" x14ac:dyDescent="0.25">
      <c r="C13" s="16">
        <v>6</v>
      </c>
      <c r="D13" s="16">
        <v>4</v>
      </c>
      <c r="E13" s="16">
        <f t="shared" si="0"/>
        <v>24</v>
      </c>
    </row>
    <row r="14" spans="1:12" x14ac:dyDescent="0.25">
      <c r="C14" s="16">
        <v>7</v>
      </c>
      <c r="D14" s="16">
        <v>0</v>
      </c>
      <c r="E14" s="16">
        <f t="shared" si="0"/>
        <v>0</v>
      </c>
    </row>
    <row r="15" spans="1:12" x14ac:dyDescent="0.25">
      <c r="C15" s="16">
        <v>8</v>
      </c>
      <c r="D15" s="16">
        <v>1</v>
      </c>
      <c r="E15" s="16">
        <f t="shared" si="0"/>
        <v>8</v>
      </c>
    </row>
    <row r="16" spans="1:12" x14ac:dyDescent="0.25">
      <c r="C16" s="6"/>
      <c r="D16" s="6">
        <f>SUM(D7:D15)</f>
        <v>500</v>
      </c>
      <c r="E16" s="6">
        <f>SUM(E7:E15)</f>
        <v>986</v>
      </c>
      <c r="H16" s="7" t="s">
        <v>5</v>
      </c>
      <c r="I16" s="8">
        <f>E16</f>
        <v>986</v>
      </c>
    </row>
    <row r="17" spans="5:13" x14ac:dyDescent="0.25">
      <c r="H17" s="7" t="s">
        <v>4</v>
      </c>
      <c r="I17" s="8">
        <f>D16</f>
        <v>500</v>
      </c>
    </row>
    <row r="18" spans="5:13" x14ac:dyDescent="0.25">
      <c r="H18" s="7" t="s">
        <v>6</v>
      </c>
      <c r="I18" s="8">
        <f>(E16/I17)</f>
        <v>1.972</v>
      </c>
    </row>
    <row r="21" spans="5:13" x14ac:dyDescent="0.25">
      <c r="E21" s="15" t="s">
        <v>7</v>
      </c>
      <c r="F21" s="15" t="s">
        <v>8</v>
      </c>
      <c r="G21" s="15" t="s">
        <v>9</v>
      </c>
    </row>
    <row r="22" spans="5:13" x14ac:dyDescent="0.25">
      <c r="E22" s="11">
        <v>0</v>
      </c>
      <c r="F22" s="11">
        <f>((EXP(-I$18)*I$18^E22)/FACT(E22))</f>
        <v>0.13917822123048373</v>
      </c>
      <c r="G22" s="11">
        <f>(I$17*F22)</f>
        <v>69.589110615241864</v>
      </c>
    </row>
    <row r="23" spans="5:13" x14ac:dyDescent="0.25">
      <c r="E23" s="11">
        <v>1</v>
      </c>
      <c r="F23" s="11">
        <f t="shared" ref="F23:F30" si="1">((EXP(-I$18)*I$18^E23)/FACT(E23))</f>
        <v>0.27445945226651391</v>
      </c>
      <c r="G23" s="11">
        <f t="shared" ref="G23:G30" si="2">(I$17*F23)</f>
        <v>137.22972613325695</v>
      </c>
    </row>
    <row r="24" spans="5:13" x14ac:dyDescent="0.25">
      <c r="E24" s="11">
        <v>2</v>
      </c>
      <c r="F24" s="11">
        <f t="shared" si="1"/>
        <v>0.27061701993478271</v>
      </c>
      <c r="G24" s="11">
        <f t="shared" si="2"/>
        <v>135.30850996739136</v>
      </c>
    </row>
    <row r="25" spans="5:13" x14ac:dyDescent="0.25">
      <c r="E25" s="11">
        <v>3</v>
      </c>
      <c r="F25" s="11">
        <f t="shared" si="1"/>
        <v>0.17788558777046382</v>
      </c>
      <c r="G25" s="11">
        <f t="shared" si="2"/>
        <v>88.942793885231907</v>
      </c>
    </row>
    <row r="26" spans="5:13" x14ac:dyDescent="0.25">
      <c r="E26" s="11">
        <v>4</v>
      </c>
      <c r="F26" s="11">
        <f t="shared" si="1"/>
        <v>8.7697594770838661E-2</v>
      </c>
      <c r="G26" s="11">
        <f t="shared" si="2"/>
        <v>43.848797385419331</v>
      </c>
      <c r="L26" s="7" t="s">
        <v>5</v>
      </c>
      <c r="M26" s="8">
        <f>E16</f>
        <v>986</v>
      </c>
    </row>
    <row r="27" spans="5:13" x14ac:dyDescent="0.25">
      <c r="E27" s="11">
        <v>5</v>
      </c>
      <c r="F27" s="11">
        <f t="shared" si="1"/>
        <v>3.4587931377618765E-2</v>
      </c>
      <c r="G27" s="11">
        <f t="shared" si="2"/>
        <v>17.293965688809383</v>
      </c>
      <c r="L27" s="7" t="s">
        <v>4</v>
      </c>
      <c r="M27" s="8">
        <f>D16</f>
        <v>500</v>
      </c>
    </row>
    <row r="28" spans="5:13" x14ac:dyDescent="0.25">
      <c r="E28" s="11">
        <v>6</v>
      </c>
      <c r="F28" s="11">
        <f t="shared" si="1"/>
        <v>1.1367900112777369E-2</v>
      </c>
      <c r="G28" s="11">
        <f t="shared" si="2"/>
        <v>5.6839500563886842</v>
      </c>
      <c r="L28" s="7" t="s">
        <v>10</v>
      </c>
      <c r="M28" s="8">
        <f>EXP(-I18)</f>
        <v>0.13917822123048373</v>
      </c>
    </row>
    <row r="29" spans="5:13" x14ac:dyDescent="0.25">
      <c r="E29" s="11">
        <v>7</v>
      </c>
      <c r="F29" s="11">
        <f t="shared" si="1"/>
        <v>3.2024998603424242E-3</v>
      </c>
      <c r="G29" s="11">
        <f t="shared" si="2"/>
        <v>1.6012499301712122</v>
      </c>
    </row>
    <row r="30" spans="5:13" x14ac:dyDescent="0.25">
      <c r="E30" s="11">
        <v>8</v>
      </c>
      <c r="F30" s="11">
        <f t="shared" si="1"/>
        <v>7.8941621557440742E-4</v>
      </c>
      <c r="G30" s="11">
        <f t="shared" si="2"/>
        <v>0.39470810778720372</v>
      </c>
    </row>
    <row r="31" spans="5:13" x14ac:dyDescent="0.25">
      <c r="E31" s="10"/>
      <c r="F31" s="12">
        <f>SUM(F22:F30)</f>
        <v>0.9997856235393956</v>
      </c>
      <c r="G31" s="12">
        <f>SUM(G22:G30)</f>
        <v>499.89281176969803</v>
      </c>
    </row>
    <row r="33" spans="3:10" x14ac:dyDescent="0.25">
      <c r="H33" s="1"/>
      <c r="I33" s="1"/>
      <c r="J33" s="1"/>
    </row>
    <row r="34" spans="3:10" x14ac:dyDescent="0.25">
      <c r="H34" s="9" t="s">
        <v>7</v>
      </c>
      <c r="I34" s="9" t="s">
        <v>11</v>
      </c>
      <c r="J34" s="9" t="s">
        <v>9</v>
      </c>
    </row>
    <row r="35" spans="3:10" x14ac:dyDescent="0.25">
      <c r="H35" s="13">
        <v>0</v>
      </c>
      <c r="I35" s="13">
        <f>M28</f>
        <v>0.13917822123048373</v>
      </c>
      <c r="J35" s="13">
        <f>M$27*I35</f>
        <v>69.589110615241864</v>
      </c>
    </row>
    <row r="36" spans="3:10" x14ac:dyDescent="0.25">
      <c r="H36" s="13">
        <v>1</v>
      </c>
      <c r="I36" s="13">
        <f>(I$18/(H35+1))*I35</f>
        <v>0.27445945226651391</v>
      </c>
      <c r="J36" s="13">
        <f t="shared" ref="J36:J43" si="3">M$27*I36</f>
        <v>137.22972613325695</v>
      </c>
    </row>
    <row r="37" spans="3:10" x14ac:dyDescent="0.25">
      <c r="H37" s="13">
        <v>2</v>
      </c>
      <c r="I37" s="13">
        <f t="shared" ref="I37:I43" si="4">(I$18/(H36+1))*I36</f>
        <v>0.27061701993478271</v>
      </c>
      <c r="J37" s="13">
        <f t="shared" si="3"/>
        <v>135.30850996739136</v>
      </c>
    </row>
    <row r="38" spans="3:10" x14ac:dyDescent="0.25">
      <c r="H38" s="13">
        <v>3</v>
      </c>
      <c r="I38" s="13">
        <f t="shared" si="4"/>
        <v>0.17788558777046384</v>
      </c>
      <c r="J38" s="13">
        <f t="shared" si="3"/>
        <v>88.942793885231922</v>
      </c>
    </row>
    <row r="39" spans="3:10" x14ac:dyDescent="0.25">
      <c r="H39" s="13">
        <v>4</v>
      </c>
      <c r="I39" s="13">
        <f t="shared" si="4"/>
        <v>8.7697594770838674E-2</v>
      </c>
      <c r="J39" s="13">
        <f t="shared" si="3"/>
        <v>43.848797385419338</v>
      </c>
    </row>
    <row r="40" spans="3:10" x14ac:dyDescent="0.25">
      <c r="H40" s="13">
        <v>5</v>
      </c>
      <c r="I40" s="13">
        <f t="shared" si="4"/>
        <v>3.4587931377618772E-2</v>
      </c>
      <c r="J40" s="13">
        <f t="shared" si="3"/>
        <v>17.293965688809386</v>
      </c>
    </row>
    <row r="41" spans="3:10" x14ac:dyDescent="0.25">
      <c r="H41" s="13">
        <v>6</v>
      </c>
      <c r="I41" s="13">
        <f t="shared" si="4"/>
        <v>1.1367900112777369E-2</v>
      </c>
      <c r="J41" s="13">
        <f t="shared" si="3"/>
        <v>5.6839500563886842</v>
      </c>
    </row>
    <row r="42" spans="3:10" x14ac:dyDescent="0.25">
      <c r="H42" s="13">
        <v>7</v>
      </c>
      <c r="I42" s="13">
        <f t="shared" si="4"/>
        <v>3.2024998603424242E-3</v>
      </c>
      <c r="J42" s="13">
        <f t="shared" si="3"/>
        <v>1.6012499301712122</v>
      </c>
    </row>
    <row r="43" spans="3:10" x14ac:dyDescent="0.25">
      <c r="H43" s="13">
        <v>8</v>
      </c>
      <c r="I43" s="13">
        <f t="shared" si="4"/>
        <v>7.8941621557440753E-4</v>
      </c>
      <c r="J43" s="13">
        <f t="shared" si="3"/>
        <v>0.39470810778720378</v>
      </c>
    </row>
    <row r="44" spans="3:10" x14ac:dyDescent="0.25">
      <c r="H44" s="9"/>
      <c r="I44" s="14">
        <f>SUM(I35:I43)</f>
        <v>0.99978562353939571</v>
      </c>
      <c r="J44" s="14">
        <f>SUM(J35:J43)</f>
        <v>499.89281176969803</v>
      </c>
    </row>
    <row r="47" spans="3:10" x14ac:dyDescent="0.25">
      <c r="C47" s="10" t="s">
        <v>7</v>
      </c>
      <c r="D47" s="10" t="s">
        <v>12</v>
      </c>
      <c r="E47" s="10" t="s">
        <v>9</v>
      </c>
      <c r="F47" s="10" t="s">
        <v>13</v>
      </c>
    </row>
    <row r="48" spans="3:10" x14ac:dyDescent="0.25">
      <c r="C48" s="11">
        <v>0</v>
      </c>
      <c r="D48" s="11">
        <f>POISSON(C48,I$18,FALSE)</f>
        <v>0.13917822123048373</v>
      </c>
      <c r="E48" s="11">
        <f>I$17*D48</f>
        <v>69.589110615241864</v>
      </c>
      <c r="F48" s="17">
        <f>POISSON(C48,I$18,TRUE)</f>
        <v>0.13917822123048373</v>
      </c>
    </row>
    <row r="49" spans="3:6" x14ac:dyDescent="0.25">
      <c r="C49" s="11">
        <v>1</v>
      </c>
      <c r="D49" s="11">
        <f t="shared" ref="D49:D56" si="5">POISSON(C49,I$18,FALSE)</f>
        <v>0.27445945226651391</v>
      </c>
      <c r="E49" s="11">
        <f t="shared" ref="E49:E56" si="6">I$17*D49</f>
        <v>137.22972613325695</v>
      </c>
      <c r="F49" s="17">
        <f t="shared" ref="F49:F56" si="7">POISSON(C49,I$18,TRUE)</f>
        <v>0.41363767349699765</v>
      </c>
    </row>
    <row r="50" spans="3:6" x14ac:dyDescent="0.25">
      <c r="C50" s="11">
        <v>2</v>
      </c>
      <c r="D50" s="11">
        <f t="shared" si="5"/>
        <v>0.27061701993478277</v>
      </c>
      <c r="E50" s="11">
        <f t="shared" si="6"/>
        <v>135.30850996739139</v>
      </c>
      <c r="F50" s="17">
        <f t="shared" si="7"/>
        <v>0.68425469343178025</v>
      </c>
    </row>
    <row r="51" spans="3:6" x14ac:dyDescent="0.25">
      <c r="C51" s="11">
        <v>3</v>
      </c>
      <c r="D51" s="11">
        <f t="shared" si="5"/>
        <v>0.17788558777046387</v>
      </c>
      <c r="E51" s="11">
        <f t="shared" si="6"/>
        <v>88.942793885231936</v>
      </c>
      <c r="F51" s="17">
        <f t="shared" si="7"/>
        <v>0.86214028120224406</v>
      </c>
    </row>
    <row r="52" spans="3:6" x14ac:dyDescent="0.25">
      <c r="C52" s="11">
        <v>4</v>
      </c>
      <c r="D52" s="11">
        <f t="shared" si="5"/>
        <v>8.7697594770838688E-2</v>
      </c>
      <c r="E52" s="11">
        <f t="shared" si="6"/>
        <v>43.848797385419346</v>
      </c>
      <c r="F52" s="17">
        <f t="shared" si="7"/>
        <v>0.94983787597308278</v>
      </c>
    </row>
    <row r="53" spans="3:6" x14ac:dyDescent="0.25">
      <c r="C53" s="11">
        <v>5</v>
      </c>
      <c r="D53" s="11">
        <f t="shared" si="5"/>
        <v>3.4587931377618751E-2</v>
      </c>
      <c r="E53" s="11">
        <f t="shared" si="6"/>
        <v>17.293965688809376</v>
      </c>
      <c r="F53" s="17">
        <f t="shared" si="7"/>
        <v>0.98442580735070151</v>
      </c>
    </row>
    <row r="54" spans="3:6" x14ac:dyDescent="0.25">
      <c r="C54" s="11">
        <v>6</v>
      </c>
      <c r="D54" s="11">
        <f t="shared" si="5"/>
        <v>1.136790011277738E-2</v>
      </c>
      <c r="E54" s="11">
        <f t="shared" si="6"/>
        <v>5.6839500563886896</v>
      </c>
      <c r="F54" s="17">
        <f t="shared" si="7"/>
        <v>0.99579370746347895</v>
      </c>
    </row>
    <row r="55" spans="3:6" x14ac:dyDescent="0.25">
      <c r="C55" s="11">
        <v>7</v>
      </c>
      <c r="D55" s="11">
        <f t="shared" si="5"/>
        <v>3.2024998603424277E-3</v>
      </c>
      <c r="E55" s="11">
        <f t="shared" si="6"/>
        <v>1.6012499301712138</v>
      </c>
      <c r="F55" s="17">
        <f t="shared" si="7"/>
        <v>0.99899620732382144</v>
      </c>
    </row>
    <row r="56" spans="3:6" x14ac:dyDescent="0.25">
      <c r="C56" s="11">
        <v>8</v>
      </c>
      <c r="D56" s="11">
        <f t="shared" si="5"/>
        <v>7.8941621557440764E-4</v>
      </c>
      <c r="E56" s="11">
        <f t="shared" si="6"/>
        <v>0.39470810778720383</v>
      </c>
      <c r="F56" s="17">
        <f t="shared" si="7"/>
        <v>0.99978562353939582</v>
      </c>
    </row>
    <row r="57" spans="3:6" x14ac:dyDescent="0.25">
      <c r="C57" s="10"/>
      <c r="D57" s="12">
        <f>SUM(D48:D56)</f>
        <v>0.99978562353939582</v>
      </c>
      <c r="E57" s="12">
        <f>SUM(E48:E56)</f>
        <v>499.89281176969797</v>
      </c>
      <c r="F57" s="18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5" workbookViewId="0">
      <selection activeCell="G43" sqref="G43"/>
    </sheetView>
  </sheetViews>
  <sheetFormatPr defaultRowHeight="15" x14ac:dyDescent="0.25"/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4" spans="1:15" x14ac:dyDescent="0.25">
      <c r="C4" t="s">
        <v>7</v>
      </c>
      <c r="D4" t="s">
        <v>2</v>
      </c>
      <c r="E4" t="s">
        <v>3</v>
      </c>
    </row>
    <row r="5" spans="1:15" x14ac:dyDescent="0.25">
      <c r="C5">
        <v>0</v>
      </c>
      <c r="D5">
        <v>142</v>
      </c>
      <c r="E5">
        <f>(D5*C5)</f>
        <v>0</v>
      </c>
    </row>
    <row r="6" spans="1:15" x14ac:dyDescent="0.25">
      <c r="C6">
        <v>1</v>
      </c>
      <c r="D6">
        <v>156</v>
      </c>
      <c r="E6">
        <f t="shared" ref="E6:E9" si="0">(D6*C6)</f>
        <v>156</v>
      </c>
    </row>
    <row r="7" spans="1:15" x14ac:dyDescent="0.25">
      <c r="C7">
        <v>2</v>
      </c>
      <c r="D7">
        <v>69</v>
      </c>
      <c r="E7">
        <f t="shared" si="0"/>
        <v>138</v>
      </c>
    </row>
    <row r="8" spans="1:15" x14ac:dyDescent="0.25">
      <c r="C8">
        <v>3</v>
      </c>
      <c r="D8">
        <v>27</v>
      </c>
      <c r="E8">
        <f t="shared" si="0"/>
        <v>81</v>
      </c>
    </row>
    <row r="9" spans="1:15" x14ac:dyDescent="0.25">
      <c r="C9">
        <v>4</v>
      </c>
      <c r="D9">
        <v>5</v>
      </c>
      <c r="E9">
        <f t="shared" si="0"/>
        <v>20</v>
      </c>
    </row>
    <row r="10" spans="1:15" x14ac:dyDescent="0.25">
      <c r="D10">
        <f>SUM(D5:D9)</f>
        <v>399</v>
      </c>
      <c r="E10">
        <f>SUM(E5:E9)</f>
        <v>395</v>
      </c>
      <c r="H10" t="s">
        <v>14</v>
      </c>
      <c r="I10">
        <f>E10</f>
        <v>395</v>
      </c>
    </row>
    <row r="11" spans="1:15" x14ac:dyDescent="0.25">
      <c r="H11" t="s">
        <v>15</v>
      </c>
      <c r="I11">
        <f>D10</f>
        <v>399</v>
      </c>
    </row>
    <row r="12" spans="1:15" x14ac:dyDescent="0.25">
      <c r="H12" t="s">
        <v>16</v>
      </c>
      <c r="I12">
        <f>I10/I11</f>
        <v>0.9899749373433584</v>
      </c>
    </row>
    <row r="13" spans="1:15" x14ac:dyDescent="0.25">
      <c r="H13" t="s">
        <v>18</v>
      </c>
      <c r="I13">
        <f>EXP(-I12)</f>
        <v>0.37158600383777024</v>
      </c>
    </row>
    <row r="15" spans="1:15" x14ac:dyDescent="0.25">
      <c r="D15" t="s">
        <v>7</v>
      </c>
      <c r="E15" t="s">
        <v>17</v>
      </c>
      <c r="F15" t="s">
        <v>9</v>
      </c>
    </row>
    <row r="16" spans="1:15" x14ac:dyDescent="0.25">
      <c r="D16">
        <v>0</v>
      </c>
      <c r="E16">
        <f>((EXP(-I$12)*I$12^D16)/FACT(D16))</f>
        <v>0.37158600383777024</v>
      </c>
      <c r="F16">
        <f>I$11*E16</f>
        <v>148.26281553127032</v>
      </c>
    </row>
    <row r="17" spans="4:6" x14ac:dyDescent="0.25">
      <c r="D17">
        <v>1</v>
      </c>
      <c r="E17">
        <f t="shared" ref="E17:E20" si="1">((EXP(-I$12)*I$12^D17)/FACT(D17))</f>
        <v>0.36786083086696553</v>
      </c>
      <c r="F17">
        <f t="shared" ref="F17:F20" si="2">I$11*E17</f>
        <v>146.77647151591924</v>
      </c>
    </row>
    <row r="18" spans="4:6" x14ac:dyDescent="0.25">
      <c r="D18">
        <v>2</v>
      </c>
      <c r="E18">
        <f t="shared" si="1"/>
        <v>0.1820865014943</v>
      </c>
      <c r="F18">
        <f t="shared" si="2"/>
        <v>72.652514096225701</v>
      </c>
    </row>
    <row r="19" spans="4:6" x14ac:dyDescent="0.25">
      <c r="D19">
        <v>3</v>
      </c>
      <c r="E19">
        <f t="shared" si="1"/>
        <v>6.0087024302630319E-2</v>
      </c>
      <c r="F19">
        <f t="shared" si="2"/>
        <v>23.974722696749499</v>
      </c>
    </row>
    <row r="20" spans="4:6" x14ac:dyDescent="0.25">
      <c r="D20">
        <v>4</v>
      </c>
      <c r="E20">
        <f t="shared" si="1"/>
        <v>1.4871162029786326E-2</v>
      </c>
      <c r="F20">
        <f t="shared" si="2"/>
        <v>5.9335936498847444</v>
      </c>
    </row>
    <row r="21" spans="4:6" x14ac:dyDescent="0.25">
      <c r="E21" s="5">
        <f>SUM(E16:E20)</f>
        <v>0.99649152253145257</v>
      </c>
      <c r="F21" s="5">
        <f>SUM(F16:F20)</f>
        <v>397.60011749004946</v>
      </c>
    </row>
    <row r="24" spans="4:6" x14ac:dyDescent="0.25">
      <c r="D24" t="s">
        <v>7</v>
      </c>
      <c r="E24" t="s">
        <v>11</v>
      </c>
      <c r="F24" t="s">
        <v>9</v>
      </c>
    </row>
    <row r="25" spans="4:6" x14ac:dyDescent="0.25">
      <c r="D25">
        <v>0</v>
      </c>
      <c r="E25">
        <f>I13</f>
        <v>0.37158600383777024</v>
      </c>
      <c r="F25">
        <f>I$11*E25</f>
        <v>148.26281553127032</v>
      </c>
    </row>
    <row r="26" spans="4:6" x14ac:dyDescent="0.25">
      <c r="D26">
        <v>1</v>
      </c>
      <c r="E26">
        <f>(I$12/(D25+1))*E25</f>
        <v>0.36786083086696553</v>
      </c>
      <c r="F26">
        <f t="shared" ref="F26:F29" si="3">I$11*E26</f>
        <v>146.77647151591924</v>
      </c>
    </row>
    <row r="27" spans="4:6" x14ac:dyDescent="0.25">
      <c r="D27">
        <v>2</v>
      </c>
      <c r="E27">
        <f t="shared" ref="E27:E29" si="4">(I$12/(D26+1))*E26</f>
        <v>0.18208650149429997</v>
      </c>
      <c r="F27">
        <f t="shared" si="3"/>
        <v>72.652514096225687</v>
      </c>
    </row>
    <row r="28" spans="4:6" x14ac:dyDescent="0.25">
      <c r="D28">
        <v>3</v>
      </c>
      <c r="E28">
        <f t="shared" si="4"/>
        <v>6.0087024302630312E-2</v>
      </c>
      <c r="F28">
        <f t="shared" si="3"/>
        <v>23.974722696749495</v>
      </c>
    </row>
    <row r="29" spans="4:6" x14ac:dyDescent="0.25">
      <c r="D29">
        <v>4</v>
      </c>
      <c r="E29">
        <f t="shared" si="4"/>
        <v>1.4871162029786325E-2</v>
      </c>
      <c r="F29">
        <f t="shared" si="3"/>
        <v>5.9335936498847435</v>
      </c>
    </row>
    <row r="30" spans="4:6" x14ac:dyDescent="0.25">
      <c r="E30" s="5">
        <f>SUM(E25:E29)</f>
        <v>0.99649152253145246</v>
      </c>
      <c r="F30" s="5">
        <f>SUM(F25:F29)</f>
        <v>397.60011749004946</v>
      </c>
    </row>
    <row r="33" spans="4:7" x14ac:dyDescent="0.25">
      <c r="D33" t="s">
        <v>7</v>
      </c>
      <c r="E33" t="s">
        <v>12</v>
      </c>
      <c r="F33" t="s">
        <v>9</v>
      </c>
      <c r="G33" t="s">
        <v>13</v>
      </c>
    </row>
    <row r="34" spans="4:7" x14ac:dyDescent="0.25">
      <c r="D34">
        <v>0</v>
      </c>
      <c r="E34">
        <f>POISSON(D34,I$12,FALSE)</f>
        <v>0.37158600383777024</v>
      </c>
      <c r="F34">
        <f>I$11*E34</f>
        <v>148.26281553127032</v>
      </c>
      <c r="G34" s="4">
        <f>POISSON(D34,I$12,TRUE)</f>
        <v>0.37158600383777024</v>
      </c>
    </row>
    <row r="35" spans="4:7" x14ac:dyDescent="0.25">
      <c r="D35">
        <v>1</v>
      </c>
      <c r="E35">
        <f t="shared" ref="E35:E38" si="5">POISSON(D35,I$12,FALSE)</f>
        <v>0.36786083086696553</v>
      </c>
      <c r="F35">
        <f t="shared" ref="F35:F38" si="6">I$11*E35</f>
        <v>146.77647151591924</v>
      </c>
      <c r="G35" s="4">
        <f t="shared" ref="G35:G38" si="7">POISSON(D35,I$12,TRUE)</f>
        <v>0.73944683470473582</v>
      </c>
    </row>
    <row r="36" spans="4:7" x14ac:dyDescent="0.25">
      <c r="D36">
        <v>2</v>
      </c>
      <c r="E36">
        <f t="shared" si="5"/>
        <v>0.18208650149429997</v>
      </c>
      <c r="F36">
        <f t="shared" si="6"/>
        <v>72.652514096225687</v>
      </c>
      <c r="G36" s="4">
        <f t="shared" si="7"/>
        <v>0.92153333619903577</v>
      </c>
    </row>
    <row r="37" spans="4:7" x14ac:dyDescent="0.25">
      <c r="D37">
        <v>3</v>
      </c>
      <c r="E37">
        <f t="shared" si="5"/>
        <v>6.0087024302630326E-2</v>
      </c>
      <c r="F37">
        <f t="shared" si="6"/>
        <v>23.974722696749499</v>
      </c>
      <c r="G37" s="4">
        <f t="shared" si="7"/>
        <v>0.98162036050166612</v>
      </c>
    </row>
    <row r="38" spans="4:7" x14ac:dyDescent="0.25">
      <c r="D38">
        <v>4</v>
      </c>
      <c r="E38">
        <f t="shared" si="5"/>
        <v>1.4871162029786323E-2</v>
      </c>
      <c r="F38">
        <f t="shared" si="6"/>
        <v>5.9335936498847426</v>
      </c>
      <c r="G38" s="4">
        <f t="shared" si="7"/>
        <v>0.99649152253145246</v>
      </c>
    </row>
    <row r="39" spans="4:7" x14ac:dyDescent="0.25">
      <c r="E39" s="5">
        <f>SUM(E34:E38)</f>
        <v>0.99649152253145246</v>
      </c>
      <c r="F39" s="5">
        <f>SUM(F34:F38)</f>
        <v>397.60011749004946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2023-09-02T08:52:37Z</dcterms:created>
  <dcterms:modified xsi:type="dcterms:W3CDTF">2023-09-02T10:22:58Z</dcterms:modified>
</cp:coreProperties>
</file>