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2" i="1"/>
  <c r="I2" i="1" l="1"/>
  <c r="J2" i="1" s="1"/>
  <c r="D2" i="1"/>
  <c r="E2" i="1" s="1"/>
  <c r="I3" i="1" l="1"/>
  <c r="I4" i="1"/>
  <c r="I5" i="1"/>
  <c r="I6" i="1"/>
  <c r="I7" i="1"/>
  <c r="D3" i="1"/>
  <c r="E3" i="1" s="1"/>
  <c r="D4" i="1"/>
  <c r="E4" i="1" s="1"/>
  <c r="D5" i="1"/>
  <c r="E5" i="1" s="1"/>
  <c r="D6" i="1"/>
  <c r="E6" i="1" s="1"/>
  <c r="D7" i="1"/>
  <c r="E7" i="1" s="1"/>
  <c r="J3" i="1" l="1"/>
  <c r="J4" i="1"/>
  <c r="J5" i="1"/>
  <c r="J6" i="1"/>
  <c r="J7" i="1"/>
  <c r="G3" i="1"/>
  <c r="G4" i="1"/>
  <c r="G7" i="1"/>
  <c r="G2" i="1"/>
  <c r="G5" i="1"/>
  <c r="G6" i="1"/>
</calcChain>
</file>

<file path=xl/sharedStrings.xml><?xml version="1.0" encoding="utf-8"?>
<sst xmlns="http://schemas.openxmlformats.org/spreadsheetml/2006/main" count="12" uniqueCount="12">
  <si>
    <t>Δt露</t>
    <phoneticPr fontId="1" type="noConversion"/>
  </si>
  <si>
    <t>t观</t>
    <phoneticPr fontId="1" type="noConversion"/>
  </si>
  <si>
    <t>t环</t>
    <phoneticPr fontId="1" type="noConversion"/>
  </si>
  <si>
    <t>t</t>
    <phoneticPr fontId="1" type="noConversion"/>
  </si>
  <si>
    <t>Δp</t>
    <phoneticPr fontId="1" type="noConversion"/>
  </si>
  <si>
    <t>p</t>
    <phoneticPr fontId="1" type="noConversion"/>
  </si>
  <si>
    <t>lnp</t>
    <phoneticPr fontId="1" type="noConversion"/>
  </si>
  <si>
    <t>T</t>
    <phoneticPr fontId="1" type="noConversion"/>
  </si>
  <si>
    <t>1000/T</t>
    <phoneticPr fontId="1" type="noConversion"/>
  </si>
  <si>
    <r>
      <t>t</t>
    </r>
    <r>
      <rPr>
        <sz val="8"/>
        <color theme="1"/>
        <rFont val="宋体"/>
        <family val="3"/>
        <charset val="134"/>
        <scheme val="minor"/>
      </rPr>
      <t>0</t>
    </r>
    <phoneticPr fontId="1" type="noConversion"/>
  </si>
  <si>
    <t>Δt示</t>
    <phoneticPr fontId="1" type="noConversion"/>
  </si>
  <si>
    <t>p大气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</si>
</sst>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00_ "/>
    <numFmt numFmtId="178" formatCode="0.0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Sheet1!$G$2:$G$7</c:f>
              <c:numCache>
                <c:formatCode>0.0000_ </c:formatCode>
                <c:ptCount val="6"/>
                <c:pt idx="0">
                  <c:v>2.7797324777493366</c:v>
                </c:pt>
                <c:pt idx="1">
                  <c:v>2.7611718814607973</c:v>
                </c:pt>
                <c:pt idx="2">
                  <c:v>2.7462573616245143</c:v>
                </c:pt>
                <c:pt idx="3">
                  <c:v>2.7364930174095972</c:v>
                </c:pt>
                <c:pt idx="4">
                  <c:v>2.7243338945043862</c:v>
                </c:pt>
                <c:pt idx="5">
                  <c:v>2.7154835118904224</c:v>
                </c:pt>
              </c:numCache>
            </c:numRef>
          </c:xVal>
          <c:yVal>
            <c:numRef>
              <c:f>Sheet1!$J$2:$J$7</c:f>
              <c:numCache>
                <c:formatCode>0.000_ </c:formatCode>
                <c:ptCount val="6"/>
                <c:pt idx="0">
                  <c:v>4.1284238758749634</c:v>
                </c:pt>
                <c:pt idx="1">
                  <c:v>4.2202427290974756</c:v>
                </c:pt>
                <c:pt idx="2">
                  <c:v>4.3012232210702752</c:v>
                </c:pt>
                <c:pt idx="3">
                  <c:v>4.3533699254240776</c:v>
                </c:pt>
                <c:pt idx="4">
                  <c:v>4.4161864863205862</c:v>
                </c:pt>
                <c:pt idx="5">
                  <c:v>4.4639521840725536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10624"/>
        <c:axId val="152812544"/>
      </c:scatterChart>
      <c:valAx>
        <c:axId val="152810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1000/T</a:t>
                </a:r>
              </a:p>
            </c:rich>
          </c:tx>
          <c:layout/>
          <c:overlay val="0"/>
        </c:title>
        <c:numFmt formatCode="0.0000_ " sourceLinked="1"/>
        <c:majorTickMark val="out"/>
        <c:minorTickMark val="none"/>
        <c:tickLblPos val="nextTo"/>
        <c:crossAx val="152812544"/>
        <c:crosses val="autoZero"/>
        <c:crossBetween val="midCat"/>
      </c:valAx>
      <c:valAx>
        <c:axId val="152812544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lnp</a:t>
                </a:r>
                <a:endParaRPr lang="zh-CN" altLang="en-US"/>
              </a:p>
            </c:rich>
          </c:tx>
          <c:layout/>
          <c:overlay val="0"/>
        </c:title>
        <c:numFmt formatCode="0.000_ " sourceLinked="1"/>
        <c:majorTickMark val="out"/>
        <c:minorTickMark val="none"/>
        <c:tickLblPos val="nextTo"/>
        <c:crossAx val="1528106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8</xdr:row>
      <xdr:rowOff>95250</xdr:rowOff>
    </xdr:from>
    <xdr:to>
      <xdr:col>8</xdr:col>
      <xdr:colOff>676275</xdr:colOff>
      <xdr:row>24</xdr:row>
      <xdr:rowOff>95250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Normal="100" workbookViewId="0"/>
  </sheetViews>
  <sheetFormatPr defaultRowHeight="13.5" x14ac:dyDescent="0.15"/>
  <sheetData>
    <row r="1" spans="1:14" x14ac:dyDescent="0.15">
      <c r="B1" t="s">
        <v>1</v>
      </c>
      <c r="C1" t="s">
        <v>2</v>
      </c>
      <c r="D1" t="s">
        <v>0</v>
      </c>
      <c r="E1" t="s">
        <v>3</v>
      </c>
      <c r="F1" t="s">
        <v>7</v>
      </c>
      <c r="G1" t="s">
        <v>8</v>
      </c>
      <c r="H1" t="s">
        <v>4</v>
      </c>
      <c r="I1" t="s">
        <v>5</v>
      </c>
      <c r="J1" t="s">
        <v>6</v>
      </c>
      <c r="L1" s="4" t="s">
        <v>9</v>
      </c>
      <c r="M1" s="4" t="s">
        <v>10</v>
      </c>
      <c r="N1" s="4" t="s">
        <v>11</v>
      </c>
    </row>
    <row r="2" spans="1:14" x14ac:dyDescent="0.15">
      <c r="A2">
        <v>1</v>
      </c>
      <c r="B2">
        <v>86.32</v>
      </c>
      <c r="C2">
        <v>26.4</v>
      </c>
      <c r="D2" s="1">
        <f t="shared" ref="D2:D7" si="0">0.00016*(B2-$L$2)*(B2-C2)</f>
        <v>0.28684902399999995</v>
      </c>
      <c r="E2" s="1">
        <f t="shared" ref="E2:E7" si="1">B2+D2+$M$2</f>
        <v>86.596849023999994</v>
      </c>
      <c r="F2" s="1">
        <f>E2+273.15</f>
        <v>359.74684902399997</v>
      </c>
      <c r="G2" s="2">
        <f t="shared" ref="G2:G7" si="2">1000/F2</f>
        <v>2.7797324777493366</v>
      </c>
      <c r="H2">
        <v>-40.340000000000003</v>
      </c>
      <c r="I2">
        <f>$N$2+H2</f>
        <v>62.08</v>
      </c>
      <c r="J2" s="3">
        <f>LN(I2)</f>
        <v>4.1284238758749634</v>
      </c>
      <c r="K2" s="3"/>
      <c r="L2">
        <v>56.4</v>
      </c>
      <c r="M2">
        <v>-0.01</v>
      </c>
      <c r="N2">
        <v>102.42</v>
      </c>
    </row>
    <row r="3" spans="1:14" x14ac:dyDescent="0.15">
      <c r="A3">
        <v>2</v>
      </c>
      <c r="B3">
        <v>88.7</v>
      </c>
      <c r="C3">
        <v>25.8</v>
      </c>
      <c r="D3" s="1">
        <f t="shared" si="0"/>
        <v>0.32506720000000006</v>
      </c>
      <c r="E3" s="1">
        <f t="shared" si="1"/>
        <v>89.015067200000004</v>
      </c>
      <c r="F3" s="1">
        <f t="shared" ref="F3:F7" si="3">E3+273.15</f>
        <v>362.16506719999995</v>
      </c>
      <c r="G3" s="2">
        <f t="shared" si="2"/>
        <v>2.7611718814607973</v>
      </c>
      <c r="H3">
        <v>-34.369999999999997</v>
      </c>
      <c r="I3">
        <f t="shared" ref="I3:I7" si="4">$N$2+H3</f>
        <v>68.050000000000011</v>
      </c>
      <c r="J3" s="3">
        <f t="shared" ref="J3:J7" si="5">LN(I3)</f>
        <v>4.2202427290974756</v>
      </c>
      <c r="K3" s="3"/>
    </row>
    <row r="4" spans="1:14" x14ac:dyDescent="0.15">
      <c r="A4">
        <v>3</v>
      </c>
      <c r="B4">
        <v>90.64</v>
      </c>
      <c r="C4">
        <v>26.4</v>
      </c>
      <c r="D4" s="1">
        <f t="shared" si="0"/>
        <v>0.35193241600000008</v>
      </c>
      <c r="E4" s="1">
        <f t="shared" si="1"/>
        <v>90.981932415999992</v>
      </c>
      <c r="F4" s="1">
        <f t="shared" si="3"/>
        <v>364.13193241599998</v>
      </c>
      <c r="G4" s="2">
        <f t="shared" si="2"/>
        <v>2.7462573616245143</v>
      </c>
      <c r="H4">
        <v>-28.63</v>
      </c>
      <c r="I4">
        <f t="shared" si="4"/>
        <v>73.790000000000006</v>
      </c>
      <c r="J4" s="3">
        <f t="shared" si="5"/>
        <v>4.3012232210702752</v>
      </c>
      <c r="K4" s="3"/>
    </row>
    <row r="5" spans="1:14" x14ac:dyDescent="0.15">
      <c r="A5">
        <v>4</v>
      </c>
      <c r="B5">
        <v>91.92</v>
      </c>
      <c r="C5">
        <v>26.6</v>
      </c>
      <c r="D5" s="1">
        <f t="shared" si="0"/>
        <v>0.37122662400000006</v>
      </c>
      <c r="E5" s="1">
        <f t="shared" si="1"/>
        <v>92.281226623999999</v>
      </c>
      <c r="F5" s="1">
        <f t="shared" si="3"/>
        <v>365.43122662399998</v>
      </c>
      <c r="G5" s="2">
        <f t="shared" si="2"/>
        <v>2.7364930174095972</v>
      </c>
      <c r="H5">
        <v>-24.68</v>
      </c>
      <c r="I5">
        <f t="shared" si="4"/>
        <v>77.740000000000009</v>
      </c>
      <c r="J5" s="3">
        <f t="shared" si="5"/>
        <v>4.3533699254240776</v>
      </c>
      <c r="K5" s="3"/>
    </row>
    <row r="6" spans="1:14" x14ac:dyDescent="0.15">
      <c r="A6">
        <v>5</v>
      </c>
      <c r="B6">
        <v>93.52</v>
      </c>
      <c r="C6">
        <v>25.8</v>
      </c>
      <c r="D6" s="1">
        <f t="shared" si="0"/>
        <v>0.40220262400000001</v>
      </c>
      <c r="E6" s="1">
        <f t="shared" si="1"/>
        <v>93.912202623999988</v>
      </c>
      <c r="F6" s="1">
        <f t="shared" si="3"/>
        <v>367.06220262399995</v>
      </c>
      <c r="G6" s="2">
        <f t="shared" si="2"/>
        <v>2.7243338945043862</v>
      </c>
      <c r="H6">
        <v>-19.64</v>
      </c>
      <c r="I6">
        <f t="shared" si="4"/>
        <v>82.78</v>
      </c>
      <c r="J6" s="3">
        <f t="shared" si="5"/>
        <v>4.4161864863205862</v>
      </c>
      <c r="K6" s="3"/>
    </row>
    <row r="7" spans="1:14" x14ac:dyDescent="0.15">
      <c r="A7">
        <v>6</v>
      </c>
      <c r="B7">
        <v>94.7</v>
      </c>
      <c r="C7">
        <v>26.4</v>
      </c>
      <c r="D7" s="1">
        <f t="shared" si="0"/>
        <v>0.41854240000000015</v>
      </c>
      <c r="E7" s="1">
        <f t="shared" si="1"/>
        <v>95.108542400000005</v>
      </c>
      <c r="F7" s="1">
        <f t="shared" si="3"/>
        <v>368.25854240000001</v>
      </c>
      <c r="G7" s="2">
        <f t="shared" si="2"/>
        <v>2.7154835118904224</v>
      </c>
      <c r="H7">
        <v>-15.59</v>
      </c>
      <c r="I7">
        <f t="shared" si="4"/>
        <v>86.83</v>
      </c>
      <c r="J7" s="3">
        <f t="shared" si="5"/>
        <v>4.4639521840725536</v>
      </c>
      <c r="K7" s="3"/>
    </row>
  </sheetData>
  <phoneticPr fontId="1" type="noConversion"/>
  <pageMargins left="0.7" right="0.7" top="0.75" bottom="0.75" header="0.3" footer="0.3"/>
  <pageSetup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孟祥申</dc:creator>
  <cp:lastModifiedBy>mengxiangshen</cp:lastModifiedBy>
  <dcterms:created xsi:type="dcterms:W3CDTF">2014-10-30T15:46:06Z</dcterms:created>
  <dcterms:modified xsi:type="dcterms:W3CDTF">2015-12-09T04:59:49Z</dcterms:modified>
</cp:coreProperties>
</file>