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y Article\Outranking\BWM article\Geosciences\"/>
    </mc:Choice>
  </mc:AlternateContent>
  <xr:revisionPtr revIDLastSave="0" documentId="8_{062D10ED-46E3-4756-9150-4A033715B9A9}" xr6:coauthVersionLast="47" xr6:coauthVersionMax="47" xr10:uidLastSave="{00000000-0000-0000-0000-000000000000}"/>
  <bookViews>
    <workbookView xWindow="-113" yWindow="-113" windowWidth="24267" windowHeight="13148" xr2:uid="{1D59D970-316A-4EC6-84F5-65DA947306C3}"/>
  </bookViews>
  <sheets>
    <sheet name="C=8 (2)" sheetId="2" r:id="rId1"/>
    <sheet name="Sheet1" sheetId="1" r:id="rId2"/>
  </sheets>
  <definedNames>
    <definedName name="_xlnm._FilterDatabase" localSheetId="0" hidden="1">'C=8 (2)'!$B$5:$C$5</definedName>
    <definedName name="solver_adj" localSheetId="0" hidden="1">'C=8 (2)'!$C$23:$J$23,'C=8 (2)'!$C$25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'C=8 (2)'!$C$23:$J$23</definedName>
    <definedName name="solver_lhs2" localSheetId="0" hidden="1">'C=8 (2)'!$C$29</definedName>
    <definedName name="solver_lhs3" localSheetId="0" hidden="1">'C=8 (2)'!$C$31:$J$32</definedName>
    <definedName name="solver_lhs4" localSheetId="0" hidden="1">'C=8 (2)'!$C$34:$J$35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'C=8 (2)'!$C$25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1</definedName>
    <definedName name="solver_rhs3" localSheetId="0" hidden="1">'C=8 (2)'!$C$25</definedName>
    <definedName name="solver_rhs4" localSheetId="0" hidden="1">'C=8 (2)'!$C$25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22" i="2" s="1"/>
  <c r="D9" i="2"/>
  <c r="E9" i="2"/>
  <c r="F9" i="2"/>
  <c r="F22" i="2" s="1"/>
  <c r="G9" i="2"/>
  <c r="G22" i="2" s="1"/>
  <c r="H9" i="2"/>
  <c r="I9" i="2"/>
  <c r="J9" i="2"/>
  <c r="J22" i="2" s="1"/>
  <c r="B10" i="2"/>
  <c r="C12" i="2"/>
  <c r="B13" i="2"/>
  <c r="B14" i="2"/>
  <c r="B15" i="2"/>
  <c r="B16" i="2"/>
  <c r="B17" i="2"/>
  <c r="B18" i="2"/>
  <c r="B19" i="2"/>
  <c r="B20" i="2"/>
  <c r="D22" i="2"/>
  <c r="E22" i="2"/>
  <c r="H22" i="2"/>
  <c r="I22" i="2"/>
  <c r="C29" i="2"/>
  <c r="C31" i="2"/>
  <c r="C32" i="2" s="1"/>
  <c r="D31" i="2"/>
  <c r="D32" i="2" s="1"/>
  <c r="E31" i="2"/>
  <c r="F31" i="2"/>
  <c r="G31" i="2"/>
  <c r="H31" i="2"/>
  <c r="H32" i="2" s="1"/>
  <c r="I31" i="2"/>
  <c r="J31" i="2"/>
  <c r="E32" i="2"/>
  <c r="F32" i="2"/>
  <c r="G32" i="2"/>
  <c r="I32" i="2"/>
  <c r="J32" i="2"/>
  <c r="C34" i="2"/>
  <c r="C35" i="2" s="1"/>
  <c r="D34" i="2"/>
  <c r="D35" i="2" s="1"/>
  <c r="E34" i="2"/>
  <c r="F34" i="2"/>
  <c r="G34" i="2"/>
  <c r="G35" i="2" s="1"/>
  <c r="H34" i="2"/>
  <c r="H35" i="2" s="1"/>
  <c r="I34" i="2"/>
  <c r="J34" i="2"/>
  <c r="E35" i="2"/>
  <c r="F35" i="2"/>
  <c r="I35" i="2"/>
  <c r="J35" i="2"/>
</calcChain>
</file>

<file path=xl/sharedStrings.xml><?xml version="1.0" encoding="utf-8"?>
<sst xmlns="http://schemas.openxmlformats.org/spreadsheetml/2006/main" count="29" uniqueCount="27">
  <si>
    <t>Constraint 2</t>
  </si>
  <si>
    <t>Constraint 1</t>
  </si>
  <si>
    <t>Sum of weights</t>
  </si>
  <si>
    <t>Ksi*</t>
  </si>
  <si>
    <t>Weights</t>
  </si>
  <si>
    <t>Others to the Worst</t>
  </si>
  <si>
    <t>Best to Others</t>
  </si>
  <si>
    <t>Potassic</t>
  </si>
  <si>
    <t>Select the Worst</t>
  </si>
  <si>
    <t>OH bearing</t>
  </si>
  <si>
    <t>Select the Best</t>
  </si>
  <si>
    <t>Mag bodies</t>
  </si>
  <si>
    <t>F1</t>
  </si>
  <si>
    <t>Cu+Mo</t>
  </si>
  <si>
    <t>Lineaments</t>
  </si>
  <si>
    <t>Iron Oxide</t>
  </si>
  <si>
    <t>Lithology</t>
  </si>
  <si>
    <t>Names of Criteria</t>
  </si>
  <si>
    <t>Criterion 8</t>
  </si>
  <si>
    <t>Criterion 7</t>
  </si>
  <si>
    <t>Criterion 6</t>
  </si>
  <si>
    <t>Criterion 5</t>
  </si>
  <si>
    <t>Criterion 4</t>
  </si>
  <si>
    <t>Criterion 3</t>
  </si>
  <si>
    <t>Criterion 2</t>
  </si>
  <si>
    <t>Criterion 1</t>
  </si>
  <si>
    <t>Criteria Number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</si>
</sst>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 applyProtection="1">
      <alignment horizontal="center" wrapText="1"/>
      <protection hidden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0" fontId="3" fillId="0" borderId="0" xfId="1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" borderId="1" xfId="0" applyFill="1" applyBorder="1" applyAlignment="1" applyProtection="1">
      <alignment horizontal="center" wrapText="1"/>
      <protection locked="0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94212667775475"/>
          <c:y val="3.799798464283755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03799763581765E-2"/>
          <c:y val="0.19938653856118793"/>
          <c:w val="0.90886516659208549"/>
          <c:h val="0.6724999333412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'C=8 (2)'!$B$22</c:f>
              <c:strCache>
                <c:ptCount val="1"/>
                <c:pt idx="0">
                  <c:v>Weights</c:v>
                </c:pt>
              </c:strCache>
            </c:strRef>
          </c:tx>
          <c:invertIfNegative val="0"/>
          <c:cat>
            <c:strRef>
              <c:f>'C=8 (2)'!$C$22:$J$22</c:f>
              <c:strCache>
                <c:ptCount val="8"/>
                <c:pt idx="0">
                  <c:v>Lithology</c:v>
                </c:pt>
                <c:pt idx="1">
                  <c:v>OH bearing</c:v>
                </c:pt>
                <c:pt idx="2">
                  <c:v>Iron Oxide</c:v>
                </c:pt>
                <c:pt idx="3">
                  <c:v>Lineaments</c:v>
                </c:pt>
                <c:pt idx="4">
                  <c:v>Cu+Mo</c:v>
                </c:pt>
                <c:pt idx="5">
                  <c:v>F1</c:v>
                </c:pt>
                <c:pt idx="6">
                  <c:v>Mag bodies</c:v>
                </c:pt>
                <c:pt idx="7">
                  <c:v>Potassic</c:v>
                </c:pt>
              </c:strCache>
            </c:strRef>
          </c:cat>
          <c:val>
            <c:numRef>
              <c:f>'C=8 (2)'!$C$23:$J$23</c:f>
              <c:numCache>
                <c:formatCode>General</c:formatCode>
                <c:ptCount val="8"/>
                <c:pt idx="0">
                  <c:v>0.18398967075532494</c:v>
                </c:pt>
                <c:pt idx="1">
                  <c:v>0.31471917366042385</c:v>
                </c:pt>
                <c:pt idx="2">
                  <c:v>7.3595868302130191E-2</c:v>
                </c:pt>
                <c:pt idx="3">
                  <c:v>0.12265978050355064</c:v>
                </c:pt>
                <c:pt idx="4">
                  <c:v>9.1994835377662523E-2</c:v>
                </c:pt>
                <c:pt idx="5">
                  <c:v>0.12265978050355072</c:v>
                </c:pt>
                <c:pt idx="6">
                  <c:v>6.1329890251775293E-2</c:v>
                </c:pt>
                <c:pt idx="7">
                  <c:v>2.9051000645577755E-2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AFE-B684-BFEFEAD7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929728"/>
        <c:axId val="45351680"/>
      </c:barChart>
      <c:catAx>
        <c:axId val="419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51680"/>
        <c:crosses val="autoZero"/>
        <c:auto val="1"/>
        <c:lblAlgn val="ctr"/>
        <c:lblOffset val="100"/>
        <c:noMultiLvlLbl val="0"/>
      </c:catAx>
      <c:valAx>
        <c:axId val="453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29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23</xdr:row>
      <xdr:rowOff>49679</xdr:rowOff>
    </xdr:from>
    <xdr:to>
      <xdr:col>8</xdr:col>
      <xdr:colOff>533400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13E68-CEA6-4EB1-871A-82857D25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8847-9823-4E8D-AA5C-A0ABDF2D3B4F}">
  <dimension ref="B2:L38"/>
  <sheetViews>
    <sheetView tabSelected="1" topLeftCell="A13" zoomScaleNormal="100" workbookViewId="0">
      <selection activeCell="B30" sqref="B30"/>
    </sheetView>
  </sheetViews>
  <sheetFormatPr defaultColWidth="8.88671875" defaultRowHeight="14.4" customHeight="1" x14ac:dyDescent="0.3"/>
  <cols>
    <col min="1" max="1" width="8.88671875" style="1"/>
    <col min="2" max="2" width="19.33203125" style="1" customWidth="1"/>
    <col min="3" max="10" width="11.44140625" style="1" customWidth="1"/>
    <col min="11" max="16384" width="8.88671875" style="1"/>
  </cols>
  <sheetData>
    <row r="2" spans="2:10" ht="14.4" customHeight="1" x14ac:dyDescent="0.3">
      <c r="B2" s="7" t="s">
        <v>26</v>
      </c>
      <c r="C2" s="16" t="s">
        <v>25</v>
      </c>
      <c r="D2" s="16" t="s">
        <v>24</v>
      </c>
      <c r="E2" s="16" t="s">
        <v>23</v>
      </c>
      <c r="F2" s="16" t="s">
        <v>22</v>
      </c>
      <c r="G2" s="16" t="s">
        <v>21</v>
      </c>
      <c r="H2" s="16" t="s">
        <v>20</v>
      </c>
      <c r="I2" s="16" t="s">
        <v>19</v>
      </c>
      <c r="J2" s="16" t="s">
        <v>18</v>
      </c>
    </row>
    <row r="3" spans="2:10" ht="14.4" customHeight="1" x14ac:dyDescent="0.3">
      <c r="B3" s="7" t="s">
        <v>17</v>
      </c>
      <c r="C3" s="12" t="s">
        <v>16</v>
      </c>
      <c r="D3" s="12" t="s">
        <v>9</v>
      </c>
      <c r="E3" s="12" t="s">
        <v>15</v>
      </c>
      <c r="F3" s="12" t="s">
        <v>14</v>
      </c>
      <c r="G3" s="12" t="s">
        <v>13</v>
      </c>
      <c r="H3" s="12" t="s">
        <v>12</v>
      </c>
      <c r="I3" s="12" t="s">
        <v>11</v>
      </c>
      <c r="J3" s="12" t="s">
        <v>7</v>
      </c>
    </row>
    <row r="5" spans="2:10" ht="14.4" customHeight="1" x14ac:dyDescent="0.3">
      <c r="B5" s="7" t="s">
        <v>10</v>
      </c>
      <c r="C5" s="12" t="s">
        <v>9</v>
      </c>
    </row>
    <row r="7" spans="2:10" ht="14.4" customHeight="1" x14ac:dyDescent="0.3">
      <c r="B7" s="7" t="s">
        <v>8</v>
      </c>
      <c r="C7" s="12" t="s">
        <v>7</v>
      </c>
    </row>
    <row r="9" spans="2:10" ht="14.4" customHeight="1" x14ac:dyDescent="0.3">
      <c r="B9" s="15" t="s">
        <v>6</v>
      </c>
      <c r="C9" s="14" t="str">
        <f>IF(C$3="",C$2,C$3)</f>
        <v>Lithology</v>
      </c>
      <c r="D9" s="14" t="str">
        <f>IF(D$3="",D$2,D$3)</f>
        <v>OH bearing</v>
      </c>
      <c r="E9" s="14" t="str">
        <f>IF(E$3="",E$2,E$3)</f>
        <v>Iron Oxide</v>
      </c>
      <c r="F9" s="14" t="str">
        <f>IF(F$3="",F$2,F$3)</f>
        <v>Lineaments</v>
      </c>
      <c r="G9" s="14" t="str">
        <f>IF(G$3="",G$2,G$3)</f>
        <v>Cu+Mo</v>
      </c>
      <c r="H9" s="14" t="str">
        <f>IF(H$3="",H$2,H$3)</f>
        <v>F1</v>
      </c>
      <c r="I9" s="14" t="str">
        <f>IF(I$3="",I$2,I$3)</f>
        <v>Mag bodies</v>
      </c>
      <c r="J9" s="14" t="str">
        <f>IF(J$3="",J$2,J$3)</f>
        <v>Potassic</v>
      </c>
    </row>
    <row r="10" spans="2:10" ht="14.4" customHeight="1" x14ac:dyDescent="0.3">
      <c r="B10" s="14" t="str">
        <f>C5</f>
        <v>OH bearing</v>
      </c>
      <c r="C10" s="12">
        <v>2</v>
      </c>
      <c r="D10" s="12">
        <v>1</v>
      </c>
      <c r="E10" s="12">
        <v>5</v>
      </c>
      <c r="F10" s="12">
        <v>3</v>
      </c>
      <c r="G10" s="12">
        <v>4</v>
      </c>
      <c r="H10" s="12">
        <v>3</v>
      </c>
      <c r="I10" s="12">
        <v>6</v>
      </c>
      <c r="J10" s="12">
        <v>9</v>
      </c>
    </row>
    <row r="11" spans="2:10" ht="14.4" customHeight="1" x14ac:dyDescent="0.3">
      <c r="C11" s="4"/>
      <c r="D11" s="4"/>
      <c r="E11" s="4"/>
      <c r="F11" s="4"/>
      <c r="G11" s="4"/>
      <c r="H11" s="4"/>
      <c r="I11" s="4"/>
      <c r="J11" s="4"/>
    </row>
    <row r="12" spans="2:10" ht="14.4" customHeight="1" x14ac:dyDescent="0.3">
      <c r="B12" s="14" t="s">
        <v>5</v>
      </c>
      <c r="C12" s="14" t="str">
        <f>C7</f>
        <v>Potassic</v>
      </c>
      <c r="D12" s="11"/>
      <c r="E12" s="11"/>
      <c r="F12" s="11"/>
      <c r="G12" s="11"/>
      <c r="H12" s="11"/>
      <c r="I12" s="11"/>
      <c r="J12" s="11"/>
    </row>
    <row r="13" spans="2:10" ht="14.4" customHeight="1" x14ac:dyDescent="0.3">
      <c r="B13" s="14" t="str">
        <f>IF(C$3="",C$2,C$3)</f>
        <v>Lithology</v>
      </c>
      <c r="C13" s="12">
        <v>8</v>
      </c>
    </row>
    <row r="14" spans="2:10" ht="14.4" customHeight="1" x14ac:dyDescent="0.3">
      <c r="B14" s="13" t="str">
        <f>IF(D$3="",D$2,D$3)</f>
        <v>OH bearing</v>
      </c>
      <c r="C14" s="12">
        <v>9</v>
      </c>
    </row>
    <row r="15" spans="2:10" ht="14.4" customHeight="1" x14ac:dyDescent="0.3">
      <c r="B15" s="13" t="str">
        <f>IF(E$3="",E$2,E$3)</f>
        <v>Iron Oxide</v>
      </c>
      <c r="C15" s="12">
        <v>4</v>
      </c>
    </row>
    <row r="16" spans="2:10" ht="14.4" customHeight="1" x14ac:dyDescent="0.3">
      <c r="B16" s="13" t="str">
        <f>IF(F$3="",F$2,F$3)</f>
        <v>Lineaments</v>
      </c>
      <c r="C16" s="12">
        <v>5</v>
      </c>
    </row>
    <row r="17" spans="2:12" ht="14.4" customHeight="1" x14ac:dyDescent="0.3">
      <c r="B17" s="13" t="str">
        <f>IF(G$3="",G$2,G$3)</f>
        <v>Cu+Mo</v>
      </c>
      <c r="C17" s="12">
        <v>5</v>
      </c>
    </row>
    <row r="18" spans="2:12" ht="14.4" customHeight="1" x14ac:dyDescent="0.3">
      <c r="B18" s="13" t="str">
        <f>IF(H$3="",H$2,H$3)</f>
        <v>F1</v>
      </c>
      <c r="C18" s="12">
        <v>6</v>
      </c>
    </row>
    <row r="19" spans="2:12" ht="14.4" customHeight="1" x14ac:dyDescent="0.3">
      <c r="B19" s="13" t="str">
        <f>IF(I$3="",I$2,I$3)</f>
        <v>Mag bodies</v>
      </c>
      <c r="C19" s="12">
        <v>3</v>
      </c>
    </row>
    <row r="20" spans="2:12" ht="14.4" customHeight="1" x14ac:dyDescent="0.3">
      <c r="B20" s="13" t="str">
        <f>IF(J$3="",J$2,J$3)</f>
        <v>Potassic</v>
      </c>
      <c r="C20" s="12">
        <v>1</v>
      </c>
    </row>
    <row r="21" spans="2:12" ht="14.4" customHeight="1" x14ac:dyDescent="0.3">
      <c r="B21" s="11"/>
    </row>
    <row r="22" spans="2:12" ht="14.4" customHeight="1" x14ac:dyDescent="0.3">
      <c r="B22" s="10" t="s">
        <v>4</v>
      </c>
      <c r="C22" s="7" t="str">
        <f>C9</f>
        <v>Lithology</v>
      </c>
      <c r="D22" s="7" t="str">
        <f>D9</f>
        <v>OH bearing</v>
      </c>
      <c r="E22" s="7" t="str">
        <f>E9</f>
        <v>Iron Oxide</v>
      </c>
      <c r="F22" s="7" t="str">
        <f>F9</f>
        <v>Lineaments</v>
      </c>
      <c r="G22" s="7" t="str">
        <f>G9</f>
        <v>Cu+Mo</v>
      </c>
      <c r="H22" s="7" t="str">
        <f>H9</f>
        <v>F1</v>
      </c>
      <c r="I22" s="7" t="str">
        <f>I9</f>
        <v>Mag bodies</v>
      </c>
      <c r="J22" s="7" t="str">
        <f>J9</f>
        <v>Potassic</v>
      </c>
    </row>
    <row r="23" spans="2:12" ht="14.4" customHeight="1" x14ac:dyDescent="0.3">
      <c r="B23" s="9"/>
      <c r="C23" s="6">
        <v>0.18398967075532494</v>
      </c>
      <c r="D23" s="6">
        <v>0.31471917366042385</v>
      </c>
      <c r="E23" s="6">
        <v>7.3595868302130191E-2</v>
      </c>
      <c r="F23" s="6">
        <v>0.12265978050355064</v>
      </c>
      <c r="G23" s="6">
        <v>9.1994835377662523E-2</v>
      </c>
      <c r="H23" s="6">
        <v>0.12265978050355072</v>
      </c>
      <c r="I23" s="6">
        <v>6.1329890251775293E-2</v>
      </c>
      <c r="J23" s="6">
        <v>2.9051000645577755E-2</v>
      </c>
    </row>
    <row r="24" spans="2:12" ht="14.4" customHeight="1" x14ac:dyDescent="0.3">
      <c r="C24" s="8"/>
      <c r="D24" s="8"/>
      <c r="E24" s="8"/>
      <c r="F24" s="8"/>
      <c r="G24" s="8"/>
      <c r="H24" s="8"/>
    </row>
    <row r="25" spans="2:12" ht="14.4" customHeight="1" x14ac:dyDescent="0.3">
      <c r="B25" s="7" t="s">
        <v>3</v>
      </c>
      <c r="C25" s="6">
        <v>5.3260167850226046E-2</v>
      </c>
      <c r="H25" s="5"/>
      <c r="I25" s="5"/>
    </row>
    <row r="26" spans="2:12" ht="14.4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2" ht="14.4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2" ht="14.4" customHeight="1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ht="14.4" customHeight="1" x14ac:dyDescent="0.3">
      <c r="B29" s="4" t="s">
        <v>2</v>
      </c>
      <c r="C29" s="4">
        <f>SUM(C23:J23)</f>
        <v>0.99999999999999589</v>
      </c>
      <c r="D29" s="4"/>
      <c r="E29" s="4"/>
      <c r="F29" s="4"/>
      <c r="G29" s="4"/>
      <c r="H29" s="4"/>
      <c r="I29" s="4"/>
      <c r="J29" s="4"/>
      <c r="K29" s="3"/>
      <c r="L29" s="3"/>
    </row>
    <row r="30" spans="2:12" ht="14.4" customHeight="1" x14ac:dyDescent="0.3">
      <c r="B30" s="4"/>
      <c r="C30" s="4"/>
      <c r="D30" s="4"/>
      <c r="E30" s="4"/>
      <c r="F30" s="4"/>
      <c r="G30" s="4"/>
      <c r="H30" s="4"/>
      <c r="I30" s="4"/>
      <c r="J30" s="4"/>
      <c r="K30" s="3"/>
      <c r="L30" s="3"/>
    </row>
    <row r="31" spans="2:12" ht="14.4" customHeight="1" x14ac:dyDescent="0.3">
      <c r="B31" s="4" t="s">
        <v>1</v>
      </c>
      <c r="C31" s="4">
        <f>IF($C$10=1,$C$23,IF($D$10=1,$D$23,IF($E$10=1,$E$23,IF($F$10=1,$F$23,IF($G$10=1,$G$23,IF($H$10=1,$H$23,IF($I$10=1,$I$23,IF($J$10=1,$J$23))))))))-C10*C23</f>
        <v>-5.3260167850226026E-2</v>
      </c>
      <c r="D31" s="4">
        <f>IF($C$10=1,$C$23,IF($D$10=1,$D$23,IF($E$10=1,$E$23,IF($F$10=1,$F$23,IF($G$10=1,$G$23,IF($H$10=1,$H$23,IF($I$10=1,$I$23,IF($J$10=1,$J$23))))))))-D10*D23</f>
        <v>0</v>
      </c>
      <c r="E31" s="4">
        <f>IF($C$10=1,$C$23,IF($D$10=1,$D$23,IF($E$10=1,$E$23,IF($F$10=1,$F$23,IF($G$10=1,$G$23,IF($H$10=1,$H$23,IF($I$10=1,$I$23,IF($J$10=1,$J$23))))))))-E10*E23</f>
        <v>-5.326016785022708E-2</v>
      </c>
      <c r="F31" s="4">
        <f>IF($C$10=1,$C$23,IF($D$10=1,$D$23,IF($E$10=1,$E$23,IF($F$10=1,$F$23,IF($G$10=1,$G$23,IF($H$10=1,$H$23,IF($I$10=1,$I$23,IF($J$10=1,$J$23))))))))-F10*F23</f>
        <v>-5.326016785022808E-2</v>
      </c>
      <c r="G31" s="4">
        <f>IF($C$10=1,$C$23,IF($D$10=1,$D$23,IF($E$10=1,$E$23,IF($F$10=1,$F$23,IF($G$10=1,$G$23,IF($H$10=1,$H$23,IF($I$10=1,$I$23,IF($J$10=1,$J$23))))))))-G10*G23</f>
        <v>-5.3260167850226248E-2</v>
      </c>
      <c r="H31" s="4">
        <f>IF($C$10=1,$C$23,IF($D$10=1,$D$23,IF($E$10=1,$E$23,IF($F$10=1,$F$23,IF($G$10=1,$G$23,IF($H$10=1,$H$23,IF($I$10=1,$I$23,IF($J$10=1,$J$23))))))))-H10*H23</f>
        <v>-5.3260167850228302E-2</v>
      </c>
      <c r="I31" s="4">
        <f>IF($C$10=1,$C$23,IF($D$10=1,$D$23,IF($E$10=1,$E$23,IF($F$10=1,$F$23,IF($G$10=1,$G$23,IF($H$10=1,$H$23,IF($I$10=1,$I$23,IF($J$10=1,$J$23))))))))-I10*I23</f>
        <v>-5.3260167850227913E-2</v>
      </c>
      <c r="J31" s="4">
        <f>IF($C$10=1,$C$23,IF($D$10=1,$D$23,IF($E$10=1,$E$23,IF($F$10=1,$F$23,IF($G$10=1,$G$23,IF($H$10=1,$H$23,IF($I$10=1,$I$23,IF($J$10=1,$J$23))))))))-J10*J23</f>
        <v>5.3260167850224027E-2</v>
      </c>
      <c r="K31" s="3"/>
      <c r="L31" s="3"/>
    </row>
    <row r="32" spans="2:12" ht="14.4" customHeight="1" x14ac:dyDescent="0.3">
      <c r="B32" s="4"/>
      <c r="C32" s="4">
        <f>-C31</f>
        <v>5.3260167850226026E-2</v>
      </c>
      <c r="D32" s="4">
        <f>-D31</f>
        <v>0</v>
      </c>
      <c r="E32" s="4">
        <f>-E31</f>
        <v>5.326016785022708E-2</v>
      </c>
      <c r="F32" s="4">
        <f>-F31</f>
        <v>5.326016785022808E-2</v>
      </c>
      <c r="G32" s="4">
        <f>-G31</f>
        <v>5.3260167850226248E-2</v>
      </c>
      <c r="H32" s="4">
        <f>-H31</f>
        <v>5.3260167850228302E-2</v>
      </c>
      <c r="I32" s="4">
        <f>-I31</f>
        <v>5.3260167850227913E-2</v>
      </c>
      <c r="J32" s="4">
        <f>-J31</f>
        <v>-5.3260167850224027E-2</v>
      </c>
      <c r="K32" s="3"/>
      <c r="L32" s="3"/>
    </row>
    <row r="33" spans="2:12" ht="14.4" customHeight="1" x14ac:dyDescent="0.3">
      <c r="B33" s="4"/>
      <c r="C33" s="4"/>
      <c r="D33" s="4"/>
      <c r="E33" s="4"/>
      <c r="F33" s="4"/>
      <c r="G33" s="4"/>
      <c r="H33" s="4"/>
      <c r="I33" s="4"/>
      <c r="J33" s="4"/>
      <c r="K33" s="3"/>
      <c r="L33" s="3"/>
    </row>
    <row r="34" spans="2:12" ht="14.4" customHeight="1" x14ac:dyDescent="0.3">
      <c r="B34" s="4" t="s">
        <v>0</v>
      </c>
      <c r="C34" s="4">
        <f>C23-$C13*IF($C$13=1,$C$23,IF($C$14=1,$D$23,IF($C$15=1,$E$23,IF($C$16=1,$F$23,IF($C$17=1,$G$23,IF($C$18=1,$H$23,IF($C$19=1,$I$23,IF($C$20=1,$J$23))))))))</f>
        <v>-4.8418334409297104E-2</v>
      </c>
      <c r="D34" s="4">
        <f>D23-$C14*IF($C$13=1,$C$23,IF($C$14=1,$D$23,IF($C$15=1,$E$23,IF($C$16=1,$F$23,IF($C$17=1,$G$23,IF($C$18=1,$H$23,IF($C$19=1,$I$23,IF($C$20=1,$J$23))))))))</f>
        <v>5.3260167850224027E-2</v>
      </c>
      <c r="E34" s="4">
        <f>E23-$C15*IF($C$13=1,$C$23,IF($C$14=1,$D$23,IF($C$15=1,$E$23,IF($C$16=1,$F$23,IF($C$17=1,$G$23,IF($C$18=1,$H$23,IF($C$19=1,$I$23,IF($C$20=1,$J$23))))))))</f>
        <v>-4.2608134280180829E-2</v>
      </c>
      <c r="F34" s="4">
        <f>F23-$C16*IF($C$13=1,$C$23,IF($C$14=1,$D$23,IF($C$15=1,$E$23,IF($C$16=1,$F$23,IF($C$17=1,$G$23,IF($C$18=1,$H$23,IF($C$19=1,$I$23,IF($C$20=1,$J$23))))))))</f>
        <v>-2.2595222724338143E-2</v>
      </c>
      <c r="G34" s="4">
        <f>G23-$C17*IF($C$13=1,$C$23,IF($C$14=1,$D$23,IF($C$15=1,$E$23,IF($C$16=1,$F$23,IF($C$17=1,$G$23,IF($C$18=1,$H$23,IF($C$19=1,$I$23,IF($C$20=1,$J$23))))))))</f>
        <v>-5.3260167850226262E-2</v>
      </c>
      <c r="H34" s="4">
        <f>H23-$C18*IF($C$13=1,$C$23,IF($C$14=1,$D$23,IF($C$15=1,$E$23,IF($C$16=1,$F$23,IF($C$17=1,$G$23,IF($C$18=1,$H$23,IF($C$19=1,$I$23,IF($C$20=1,$J$23))))))))</f>
        <v>-5.1646223369915811E-2</v>
      </c>
      <c r="I34" s="4">
        <f>I23-$C19*IF($C$13=1,$C$23,IF($C$14=1,$D$23,IF($C$15=1,$E$23,IF($C$16=1,$F$23,IF($C$17=1,$G$23,IF($C$18=1,$H$23,IF($C$19=1,$I$23,IF($C$20=1,$J$23))))))))</f>
        <v>-2.5823111684957975E-2</v>
      </c>
      <c r="J34" s="4">
        <f>J23-$C20*IF($C$13=1,$C$23,IF($C$14=1,$D$23,IF($C$15=1,$E$23,IF($C$16=1,$F$23,IF($C$17=1,$G$23,IF($C$18=1,$H$23,IF($C$19=1,$I$23,IF($C$20=1,$J$23))))))))</f>
        <v>0</v>
      </c>
      <c r="K34" s="3"/>
      <c r="L34" s="3"/>
    </row>
    <row r="35" spans="2:12" ht="14.4" customHeight="1" x14ac:dyDescent="0.3">
      <c r="B35" s="4"/>
      <c r="C35" s="4">
        <f>-C34</f>
        <v>4.8418334409297104E-2</v>
      </c>
      <c r="D35" s="4">
        <f>-D34</f>
        <v>-5.3260167850224027E-2</v>
      </c>
      <c r="E35" s="4">
        <f>-E34</f>
        <v>4.2608134280180829E-2</v>
      </c>
      <c r="F35" s="4">
        <f>-F34</f>
        <v>2.2595222724338143E-2</v>
      </c>
      <c r="G35" s="4">
        <f>-G34</f>
        <v>5.3260167850226262E-2</v>
      </c>
      <c r="H35" s="4">
        <f>-H34</f>
        <v>5.1646223369915811E-2</v>
      </c>
      <c r="I35" s="4">
        <f>-I34</f>
        <v>2.5823111684957975E-2</v>
      </c>
      <c r="J35" s="4">
        <f>-J34</f>
        <v>0</v>
      </c>
      <c r="K35" s="3"/>
      <c r="L35" s="3"/>
    </row>
    <row r="36" spans="2:12" ht="14.4" customHeight="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ht="14.4" customHeight="1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ht="14.4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mergeCells count="2">
    <mergeCell ref="B22:B23"/>
    <mergeCell ref="H25:I25"/>
  </mergeCells>
  <conditionalFormatting sqref="J2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2">
    <dataValidation type="list" allowBlank="1" showInputMessage="1" showErrorMessage="1" sqref="C10:J10 C13:C20" xr:uid="{84C114A1-BF9A-4012-855D-6D3CC0942065}">
      <formula1>"1,2,3,4,5,6,7,8,9"</formula1>
    </dataValidation>
    <dataValidation type="list" allowBlank="1" showInputMessage="1" showErrorMessage="1" sqref="C5 C7" xr:uid="{04000AA9-7D6B-49CA-893C-B0C914AC2D9F}">
      <formula1>$C$3:$J$3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1549-A6CE-4BBD-BA1F-344E84278227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C=8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Shokouh Riahi</dc:creator>
  <cp:lastModifiedBy>Shokouh Riahi</cp:lastModifiedBy>
  <dcterms:created xsi:type="dcterms:W3CDTF">2022-05-25T09:36:27Z</dcterms:created>
  <dcterms:modified xsi:type="dcterms:W3CDTF">2022-05-25T09:37:52Z</dcterms:modified>
</cp:coreProperties>
</file>