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21600" windowHeight="943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F19" i="1" l="1"/>
  <c r="F13" i="1" l="1"/>
  <c r="F12" i="1"/>
  <c r="F10" i="1"/>
  <c r="C11" i="1"/>
  <c r="C4" i="1"/>
  <c r="F27" i="1" l="1"/>
  <c r="C27" i="1"/>
  <c r="F5" i="1" l="1"/>
</calcChain>
</file>

<file path=xl/sharedStrings.xml><?xml version="1.0" encoding="utf-8"?>
<sst xmlns="http://schemas.openxmlformats.org/spreadsheetml/2006/main" count="43" uniqueCount="41">
  <si>
    <t>Conference attendees</t>
  </si>
  <si>
    <t>Estimated profit</t>
  </si>
  <si>
    <t>Final profit</t>
  </si>
  <si>
    <t>Income</t>
  </si>
  <si>
    <t>Expenses</t>
  </si>
  <si>
    <t>Final</t>
  </si>
  <si>
    <t>Venue</t>
  </si>
  <si>
    <t>Conference fee</t>
  </si>
  <si>
    <t>Keynotes expenses</t>
  </si>
  <si>
    <t>Sponsorship</t>
  </si>
  <si>
    <t>Volunteers expenses</t>
  </si>
  <si>
    <t>Catering</t>
  </si>
  <si>
    <t>Signage</t>
  </si>
  <si>
    <t>Program</t>
  </si>
  <si>
    <t>Social activities</t>
  </si>
  <si>
    <t>Swag</t>
  </si>
  <si>
    <t>Website</t>
  </si>
  <si>
    <t>Graphic designer</t>
  </si>
  <si>
    <t>Flyers</t>
  </si>
  <si>
    <t>Badges</t>
  </si>
  <si>
    <t>Office suplies</t>
  </si>
  <si>
    <t>TOTAL</t>
  </si>
  <si>
    <t>owasp devsecon summit</t>
  </si>
  <si>
    <t># volunteers</t>
  </si>
  <si>
    <t>cost per volunteer</t>
  </si>
  <si>
    <t># owasp seed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</si>
  <si>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</si>
  <si>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</si>
  <si>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</si>
  <si>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</si>
  <si>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# attendees</t>
  </si>
  <si>
    <t>fee per attendee</t>
  </si>
  <si>
    <t>number of summit days</t>
  </si>
  <si>
    <t>cost per hotel room per day</t>
  </si>
  <si>
    <t>catering cost per attendee per day</t>
  </si>
  <si>
    <t>venue cost per day</t>
  </si>
  <si>
    <t>travel per attendee</t>
  </si>
  <si>
    <t>Travel</t>
  </si>
  <si>
    <t>seed fund owasp</t>
  </si>
  <si>
    <t>owasp chapters / projects</t>
  </si>
  <si>
    <t>Current assumption is 75 participants paying 2000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</si>
</sst>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b/>
      <i/>
      <sz val="9"/>
      <color rgb="FF000000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164" fontId="13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8"/>
  </cols>
  <sheetData>
    <row r="1" spans="1:1" x14ac:dyDescent="0.2">
      <c r="A1" s="68" t="s">
        <v>27</v>
      </c>
    </row>
    <row r="2" spans="1:1" x14ac:dyDescent="0.2">
      <c r="A2" s="68" t="s">
        <v>28</v>
      </c>
    </row>
    <row r="3" spans="1:1" x14ac:dyDescent="0.2">
      <c r="A3" s="6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B24" sqref="B24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69" t="s">
        <v>22</v>
      </c>
      <c r="C2" s="70"/>
      <c r="D2" s="10"/>
      <c r="E2" s="10"/>
      <c r="F2" s="67">
        <v>42826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0</v>
      </c>
      <c r="C4" s="23">
        <f>Assumptions!B7</f>
        <v>75</v>
      </c>
      <c r="D4" s="24"/>
      <c r="E4" s="25" t="s">
        <v>1</v>
      </c>
      <c r="F4" s="26">
        <v>0</v>
      </c>
      <c r="G4" s="27"/>
      <c r="H4" s="7"/>
      <c r="I4" s="8"/>
    </row>
    <row r="5" spans="1:9" ht="13.5" x14ac:dyDescent="0.25">
      <c r="A5" s="27"/>
      <c r="B5" s="22"/>
      <c r="C5" s="23"/>
      <c r="D5" s="28"/>
      <c r="E5" s="29" t="s">
        <v>2</v>
      </c>
      <c r="F5" s="30">
        <f>C27-F27</f>
        <v>-22375</v>
      </c>
      <c r="G5" s="27"/>
      <c r="H5" s="7"/>
      <c r="I5" s="8"/>
    </row>
    <row r="6" spans="1:9" x14ac:dyDescent="0.2">
      <c r="A6" s="14"/>
      <c r="B6" s="4"/>
      <c r="C6" s="3"/>
      <c r="D6" s="5"/>
      <c r="E6" s="31"/>
      <c r="F6" s="31"/>
      <c r="G6" s="19"/>
      <c r="H6" s="32"/>
      <c r="I6" s="33"/>
    </row>
    <row r="7" spans="1:9" ht="15.75" x14ac:dyDescent="0.3">
      <c r="A7" s="14"/>
      <c r="B7" s="34" t="s">
        <v>3</v>
      </c>
      <c r="C7" s="35"/>
      <c r="D7" s="5"/>
      <c r="E7" s="36" t="s">
        <v>4</v>
      </c>
      <c r="F7" s="37"/>
      <c r="G7" s="19"/>
      <c r="H7" s="32"/>
      <c r="I7" s="33"/>
    </row>
    <row r="8" spans="1:9" x14ac:dyDescent="0.2">
      <c r="A8" s="14"/>
      <c r="B8" s="5"/>
      <c r="C8" s="38"/>
      <c r="D8" s="5"/>
      <c r="F8" s="39"/>
      <c r="G8" s="19"/>
      <c r="H8" s="32"/>
      <c r="I8" s="33"/>
    </row>
    <row r="9" spans="1:9" ht="13.5" x14ac:dyDescent="0.25">
      <c r="A9" s="14"/>
      <c r="B9" s="40"/>
      <c r="C9" s="41" t="s">
        <v>5</v>
      </c>
      <c r="D9" s="14"/>
      <c r="E9" s="42"/>
      <c r="F9" s="41" t="s">
        <v>5</v>
      </c>
      <c r="G9" s="27"/>
      <c r="H9" s="32"/>
      <c r="I9" s="33"/>
    </row>
    <row r="10" spans="1:9" ht="13.5" x14ac:dyDescent="0.25">
      <c r="A10" s="27"/>
      <c r="B10" s="43" t="s">
        <v>38</v>
      </c>
      <c r="C10" s="44">
        <v>0</v>
      </c>
      <c r="D10" s="27"/>
      <c r="E10" s="45" t="s">
        <v>6</v>
      </c>
      <c r="F10" s="46">
        <f>Assumptions!B8*Assumptions!B11</f>
        <v>75000</v>
      </c>
      <c r="G10" s="47"/>
      <c r="H10" s="32"/>
      <c r="I10" s="33"/>
    </row>
    <row r="11" spans="1:9" ht="13.5" x14ac:dyDescent="0.25">
      <c r="A11" s="27"/>
      <c r="B11" s="43" t="s">
        <v>7</v>
      </c>
      <c r="C11" s="44">
        <f>Assumptions!B7*Assumptions!B6</f>
        <v>150000</v>
      </c>
      <c r="D11" s="27"/>
      <c r="E11" s="45" t="s">
        <v>8</v>
      </c>
      <c r="F11" s="48">
        <v>0</v>
      </c>
      <c r="G11" s="47"/>
      <c r="H11" s="32"/>
      <c r="I11" s="33"/>
    </row>
    <row r="12" spans="1:9" ht="13.5" x14ac:dyDescent="0.25">
      <c r="A12" s="27"/>
      <c r="B12" s="43" t="s">
        <v>9</v>
      </c>
      <c r="C12" s="44">
        <v>0</v>
      </c>
      <c r="D12" s="27"/>
      <c r="E12" s="45" t="s">
        <v>10</v>
      </c>
      <c r="F12" s="49">
        <f>((Assumptions!B10*Assumptions!B8)+Assumptions!B9*(Assumptions!B8+1))*Assumptions!B3</f>
        <v>9750</v>
      </c>
      <c r="G12" s="47"/>
      <c r="H12" s="32"/>
      <c r="I12" s="33"/>
    </row>
    <row r="13" spans="1:9" ht="13.5" x14ac:dyDescent="0.25">
      <c r="A13" s="50"/>
      <c r="B13" s="43" t="s">
        <v>39</v>
      </c>
      <c r="C13" s="44">
        <v>0</v>
      </c>
      <c r="D13" s="27"/>
      <c r="E13" s="45" t="s">
        <v>11</v>
      </c>
      <c r="F13" s="46">
        <f>Assumptions!B10*Assumptions!B7*Assumptions!B8</f>
        <v>28125</v>
      </c>
      <c r="G13" s="47"/>
      <c r="H13" s="32"/>
      <c r="I13" s="33"/>
    </row>
    <row r="14" spans="1:9" ht="13.5" x14ac:dyDescent="0.25">
      <c r="A14" s="51"/>
      <c r="B14" s="31"/>
      <c r="C14" s="31"/>
      <c r="D14" s="19"/>
      <c r="E14" s="45" t="s">
        <v>12</v>
      </c>
      <c r="F14" s="46"/>
      <c r="G14" s="47"/>
      <c r="H14" s="32"/>
      <c r="I14" s="33"/>
    </row>
    <row r="15" spans="1:9" ht="13.5" x14ac:dyDescent="0.25">
      <c r="A15" s="51"/>
      <c r="D15" s="19"/>
      <c r="E15" s="45" t="s">
        <v>13</v>
      </c>
      <c r="F15" s="46"/>
      <c r="G15" s="47"/>
      <c r="H15" s="32"/>
      <c r="I15" s="33"/>
    </row>
    <row r="16" spans="1:9" ht="13.5" x14ac:dyDescent="0.25">
      <c r="A16" s="14"/>
      <c r="B16" s="52"/>
      <c r="C16" s="53"/>
      <c r="D16" s="19"/>
      <c r="E16" s="45" t="s">
        <v>14</v>
      </c>
      <c r="F16" s="48"/>
      <c r="G16" s="27"/>
      <c r="H16" s="32"/>
      <c r="I16" s="33"/>
    </row>
    <row r="17" spans="1:9" ht="13.5" x14ac:dyDescent="0.25">
      <c r="A17" s="14"/>
      <c r="B17" s="52"/>
      <c r="C17" s="53"/>
      <c r="D17" s="19"/>
      <c r="E17" s="45" t="s">
        <v>15</v>
      </c>
      <c r="F17" s="48"/>
      <c r="G17" s="27"/>
      <c r="H17" s="32"/>
      <c r="I17" s="33"/>
    </row>
    <row r="18" spans="1:9" ht="13.5" x14ac:dyDescent="0.25">
      <c r="A18" s="14"/>
      <c r="B18" s="52"/>
      <c r="C18" s="53"/>
      <c r="D18" s="19"/>
      <c r="E18" s="45" t="s">
        <v>16</v>
      </c>
      <c r="F18" s="46"/>
      <c r="G18" s="27"/>
      <c r="H18" s="32"/>
      <c r="I18" s="33"/>
    </row>
    <row r="19" spans="1:9" ht="13.5" x14ac:dyDescent="0.25">
      <c r="A19" s="14"/>
      <c r="B19" s="52"/>
      <c r="C19" s="53"/>
      <c r="D19" s="19"/>
      <c r="E19" s="45" t="s">
        <v>37</v>
      </c>
      <c r="F19" s="48">
        <f>(Assumptions!B3+Assumptions!B7)*Assumptions!B12</f>
        <v>59500</v>
      </c>
      <c r="G19" s="27"/>
      <c r="H19" s="32"/>
      <c r="I19" s="33"/>
    </row>
    <row r="20" spans="1:9" ht="13.5" x14ac:dyDescent="0.25">
      <c r="A20" s="14"/>
      <c r="B20" s="52"/>
      <c r="C20" s="53"/>
      <c r="D20" s="19"/>
      <c r="E20" s="45" t="s">
        <v>17</v>
      </c>
      <c r="F20" s="46"/>
      <c r="G20" s="27"/>
      <c r="H20" s="32"/>
      <c r="I20" s="33"/>
    </row>
    <row r="21" spans="1:9" ht="13.5" x14ac:dyDescent="0.25">
      <c r="A21" s="14"/>
      <c r="B21" s="52"/>
      <c r="C21" s="53"/>
      <c r="D21" s="19"/>
      <c r="E21" s="45" t="s">
        <v>18</v>
      </c>
      <c r="F21" s="46"/>
      <c r="G21" s="27"/>
      <c r="H21" s="32"/>
      <c r="I21" s="33"/>
    </row>
    <row r="22" spans="1:9" ht="13.5" x14ac:dyDescent="0.25">
      <c r="A22" s="14"/>
      <c r="B22" s="52"/>
      <c r="C22" s="53"/>
      <c r="D22" s="19"/>
      <c r="E22" s="45" t="s">
        <v>19</v>
      </c>
      <c r="F22" s="48"/>
      <c r="G22" s="27"/>
      <c r="H22" s="32"/>
      <c r="I22" s="33"/>
    </row>
    <row r="23" spans="1:9" ht="13.5" x14ac:dyDescent="0.25">
      <c r="A23" s="14"/>
      <c r="B23" s="52"/>
      <c r="C23" s="53"/>
      <c r="D23" s="19"/>
      <c r="E23" s="45" t="s">
        <v>20</v>
      </c>
      <c r="F23" s="48"/>
      <c r="G23" s="27"/>
      <c r="H23" s="32"/>
      <c r="I23" s="33"/>
    </row>
    <row r="24" spans="1:9" ht="13.5" x14ac:dyDescent="0.25">
      <c r="A24" s="14"/>
      <c r="B24" s="52"/>
      <c r="C24" s="53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2"/>
      <c r="C25" s="53"/>
      <c r="D25" s="19"/>
      <c r="E25" s="45"/>
      <c r="F25" s="46"/>
      <c r="G25" s="27"/>
      <c r="H25" s="32"/>
      <c r="I25" s="33"/>
    </row>
    <row r="26" spans="1:9" ht="13.5" x14ac:dyDescent="0.25">
      <c r="A26" s="14"/>
      <c r="B26" s="5"/>
      <c r="C26" s="53"/>
      <c r="D26" s="5"/>
      <c r="E26" s="54"/>
      <c r="F26" s="4"/>
      <c r="G26" s="19"/>
      <c r="H26" s="32"/>
      <c r="I26" s="33"/>
    </row>
    <row r="27" spans="1:9" ht="13.5" x14ac:dyDescent="0.25">
      <c r="A27" s="14"/>
      <c r="B27" s="55" t="s">
        <v>21</v>
      </c>
      <c r="C27" s="56">
        <f>SUM(C10:C13)</f>
        <v>150000</v>
      </c>
      <c r="D27" s="5"/>
      <c r="E27" s="57" t="s">
        <v>21</v>
      </c>
      <c r="F27" s="58">
        <f>SUM(F10:F25)</f>
        <v>172375</v>
      </c>
      <c r="G27" s="19"/>
      <c r="H27" s="32"/>
      <c r="I27" s="33"/>
    </row>
    <row r="28" spans="1:9" x14ac:dyDescent="0.2">
      <c r="A28" s="59"/>
      <c r="B28" s="59"/>
      <c r="C28" s="60"/>
      <c r="D28" s="59"/>
      <c r="E28" s="59"/>
      <c r="F28" s="59"/>
      <c r="G28" s="61"/>
      <c r="H28" s="32"/>
      <c r="I28" s="33"/>
    </row>
    <row r="29" spans="1:9" x14ac:dyDescent="0.2">
      <c r="A29" s="62"/>
      <c r="B29" s="62"/>
      <c r="C29" s="63"/>
      <c r="D29" s="62"/>
      <c r="E29" s="62"/>
      <c r="F29" s="62"/>
      <c r="G29" s="62"/>
      <c r="H29" s="33"/>
      <c r="I29" s="33"/>
    </row>
    <row r="30" spans="1:9" x14ac:dyDescent="0.2">
      <c r="A30" s="8"/>
      <c r="B30" s="8"/>
      <c r="C30" s="64"/>
      <c r="D30" s="8"/>
      <c r="E30" s="8"/>
      <c r="F30" s="8"/>
      <c r="G30" s="8"/>
      <c r="H30" s="33"/>
      <c r="I30" s="33"/>
    </row>
    <row r="31" spans="1:9" x14ac:dyDescent="0.2">
      <c r="A31" s="8"/>
      <c r="B31" s="8"/>
      <c r="C31" s="64"/>
      <c r="D31" s="8"/>
      <c r="G31" s="8"/>
      <c r="H31" s="33"/>
      <c r="I31" s="33"/>
    </row>
    <row r="32" spans="1:9" x14ac:dyDescent="0.2">
      <c r="A32" s="8"/>
      <c r="B32" s="8"/>
      <c r="C32" s="64"/>
      <c r="D32" s="8"/>
      <c r="G32" s="8"/>
      <c r="H32" s="33"/>
      <c r="I32" s="33"/>
    </row>
    <row r="33" spans="1:9" x14ac:dyDescent="0.2">
      <c r="A33" s="8"/>
      <c r="B33" s="8"/>
      <c r="C33" s="64"/>
      <c r="D33" s="8"/>
      <c r="E33" s="8"/>
      <c r="F33" s="8"/>
      <c r="G33" s="8"/>
      <c r="H33" s="33"/>
      <c r="I33" s="33"/>
    </row>
    <row r="34" spans="1:9" x14ac:dyDescent="0.2">
      <c r="A34" s="8"/>
      <c r="B34" s="8"/>
      <c r="C34" s="64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4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4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4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4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4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4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4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4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4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4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4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4"/>
      <c r="D46" s="8"/>
      <c r="E46" s="8"/>
      <c r="F46" s="8"/>
      <c r="G46" s="8"/>
      <c r="H46" s="33"/>
      <c r="I46" s="33"/>
    </row>
    <row r="47" spans="1:9" ht="14.25" customHeight="1" x14ac:dyDescent="0.2">
      <c r="A47" s="8"/>
      <c r="B47" s="8"/>
      <c r="C47" s="64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4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4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4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4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4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4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4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4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4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4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4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33"/>
      <c r="C59" s="65"/>
      <c r="D59" s="8"/>
      <c r="E59" s="33"/>
      <c r="F59" s="33"/>
      <c r="G59" s="8"/>
      <c r="H59" s="33"/>
      <c r="I59" s="33"/>
    </row>
    <row r="60" spans="1:9" ht="14.25" customHeight="1" x14ac:dyDescent="0.2">
      <c r="A60" s="8"/>
      <c r="B60" s="33"/>
      <c r="C60" s="65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5"/>
      <c r="D61" s="33"/>
      <c r="E61" s="33"/>
      <c r="F61" s="33"/>
      <c r="G61" s="8"/>
      <c r="H61" s="8"/>
      <c r="I61" s="8"/>
    </row>
    <row r="62" spans="1:9" ht="14.25" customHeight="1" x14ac:dyDescent="0.2">
      <c r="A62" s="8"/>
      <c r="B62" s="33"/>
      <c r="C62" s="65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8"/>
      <c r="C63" s="64"/>
      <c r="D63" s="8"/>
      <c r="E63" s="8"/>
      <c r="F63" s="8"/>
      <c r="G63" s="8"/>
      <c r="H63" s="8"/>
      <c r="I63" s="8"/>
    </row>
    <row r="64" spans="1:9" ht="14.25" customHeight="1" x14ac:dyDescent="0.2">
      <c r="A64" s="8"/>
      <c r="B64" s="8"/>
      <c r="C64" s="64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4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4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4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4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4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4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4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4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4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4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4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4"/>
      <c r="D76" s="8"/>
      <c r="E76" s="8"/>
      <c r="F76" s="8"/>
      <c r="G76" s="33"/>
      <c r="H76" s="33"/>
      <c r="I76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1" sqref="D21"/>
    </sheetView>
  </sheetViews>
  <sheetFormatPr defaultRowHeight="12.75" x14ac:dyDescent="0.2"/>
  <cols>
    <col min="1" max="1" width="30" customWidth="1"/>
    <col min="3" max="3" width="9.140625" style="68"/>
  </cols>
  <sheetData>
    <row r="1" spans="1:3" s="66" customFormat="1" x14ac:dyDescent="0.2">
      <c r="A1" s="66" t="s">
        <v>26</v>
      </c>
      <c r="C1" s="68"/>
    </row>
    <row r="2" spans="1:3" s="66" customFormat="1" x14ac:dyDescent="0.2">
      <c r="C2" s="68"/>
    </row>
    <row r="3" spans="1:3" x14ac:dyDescent="0.2">
      <c r="A3" t="s">
        <v>23</v>
      </c>
      <c r="B3">
        <v>10</v>
      </c>
    </row>
    <row r="4" spans="1:3" x14ac:dyDescent="0.2">
      <c r="A4" t="s">
        <v>24</v>
      </c>
      <c r="B4">
        <v>2000</v>
      </c>
    </row>
    <row r="5" spans="1:3" x14ac:dyDescent="0.2">
      <c r="A5" t="s">
        <v>25</v>
      </c>
      <c r="B5">
        <v>150000</v>
      </c>
    </row>
    <row r="6" spans="1:3" x14ac:dyDescent="0.2">
      <c r="A6" t="s">
        <v>31</v>
      </c>
      <c r="B6">
        <v>2000</v>
      </c>
      <c r="C6" s="68" t="s">
        <v>40</v>
      </c>
    </row>
    <row r="7" spans="1:3" x14ac:dyDescent="0.2">
      <c r="A7" t="s">
        <v>30</v>
      </c>
      <c r="B7">
        <v>75</v>
      </c>
    </row>
    <row r="8" spans="1:3" x14ac:dyDescent="0.2">
      <c r="A8" t="s">
        <v>32</v>
      </c>
      <c r="B8">
        <v>5</v>
      </c>
    </row>
    <row r="9" spans="1:3" x14ac:dyDescent="0.2">
      <c r="A9" t="s">
        <v>33</v>
      </c>
      <c r="B9">
        <v>100</v>
      </c>
    </row>
    <row r="10" spans="1:3" x14ac:dyDescent="0.2">
      <c r="A10" t="s">
        <v>34</v>
      </c>
      <c r="B10">
        <v>75</v>
      </c>
    </row>
    <row r="11" spans="1:3" x14ac:dyDescent="0.2">
      <c r="A11" t="s">
        <v>35</v>
      </c>
      <c r="B11">
        <v>15000</v>
      </c>
    </row>
    <row r="12" spans="1:3" x14ac:dyDescent="0.2">
      <c r="A12" t="s">
        <v>36</v>
      </c>
      <c r="B12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2016-11-12T11:01:04Z</dcterms:modified>
</cp:coreProperties>
</file>