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1570" windowHeight="7875" xr2:uid="{C3AE8A4D-4764-4682-9837-AE6394DE112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F8" i="1"/>
  <c r="D8" i="1"/>
  <c r="B39" i="1" l="1"/>
  <c r="B13" i="1"/>
  <c r="B12" i="1"/>
  <c r="G7" i="1" l="1"/>
  <c r="B7" i="1"/>
  <c r="C6" i="1"/>
  <c r="C7" i="1" s="1"/>
  <c r="D6" i="1"/>
  <c r="D7" i="1" s="1"/>
  <c r="E6" i="1"/>
  <c r="E7" i="1" s="1"/>
  <c r="F6" i="1"/>
  <c r="F7" i="1" s="1"/>
  <c r="G6" i="1"/>
  <c r="B6" i="1"/>
  <c r="B8" i="1" l="1"/>
  <c r="B10" i="1" l="1"/>
  <c r="B14" i="1"/>
  <c r="B15" i="1" s="1"/>
  <c r="B17" i="1" l="1"/>
</calcChain>
</file>

<file path=xl/sharedStrings.xml><?xml version="1.0" encoding="utf-8"?>
<sst xmlns="http://schemas.openxmlformats.org/spreadsheetml/2006/main" count="17" uniqueCount="17">
  <si>
    <t>环的级数（左）</t>
    <phoneticPr fontId="2" type="noConversion"/>
  </si>
  <si>
    <t>环的级数（右）</t>
    <phoneticPr fontId="2" type="noConversion"/>
  </si>
  <si>
    <t>环的位置Xk/cm</t>
    <phoneticPr fontId="2" type="noConversion"/>
  </si>
  <si>
    <t>环的位置X'k/cm</t>
    <phoneticPr fontId="2" type="noConversion"/>
  </si>
  <si>
    <t>环的直径Dk/cm</t>
    <phoneticPr fontId="2" type="noConversion"/>
  </si>
  <si>
    <t>Dk^2/cm^2</t>
    <phoneticPr fontId="2" type="noConversion"/>
  </si>
  <si>
    <t>Dm^2-Dn^2/cm^2</t>
    <phoneticPr fontId="2" type="noConversion"/>
  </si>
  <si>
    <t>平均Dm^2-Dn^2/cm^2</t>
    <phoneticPr fontId="2" type="noConversion"/>
  </si>
  <si>
    <r>
      <rPr>
        <sz val="11"/>
        <color theme="1"/>
        <rFont val="Calibri"/>
        <family val="2"/>
      </rPr>
      <t>λ</t>
    </r>
    <r>
      <rPr>
        <sz val="11"/>
        <color theme="1"/>
        <rFont val="等线"/>
        <family val="2"/>
        <charset val="134"/>
      </rPr>
      <t>/nm</t>
    </r>
    <phoneticPr fontId="2" type="noConversion"/>
  </si>
  <si>
    <t>R/cm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</si>
  <si>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</si>
  <si>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</si>
  <si>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</si>
  <si>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s</t>
    <phoneticPr fontId="2" type="noConversion"/>
  </si>
  <si>
    <t>UR</t>
    <phoneticPr fontId="2" type="noConversion"/>
  </si>
  <si>
    <t>k</t>
    <phoneticPr fontId="2" type="noConversion"/>
  </si>
  <si>
    <t>R/cm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</si>
</sst>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0" xfId="1">
      <alignment vertical="center"/>
    </xf>
    <xf numFmtId="0" fontId="6" fillId="4" borderId="0" xfId="3">
      <alignment vertical="center"/>
    </xf>
    <xf numFmtId="0" fontId="5" fillId="3" borderId="0" xfId="2">
      <alignment vertical="center"/>
    </xf>
    <xf numFmtId="0" fontId="6" fillId="4" borderId="0" xfId="3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Sheet1!$B$2:$G$2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0.67076100000000027</c:v>
                </c:pt>
                <c:pt idx="1">
                  <c:v>0.57183843999999961</c:v>
                </c:pt>
                <c:pt idx="2">
                  <c:v>0.46239999999999992</c:v>
                </c:pt>
                <c:pt idx="3">
                  <c:v>0.36024004000000009</c:v>
                </c:pt>
                <c:pt idx="4">
                  <c:v>0.25633968999999995</c:v>
                </c:pt>
                <c:pt idx="5">
                  <c:v>0.15350723999999993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E-490C-BF57-105737FB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34351"/>
        <c:axId val="300362495"/>
      </c:scatterChart>
      <c:valAx>
        <c:axId val="44013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362495"/>
        <c:crosses val="autoZero"/>
        <c:crossBetween val="midCat"/>
      </c:valAx>
      <c:valAx>
        <c:axId val="3003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3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21</xdr:row>
      <xdr:rowOff>52387</xdr:rowOff>
    </xdr:from>
    <xdr:to>
      <xdr:col>5</xdr:col>
      <xdr:colOff>52387</xdr:colOff>
      <xdr:row>36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7D87F2-39A0-47C3-B9A9-48DBADE8D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838200</xdr:colOff>
      <xdr:row>19</xdr:row>
      <xdr:rowOff>38100</xdr:rowOff>
    </xdr:from>
    <xdr:to>
      <xdr:col>2</xdr:col>
      <xdr:colOff>619125</xdr:colOff>
      <xdr:row>23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573E48C6-64E7-4EA7-AE19-8F901CC72137}"/>
            </a:ext>
          </a:extLst>
        </xdr:cNvPr>
        <xdr:cNvCxnSpPr/>
      </xdr:nvCxnSpPr>
      <xdr:spPr>
        <a:xfrm flipH="1" flipV="1">
          <a:off x="2438400" y="3486150"/>
          <a:ext cx="77152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ECB0-BAF6-47A8-A182-63FF490536DE}">
  <dimension ref="A2:J39"/>
  <sheetViews>
    <sheetView tabSelected="1" workbookViewId="0">
      <selection activeCell="J21" sqref="J21"/>
    </sheetView>
  </sheetViews>
  <sheetFormatPr defaultRowHeight="14.25" x14ac:dyDescent="0.2"/>
  <cols>
    <col min="1" max="1" width="21" customWidth="1"/>
    <col min="2" max="2" width="13" bestFit="1" customWidth="1"/>
  </cols>
  <sheetData>
    <row r="2" spans="1:10" ht="15" x14ac:dyDescent="0.2">
      <c r="A2" t="s">
        <v>0</v>
      </c>
      <c r="B2" s="4">
        <v>30</v>
      </c>
      <c r="C2" s="4">
        <v>25</v>
      </c>
      <c r="D2" s="4">
        <v>20</v>
      </c>
      <c r="E2" s="4">
        <v>15</v>
      </c>
      <c r="F2" s="4">
        <v>10</v>
      </c>
      <c r="G2" s="4">
        <v>5</v>
      </c>
      <c r="I2" s="1" t="s">
        <v>8</v>
      </c>
      <c r="J2" s="4">
        <v>589.29999999999995</v>
      </c>
    </row>
    <row r="3" spans="1:10" x14ac:dyDescent="0.2">
      <c r="A3" t="s">
        <v>2</v>
      </c>
      <c r="B3" s="2">
        <v>1.8928</v>
      </c>
      <c r="C3" s="2">
        <v>1.923</v>
      </c>
      <c r="D3" s="2">
        <v>1.9648000000000001</v>
      </c>
      <c r="E3" s="2">
        <v>2.0047999999999999</v>
      </c>
      <c r="F3" s="2">
        <v>2.0522</v>
      </c>
      <c r="G3" s="2">
        <v>2.1080000000000001</v>
      </c>
    </row>
    <row r="4" spans="1:10" x14ac:dyDescent="0.2">
      <c r="A4" t="s">
        <v>1</v>
      </c>
      <c r="B4" s="4">
        <v>30</v>
      </c>
      <c r="C4" s="4">
        <v>25</v>
      </c>
      <c r="D4" s="4">
        <v>20</v>
      </c>
      <c r="E4" s="4">
        <v>15</v>
      </c>
      <c r="F4" s="4">
        <v>10</v>
      </c>
      <c r="G4" s="4">
        <v>5</v>
      </c>
    </row>
    <row r="5" spans="1:10" x14ac:dyDescent="0.2">
      <c r="A5" t="s">
        <v>3</v>
      </c>
      <c r="B5" s="2">
        <v>2.7118000000000002</v>
      </c>
      <c r="C5" s="2">
        <v>2.6791999999999998</v>
      </c>
      <c r="D5" s="2">
        <v>2.6448</v>
      </c>
      <c r="E5" s="2">
        <v>2.605</v>
      </c>
      <c r="F5" s="2">
        <v>2.5585</v>
      </c>
      <c r="G5" s="2">
        <v>2.4998</v>
      </c>
    </row>
    <row r="6" spans="1:10" x14ac:dyDescent="0.2">
      <c r="A6" t="s">
        <v>4</v>
      </c>
      <c r="B6" s="3">
        <f>B5-B3</f>
        <v>0.81900000000000017</v>
      </c>
      <c r="C6" s="3">
        <f t="shared" ref="C6:G6" si="0">C5-C3</f>
        <v>0.75619999999999976</v>
      </c>
      <c r="D6" s="3">
        <f t="shared" si="0"/>
        <v>0.67999999999999994</v>
      </c>
      <c r="E6" s="3">
        <f t="shared" si="0"/>
        <v>0.60020000000000007</v>
      </c>
      <c r="F6" s="3">
        <f t="shared" si="0"/>
        <v>0.50629999999999997</v>
      </c>
      <c r="G6" s="3">
        <f t="shared" si="0"/>
        <v>0.39179999999999993</v>
      </c>
    </row>
    <row r="7" spans="1:10" x14ac:dyDescent="0.2">
      <c r="A7" t="s">
        <v>5</v>
      </c>
      <c r="B7" s="3">
        <f>B6^2</f>
        <v>0.67076100000000027</v>
      </c>
      <c r="C7" s="3">
        <f t="shared" ref="C7:G7" si="1">C6^2</f>
        <v>0.57183843999999961</v>
      </c>
      <c r="D7" s="3">
        <f t="shared" si="1"/>
        <v>0.46239999999999992</v>
      </c>
      <c r="E7" s="3">
        <f t="shared" si="1"/>
        <v>0.36024004000000009</v>
      </c>
      <c r="F7" s="3">
        <f t="shared" si="1"/>
        <v>0.25633968999999995</v>
      </c>
      <c r="G7" s="3">
        <f t="shared" si="1"/>
        <v>0.15350723999999993</v>
      </c>
    </row>
    <row r="8" spans="1:10" x14ac:dyDescent="0.2">
      <c r="A8" t="s">
        <v>6</v>
      </c>
      <c r="B8" s="5">
        <f>B7-E7</f>
        <v>0.31052096000000018</v>
      </c>
      <c r="C8" s="5"/>
      <c r="D8" s="5">
        <f>C7-F7</f>
        <v>0.31549874999999966</v>
      </c>
      <c r="E8" s="5"/>
      <c r="F8" s="5">
        <f>D7-G7</f>
        <v>0.30889275999999999</v>
      </c>
      <c r="G8" s="5"/>
    </row>
    <row r="9" spans="1:10" x14ac:dyDescent="0.2">
      <c r="A9" t="s">
        <v>7</v>
      </c>
      <c r="B9" s="5">
        <f>AVERAGE(B8:G8)</f>
        <v>0.31163748999999991</v>
      </c>
      <c r="C9" s="5"/>
      <c r="D9" s="5"/>
      <c r="E9" s="5"/>
      <c r="F9" s="5"/>
      <c r="G9" s="5"/>
    </row>
    <row r="10" spans="1:10" x14ac:dyDescent="0.2">
      <c r="A10" t="s">
        <v>9</v>
      </c>
      <c r="B10" s="5">
        <f>B9/(4*15*(J2*10^-7))</f>
        <v>88.137759488658844</v>
      </c>
      <c r="C10" s="5"/>
      <c r="D10" s="5"/>
      <c r="E10" s="5"/>
      <c r="F10" s="5"/>
      <c r="G10" s="5"/>
    </row>
    <row r="12" spans="1:10" x14ac:dyDescent="0.2">
      <c r="A12" t="s">
        <v>10</v>
      </c>
      <c r="B12" s="4">
        <f>(0.3/589.3)^2</f>
        <v>2.5916098818545531E-7</v>
      </c>
    </row>
    <row r="13" spans="1:10" x14ac:dyDescent="0.2">
      <c r="A13" t="s">
        <v>11</v>
      </c>
      <c r="B13" s="4">
        <f>(0.2/15)^2</f>
        <v>1.7777777777777781E-4</v>
      </c>
    </row>
    <row r="14" spans="1:10" x14ac:dyDescent="0.2">
      <c r="A14" t="s">
        <v>13</v>
      </c>
      <c r="B14" s="4">
        <f>SQRT(1/2*((B8-B9)^2+(D8-B9)^2+(F8-B9)^2))</f>
        <v>3.4416210425755075E-3</v>
      </c>
    </row>
    <row r="15" spans="1:10" x14ac:dyDescent="0.2">
      <c r="A15" t="s">
        <v>12</v>
      </c>
      <c r="B15" s="4">
        <f>(B14*1.59)^2</f>
        <v>2.9944726128505939E-5</v>
      </c>
    </row>
    <row r="17" spans="1:2" x14ac:dyDescent="0.2">
      <c r="A17" t="s">
        <v>14</v>
      </c>
      <c r="B17" s="3">
        <f>SQRT(SUM(B12,B13,B15))*B10</f>
        <v>1.271084818084723</v>
      </c>
    </row>
    <row r="19" spans="1:2" x14ac:dyDescent="0.2">
      <c r="A19" t="s">
        <v>15</v>
      </c>
      <c r="B19" s="2">
        <v>2.0799999999999999E-2</v>
      </c>
    </row>
    <row r="39" spans="1:2" x14ac:dyDescent="0.2">
      <c r="A39" t="s">
        <v>16</v>
      </c>
      <c r="B39" s="3">
        <f>B19/4/(J2*10^-7)</f>
        <v>88.240285083997975</v>
      </c>
    </row>
  </sheetData>
  <mergeCells count="5">
    <mergeCell ref="B8:C8"/>
    <mergeCell ref="D8:E8"/>
    <mergeCell ref="F8:G8"/>
    <mergeCell ref="B9:G9"/>
    <mergeCell ref="B10:G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ruhai ji</dc:creator>
  <cp:lastModifiedBy>ruhai ji</cp:lastModifiedBy>
  <dcterms:created xsi:type="dcterms:W3CDTF">2017-10-27T05:52:43Z</dcterms:created>
  <dcterms:modified xsi:type="dcterms:W3CDTF">2017-10-28T12:16:41Z</dcterms:modified>
</cp:coreProperties>
</file>