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855" windowWidth="27495" windowHeight="1164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47" i="3" l="1"/>
  <c r="N7" i="3" l="1"/>
  <c r="P8" i="3" l="1"/>
  <c r="P10" i="3"/>
  <c r="P11" i="3"/>
  <c r="P13" i="3"/>
  <c r="P14" i="3"/>
  <c r="P16" i="3"/>
  <c r="P17" i="3"/>
  <c r="P19" i="3"/>
  <c r="P20" i="3"/>
  <c r="P22" i="3"/>
  <c r="P23" i="3"/>
  <c r="P25" i="3"/>
  <c r="P26" i="3"/>
  <c r="P28" i="3"/>
  <c r="P29" i="3"/>
  <c r="P31" i="3"/>
  <c r="P32" i="3"/>
  <c r="P34" i="3"/>
  <c r="P35" i="3"/>
  <c r="P37" i="3"/>
  <c r="P38" i="3"/>
  <c r="P40" i="3"/>
  <c r="P41" i="3"/>
  <c r="P43" i="3"/>
  <c r="P44" i="3"/>
  <c r="P46" i="3"/>
  <c r="P7" i="3"/>
  <c r="H47" i="3"/>
  <c r="H46" i="3"/>
  <c r="H44" i="3"/>
  <c r="H41" i="3"/>
  <c r="H38" i="3"/>
  <c r="H35" i="3"/>
  <c r="H32" i="3"/>
  <c r="H29" i="3"/>
  <c r="H26" i="3"/>
  <c r="H23" i="3"/>
  <c r="H20" i="3"/>
  <c r="H14" i="3"/>
  <c r="H11" i="3"/>
  <c r="H8" i="3"/>
  <c r="K10" i="3"/>
  <c r="K11" i="3"/>
  <c r="K12" i="3"/>
  <c r="K13" i="3"/>
  <c r="K15" i="3"/>
  <c r="K16" i="3"/>
  <c r="K18" i="3"/>
  <c r="K19" i="3"/>
  <c r="K21" i="3"/>
  <c r="K22" i="3"/>
  <c r="K24" i="3"/>
  <c r="K25" i="3"/>
  <c r="K27" i="3"/>
  <c r="K28" i="3"/>
  <c r="K30" i="3"/>
  <c r="K31" i="3"/>
  <c r="K33" i="3"/>
  <c r="K34" i="3"/>
  <c r="K36" i="3"/>
  <c r="K37" i="3"/>
  <c r="K39" i="3"/>
  <c r="K40" i="3"/>
  <c r="K42" i="3"/>
  <c r="K43" i="3"/>
  <c r="K45" i="3"/>
  <c r="K46" i="3"/>
  <c r="K47" i="3"/>
  <c r="K49" i="3"/>
  <c r="K50" i="3"/>
  <c r="K52" i="3"/>
  <c r="K53" i="3"/>
  <c r="K55" i="3"/>
  <c r="K56" i="3"/>
  <c r="K58" i="3"/>
  <c r="K59" i="3"/>
  <c r="K61" i="3"/>
  <c r="K62" i="3"/>
  <c r="K64" i="3"/>
  <c r="K65" i="3"/>
  <c r="K67" i="3"/>
  <c r="K68" i="3"/>
  <c r="K70" i="3"/>
  <c r="K71" i="3"/>
  <c r="K73" i="3"/>
  <c r="K74" i="3"/>
  <c r="K76" i="3"/>
  <c r="K77" i="3"/>
  <c r="K79" i="3"/>
  <c r="K80" i="3"/>
  <c r="K82" i="3"/>
  <c r="K83" i="3"/>
  <c r="K85" i="3"/>
  <c r="K86" i="3"/>
  <c r="K87" i="3"/>
  <c r="K89" i="3"/>
  <c r="K90" i="3"/>
  <c r="K91" i="3"/>
  <c r="K92" i="3"/>
  <c r="K94" i="3"/>
  <c r="K95" i="3"/>
  <c r="K96" i="3"/>
  <c r="K98" i="3"/>
  <c r="K99" i="3"/>
  <c r="K101" i="3"/>
  <c r="K102" i="3"/>
  <c r="K104" i="3"/>
  <c r="K105" i="3"/>
  <c r="K107" i="3"/>
  <c r="K108" i="3"/>
  <c r="K110" i="3"/>
  <c r="K111" i="3"/>
  <c r="K113" i="3"/>
  <c r="K114" i="3"/>
  <c r="K116" i="3"/>
  <c r="K117" i="3"/>
  <c r="K119" i="3"/>
  <c r="K120" i="3"/>
  <c r="N8" i="3"/>
  <c r="N10" i="3"/>
  <c r="N11" i="3"/>
  <c r="N12" i="3"/>
  <c r="N13" i="3"/>
  <c r="N15" i="3"/>
  <c r="N16" i="3"/>
  <c r="N17" i="3"/>
  <c r="N18" i="3"/>
  <c r="N19" i="3"/>
  <c r="N21" i="3"/>
  <c r="N22" i="3"/>
  <c r="N23" i="3"/>
  <c r="N24" i="3"/>
  <c r="N25" i="3"/>
  <c r="N26" i="3"/>
  <c r="N27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4" i="3"/>
  <c r="N45" i="3"/>
  <c r="N46" i="3"/>
  <c r="N47" i="3"/>
  <c r="N48" i="3"/>
  <c r="N49" i="3"/>
  <c r="N50" i="3"/>
  <c r="N51" i="3"/>
  <c r="N52" i="3"/>
  <c r="N53" i="3"/>
  <c r="N54" i="3"/>
  <c r="N55" i="3"/>
  <c r="N57" i="3"/>
  <c r="N58" i="3"/>
  <c r="N59" i="3"/>
  <c r="N60" i="3"/>
  <c r="N61" i="3"/>
  <c r="N62" i="3"/>
  <c r="N63" i="3"/>
  <c r="N65" i="3"/>
  <c r="N66" i="3"/>
  <c r="N67" i="3"/>
  <c r="N69" i="3"/>
  <c r="N70" i="3"/>
  <c r="N71" i="3"/>
  <c r="N72" i="3"/>
  <c r="N73" i="3"/>
  <c r="N75" i="3"/>
  <c r="N76" i="3"/>
  <c r="N77" i="3"/>
  <c r="N78" i="3"/>
  <c r="N79" i="3"/>
  <c r="N81" i="3"/>
  <c r="N82" i="3"/>
  <c r="N83" i="3"/>
  <c r="N84" i="3"/>
  <c r="N85" i="3"/>
  <c r="N87" i="3"/>
  <c r="N88" i="3"/>
  <c r="N89" i="3"/>
  <c r="N90" i="3"/>
  <c r="N91" i="3"/>
  <c r="N92" i="3"/>
  <c r="N93" i="3"/>
  <c r="N94" i="3"/>
  <c r="N96" i="3"/>
  <c r="N97" i="3"/>
  <c r="N99" i="3"/>
  <c r="N100" i="3"/>
  <c r="N101" i="3"/>
  <c r="N102" i="3"/>
  <c r="N103" i="3"/>
  <c r="N104" i="3"/>
  <c r="N106" i="3"/>
  <c r="N107" i="3"/>
  <c r="N109" i="3"/>
  <c r="N110" i="3"/>
  <c r="N111" i="3"/>
  <c r="N112" i="3"/>
  <c r="N113" i="3"/>
  <c r="N114" i="3"/>
  <c r="N115" i="3"/>
  <c r="N116" i="3"/>
  <c r="N117" i="3"/>
  <c r="N118" i="3"/>
  <c r="N119" i="3"/>
  <c r="N121" i="3"/>
  <c r="N122" i="3"/>
  <c r="N124" i="3"/>
  <c r="N125" i="3"/>
  <c r="N126" i="3"/>
  <c r="N127" i="3"/>
  <c r="N128" i="3"/>
  <c r="N129" i="3"/>
  <c r="N130" i="3"/>
  <c r="N132" i="3"/>
  <c r="N133" i="3"/>
  <c r="N134" i="3"/>
  <c r="N135" i="3"/>
  <c r="K8" i="3"/>
  <c r="K7" i="3"/>
  <c r="Q35" i="1" l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1" i="1"/>
  <c r="R61" i="1" s="1"/>
  <c r="R34" i="1"/>
  <c r="Q34" i="1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6" i="2"/>
  <c r="E30" i="1" l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04" i="1"/>
  <c r="M96" i="1"/>
  <c r="M97" i="1"/>
  <c r="M98" i="1"/>
  <c r="M99" i="1"/>
  <c r="M100" i="1"/>
  <c r="M101" i="1"/>
  <c r="M102" i="1"/>
  <c r="M95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34" i="1"/>
</calcChain>
</file>

<file path=xl/sharedStrings.xml><?xml version="1.0" encoding="utf-8"?>
<sst xmlns="http://schemas.openxmlformats.org/spreadsheetml/2006/main" count="141" uniqueCount="74">
  <si>
    <t>実キロ</t>
  </si>
  <si>
    <t>BVEシナリオ</t>
  </si>
  <si>
    <t>東京</t>
  </si>
  <si>
    <t>品川</t>
  </si>
  <si>
    <t>新横浜</t>
  </si>
  <si>
    <t>小田原</t>
  </si>
  <si>
    <t>熱海</t>
  </si>
  <si>
    <t>三島</t>
  </si>
  <si>
    <t>新富士</t>
  </si>
  <si>
    <t>静岡</t>
  </si>
  <si>
    <t>掛川</t>
  </si>
  <si>
    <t>浜松</t>
  </si>
  <si>
    <t>豊橋</t>
  </si>
  <si>
    <t>三河安城</t>
  </si>
  <si>
    <t>名古屋</t>
  </si>
  <si>
    <t>岐阜羽島</t>
  </si>
  <si>
    <t>米原</t>
  </si>
  <si>
    <t>栗東信号場</t>
  </si>
  <si>
    <t>京都</t>
  </si>
  <si>
    <t>鳥飼信号場</t>
  </si>
  <si>
    <t>新大阪</t>
  </si>
  <si>
    <t>新神戸</t>
  </si>
  <si>
    <t>西明石</t>
  </si>
  <si>
    <t>姫路</t>
  </si>
  <si>
    <t>相生</t>
  </si>
  <si>
    <t>岡山</t>
  </si>
  <si>
    <t>Curve</t>
  </si>
  <si>
    <t>Gradient</t>
  </si>
  <si>
    <t>(30kmfromT)</t>
    <phoneticPr fontId="13"/>
  </si>
  <si>
    <t>Tunnel</t>
    <phoneticPr fontId="13"/>
  </si>
  <si>
    <t>ent</t>
    <phoneticPr fontId="13"/>
  </si>
  <si>
    <t>end</t>
    <phoneticPr fontId="13"/>
  </si>
  <si>
    <t>oda?</t>
    <phoneticPr fontId="13"/>
  </si>
  <si>
    <r>
      <t xml:space="preserve">Bve Trainsim </t>
    </r>
    <r>
      <rPr>
        <sz val="11"/>
        <color theme="1"/>
        <rFont val="ＭＳ Ｐゴシック"/>
        <family val="3"/>
        <charset val="128"/>
      </rPr>
      <t>路線制作分担</t>
    </r>
    <rPh sb="13" eb="15">
      <t>ロセン</t>
    </rPh>
    <rPh sb="15" eb="17">
      <t>セイサク</t>
    </rPh>
    <rPh sb="17" eb="19">
      <t>ブンタン</t>
    </rPh>
    <phoneticPr fontId="13"/>
  </si>
  <si>
    <t>区間（起点）</t>
    <rPh sb="0" eb="2">
      <t>クカン</t>
    </rPh>
    <rPh sb="3" eb="5">
      <t>キテン</t>
    </rPh>
    <phoneticPr fontId="13"/>
  </si>
  <si>
    <t>区間（終点）</t>
    <rPh sb="0" eb="2">
      <t>クカン</t>
    </rPh>
    <rPh sb="3" eb="5">
      <t>シュウテン</t>
    </rPh>
    <phoneticPr fontId="13"/>
  </si>
  <si>
    <t>配線</t>
    <rPh sb="0" eb="2">
      <t>ハイセン</t>
    </rPh>
    <phoneticPr fontId="13"/>
  </si>
  <si>
    <t>他路線配線</t>
    <rPh sb="0" eb="1">
      <t>タ</t>
    </rPh>
    <rPh sb="1" eb="3">
      <t>ロセン</t>
    </rPh>
    <rPh sb="3" eb="5">
      <t>ハイセン</t>
    </rPh>
    <phoneticPr fontId="13"/>
  </si>
  <si>
    <t>音源</t>
    <rPh sb="0" eb="2">
      <t>オンゲン</t>
    </rPh>
    <phoneticPr fontId="13"/>
  </si>
  <si>
    <t>沿線ストラクチャー</t>
    <rPh sb="0" eb="2">
      <t>エンセン</t>
    </rPh>
    <phoneticPr fontId="13"/>
  </si>
  <si>
    <t>新倉敷</t>
    <rPh sb="0" eb="3">
      <t>シンクラシキ</t>
    </rPh>
    <phoneticPr fontId="13"/>
  </si>
  <si>
    <t>タコスきょうだい</t>
    <phoneticPr fontId="13"/>
  </si>
  <si>
    <r>
      <rPr>
        <u/>
        <sz val="11"/>
        <color theme="10"/>
        <rFont val="ＭＳ Ｐゴシック"/>
        <family val="3"/>
        <charset val="128"/>
      </rPr>
      <t>ひろ</t>
    </r>
    <r>
      <rPr>
        <u/>
        <sz val="11"/>
        <color theme="10"/>
        <rFont val="Liberation Sans"/>
        <family val="2"/>
      </rPr>
      <t>@201_E233</t>
    </r>
    <phoneticPr fontId="13"/>
  </si>
  <si>
    <t>その他素材制作担当</t>
    <rPh sb="2" eb="3">
      <t>タ</t>
    </rPh>
    <rPh sb="3" eb="5">
      <t>ソザイ</t>
    </rPh>
    <rPh sb="5" eb="7">
      <t>セイサク</t>
    </rPh>
    <rPh sb="7" eb="9">
      <t>タントウ</t>
    </rPh>
    <phoneticPr fontId="13"/>
  </si>
  <si>
    <r>
      <t xml:space="preserve"> </t>
    </r>
    <r>
      <rPr>
        <sz val="11"/>
        <color theme="1"/>
        <rFont val="ＭＳ Ｐゴシック"/>
        <family val="3"/>
        <charset val="128"/>
      </rPr>
      <t>停</t>
    </r>
    <r>
      <rPr>
        <sz val="11"/>
        <color theme="1"/>
        <rFont val="Liberation Sans"/>
        <family val="2"/>
      </rPr>
      <t>P@</t>
    </r>
    <r>
      <rPr>
        <sz val="11"/>
        <color theme="1"/>
        <rFont val="ＭＳ Ｐゴシック"/>
        <family val="3"/>
        <charset val="128"/>
      </rPr>
      <t xml:space="preserve">鐵分不足
</t>
    </r>
    <r>
      <rPr>
        <sz val="11"/>
        <color theme="1"/>
        <rFont val="Liberation Sans"/>
        <family val="2"/>
      </rPr>
      <t>@kensya_wakabada</t>
    </r>
    <phoneticPr fontId="13"/>
  </si>
  <si>
    <t>汎用ストラクチャー</t>
    <rPh sb="0" eb="2">
      <t>ハンヨウ</t>
    </rPh>
    <phoneticPr fontId="13"/>
  </si>
  <si>
    <r>
      <rPr>
        <u/>
        <sz val="11"/>
        <color theme="10"/>
        <rFont val="ＭＳ Ｐゴシック"/>
        <family val="3"/>
        <charset val="128"/>
      </rPr>
      <t>テム</t>
    </r>
    <r>
      <rPr>
        <u/>
        <sz val="11"/>
        <color theme="10"/>
        <rFont val="Liberation Sans"/>
        <family val="2"/>
      </rPr>
      <t>@temjin747A</t>
    </r>
    <phoneticPr fontId="13"/>
  </si>
  <si>
    <r>
      <rPr>
        <sz val="11"/>
        <color theme="1"/>
        <rFont val="ＭＳ Ｐゴシック"/>
        <family val="3"/>
        <charset val="128"/>
      </rPr>
      <t>はちろくひとく◢</t>
    </r>
    <r>
      <rPr>
        <sz val="11"/>
        <color theme="1"/>
        <rFont val="Liberation Sans"/>
        <family val="2"/>
      </rPr>
      <t>͟</t>
    </r>
    <r>
      <rPr>
        <sz val="11"/>
        <color theme="1"/>
        <rFont val="ＭＳ Ｐゴシック"/>
        <family val="3"/>
        <charset val="128"/>
      </rPr>
      <t>￨⁴⁶</t>
    </r>
    <r>
      <rPr>
        <sz val="11"/>
        <color theme="1"/>
        <rFont val="Liberation Sans"/>
        <family val="2"/>
      </rPr>
      <t>@860019rail_KiJr</t>
    </r>
    <phoneticPr fontId="13"/>
  </si>
  <si>
    <t>資料提供</t>
    <rPh sb="0" eb="2">
      <t>シリョウ</t>
    </rPh>
    <rPh sb="2" eb="4">
      <t>テイキョウ</t>
    </rPh>
    <phoneticPr fontId="13"/>
  </si>
  <si>
    <t>画面の割れた多摩</t>
    <rPh sb="0" eb="2">
      <t>ガメン</t>
    </rPh>
    <rPh sb="3" eb="4">
      <t>ワ</t>
    </rPh>
    <rPh sb="6" eb="8">
      <t>タマ</t>
    </rPh>
    <phoneticPr fontId="13"/>
  </si>
  <si>
    <t>-</t>
    <phoneticPr fontId="13"/>
  </si>
  <si>
    <t>距離</t>
    <rPh sb="0" eb="2">
      <t>キョリ</t>
    </rPh>
    <phoneticPr fontId="13"/>
  </si>
  <si>
    <t>#89</t>
    <phoneticPr fontId="13"/>
  </si>
  <si>
    <t>タコスきょうだい</t>
    <phoneticPr fontId="13"/>
  </si>
  <si>
    <t>大井川始まり</t>
    <rPh sb="0" eb="3">
      <t>オオイガワ</t>
    </rPh>
    <rPh sb="3" eb="4">
      <t>ハジ</t>
    </rPh>
    <phoneticPr fontId="13"/>
  </si>
  <si>
    <t>大井川終わり</t>
    <rPh sb="0" eb="3">
      <t>オオイガワ</t>
    </rPh>
    <rPh sb="3" eb="4">
      <t>オ</t>
    </rPh>
    <phoneticPr fontId="13"/>
  </si>
  <si>
    <t>浜名湖あたり</t>
    <rPh sb="0" eb="3">
      <t>ハマナコ</t>
    </rPh>
    <phoneticPr fontId="13"/>
  </si>
  <si>
    <t>浜名湖終わりあたり</t>
    <rPh sb="0" eb="3">
      <t>ハマナコ</t>
    </rPh>
    <rPh sb="3" eb="4">
      <t>オ</t>
    </rPh>
    <phoneticPr fontId="13"/>
  </si>
  <si>
    <t>?</t>
    <phoneticPr fontId="13"/>
  </si>
  <si>
    <t>名幹工</t>
    <rPh sb="0" eb="1">
      <t>ナ</t>
    </rPh>
    <rPh sb="1" eb="2">
      <t>ミキ</t>
    </rPh>
    <rPh sb="2" eb="3">
      <t>タクミ</t>
    </rPh>
    <phoneticPr fontId="13"/>
  </si>
  <si>
    <t>ここから</t>
    <phoneticPr fontId="13"/>
  </si>
  <si>
    <t>pitch</t>
    <phoneticPr fontId="13"/>
  </si>
  <si>
    <t>curve</t>
    <phoneticPr fontId="13"/>
  </si>
  <si>
    <t>Scinario</t>
    <phoneticPr fontId="13"/>
  </si>
  <si>
    <t>Real</t>
    <phoneticPr fontId="13"/>
  </si>
  <si>
    <t>Tokyo</t>
    <phoneticPr fontId="13"/>
  </si>
  <si>
    <t>element</t>
    <phoneticPr fontId="13"/>
  </si>
  <si>
    <t>tunnel</t>
    <phoneticPr fontId="13"/>
  </si>
  <si>
    <t>日本坂T</t>
    <rPh sb="0" eb="2">
      <t>ニホン</t>
    </rPh>
    <rPh sb="2" eb="3">
      <t>ザカ</t>
    </rPh>
    <phoneticPr fontId="13"/>
  </si>
  <si>
    <t>大井川橋梁</t>
    <rPh sb="0" eb="3">
      <t>オオイカワ</t>
    </rPh>
    <rPh sb="3" eb="5">
      <t>キョウリョウ</t>
    </rPh>
    <phoneticPr fontId="13"/>
  </si>
  <si>
    <t>１高尾山</t>
    <rPh sb="1" eb="3">
      <t>タカオ</t>
    </rPh>
    <rPh sb="3" eb="4">
      <t>ヤマ</t>
    </rPh>
    <phoneticPr fontId="13"/>
  </si>
  <si>
    <t>２高尾山T</t>
    <rPh sb="1" eb="3">
      <t>タカオ</t>
    </rPh>
    <rPh sb="3" eb="4">
      <t>ヤマ</t>
    </rPh>
    <phoneticPr fontId="13"/>
  </si>
  <si>
    <t>天竜川</t>
    <rPh sb="0" eb="2">
      <t>テンリュウ</t>
    </rPh>
    <rPh sb="2" eb="3">
      <t>ガワ</t>
    </rPh>
    <phoneticPr fontId="13"/>
  </si>
  <si>
    <t>tunnnel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</si>
</sst>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Liberation Sans"/>
      <family val="2"/>
    </font>
    <font>
      <u/>
      <sz val="11"/>
      <color theme="1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7" fillId="7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8" borderId="0">
      <alignment vertical="center"/>
    </xf>
    <xf numFmtId="0" fontId="12" fillId="8" borderId="1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0" borderId="0" xfId="0" applyFont="1">
      <alignment vertical="center"/>
    </xf>
    <xf numFmtId="0" fontId="15" fillId="0" borderId="0" xfId="17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Neutral" xfId="12"/>
    <cellStyle name="Note" xfId="13"/>
    <cellStyle name="Status" xfId="14"/>
    <cellStyle name="Text" xfId="15"/>
    <cellStyle name="Warning" xfId="16"/>
    <cellStyle name="ハイパーリンク" xfId="17" builtinId="8"/>
    <cellStyle name="標準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&#12486;&#12512;@temjin747A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&#12486;&#12512;@temjin747A" TargetMode="External"/><Relationship Id="rId1" Type="http://schemas.openxmlformats.org/officeDocument/2006/relationships/hyperlink" Target="mailto:&#12402;&#12429;@201_E233" TargetMode="External"/><Relationship Id="rId6" Type="http://schemas.openxmlformats.org/officeDocument/2006/relationships/hyperlink" Target="mailto:&#12486;&#12512;@temjin747A" TargetMode="External"/><Relationship Id="rId5" Type="http://schemas.openxmlformats.org/officeDocument/2006/relationships/hyperlink" Target="mailto:&#12486;&#12512;@temjin747A" TargetMode="External"/><Relationship Id="rId4" Type="http://schemas.openxmlformats.org/officeDocument/2006/relationships/hyperlink" Target="mailto:&#12486;&#12512;@temjin747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62"/>
  <sheetViews>
    <sheetView zoomScale="115" zoomScaleNormal="115" workbookViewId="0">
      <selection activeCell="D8" sqref="D8"/>
    </sheetView>
  </sheetViews>
  <sheetFormatPr defaultRowHeight="14.25" x14ac:dyDescent="0.2"/>
  <cols>
    <col min="1" max="13" width="10.625" customWidth="1"/>
  </cols>
  <sheetData>
    <row r="7" spans="1:6" x14ac:dyDescent="0.2">
      <c r="C7" t="s">
        <v>0</v>
      </c>
      <c r="D7" t="s">
        <v>1</v>
      </c>
    </row>
    <row r="8" spans="1:6" x14ac:dyDescent="0.2">
      <c r="A8">
        <v>1</v>
      </c>
      <c r="B8" t="s">
        <v>2</v>
      </c>
      <c r="C8">
        <v>0</v>
      </c>
      <c r="D8">
        <v>1099.5999999999999</v>
      </c>
      <c r="E8">
        <v>1099.5999999999999</v>
      </c>
      <c r="F8">
        <v>24</v>
      </c>
    </row>
    <row r="9" spans="1:6" x14ac:dyDescent="0.2">
      <c r="A9">
        <v>2</v>
      </c>
      <c r="B9" t="s">
        <v>3</v>
      </c>
      <c r="C9">
        <v>6.8</v>
      </c>
      <c r="E9">
        <v>1092.8</v>
      </c>
      <c r="F9">
        <v>23</v>
      </c>
    </row>
    <row r="10" spans="1:6" x14ac:dyDescent="0.2">
      <c r="A10">
        <v>3</v>
      </c>
      <c r="B10" t="s">
        <v>4</v>
      </c>
      <c r="C10">
        <v>25.5</v>
      </c>
      <c r="E10">
        <v>1074.0999999999999</v>
      </c>
      <c r="F10">
        <v>22</v>
      </c>
    </row>
    <row r="11" spans="1:6" x14ac:dyDescent="0.2">
      <c r="A11">
        <v>4</v>
      </c>
      <c r="B11" t="s">
        <v>5</v>
      </c>
      <c r="C11">
        <v>76.7</v>
      </c>
      <c r="E11">
        <v>1022.9</v>
      </c>
      <c r="F11">
        <v>21</v>
      </c>
    </row>
    <row r="12" spans="1:6" x14ac:dyDescent="0.2">
      <c r="A12">
        <v>5</v>
      </c>
      <c r="B12" t="s">
        <v>6</v>
      </c>
      <c r="C12">
        <v>95.4</v>
      </c>
      <c r="E12">
        <v>1004.2</v>
      </c>
      <c r="F12">
        <v>20</v>
      </c>
    </row>
    <row r="13" spans="1:6" x14ac:dyDescent="0.2">
      <c r="A13">
        <v>6</v>
      </c>
      <c r="B13" t="s">
        <v>7</v>
      </c>
      <c r="C13">
        <v>111.3</v>
      </c>
      <c r="E13">
        <v>988.3</v>
      </c>
      <c r="F13">
        <v>19</v>
      </c>
    </row>
    <row r="14" spans="1:6" x14ac:dyDescent="0.2">
      <c r="A14">
        <v>7</v>
      </c>
      <c r="B14" t="s">
        <v>8</v>
      </c>
      <c r="C14">
        <v>135</v>
      </c>
      <c r="E14">
        <v>964.6</v>
      </c>
      <c r="F14">
        <v>18</v>
      </c>
    </row>
    <row r="15" spans="1:6" x14ac:dyDescent="0.2">
      <c r="A15">
        <v>8</v>
      </c>
      <c r="B15" t="s">
        <v>9</v>
      </c>
      <c r="C15">
        <v>167.4</v>
      </c>
      <c r="E15">
        <v>932.2</v>
      </c>
      <c r="F15">
        <v>17</v>
      </c>
    </row>
    <row r="16" spans="1:6" x14ac:dyDescent="0.2">
      <c r="A16">
        <v>9</v>
      </c>
      <c r="B16" t="s">
        <v>10</v>
      </c>
      <c r="C16">
        <v>211.3</v>
      </c>
      <c r="E16">
        <v>888.3</v>
      </c>
      <c r="F16">
        <v>16</v>
      </c>
    </row>
    <row r="17" spans="1:15" x14ac:dyDescent="0.2">
      <c r="A17">
        <v>10</v>
      </c>
      <c r="B17" t="s">
        <v>11</v>
      </c>
      <c r="C17">
        <v>238.9</v>
      </c>
      <c r="E17">
        <v>860.7</v>
      </c>
      <c r="F17">
        <v>15</v>
      </c>
    </row>
    <row r="18" spans="1:15" x14ac:dyDescent="0.2">
      <c r="A18">
        <v>11</v>
      </c>
      <c r="B18" t="s">
        <v>12</v>
      </c>
      <c r="C18">
        <v>274.2</v>
      </c>
      <c r="E18">
        <v>825.4</v>
      </c>
      <c r="F18">
        <v>14</v>
      </c>
    </row>
    <row r="19" spans="1:15" x14ac:dyDescent="0.2">
      <c r="A19">
        <v>12</v>
      </c>
      <c r="B19" t="s">
        <v>13</v>
      </c>
      <c r="C19">
        <v>312.8</v>
      </c>
      <c r="E19">
        <v>786.8</v>
      </c>
      <c r="F19">
        <v>13</v>
      </c>
    </row>
    <row r="20" spans="1:15" x14ac:dyDescent="0.2">
      <c r="A20">
        <v>13</v>
      </c>
      <c r="B20" t="s">
        <v>14</v>
      </c>
      <c r="C20">
        <v>342</v>
      </c>
      <c r="E20">
        <v>757.6</v>
      </c>
      <c r="F20">
        <v>12</v>
      </c>
    </row>
    <row r="21" spans="1:15" x14ac:dyDescent="0.2">
      <c r="A21">
        <v>14</v>
      </c>
      <c r="B21" t="s">
        <v>15</v>
      </c>
      <c r="C21">
        <v>367.1</v>
      </c>
      <c r="E21">
        <v>732.5</v>
      </c>
      <c r="F21">
        <v>11</v>
      </c>
    </row>
    <row r="22" spans="1:15" x14ac:dyDescent="0.2">
      <c r="A22">
        <v>15</v>
      </c>
      <c r="B22" t="s">
        <v>16</v>
      </c>
      <c r="C22">
        <v>408.2</v>
      </c>
      <c r="E22">
        <v>691.4</v>
      </c>
      <c r="F22">
        <v>10</v>
      </c>
    </row>
    <row r="23" spans="1:15" x14ac:dyDescent="0.2">
      <c r="A23">
        <v>16</v>
      </c>
      <c r="B23" t="s">
        <v>17</v>
      </c>
      <c r="C23">
        <v>452.6</v>
      </c>
      <c r="E23">
        <v>647</v>
      </c>
      <c r="F23">
        <v>9</v>
      </c>
    </row>
    <row r="24" spans="1:15" x14ac:dyDescent="0.2">
      <c r="A24">
        <v>17</v>
      </c>
      <c r="B24" t="s">
        <v>18</v>
      </c>
      <c r="C24">
        <v>476.3</v>
      </c>
      <c r="E24">
        <v>623.29999999999995</v>
      </c>
      <c r="F24">
        <v>8</v>
      </c>
    </row>
    <row r="25" spans="1:15" x14ac:dyDescent="0.2">
      <c r="A25">
        <v>18</v>
      </c>
      <c r="B25" t="s">
        <v>19</v>
      </c>
      <c r="C25">
        <v>506.4</v>
      </c>
      <c r="E25">
        <v>593.20000000000005</v>
      </c>
      <c r="F25">
        <v>7</v>
      </c>
    </row>
    <row r="26" spans="1:15" x14ac:dyDescent="0.2">
      <c r="A26">
        <v>19</v>
      </c>
      <c r="B26" t="s">
        <v>20</v>
      </c>
      <c r="C26">
        <v>515.4</v>
      </c>
      <c r="E26">
        <v>584.20000000000005</v>
      </c>
      <c r="F26">
        <v>6</v>
      </c>
    </row>
    <row r="27" spans="1:15" x14ac:dyDescent="0.2">
      <c r="A27">
        <v>20</v>
      </c>
      <c r="B27" t="s">
        <v>21</v>
      </c>
      <c r="C27">
        <v>548</v>
      </c>
      <c r="E27">
        <v>551.6</v>
      </c>
      <c r="F27">
        <v>5</v>
      </c>
    </row>
    <row r="28" spans="1:15" x14ac:dyDescent="0.2">
      <c r="A28">
        <v>21</v>
      </c>
      <c r="B28" t="s">
        <v>22</v>
      </c>
      <c r="C28">
        <v>570.20000000000005</v>
      </c>
      <c r="E28">
        <v>529.4</v>
      </c>
      <c r="F28">
        <v>4</v>
      </c>
    </row>
    <row r="29" spans="1:15" x14ac:dyDescent="0.2">
      <c r="A29">
        <v>22</v>
      </c>
      <c r="B29" t="s">
        <v>23</v>
      </c>
      <c r="C29">
        <v>601.29999999999995</v>
      </c>
      <c r="E29">
        <v>498.3</v>
      </c>
      <c r="F29">
        <v>3</v>
      </c>
    </row>
    <row r="30" spans="1:15" x14ac:dyDescent="0.2">
      <c r="A30">
        <v>23</v>
      </c>
      <c r="B30" t="s">
        <v>24</v>
      </c>
      <c r="C30">
        <v>621.29999999999995</v>
      </c>
      <c r="E30">
        <f>D8-C30</f>
        <v>478.29999999999995</v>
      </c>
      <c r="F30">
        <v>2</v>
      </c>
    </row>
    <row r="31" spans="1:15" x14ac:dyDescent="0.2">
      <c r="A31">
        <v>24</v>
      </c>
      <c r="B31" t="s">
        <v>25</v>
      </c>
      <c r="C31">
        <v>676.3</v>
      </c>
      <c r="E31">
        <v>423.3</v>
      </c>
      <c r="F31">
        <v>1</v>
      </c>
    </row>
    <row r="32" spans="1:15" x14ac:dyDescent="0.2">
      <c r="A32" t="s">
        <v>26</v>
      </c>
      <c r="B32">
        <v>404815</v>
      </c>
      <c r="E32">
        <v>1004250</v>
      </c>
      <c r="F32">
        <v>599435</v>
      </c>
      <c r="J32" t="s">
        <v>27</v>
      </c>
      <c r="O32" t="s">
        <v>29</v>
      </c>
    </row>
    <row r="33" spans="2:19" x14ac:dyDescent="0.2">
      <c r="O33" t="s">
        <v>30</v>
      </c>
      <c r="P33" t="s">
        <v>31</v>
      </c>
    </row>
    <row r="34" spans="2:19" x14ac:dyDescent="0.2">
      <c r="B34">
        <v>407925</v>
      </c>
      <c r="F34">
        <v>599435</v>
      </c>
      <c r="G34">
        <v>1007360</v>
      </c>
      <c r="J34">
        <v>404000</v>
      </c>
      <c r="L34">
        <v>599435</v>
      </c>
      <c r="M34">
        <f>J34+$L$34</f>
        <v>1003435</v>
      </c>
      <c r="O34">
        <v>404900</v>
      </c>
      <c r="P34">
        <v>405475</v>
      </c>
      <c r="Q34">
        <f>25+P34</f>
        <v>405500</v>
      </c>
      <c r="R34">
        <f>Q34+599435</f>
        <v>1004935</v>
      </c>
    </row>
    <row r="35" spans="2:19" x14ac:dyDescent="0.2">
      <c r="B35">
        <v>408325</v>
      </c>
      <c r="C35">
        <v>2500</v>
      </c>
      <c r="G35">
        <v>1007760</v>
      </c>
      <c r="J35">
        <v>404100</v>
      </c>
      <c r="K35">
        <v>-4</v>
      </c>
      <c r="M35">
        <f t="shared" ref="M35:M98" si="0">J35+$L$34</f>
        <v>1003535</v>
      </c>
      <c r="O35">
        <v>405700</v>
      </c>
      <c r="P35">
        <v>408850</v>
      </c>
      <c r="Q35">
        <f t="shared" ref="Q35:Q59" si="1">25+P35</f>
        <v>408875</v>
      </c>
      <c r="R35">
        <f t="shared" ref="R35:R59" si="2">Q35+599435</f>
        <v>1008310</v>
      </c>
    </row>
    <row r="36" spans="2:19" x14ac:dyDescent="0.2">
      <c r="B36">
        <v>409375</v>
      </c>
      <c r="G36">
        <v>1008810</v>
      </c>
      <c r="J36">
        <v>405600</v>
      </c>
      <c r="K36">
        <v>-4</v>
      </c>
      <c r="M36">
        <f t="shared" si="0"/>
        <v>1005035</v>
      </c>
      <c r="O36">
        <v>409625</v>
      </c>
      <c r="P36">
        <v>411000</v>
      </c>
      <c r="Q36">
        <f t="shared" si="1"/>
        <v>411025</v>
      </c>
      <c r="R36">
        <f t="shared" si="2"/>
        <v>1010460</v>
      </c>
      <c r="S36" t="s">
        <v>52</v>
      </c>
    </row>
    <row r="37" spans="2:19" x14ac:dyDescent="0.2">
      <c r="J37">
        <v>405700</v>
      </c>
      <c r="K37">
        <v>-10</v>
      </c>
      <c r="M37">
        <f t="shared" si="0"/>
        <v>1005135</v>
      </c>
      <c r="O37">
        <v>411500</v>
      </c>
      <c r="P37">
        <v>416625</v>
      </c>
      <c r="Q37">
        <f t="shared" si="1"/>
        <v>416650</v>
      </c>
      <c r="R37">
        <f t="shared" si="2"/>
        <v>1016085</v>
      </c>
    </row>
    <row r="38" spans="2:19" x14ac:dyDescent="0.2">
      <c r="B38">
        <v>413875</v>
      </c>
      <c r="G38">
        <v>1013310</v>
      </c>
      <c r="J38">
        <v>409000</v>
      </c>
      <c r="K38">
        <v>-10</v>
      </c>
      <c r="M38">
        <f t="shared" si="0"/>
        <v>1008435</v>
      </c>
      <c r="O38">
        <v>416850</v>
      </c>
      <c r="P38">
        <v>418100</v>
      </c>
      <c r="Q38">
        <f t="shared" si="1"/>
        <v>418125</v>
      </c>
      <c r="R38">
        <f t="shared" si="2"/>
        <v>1017560</v>
      </c>
    </row>
    <row r="39" spans="2:19" x14ac:dyDescent="0.2">
      <c r="B39">
        <v>414300</v>
      </c>
      <c r="C39">
        <v>-3000</v>
      </c>
      <c r="G39">
        <v>1013735</v>
      </c>
      <c r="J39">
        <v>409075</v>
      </c>
      <c r="M39">
        <f t="shared" si="0"/>
        <v>1008510</v>
      </c>
      <c r="O39">
        <v>418300</v>
      </c>
      <c r="P39">
        <v>418425</v>
      </c>
      <c r="Q39">
        <f t="shared" si="1"/>
        <v>418450</v>
      </c>
      <c r="R39">
        <f t="shared" si="2"/>
        <v>1017885</v>
      </c>
    </row>
    <row r="40" spans="2:19" x14ac:dyDescent="0.2">
      <c r="B40">
        <v>415475</v>
      </c>
      <c r="G40">
        <v>1014910</v>
      </c>
      <c r="M40">
        <f t="shared" si="0"/>
        <v>599435</v>
      </c>
      <c r="O40">
        <v>418550</v>
      </c>
      <c r="P40">
        <v>419375</v>
      </c>
      <c r="Q40">
        <f t="shared" si="1"/>
        <v>419400</v>
      </c>
      <c r="R40">
        <f t="shared" si="2"/>
        <v>1018835</v>
      </c>
    </row>
    <row r="41" spans="2:19" x14ac:dyDescent="0.2">
      <c r="B41">
        <v>415900</v>
      </c>
      <c r="G41">
        <v>1015335</v>
      </c>
      <c r="J41">
        <v>409100</v>
      </c>
      <c r="M41">
        <f t="shared" si="0"/>
        <v>1008535</v>
      </c>
      <c r="O41">
        <v>419650</v>
      </c>
      <c r="P41">
        <v>420825</v>
      </c>
      <c r="Q41">
        <f t="shared" si="1"/>
        <v>420850</v>
      </c>
      <c r="R41">
        <f t="shared" si="2"/>
        <v>1020285</v>
      </c>
    </row>
    <row r="42" spans="2:19" x14ac:dyDescent="0.2">
      <c r="J42">
        <v>409175</v>
      </c>
      <c r="K42">
        <v>10</v>
      </c>
      <c r="M42">
        <f t="shared" si="0"/>
        <v>1008610</v>
      </c>
      <c r="O42">
        <v>420975</v>
      </c>
      <c r="P42">
        <v>421075</v>
      </c>
      <c r="Q42">
        <f t="shared" si="1"/>
        <v>421100</v>
      </c>
      <c r="R42">
        <f t="shared" si="2"/>
        <v>1020535</v>
      </c>
    </row>
    <row r="43" spans="2:19" x14ac:dyDescent="0.2">
      <c r="B43">
        <v>419400</v>
      </c>
      <c r="G43">
        <v>1018835</v>
      </c>
      <c r="J43">
        <v>410875</v>
      </c>
      <c r="M43">
        <f t="shared" si="0"/>
        <v>1010310</v>
      </c>
      <c r="O43">
        <v>422125</v>
      </c>
      <c r="P43">
        <v>422875</v>
      </c>
      <c r="Q43">
        <f t="shared" si="1"/>
        <v>422900</v>
      </c>
      <c r="R43">
        <f t="shared" si="2"/>
        <v>1022335</v>
      </c>
    </row>
    <row r="44" spans="2:19" x14ac:dyDescent="0.2">
      <c r="B44">
        <v>419800</v>
      </c>
      <c r="C44">
        <v>3000</v>
      </c>
      <c r="G44">
        <v>1019235</v>
      </c>
      <c r="J44">
        <v>410925</v>
      </c>
      <c r="K44">
        <v>2.5</v>
      </c>
      <c r="M44">
        <f t="shared" si="0"/>
        <v>1010360</v>
      </c>
      <c r="N44" t="s">
        <v>32</v>
      </c>
      <c r="O44">
        <v>429350</v>
      </c>
      <c r="P44">
        <v>430650</v>
      </c>
      <c r="Q44">
        <f t="shared" si="1"/>
        <v>430675</v>
      </c>
      <c r="R44">
        <f t="shared" si="2"/>
        <v>1030110</v>
      </c>
    </row>
    <row r="45" spans="2:19" x14ac:dyDescent="0.2">
      <c r="B45">
        <v>419925</v>
      </c>
      <c r="G45">
        <v>1019360</v>
      </c>
      <c r="M45">
        <f t="shared" si="0"/>
        <v>599435</v>
      </c>
      <c r="O45">
        <v>431350</v>
      </c>
      <c r="P45">
        <v>431425</v>
      </c>
      <c r="Q45">
        <f t="shared" si="1"/>
        <v>431450</v>
      </c>
      <c r="R45">
        <f t="shared" si="2"/>
        <v>1030885</v>
      </c>
    </row>
    <row r="46" spans="2:19" x14ac:dyDescent="0.2">
      <c r="B46">
        <v>420375</v>
      </c>
      <c r="G46">
        <v>1019810</v>
      </c>
      <c r="J46">
        <v>413500</v>
      </c>
      <c r="K46">
        <v>6</v>
      </c>
      <c r="M46">
        <f t="shared" si="0"/>
        <v>1012935</v>
      </c>
      <c r="O46">
        <v>432250</v>
      </c>
      <c r="P46">
        <v>432325</v>
      </c>
      <c r="Q46">
        <f t="shared" si="1"/>
        <v>432350</v>
      </c>
      <c r="R46">
        <f t="shared" si="2"/>
        <v>1031785</v>
      </c>
    </row>
    <row r="47" spans="2:19" x14ac:dyDescent="0.2">
      <c r="J47">
        <v>414050</v>
      </c>
      <c r="K47">
        <v>-7</v>
      </c>
      <c r="M47">
        <f t="shared" si="0"/>
        <v>1013485</v>
      </c>
      <c r="O47">
        <v>432700</v>
      </c>
      <c r="P47">
        <v>433175</v>
      </c>
      <c r="Q47">
        <f t="shared" si="1"/>
        <v>433200</v>
      </c>
      <c r="R47">
        <f t="shared" si="2"/>
        <v>1032635</v>
      </c>
    </row>
    <row r="48" spans="2:19" x14ac:dyDescent="0.2">
      <c r="B48">
        <v>420975</v>
      </c>
      <c r="G48">
        <v>1020410</v>
      </c>
      <c r="J48">
        <v>416950</v>
      </c>
      <c r="K48">
        <v>3</v>
      </c>
      <c r="M48">
        <f t="shared" si="0"/>
        <v>1016385</v>
      </c>
      <c r="O48">
        <v>434425</v>
      </c>
      <c r="P48">
        <v>434450</v>
      </c>
      <c r="Q48">
        <f t="shared" si="1"/>
        <v>434475</v>
      </c>
      <c r="R48">
        <f t="shared" si="2"/>
        <v>1033910</v>
      </c>
    </row>
    <row r="49" spans="1:18" x14ac:dyDescent="0.2">
      <c r="B49">
        <v>421400</v>
      </c>
      <c r="C49">
        <v>3000</v>
      </c>
      <c r="G49">
        <v>1020835</v>
      </c>
      <c r="J49">
        <v>418325</v>
      </c>
      <c r="K49">
        <v>3</v>
      </c>
      <c r="M49">
        <f t="shared" si="0"/>
        <v>1017760</v>
      </c>
      <c r="O49">
        <v>434575</v>
      </c>
      <c r="P49">
        <v>434600</v>
      </c>
      <c r="Q49">
        <f t="shared" si="1"/>
        <v>434625</v>
      </c>
      <c r="R49">
        <f t="shared" si="2"/>
        <v>1034060</v>
      </c>
    </row>
    <row r="50" spans="1:18" x14ac:dyDescent="0.2">
      <c r="B50">
        <v>421700</v>
      </c>
      <c r="G50">
        <v>1021135</v>
      </c>
      <c r="J50">
        <v>418475</v>
      </c>
      <c r="K50">
        <v>-12</v>
      </c>
      <c r="M50">
        <f t="shared" si="0"/>
        <v>1017910</v>
      </c>
      <c r="O50">
        <v>434700</v>
      </c>
      <c r="P50">
        <v>434725</v>
      </c>
      <c r="Q50">
        <f t="shared" si="1"/>
        <v>434750</v>
      </c>
      <c r="R50">
        <f t="shared" si="2"/>
        <v>1034185</v>
      </c>
    </row>
    <row r="51" spans="1:18" x14ac:dyDescent="0.2">
      <c r="B51">
        <v>422150</v>
      </c>
      <c r="G51">
        <v>1021585</v>
      </c>
      <c r="J51">
        <v>419425</v>
      </c>
      <c r="K51">
        <v>-12</v>
      </c>
      <c r="M51">
        <f t="shared" si="0"/>
        <v>1018860</v>
      </c>
      <c r="O51">
        <v>435275</v>
      </c>
      <c r="P51">
        <v>425575</v>
      </c>
      <c r="Q51">
        <f t="shared" si="1"/>
        <v>425600</v>
      </c>
      <c r="R51">
        <f t="shared" si="2"/>
        <v>1025035</v>
      </c>
    </row>
    <row r="52" spans="1:18" x14ac:dyDescent="0.2">
      <c r="J52">
        <v>419475</v>
      </c>
      <c r="K52">
        <v>-6</v>
      </c>
      <c r="M52">
        <f t="shared" si="0"/>
        <v>1018910</v>
      </c>
      <c r="O52">
        <v>435825</v>
      </c>
      <c r="P52">
        <v>435900</v>
      </c>
      <c r="Q52">
        <f t="shared" si="1"/>
        <v>435925</v>
      </c>
      <c r="R52">
        <f t="shared" si="2"/>
        <v>1035360</v>
      </c>
    </row>
    <row r="53" spans="1:18" x14ac:dyDescent="0.2">
      <c r="A53" t="s">
        <v>5</v>
      </c>
      <c r="B53">
        <v>423180</v>
      </c>
      <c r="G53">
        <v>1022615</v>
      </c>
      <c r="J53">
        <v>421625</v>
      </c>
      <c r="K53">
        <v>-6</v>
      </c>
      <c r="M53">
        <f t="shared" si="0"/>
        <v>1021060</v>
      </c>
      <c r="O53">
        <v>436175</v>
      </c>
      <c r="P53">
        <v>436300</v>
      </c>
      <c r="Q53">
        <f t="shared" si="1"/>
        <v>436325</v>
      </c>
      <c r="R53">
        <f t="shared" si="2"/>
        <v>1035760</v>
      </c>
    </row>
    <row r="54" spans="1:18" x14ac:dyDescent="0.2">
      <c r="B54">
        <v>423580</v>
      </c>
      <c r="G54">
        <v>1023015</v>
      </c>
      <c r="J54">
        <v>422225</v>
      </c>
      <c r="K54">
        <v>2</v>
      </c>
      <c r="M54">
        <f t="shared" si="0"/>
        <v>1021660</v>
      </c>
      <c r="O54">
        <v>438850</v>
      </c>
      <c r="P54">
        <v>439300</v>
      </c>
      <c r="Q54">
        <f t="shared" si="1"/>
        <v>439325</v>
      </c>
      <c r="R54">
        <f t="shared" si="2"/>
        <v>1038760</v>
      </c>
    </row>
    <row r="55" spans="1:18" x14ac:dyDescent="0.2">
      <c r="J55">
        <v>422700</v>
      </c>
      <c r="K55">
        <v>2</v>
      </c>
      <c r="M55">
        <f t="shared" si="0"/>
        <v>1022135</v>
      </c>
      <c r="O55">
        <v>458050</v>
      </c>
      <c r="P55">
        <v>458200</v>
      </c>
      <c r="Q55">
        <f t="shared" si="1"/>
        <v>458225</v>
      </c>
      <c r="R55">
        <f t="shared" si="2"/>
        <v>1057660</v>
      </c>
    </row>
    <row r="56" spans="1:18" x14ac:dyDescent="0.2">
      <c r="B56">
        <v>424200</v>
      </c>
      <c r="G56">
        <v>1023635</v>
      </c>
      <c r="J56">
        <v>422750</v>
      </c>
      <c r="K56">
        <v>0</v>
      </c>
      <c r="M56">
        <f t="shared" si="0"/>
        <v>1022185</v>
      </c>
      <c r="O56">
        <v>458325</v>
      </c>
      <c r="P56">
        <v>458350</v>
      </c>
      <c r="Q56">
        <f t="shared" si="1"/>
        <v>458375</v>
      </c>
      <c r="R56">
        <f t="shared" si="2"/>
        <v>1057810</v>
      </c>
    </row>
    <row r="57" spans="1:18" x14ac:dyDescent="0.2">
      <c r="B57">
        <v>424300</v>
      </c>
      <c r="C57">
        <v>18000</v>
      </c>
      <c r="G57">
        <v>1023735</v>
      </c>
      <c r="M57">
        <f t="shared" si="0"/>
        <v>599435</v>
      </c>
      <c r="O57">
        <v>464750</v>
      </c>
      <c r="P57">
        <v>464825</v>
      </c>
      <c r="Q57">
        <f t="shared" si="1"/>
        <v>464850</v>
      </c>
      <c r="R57">
        <f t="shared" si="2"/>
        <v>1064285</v>
      </c>
    </row>
    <row r="58" spans="1:18" x14ac:dyDescent="0.2">
      <c r="B58">
        <v>424450</v>
      </c>
      <c r="G58">
        <v>1023885</v>
      </c>
      <c r="J58">
        <v>423750</v>
      </c>
      <c r="M58">
        <f t="shared" si="0"/>
        <v>1023185</v>
      </c>
      <c r="O58">
        <v>464975</v>
      </c>
      <c r="P58">
        <v>465175</v>
      </c>
      <c r="Q58">
        <f t="shared" si="1"/>
        <v>465200</v>
      </c>
      <c r="R58">
        <f t="shared" si="2"/>
        <v>1064635</v>
      </c>
    </row>
    <row r="59" spans="1:18" x14ac:dyDescent="0.2">
      <c r="J59">
        <v>423825</v>
      </c>
      <c r="K59">
        <v>-10</v>
      </c>
      <c r="M59">
        <f t="shared" si="0"/>
        <v>1023260</v>
      </c>
      <c r="O59">
        <v>465350</v>
      </c>
      <c r="P59">
        <v>465625</v>
      </c>
      <c r="Q59">
        <f t="shared" si="1"/>
        <v>465650</v>
      </c>
      <c r="R59">
        <f t="shared" si="2"/>
        <v>1065085</v>
      </c>
    </row>
    <row r="60" spans="1:18" x14ac:dyDescent="0.2">
      <c r="B60">
        <v>425550</v>
      </c>
      <c r="G60">
        <v>1024985</v>
      </c>
      <c r="J60">
        <v>424175</v>
      </c>
      <c r="K60">
        <v>-10</v>
      </c>
      <c r="M60">
        <f t="shared" si="0"/>
        <v>1023610</v>
      </c>
    </row>
    <row r="61" spans="1:18" x14ac:dyDescent="0.2">
      <c r="B61">
        <v>425950</v>
      </c>
      <c r="C61">
        <v>4000</v>
      </c>
      <c r="G61">
        <v>1025385</v>
      </c>
      <c r="J61">
        <v>424250</v>
      </c>
      <c r="K61">
        <v>0</v>
      </c>
      <c r="M61">
        <f t="shared" si="0"/>
        <v>1023685</v>
      </c>
      <c r="O61">
        <v>469525</v>
      </c>
      <c r="P61">
        <v>469775</v>
      </c>
      <c r="Q61">
        <f>25+P61</f>
        <v>469800</v>
      </c>
      <c r="R61">
        <f>Q61+599435</f>
        <v>1069235</v>
      </c>
    </row>
    <row r="62" spans="1:18" x14ac:dyDescent="0.2">
      <c r="B62">
        <v>427275</v>
      </c>
      <c r="G62">
        <v>1026710</v>
      </c>
      <c r="M62">
        <f t="shared" si="0"/>
        <v>599435</v>
      </c>
    </row>
    <row r="63" spans="1:18" x14ac:dyDescent="0.2">
      <c r="J63">
        <v>425900</v>
      </c>
      <c r="K63">
        <v>0</v>
      </c>
      <c r="M63">
        <f t="shared" si="0"/>
        <v>1025335</v>
      </c>
    </row>
    <row r="64" spans="1:18" x14ac:dyDescent="0.2">
      <c r="B64">
        <v>431275</v>
      </c>
      <c r="G64">
        <v>1030710</v>
      </c>
      <c r="J64">
        <v>425975</v>
      </c>
      <c r="K64">
        <v>5.8</v>
      </c>
      <c r="M64">
        <f t="shared" si="0"/>
        <v>1025410</v>
      </c>
    </row>
    <row r="65" spans="2:13" x14ac:dyDescent="0.2">
      <c r="B65">
        <v>431675</v>
      </c>
      <c r="C65">
        <v>3000</v>
      </c>
      <c r="G65">
        <v>1031110</v>
      </c>
      <c r="J65">
        <v>426425</v>
      </c>
      <c r="K65">
        <v>5.8</v>
      </c>
      <c r="M65">
        <f t="shared" si="0"/>
        <v>1025860</v>
      </c>
    </row>
    <row r="66" spans="2:13" x14ac:dyDescent="0.2">
      <c r="B66">
        <v>432200</v>
      </c>
      <c r="G66">
        <v>1031635</v>
      </c>
      <c r="J66">
        <v>426500</v>
      </c>
      <c r="K66">
        <v>0</v>
      </c>
      <c r="M66">
        <f t="shared" si="0"/>
        <v>1025935</v>
      </c>
    </row>
    <row r="67" spans="2:13" x14ac:dyDescent="0.2">
      <c r="M67">
        <f t="shared" si="0"/>
        <v>599435</v>
      </c>
    </row>
    <row r="68" spans="2:13" x14ac:dyDescent="0.2">
      <c r="B68">
        <v>435275</v>
      </c>
      <c r="G68">
        <v>1034710</v>
      </c>
      <c r="J68">
        <v>427275</v>
      </c>
      <c r="K68">
        <v>0</v>
      </c>
      <c r="M68">
        <f t="shared" si="0"/>
        <v>1026710</v>
      </c>
    </row>
    <row r="69" spans="2:13" x14ac:dyDescent="0.2">
      <c r="B69">
        <v>435675</v>
      </c>
      <c r="C69">
        <v>-2500</v>
      </c>
      <c r="D69">
        <v>-0.2</v>
      </c>
      <c r="G69">
        <v>1035110</v>
      </c>
      <c r="J69">
        <v>427400</v>
      </c>
      <c r="K69">
        <v>-2.5</v>
      </c>
      <c r="M69">
        <f t="shared" si="0"/>
        <v>1026835</v>
      </c>
    </row>
    <row r="70" spans="2:13" x14ac:dyDescent="0.2">
      <c r="B70">
        <v>436400</v>
      </c>
      <c r="G70">
        <v>1035835</v>
      </c>
      <c r="J70">
        <v>428375</v>
      </c>
      <c r="K70">
        <v>-2.5</v>
      </c>
      <c r="M70">
        <f t="shared" si="0"/>
        <v>1027810</v>
      </c>
    </row>
    <row r="71" spans="2:13" x14ac:dyDescent="0.2">
      <c r="J71">
        <v>428500</v>
      </c>
      <c r="K71">
        <v>3.5</v>
      </c>
      <c r="M71">
        <f t="shared" si="0"/>
        <v>1027935</v>
      </c>
    </row>
    <row r="72" spans="2:13" x14ac:dyDescent="0.2">
      <c r="B72">
        <v>437425</v>
      </c>
      <c r="G72">
        <v>1036860</v>
      </c>
      <c r="J72">
        <v>429220</v>
      </c>
      <c r="K72">
        <v>3.5</v>
      </c>
      <c r="M72">
        <f t="shared" si="0"/>
        <v>1028655</v>
      </c>
    </row>
    <row r="73" spans="2:13" x14ac:dyDescent="0.2">
      <c r="B73">
        <v>437825</v>
      </c>
      <c r="C73">
        <v>-2500</v>
      </c>
      <c r="G73">
        <v>1037260</v>
      </c>
      <c r="J73">
        <v>429350</v>
      </c>
      <c r="K73">
        <v>14</v>
      </c>
      <c r="M73">
        <f t="shared" si="0"/>
        <v>1028785</v>
      </c>
    </row>
    <row r="74" spans="2:13" x14ac:dyDescent="0.2">
      <c r="B74">
        <v>438575</v>
      </c>
      <c r="G74">
        <v>1038010</v>
      </c>
      <c r="J74">
        <v>430725</v>
      </c>
      <c r="K74">
        <v>14</v>
      </c>
      <c r="M74">
        <f t="shared" si="0"/>
        <v>1030160</v>
      </c>
    </row>
    <row r="75" spans="2:13" x14ac:dyDescent="0.2">
      <c r="J75">
        <v>430975</v>
      </c>
      <c r="K75">
        <v>-10</v>
      </c>
      <c r="M75">
        <f t="shared" si="0"/>
        <v>1030410</v>
      </c>
    </row>
    <row r="76" spans="2:13" x14ac:dyDescent="0.2">
      <c r="B76">
        <v>439350</v>
      </c>
      <c r="G76">
        <v>1038785</v>
      </c>
      <c r="J76">
        <v>431700</v>
      </c>
      <c r="K76">
        <v>-10</v>
      </c>
      <c r="M76">
        <f t="shared" si="0"/>
        <v>1031135</v>
      </c>
    </row>
    <row r="77" spans="2:13" x14ac:dyDescent="0.2">
      <c r="B77">
        <v>439650</v>
      </c>
      <c r="C77">
        <v>-5000</v>
      </c>
      <c r="G77">
        <v>1039085</v>
      </c>
      <c r="J77">
        <v>431825</v>
      </c>
      <c r="K77">
        <v>5</v>
      </c>
      <c r="M77">
        <f t="shared" si="0"/>
        <v>1031260</v>
      </c>
    </row>
    <row r="78" spans="2:13" x14ac:dyDescent="0.2">
      <c r="B78">
        <v>440000</v>
      </c>
      <c r="G78">
        <v>1039435</v>
      </c>
      <c r="J78">
        <v>432625</v>
      </c>
      <c r="K78">
        <v>5</v>
      </c>
      <c r="M78">
        <f t="shared" si="0"/>
        <v>1032060</v>
      </c>
    </row>
    <row r="79" spans="2:13" x14ac:dyDescent="0.2">
      <c r="J79">
        <v>432700</v>
      </c>
      <c r="K79">
        <v>-5</v>
      </c>
      <c r="M79">
        <f t="shared" si="0"/>
        <v>1032135</v>
      </c>
    </row>
    <row r="80" spans="2:13" x14ac:dyDescent="0.2">
      <c r="B80">
        <v>441850</v>
      </c>
      <c r="G80">
        <v>1041285</v>
      </c>
      <c r="J80">
        <v>433925</v>
      </c>
      <c r="K80">
        <v>-5</v>
      </c>
      <c r="M80">
        <f t="shared" si="0"/>
        <v>1033360</v>
      </c>
    </row>
    <row r="81" spans="2:13" x14ac:dyDescent="0.2">
      <c r="B81">
        <v>442275</v>
      </c>
      <c r="C81">
        <v>3000</v>
      </c>
      <c r="G81">
        <v>1041710</v>
      </c>
      <c r="J81">
        <v>434075</v>
      </c>
      <c r="K81">
        <v>9</v>
      </c>
      <c r="M81">
        <f t="shared" si="0"/>
        <v>1033510</v>
      </c>
    </row>
    <row r="82" spans="2:13" x14ac:dyDescent="0.2">
      <c r="B82">
        <v>442850</v>
      </c>
      <c r="G82">
        <v>1042285</v>
      </c>
      <c r="J82">
        <v>435125</v>
      </c>
      <c r="K82">
        <v>9</v>
      </c>
      <c r="M82">
        <f t="shared" si="0"/>
        <v>1034560</v>
      </c>
    </row>
    <row r="83" spans="2:13" x14ac:dyDescent="0.2">
      <c r="J83">
        <v>435325</v>
      </c>
      <c r="K83">
        <v>-10</v>
      </c>
      <c r="M83">
        <f t="shared" si="0"/>
        <v>1034760</v>
      </c>
    </row>
    <row r="84" spans="2:13" x14ac:dyDescent="0.2">
      <c r="B84">
        <v>447150</v>
      </c>
      <c r="G84">
        <v>1046585</v>
      </c>
      <c r="J84">
        <v>436550</v>
      </c>
      <c r="K84">
        <v>-10</v>
      </c>
      <c r="M84">
        <f t="shared" si="0"/>
        <v>1035985</v>
      </c>
    </row>
    <row r="85" spans="2:13" x14ac:dyDescent="0.2">
      <c r="B85">
        <v>447575</v>
      </c>
      <c r="C85">
        <v>3000</v>
      </c>
      <c r="G85">
        <v>1047010</v>
      </c>
      <c r="J85">
        <v>437375</v>
      </c>
      <c r="K85">
        <v>5</v>
      </c>
      <c r="M85">
        <f t="shared" si="0"/>
        <v>1036810</v>
      </c>
    </row>
    <row r="86" spans="2:13" x14ac:dyDescent="0.2">
      <c r="B86">
        <v>448250</v>
      </c>
      <c r="G86">
        <v>1047685</v>
      </c>
      <c r="J86">
        <v>438500</v>
      </c>
      <c r="K86">
        <v>5</v>
      </c>
      <c r="M86">
        <f t="shared" si="0"/>
        <v>1037935</v>
      </c>
    </row>
    <row r="87" spans="2:13" x14ac:dyDescent="0.2">
      <c r="J87">
        <v>438625</v>
      </c>
      <c r="K87">
        <v>-9.8000000000000007</v>
      </c>
      <c r="M87">
        <f t="shared" si="0"/>
        <v>1038060</v>
      </c>
    </row>
    <row r="88" spans="2:13" x14ac:dyDescent="0.2">
      <c r="B88">
        <v>452775</v>
      </c>
      <c r="G88">
        <v>1052210</v>
      </c>
      <c r="J88">
        <v>440325</v>
      </c>
      <c r="K88">
        <v>-9.8000000000000007</v>
      </c>
      <c r="M88">
        <f t="shared" si="0"/>
        <v>1039760</v>
      </c>
    </row>
    <row r="89" spans="2:13" x14ac:dyDescent="0.2">
      <c r="B89">
        <v>457850</v>
      </c>
      <c r="C89">
        <v>4500</v>
      </c>
      <c r="G89">
        <v>1057285</v>
      </c>
      <c r="J89">
        <v>440475</v>
      </c>
      <c r="K89">
        <v>2.7</v>
      </c>
      <c r="M89">
        <f t="shared" si="0"/>
        <v>1039910</v>
      </c>
    </row>
    <row r="90" spans="2:13" x14ac:dyDescent="0.2">
      <c r="B90">
        <v>457950</v>
      </c>
      <c r="G90">
        <v>1057385</v>
      </c>
      <c r="J90">
        <v>441050</v>
      </c>
      <c r="K90">
        <v>2.7</v>
      </c>
      <c r="M90">
        <f t="shared" si="0"/>
        <v>1040485</v>
      </c>
    </row>
    <row r="91" spans="2:13" x14ac:dyDescent="0.2">
      <c r="B91">
        <v>0</v>
      </c>
      <c r="J91">
        <v>441650</v>
      </c>
      <c r="K91">
        <v>-3</v>
      </c>
      <c r="M91">
        <f t="shared" si="0"/>
        <v>1041085</v>
      </c>
    </row>
    <row r="92" spans="2:13" x14ac:dyDescent="0.2">
      <c r="J92">
        <v>442250</v>
      </c>
      <c r="K92">
        <v>-3</v>
      </c>
      <c r="M92">
        <f t="shared" si="0"/>
        <v>1041685</v>
      </c>
    </row>
    <row r="93" spans="2:13" x14ac:dyDescent="0.2">
      <c r="B93">
        <v>461850</v>
      </c>
      <c r="G93">
        <v>1061285</v>
      </c>
      <c r="J93">
        <v>442275</v>
      </c>
      <c r="K93">
        <v>0</v>
      </c>
      <c r="M93">
        <f t="shared" si="0"/>
        <v>1041710</v>
      </c>
    </row>
    <row r="94" spans="2:13" x14ac:dyDescent="0.2">
      <c r="B94">
        <v>462125</v>
      </c>
      <c r="C94">
        <v>6000</v>
      </c>
      <c r="G94">
        <v>1061560</v>
      </c>
    </row>
    <row r="95" spans="2:13" x14ac:dyDescent="0.2">
      <c r="B95">
        <v>462325</v>
      </c>
      <c r="G95">
        <v>1061760</v>
      </c>
      <c r="J95">
        <v>443475</v>
      </c>
      <c r="K95">
        <v>-2</v>
      </c>
      <c r="M95">
        <f t="shared" si="0"/>
        <v>1042910</v>
      </c>
    </row>
    <row r="96" spans="2:13" x14ac:dyDescent="0.2">
      <c r="B96">
        <v>462575</v>
      </c>
      <c r="G96">
        <v>1062010</v>
      </c>
      <c r="J96">
        <v>444075</v>
      </c>
      <c r="K96">
        <v>0</v>
      </c>
      <c r="M96">
        <f t="shared" si="0"/>
        <v>1043510</v>
      </c>
    </row>
    <row r="97" spans="2:13" x14ac:dyDescent="0.2">
      <c r="J97">
        <v>444750</v>
      </c>
      <c r="K97">
        <v>0.4</v>
      </c>
      <c r="M97">
        <f t="shared" si="0"/>
        <v>1044185</v>
      </c>
    </row>
    <row r="98" spans="2:13" x14ac:dyDescent="0.2">
      <c r="B98">
        <v>462750</v>
      </c>
      <c r="G98">
        <v>1062185</v>
      </c>
      <c r="J98">
        <v>445350</v>
      </c>
      <c r="K98">
        <v>2</v>
      </c>
      <c r="M98">
        <f t="shared" si="0"/>
        <v>1044785</v>
      </c>
    </row>
    <row r="99" spans="2:13" x14ac:dyDescent="0.2">
      <c r="B99">
        <v>463150</v>
      </c>
      <c r="C99">
        <v>-3000</v>
      </c>
      <c r="G99">
        <v>1062585</v>
      </c>
      <c r="J99">
        <v>445950</v>
      </c>
      <c r="K99">
        <v>0.4</v>
      </c>
      <c r="M99">
        <f t="shared" ref="M99:M162" si="3">J99+$L$34</f>
        <v>1045385</v>
      </c>
    </row>
    <row r="100" spans="2:13" x14ac:dyDescent="0.2">
      <c r="B100">
        <v>464025</v>
      </c>
      <c r="G100">
        <v>1063460</v>
      </c>
      <c r="J100">
        <v>446550</v>
      </c>
      <c r="K100">
        <v>2.5</v>
      </c>
      <c r="M100">
        <f t="shared" si="3"/>
        <v>1045985</v>
      </c>
    </row>
    <row r="101" spans="2:13" x14ac:dyDescent="0.2">
      <c r="J101">
        <v>447150</v>
      </c>
      <c r="K101">
        <v>1</v>
      </c>
      <c r="M101">
        <f t="shared" si="3"/>
        <v>1046585</v>
      </c>
    </row>
    <row r="102" spans="2:13" x14ac:dyDescent="0.2">
      <c r="B102">
        <v>468125</v>
      </c>
      <c r="G102">
        <v>1067560</v>
      </c>
      <c r="J102">
        <v>448275</v>
      </c>
      <c r="K102">
        <v>0</v>
      </c>
      <c r="M102">
        <f t="shared" si="3"/>
        <v>1047710</v>
      </c>
    </row>
    <row r="103" spans="2:13" x14ac:dyDescent="0.2">
      <c r="B103">
        <v>468575</v>
      </c>
      <c r="C103">
        <v>3000</v>
      </c>
      <c r="G103">
        <v>1068010</v>
      </c>
    </row>
    <row r="104" spans="2:13" x14ac:dyDescent="0.2">
      <c r="B104">
        <v>469575</v>
      </c>
      <c r="G104">
        <v>1069010</v>
      </c>
      <c r="J104">
        <v>449760</v>
      </c>
      <c r="K104">
        <v>0</v>
      </c>
      <c r="M104">
        <f t="shared" si="3"/>
        <v>1049195</v>
      </c>
    </row>
    <row r="105" spans="2:13" x14ac:dyDescent="0.2">
      <c r="J105">
        <v>449875</v>
      </c>
      <c r="K105">
        <v>10</v>
      </c>
      <c r="M105">
        <f t="shared" si="3"/>
        <v>1049310</v>
      </c>
    </row>
    <row r="106" spans="2:13" x14ac:dyDescent="0.2">
      <c r="B106">
        <v>470150</v>
      </c>
      <c r="G106">
        <v>1069585</v>
      </c>
      <c r="J106">
        <v>450250</v>
      </c>
      <c r="K106">
        <v>10</v>
      </c>
      <c r="M106">
        <f t="shared" si="3"/>
        <v>1049685</v>
      </c>
    </row>
    <row r="107" spans="2:13" x14ac:dyDescent="0.2">
      <c r="B107">
        <v>470575</v>
      </c>
      <c r="C107">
        <v>-3000</v>
      </c>
      <c r="G107">
        <v>1070010</v>
      </c>
      <c r="J107">
        <v>450450</v>
      </c>
      <c r="K107">
        <v>-8</v>
      </c>
      <c r="M107">
        <f t="shared" si="3"/>
        <v>1049885</v>
      </c>
    </row>
    <row r="108" spans="2:13" x14ac:dyDescent="0.2">
      <c r="B108">
        <v>472075</v>
      </c>
      <c r="G108">
        <v>1071510</v>
      </c>
      <c r="J108">
        <v>450975</v>
      </c>
      <c r="K108">
        <v>-8</v>
      </c>
      <c r="M108">
        <f t="shared" si="3"/>
        <v>1050410</v>
      </c>
    </row>
    <row r="109" spans="2:13" x14ac:dyDescent="0.2">
      <c r="J109">
        <v>451620</v>
      </c>
      <c r="K109">
        <v>7</v>
      </c>
      <c r="M109">
        <f t="shared" si="3"/>
        <v>1051055</v>
      </c>
    </row>
    <row r="110" spans="2:13" x14ac:dyDescent="0.2">
      <c r="B110">
        <v>472300</v>
      </c>
      <c r="G110">
        <v>1071735</v>
      </c>
      <c r="J110">
        <v>451975</v>
      </c>
      <c r="K110">
        <v>7</v>
      </c>
      <c r="M110">
        <f t="shared" si="3"/>
        <v>1051410</v>
      </c>
    </row>
    <row r="111" spans="2:13" x14ac:dyDescent="0.2">
      <c r="B111">
        <v>472450</v>
      </c>
      <c r="C111">
        <v>-10000</v>
      </c>
      <c r="G111">
        <v>1071885</v>
      </c>
      <c r="J111">
        <v>452050</v>
      </c>
      <c r="K111">
        <v>0</v>
      </c>
      <c r="M111">
        <f t="shared" si="3"/>
        <v>1051485</v>
      </c>
    </row>
    <row r="112" spans="2:13" x14ac:dyDescent="0.2">
      <c r="B112">
        <v>472825</v>
      </c>
      <c r="G112">
        <v>1072260</v>
      </c>
      <c r="J112">
        <v>452550</v>
      </c>
      <c r="K112">
        <v>0</v>
      </c>
      <c r="M112">
        <f t="shared" si="3"/>
        <v>1051985</v>
      </c>
    </row>
    <row r="113" spans="2:13" x14ac:dyDescent="0.2">
      <c r="J113">
        <v>452675</v>
      </c>
      <c r="K113">
        <v>15</v>
      </c>
      <c r="M113">
        <f t="shared" si="3"/>
        <v>1052110</v>
      </c>
    </row>
    <row r="114" spans="2:13" x14ac:dyDescent="0.2">
      <c r="B114">
        <v>472950</v>
      </c>
      <c r="G114">
        <v>1072385</v>
      </c>
      <c r="J114">
        <v>454225</v>
      </c>
      <c r="K114">
        <v>15</v>
      </c>
      <c r="M114">
        <f t="shared" si="3"/>
        <v>1053660</v>
      </c>
    </row>
    <row r="115" spans="2:13" x14ac:dyDescent="0.2">
      <c r="B115">
        <v>473075</v>
      </c>
      <c r="C115">
        <v>10000</v>
      </c>
      <c r="D115">
        <v>0.06</v>
      </c>
      <c r="G115">
        <v>1072510</v>
      </c>
      <c r="J115">
        <v>454500</v>
      </c>
      <c r="K115">
        <v>-15</v>
      </c>
      <c r="M115">
        <f t="shared" si="3"/>
        <v>1053935</v>
      </c>
    </row>
    <row r="116" spans="2:13" x14ac:dyDescent="0.2">
      <c r="B116">
        <v>473625</v>
      </c>
      <c r="G116">
        <v>1073060</v>
      </c>
      <c r="J116">
        <v>454950</v>
      </c>
      <c r="K116">
        <v>-15</v>
      </c>
      <c r="M116">
        <f t="shared" si="3"/>
        <v>1054385</v>
      </c>
    </row>
    <row r="117" spans="2:13" x14ac:dyDescent="0.2">
      <c r="J117">
        <v>455100</v>
      </c>
      <c r="K117">
        <v>-1</v>
      </c>
      <c r="M117">
        <f t="shared" si="3"/>
        <v>1054535</v>
      </c>
    </row>
    <row r="118" spans="2:13" x14ac:dyDescent="0.2">
      <c r="B118">
        <v>475325</v>
      </c>
      <c r="G118">
        <v>1074760</v>
      </c>
      <c r="J118">
        <v>455875</v>
      </c>
      <c r="K118">
        <v>-1</v>
      </c>
      <c r="M118">
        <f t="shared" si="3"/>
        <v>1055310</v>
      </c>
    </row>
    <row r="119" spans="2:13" x14ac:dyDescent="0.2">
      <c r="B119">
        <v>475750</v>
      </c>
      <c r="C119">
        <v>-2500</v>
      </c>
      <c r="G119">
        <v>1075185</v>
      </c>
      <c r="J119">
        <v>455975</v>
      </c>
      <c r="K119">
        <v>8</v>
      </c>
      <c r="M119">
        <f t="shared" si="3"/>
        <v>1055410</v>
      </c>
    </row>
    <row r="120" spans="2:13" x14ac:dyDescent="0.2">
      <c r="B120">
        <v>476400</v>
      </c>
      <c r="G120">
        <v>1075835</v>
      </c>
      <c r="J120">
        <v>456550</v>
      </c>
      <c r="K120">
        <v>8</v>
      </c>
      <c r="M120">
        <f t="shared" si="3"/>
        <v>1055985</v>
      </c>
    </row>
    <row r="121" spans="2:13" x14ac:dyDescent="0.2">
      <c r="J121">
        <v>457450</v>
      </c>
      <c r="K121">
        <v>-1</v>
      </c>
      <c r="M121">
        <f t="shared" si="3"/>
        <v>1056885</v>
      </c>
    </row>
    <row r="122" spans="2:13" x14ac:dyDescent="0.2">
      <c r="J122">
        <v>457800</v>
      </c>
      <c r="K122">
        <v>-1</v>
      </c>
      <c r="M122">
        <f t="shared" si="3"/>
        <v>1057235</v>
      </c>
    </row>
    <row r="123" spans="2:13" x14ac:dyDescent="0.2">
      <c r="J123">
        <v>457875</v>
      </c>
      <c r="K123">
        <v>-5</v>
      </c>
      <c r="M123">
        <f t="shared" si="3"/>
        <v>1057310</v>
      </c>
    </row>
    <row r="124" spans="2:13" x14ac:dyDescent="0.2">
      <c r="J124">
        <v>458225</v>
      </c>
      <c r="K124">
        <v>-5</v>
      </c>
      <c r="M124">
        <f t="shared" si="3"/>
        <v>1057660</v>
      </c>
    </row>
    <row r="125" spans="2:13" x14ac:dyDescent="0.2">
      <c r="J125">
        <v>458700</v>
      </c>
      <c r="K125">
        <v>9</v>
      </c>
      <c r="M125">
        <f t="shared" si="3"/>
        <v>1058135</v>
      </c>
    </row>
    <row r="126" spans="2:13" x14ac:dyDescent="0.2">
      <c r="J126">
        <v>459600</v>
      </c>
      <c r="K126">
        <v>9</v>
      </c>
      <c r="M126">
        <f t="shared" si="3"/>
        <v>1059035</v>
      </c>
    </row>
    <row r="127" spans="2:13" x14ac:dyDescent="0.2">
      <c r="J127">
        <v>469700</v>
      </c>
      <c r="K127">
        <v>2</v>
      </c>
      <c r="M127">
        <f t="shared" si="3"/>
        <v>1069135</v>
      </c>
    </row>
    <row r="128" spans="2:13" x14ac:dyDescent="0.2">
      <c r="J128">
        <v>460500</v>
      </c>
      <c r="K128">
        <v>3</v>
      </c>
      <c r="M128">
        <f t="shared" si="3"/>
        <v>1059935</v>
      </c>
    </row>
    <row r="129" spans="10:13" x14ac:dyDescent="0.2">
      <c r="J129">
        <v>460575</v>
      </c>
      <c r="K129">
        <v>9</v>
      </c>
      <c r="M129">
        <f t="shared" si="3"/>
        <v>1060010</v>
      </c>
    </row>
    <row r="130" spans="10:13" x14ac:dyDescent="0.2">
      <c r="J130">
        <v>461150</v>
      </c>
      <c r="K130">
        <v>9</v>
      </c>
      <c r="M130">
        <f t="shared" si="3"/>
        <v>1060585</v>
      </c>
    </row>
    <row r="131" spans="10:13" x14ac:dyDescent="0.2">
      <c r="J131">
        <v>461200</v>
      </c>
      <c r="K131">
        <v>6</v>
      </c>
      <c r="M131">
        <f t="shared" si="3"/>
        <v>1060635</v>
      </c>
    </row>
    <row r="132" spans="10:13" x14ac:dyDescent="0.2">
      <c r="J132">
        <v>462100</v>
      </c>
      <c r="K132">
        <v>6</v>
      </c>
      <c r="M132">
        <f t="shared" si="3"/>
        <v>1061535</v>
      </c>
    </row>
    <row r="133" spans="10:13" x14ac:dyDescent="0.2">
      <c r="J133">
        <v>462250</v>
      </c>
      <c r="K133">
        <v>20</v>
      </c>
      <c r="M133">
        <f t="shared" si="3"/>
        <v>1061685</v>
      </c>
    </row>
    <row r="134" spans="10:13" x14ac:dyDescent="0.2">
      <c r="J134">
        <v>462550</v>
      </c>
      <c r="K134">
        <v>20</v>
      </c>
      <c r="M134">
        <f t="shared" si="3"/>
        <v>1061985</v>
      </c>
    </row>
    <row r="135" spans="10:13" x14ac:dyDescent="0.2">
      <c r="J135">
        <v>462770</v>
      </c>
      <c r="K135">
        <v>-1.5</v>
      </c>
      <c r="M135">
        <f t="shared" si="3"/>
        <v>1062205</v>
      </c>
    </row>
    <row r="136" spans="10:13" x14ac:dyDescent="0.2">
      <c r="J136">
        <v>463970</v>
      </c>
      <c r="K136">
        <v>-1.5</v>
      </c>
      <c r="M136">
        <f t="shared" si="3"/>
        <v>1063405</v>
      </c>
    </row>
    <row r="137" spans="10:13" x14ac:dyDescent="0.2">
      <c r="J137">
        <v>464075</v>
      </c>
      <c r="K137">
        <v>7</v>
      </c>
      <c r="M137">
        <f t="shared" si="3"/>
        <v>1063510</v>
      </c>
    </row>
    <row r="138" spans="10:13" x14ac:dyDescent="0.2">
      <c r="J138">
        <v>464680</v>
      </c>
      <c r="K138">
        <v>7</v>
      </c>
      <c r="M138">
        <f t="shared" si="3"/>
        <v>1064115</v>
      </c>
    </row>
    <row r="139" spans="10:13" x14ac:dyDescent="0.2">
      <c r="J139">
        <v>464850</v>
      </c>
      <c r="K139">
        <v>-9</v>
      </c>
      <c r="M139">
        <f t="shared" si="3"/>
        <v>1064285</v>
      </c>
    </row>
    <row r="140" spans="10:13" x14ac:dyDescent="0.2">
      <c r="J140">
        <v>465725</v>
      </c>
      <c r="K140">
        <v>-9</v>
      </c>
      <c r="M140">
        <f t="shared" si="3"/>
        <v>1065160</v>
      </c>
    </row>
    <row r="141" spans="10:13" x14ac:dyDescent="0.2">
      <c r="J141">
        <v>465825</v>
      </c>
      <c r="K141">
        <v>-1.2</v>
      </c>
      <c r="M141">
        <f t="shared" si="3"/>
        <v>1065260</v>
      </c>
    </row>
    <row r="142" spans="10:13" x14ac:dyDescent="0.2">
      <c r="J142">
        <v>466300</v>
      </c>
      <c r="K142">
        <v>-1.2</v>
      </c>
      <c r="M142">
        <f t="shared" si="3"/>
        <v>1065735</v>
      </c>
    </row>
    <row r="143" spans="10:13" x14ac:dyDescent="0.2">
      <c r="J143">
        <v>466350</v>
      </c>
      <c r="K143">
        <v>-3</v>
      </c>
      <c r="M143">
        <f t="shared" si="3"/>
        <v>1065785</v>
      </c>
    </row>
    <row r="144" spans="10:13" x14ac:dyDescent="0.2">
      <c r="J144">
        <v>467050</v>
      </c>
      <c r="K144">
        <v>-3</v>
      </c>
      <c r="M144">
        <f t="shared" si="3"/>
        <v>1066485</v>
      </c>
    </row>
    <row r="145" spans="10:13" x14ac:dyDescent="0.2">
      <c r="J145">
        <v>467225</v>
      </c>
      <c r="K145">
        <v>-20</v>
      </c>
      <c r="M145">
        <f t="shared" si="3"/>
        <v>1066660</v>
      </c>
    </row>
    <row r="146" spans="10:13" x14ac:dyDescent="0.2">
      <c r="J146">
        <v>468025</v>
      </c>
      <c r="K146">
        <v>-20</v>
      </c>
      <c r="M146">
        <f t="shared" si="3"/>
        <v>1067460</v>
      </c>
    </row>
    <row r="147" spans="10:13" x14ac:dyDescent="0.2">
      <c r="J147">
        <v>468225</v>
      </c>
      <c r="K147">
        <v>-1</v>
      </c>
      <c r="M147">
        <f t="shared" si="3"/>
        <v>1067660</v>
      </c>
    </row>
    <row r="148" spans="10:13" x14ac:dyDescent="0.2">
      <c r="J148">
        <v>468800</v>
      </c>
      <c r="K148">
        <v>-1</v>
      </c>
      <c r="M148">
        <f t="shared" si="3"/>
        <v>1068235</v>
      </c>
    </row>
    <row r="149" spans="10:13" x14ac:dyDescent="0.2">
      <c r="J149">
        <v>468975</v>
      </c>
      <c r="K149">
        <v>10.5</v>
      </c>
      <c r="M149">
        <f t="shared" si="3"/>
        <v>1068410</v>
      </c>
    </row>
    <row r="150" spans="10:13" x14ac:dyDescent="0.2">
      <c r="J150">
        <v>469775</v>
      </c>
      <c r="K150">
        <v>10.5</v>
      </c>
      <c r="M150">
        <f t="shared" si="3"/>
        <v>1069210</v>
      </c>
    </row>
    <row r="151" spans="10:13" x14ac:dyDescent="0.2">
      <c r="J151">
        <v>470000</v>
      </c>
      <c r="K151" t="s">
        <v>28</v>
      </c>
      <c r="M151">
        <f t="shared" si="3"/>
        <v>1069435</v>
      </c>
    </row>
    <row r="152" spans="10:13" x14ac:dyDescent="0.2">
      <c r="J152">
        <v>470000</v>
      </c>
      <c r="K152">
        <v>-11</v>
      </c>
      <c r="M152">
        <f t="shared" si="3"/>
        <v>1069435</v>
      </c>
    </row>
    <row r="153" spans="10:13" x14ac:dyDescent="0.2">
      <c r="J153">
        <v>470940</v>
      </c>
      <c r="K153">
        <v>-11</v>
      </c>
      <c r="M153">
        <f t="shared" si="3"/>
        <v>1070375</v>
      </c>
    </row>
    <row r="154" spans="10:13" x14ac:dyDescent="0.2">
      <c r="J154">
        <v>470975</v>
      </c>
      <c r="K154">
        <v>-9</v>
      </c>
      <c r="M154">
        <f t="shared" si="3"/>
        <v>1070410</v>
      </c>
    </row>
    <row r="155" spans="10:13" x14ac:dyDescent="0.2">
      <c r="J155">
        <v>471350</v>
      </c>
      <c r="K155">
        <v>-9</v>
      </c>
      <c r="M155">
        <f t="shared" si="3"/>
        <v>1070785</v>
      </c>
    </row>
    <row r="156" spans="10:13" x14ac:dyDescent="0.2">
      <c r="J156">
        <v>471450</v>
      </c>
      <c r="K156">
        <v>-17</v>
      </c>
      <c r="M156">
        <f t="shared" si="3"/>
        <v>1070885</v>
      </c>
    </row>
    <row r="157" spans="10:13" x14ac:dyDescent="0.2">
      <c r="J157">
        <v>472175</v>
      </c>
      <c r="K157">
        <v>-17</v>
      </c>
      <c r="M157">
        <f t="shared" si="3"/>
        <v>1071610</v>
      </c>
    </row>
    <row r="158" spans="10:13" x14ac:dyDescent="0.2">
      <c r="J158">
        <v>472325</v>
      </c>
      <c r="K158">
        <v>-4</v>
      </c>
      <c r="M158">
        <f t="shared" si="3"/>
        <v>1071760</v>
      </c>
    </row>
    <row r="159" spans="10:13" x14ac:dyDescent="0.2">
      <c r="J159">
        <v>472825</v>
      </c>
      <c r="K159">
        <v>-4</v>
      </c>
      <c r="M159">
        <f t="shared" si="3"/>
        <v>1072260</v>
      </c>
    </row>
    <row r="160" spans="10:13" x14ac:dyDescent="0.2">
      <c r="J160">
        <v>472875</v>
      </c>
      <c r="K160">
        <v>-1.6</v>
      </c>
      <c r="M160">
        <f t="shared" si="3"/>
        <v>1072310</v>
      </c>
    </row>
    <row r="161" spans="10:13" x14ac:dyDescent="0.2">
      <c r="J161">
        <v>473640</v>
      </c>
      <c r="K161">
        <v>-1.6</v>
      </c>
      <c r="M161">
        <f t="shared" si="3"/>
        <v>1073075</v>
      </c>
    </row>
    <row r="162" spans="10:13" x14ac:dyDescent="0.2">
      <c r="J162">
        <v>473675</v>
      </c>
      <c r="K162">
        <v>0</v>
      </c>
      <c r="M162">
        <f t="shared" si="3"/>
        <v>1073110</v>
      </c>
    </row>
  </sheetData>
  <phoneticPr fontId="13"/>
  <pageMargins left="0" right="0" top="0.39370078740157477" bottom="0.39370078740157477" header="0" footer="0"/>
  <pageSetup paperSize="9" orientation="portrait" horizontalDpi="0" verticalDpi="0" r:id="rId1"/>
  <headerFooter>
    <oddHeader>&amp;C&amp;A</oddHeader>
    <oddFooter>&amp;Cページ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6"/>
  <sheetViews>
    <sheetView zoomScaleNormal="100" workbookViewId="0">
      <selection activeCell="C37" sqref="C37"/>
    </sheetView>
  </sheetViews>
  <sheetFormatPr defaultRowHeight="14.25" x14ac:dyDescent="0.2"/>
  <cols>
    <col min="2" max="2" width="11.25" customWidth="1"/>
    <col min="3" max="3" width="12" customWidth="1"/>
    <col min="4" max="4" width="7.75" customWidth="1"/>
    <col min="5" max="5" width="14.625" customWidth="1"/>
    <col min="6" max="6" width="17.5" customWidth="1"/>
    <col min="7" max="7" width="15" customWidth="1"/>
    <col min="8" max="8" width="15.75" customWidth="1"/>
  </cols>
  <sheetData>
    <row r="3" spans="2:12" ht="31.5" customHeight="1" x14ac:dyDescent="0.2">
      <c r="B3" s="6" t="s">
        <v>33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2:12" ht="24.75" customHeight="1" x14ac:dyDescent="0.2">
      <c r="B4" s="1" t="s">
        <v>34</v>
      </c>
      <c r="C4" s="1" t="s">
        <v>35</v>
      </c>
      <c r="D4" s="1" t="s">
        <v>51</v>
      </c>
      <c r="E4" s="1" t="s">
        <v>36</v>
      </c>
      <c r="F4" s="1" t="s">
        <v>37</v>
      </c>
      <c r="G4" s="1" t="s">
        <v>38</v>
      </c>
      <c r="H4" s="1" t="s">
        <v>39</v>
      </c>
    </row>
    <row r="6" spans="2:12" x14ac:dyDescent="0.2">
      <c r="B6" t="s">
        <v>3</v>
      </c>
      <c r="C6" t="s">
        <v>2</v>
      </c>
      <c r="D6">
        <f>J7-J6</f>
        <v>6.8</v>
      </c>
      <c r="E6" s="1" t="s">
        <v>41</v>
      </c>
      <c r="H6" s="1" t="s">
        <v>41</v>
      </c>
      <c r="J6">
        <v>0</v>
      </c>
    </row>
    <row r="7" spans="2:12" x14ac:dyDescent="0.2">
      <c r="B7" t="s">
        <v>4</v>
      </c>
      <c r="C7" t="s">
        <v>3</v>
      </c>
      <c r="D7">
        <f t="shared" ref="D7:D28" si="0">J8-J7</f>
        <v>18.7</v>
      </c>
      <c r="E7" s="1" t="s">
        <v>41</v>
      </c>
      <c r="H7" s="1" t="s">
        <v>41</v>
      </c>
      <c r="J7">
        <v>6.8</v>
      </c>
    </row>
    <row r="8" spans="2:12" x14ac:dyDescent="0.2">
      <c r="B8" t="s">
        <v>5</v>
      </c>
      <c r="C8" t="s">
        <v>4</v>
      </c>
      <c r="D8">
        <f t="shared" si="0"/>
        <v>51.2</v>
      </c>
      <c r="E8" s="1" t="s">
        <v>41</v>
      </c>
      <c r="J8">
        <v>25.5</v>
      </c>
    </row>
    <row r="9" spans="2:12" x14ac:dyDescent="0.2">
      <c r="B9" t="s">
        <v>6</v>
      </c>
      <c r="C9" t="s">
        <v>5</v>
      </c>
      <c r="D9">
        <f t="shared" si="0"/>
        <v>18.700000000000003</v>
      </c>
      <c r="E9" s="1" t="s">
        <v>41</v>
      </c>
      <c r="J9">
        <v>76.7</v>
      </c>
    </row>
    <row r="10" spans="2:12" x14ac:dyDescent="0.2">
      <c r="B10" t="s">
        <v>7</v>
      </c>
      <c r="C10" t="s">
        <v>6</v>
      </c>
      <c r="D10">
        <f t="shared" si="0"/>
        <v>15.899999999999991</v>
      </c>
      <c r="E10" s="1" t="s">
        <v>41</v>
      </c>
      <c r="J10">
        <v>95.4</v>
      </c>
    </row>
    <row r="11" spans="2:12" x14ac:dyDescent="0.2">
      <c r="B11" t="s">
        <v>8</v>
      </c>
      <c r="C11" t="s">
        <v>7</v>
      </c>
      <c r="D11">
        <f t="shared" si="0"/>
        <v>23.700000000000003</v>
      </c>
      <c r="E11" s="2" t="s">
        <v>42</v>
      </c>
      <c r="J11">
        <v>111.3</v>
      </c>
    </row>
    <row r="12" spans="2:12" x14ac:dyDescent="0.2">
      <c r="B12" t="s">
        <v>9</v>
      </c>
      <c r="C12" t="s">
        <v>8</v>
      </c>
      <c r="D12">
        <f t="shared" si="0"/>
        <v>32.400000000000006</v>
      </c>
      <c r="E12" s="1"/>
      <c r="J12">
        <v>135</v>
      </c>
    </row>
    <row r="13" spans="2:12" x14ac:dyDescent="0.2">
      <c r="B13" t="s">
        <v>10</v>
      </c>
      <c r="C13" t="s">
        <v>9</v>
      </c>
      <c r="D13">
        <f t="shared" si="0"/>
        <v>43.900000000000006</v>
      </c>
      <c r="E13" s="1" t="s">
        <v>53</v>
      </c>
      <c r="J13">
        <v>167.4</v>
      </c>
    </row>
    <row r="14" spans="2:12" x14ac:dyDescent="0.2">
      <c r="B14" t="s">
        <v>11</v>
      </c>
      <c r="C14" t="s">
        <v>10</v>
      </c>
      <c r="D14">
        <f t="shared" si="0"/>
        <v>27.599999999999994</v>
      </c>
      <c r="E14" s="1" t="s">
        <v>53</v>
      </c>
      <c r="J14">
        <v>211.3</v>
      </c>
    </row>
    <row r="15" spans="2:12" x14ac:dyDescent="0.2">
      <c r="B15" t="s">
        <v>12</v>
      </c>
      <c r="C15" t="s">
        <v>11</v>
      </c>
      <c r="D15">
        <f t="shared" si="0"/>
        <v>35.299999999999983</v>
      </c>
      <c r="J15">
        <v>238.9</v>
      </c>
    </row>
    <row r="16" spans="2:12" x14ac:dyDescent="0.2">
      <c r="B16" t="s">
        <v>13</v>
      </c>
      <c r="C16" t="s">
        <v>12</v>
      </c>
      <c r="D16">
        <f t="shared" si="0"/>
        <v>38.600000000000023</v>
      </c>
      <c r="J16">
        <v>274.2</v>
      </c>
    </row>
    <row r="17" spans="2:10" x14ac:dyDescent="0.2">
      <c r="B17" t="s">
        <v>14</v>
      </c>
      <c r="C17" t="s">
        <v>13</v>
      </c>
      <c r="D17">
        <f t="shared" si="0"/>
        <v>29.199999999999989</v>
      </c>
      <c r="J17">
        <v>312.8</v>
      </c>
    </row>
    <row r="18" spans="2:10" x14ac:dyDescent="0.2">
      <c r="B18" t="s">
        <v>15</v>
      </c>
      <c r="C18" t="s">
        <v>14</v>
      </c>
      <c r="D18">
        <f t="shared" si="0"/>
        <v>25.100000000000023</v>
      </c>
      <c r="J18">
        <v>342</v>
      </c>
    </row>
    <row r="19" spans="2:10" x14ac:dyDescent="0.2">
      <c r="B19" t="s">
        <v>16</v>
      </c>
      <c r="C19" t="s">
        <v>15</v>
      </c>
      <c r="D19">
        <f t="shared" si="0"/>
        <v>41.099999999999966</v>
      </c>
      <c r="J19">
        <v>367.1</v>
      </c>
    </row>
    <row r="20" spans="2:10" x14ac:dyDescent="0.2">
      <c r="B20" t="s">
        <v>17</v>
      </c>
      <c r="C20" t="s">
        <v>16</v>
      </c>
      <c r="D20">
        <f t="shared" si="0"/>
        <v>44.400000000000034</v>
      </c>
      <c r="J20">
        <v>408.2</v>
      </c>
    </row>
    <row r="21" spans="2:10" x14ac:dyDescent="0.2">
      <c r="B21" t="s">
        <v>18</v>
      </c>
      <c r="C21" t="s">
        <v>17</v>
      </c>
      <c r="D21">
        <f t="shared" si="0"/>
        <v>23.699999999999989</v>
      </c>
      <c r="J21">
        <v>452.6</v>
      </c>
    </row>
    <row r="22" spans="2:10" x14ac:dyDescent="0.2">
      <c r="B22" t="s">
        <v>19</v>
      </c>
      <c r="C22" t="s">
        <v>18</v>
      </c>
      <c r="D22">
        <f t="shared" si="0"/>
        <v>30.099999999999966</v>
      </c>
      <c r="E22" s="2" t="s">
        <v>46</v>
      </c>
      <c r="H22" s="2" t="s">
        <v>46</v>
      </c>
      <c r="J22">
        <v>476.3</v>
      </c>
    </row>
    <row r="23" spans="2:10" x14ac:dyDescent="0.2">
      <c r="B23" t="s">
        <v>20</v>
      </c>
      <c r="C23" t="s">
        <v>19</v>
      </c>
      <c r="D23">
        <f t="shared" si="0"/>
        <v>9</v>
      </c>
      <c r="E23" s="2" t="s">
        <v>46</v>
      </c>
      <c r="H23" s="2" t="s">
        <v>46</v>
      </c>
      <c r="J23">
        <v>506.4</v>
      </c>
    </row>
    <row r="24" spans="2:10" x14ac:dyDescent="0.2">
      <c r="B24" t="s">
        <v>21</v>
      </c>
      <c r="C24" t="s">
        <v>20</v>
      </c>
      <c r="D24">
        <f t="shared" si="0"/>
        <v>32.600000000000023</v>
      </c>
      <c r="J24">
        <v>515.4</v>
      </c>
    </row>
    <row r="25" spans="2:10" x14ac:dyDescent="0.2">
      <c r="B25" t="s">
        <v>22</v>
      </c>
      <c r="C25" t="s">
        <v>21</v>
      </c>
      <c r="D25">
        <f t="shared" si="0"/>
        <v>22.200000000000045</v>
      </c>
      <c r="J25">
        <v>548</v>
      </c>
    </row>
    <row r="26" spans="2:10" x14ac:dyDescent="0.2">
      <c r="B26" t="s">
        <v>23</v>
      </c>
      <c r="C26" t="s">
        <v>22</v>
      </c>
      <c r="D26">
        <f t="shared" si="0"/>
        <v>31.099999999999909</v>
      </c>
      <c r="J26">
        <v>570.20000000000005</v>
      </c>
    </row>
    <row r="27" spans="2:10" x14ac:dyDescent="0.2">
      <c r="B27" t="s">
        <v>24</v>
      </c>
      <c r="C27" t="s">
        <v>23</v>
      </c>
      <c r="D27">
        <f t="shared" si="0"/>
        <v>20</v>
      </c>
      <c r="J27">
        <v>601.29999999999995</v>
      </c>
    </row>
    <row r="28" spans="2:10" x14ac:dyDescent="0.2">
      <c r="B28" t="s">
        <v>25</v>
      </c>
      <c r="C28" t="s">
        <v>24</v>
      </c>
      <c r="D28">
        <f t="shared" si="0"/>
        <v>55</v>
      </c>
      <c r="E28" s="1" t="s">
        <v>41</v>
      </c>
      <c r="J28">
        <v>621.29999999999995</v>
      </c>
    </row>
    <row r="29" spans="2:10" x14ac:dyDescent="0.2">
      <c r="B29" s="1" t="s">
        <v>40</v>
      </c>
      <c r="C29" t="s">
        <v>25</v>
      </c>
      <c r="D29" t="s">
        <v>50</v>
      </c>
      <c r="E29" s="1" t="s">
        <v>41</v>
      </c>
      <c r="J29">
        <v>676.3</v>
      </c>
    </row>
    <row r="31" spans="2:10" x14ac:dyDescent="0.2">
      <c r="B31" s="1" t="s">
        <v>43</v>
      </c>
    </row>
    <row r="32" spans="2:10" x14ac:dyDescent="0.2">
      <c r="E32" s="1" t="s">
        <v>45</v>
      </c>
      <c r="G32" s="1" t="s">
        <v>48</v>
      </c>
    </row>
    <row r="34" spans="5:7" ht="42.75" x14ac:dyDescent="0.2">
      <c r="E34" s="3" t="s">
        <v>44</v>
      </c>
      <c r="G34" s="1" t="s">
        <v>49</v>
      </c>
    </row>
    <row r="35" spans="5:7" ht="42.75" x14ac:dyDescent="0.2">
      <c r="E35" s="4" t="s">
        <v>47</v>
      </c>
    </row>
    <row r="36" spans="5:7" x14ac:dyDescent="0.2">
      <c r="E36" s="2" t="s">
        <v>46</v>
      </c>
    </row>
  </sheetData>
  <mergeCells count="1">
    <mergeCell ref="B3:L3"/>
  </mergeCells>
  <phoneticPr fontId="13"/>
  <hyperlinks>
    <hyperlink ref="E11" r:id="rId1"/>
    <hyperlink ref="E22" r:id="rId2"/>
    <hyperlink ref="E23" r:id="rId3"/>
    <hyperlink ref="H22" r:id="rId4"/>
    <hyperlink ref="H23" r:id="rId5"/>
    <hyperlink ref="E36" r:id="rId6"/>
  </hyperlinks>
  <pageMargins left="0.7" right="0.7" top="0.75" bottom="0.75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137"/>
  <sheetViews>
    <sheetView tabSelected="1" topLeftCell="E13" zoomScaleNormal="100" workbookViewId="0">
      <selection activeCell="P16" sqref="P16"/>
    </sheetView>
  </sheetViews>
  <sheetFormatPr defaultRowHeight="14.25" x14ac:dyDescent="0.2"/>
  <sheetData>
    <row r="5" spans="2:16" x14ac:dyDescent="0.2">
      <c r="B5" t="s">
        <v>64</v>
      </c>
      <c r="K5" t="s">
        <v>63</v>
      </c>
      <c r="L5">
        <v>1099.5999999999999</v>
      </c>
      <c r="M5" t="s">
        <v>65</v>
      </c>
    </row>
    <row r="6" spans="2:16" x14ac:dyDescent="0.2">
      <c r="B6" t="s">
        <v>62</v>
      </c>
      <c r="E6" t="s">
        <v>61</v>
      </c>
      <c r="H6" t="s">
        <v>67</v>
      </c>
      <c r="J6" t="s">
        <v>66</v>
      </c>
      <c r="K6" t="s">
        <v>62</v>
      </c>
      <c r="N6" t="s">
        <v>61</v>
      </c>
      <c r="P6" t="s">
        <v>73</v>
      </c>
    </row>
    <row r="7" spans="2:16" x14ac:dyDescent="0.2">
      <c r="B7">
        <v>165150</v>
      </c>
      <c r="E7">
        <v>167270</v>
      </c>
      <c r="H7">
        <v>173335</v>
      </c>
      <c r="K7">
        <f>1099600-B7</f>
        <v>934450</v>
      </c>
      <c r="N7">
        <f>1099600-E7</f>
        <v>932330</v>
      </c>
      <c r="P7">
        <f>1099600-H7</f>
        <v>926265</v>
      </c>
    </row>
    <row r="8" spans="2:16" x14ac:dyDescent="0.2">
      <c r="B8">
        <v>166000</v>
      </c>
      <c r="C8">
        <v>-3000</v>
      </c>
      <c r="E8">
        <v>169200</v>
      </c>
      <c r="F8">
        <v>-1</v>
      </c>
      <c r="H8">
        <f>225+H7</f>
        <v>173560</v>
      </c>
      <c r="K8">
        <f>1099600-B8</f>
        <v>933600</v>
      </c>
      <c r="L8">
        <v>-3000</v>
      </c>
      <c r="N8">
        <f t="shared" ref="N8:N71" si="0">1099600-E8</f>
        <v>930400</v>
      </c>
      <c r="P8">
        <f t="shared" ref="P8:P47" si="1">1099600-H8</f>
        <v>926040</v>
      </c>
    </row>
    <row r="10" spans="2:16" x14ac:dyDescent="0.2">
      <c r="B10">
        <v>166800</v>
      </c>
      <c r="E10">
        <v>169920</v>
      </c>
      <c r="H10">
        <v>174255</v>
      </c>
      <c r="K10">
        <f t="shared" ref="K10:K71" si="2">1099600-B10</f>
        <v>932800</v>
      </c>
      <c r="N10">
        <f t="shared" si="0"/>
        <v>929680</v>
      </c>
      <c r="P10">
        <f t="shared" si="1"/>
        <v>925345</v>
      </c>
    </row>
    <row r="11" spans="2:16" x14ac:dyDescent="0.2">
      <c r="B11">
        <v>167000</v>
      </c>
      <c r="C11">
        <v>2600</v>
      </c>
      <c r="E11">
        <v>170980</v>
      </c>
      <c r="F11">
        <v>3.5</v>
      </c>
      <c r="H11">
        <f>H10+350</f>
        <v>174605</v>
      </c>
      <c r="K11">
        <f t="shared" si="2"/>
        <v>932600</v>
      </c>
      <c r="L11">
        <v>2600</v>
      </c>
      <c r="N11">
        <f t="shared" si="0"/>
        <v>928620</v>
      </c>
      <c r="P11">
        <f t="shared" si="1"/>
        <v>924995</v>
      </c>
    </row>
    <row r="12" spans="2:16" x14ac:dyDescent="0.2">
      <c r="B12">
        <v>167200</v>
      </c>
      <c r="C12">
        <v>8000</v>
      </c>
      <c r="E12">
        <v>171675</v>
      </c>
      <c r="F12">
        <v>8</v>
      </c>
      <c r="K12">
        <f t="shared" si="2"/>
        <v>932400</v>
      </c>
      <c r="L12">
        <v>8000</v>
      </c>
      <c r="N12">
        <f t="shared" si="0"/>
        <v>927925</v>
      </c>
    </row>
    <row r="13" spans="2:16" x14ac:dyDescent="0.2">
      <c r="B13">
        <v>168500</v>
      </c>
      <c r="C13">
        <v>2000</v>
      </c>
      <c r="E13">
        <v>172485</v>
      </c>
      <c r="F13">
        <v>4</v>
      </c>
      <c r="H13">
        <v>174955</v>
      </c>
      <c r="I13" s="1" t="s">
        <v>68</v>
      </c>
      <c r="K13">
        <f t="shared" si="2"/>
        <v>931100</v>
      </c>
      <c r="L13">
        <v>2000</v>
      </c>
      <c r="N13">
        <f t="shared" si="0"/>
        <v>927115</v>
      </c>
      <c r="P13">
        <f t="shared" si="1"/>
        <v>924645</v>
      </c>
    </row>
    <row r="14" spans="2:16" x14ac:dyDescent="0.2">
      <c r="H14">
        <f>H13+2175</f>
        <v>177130</v>
      </c>
      <c r="P14">
        <f t="shared" si="1"/>
        <v>922470</v>
      </c>
    </row>
    <row r="15" spans="2:16" x14ac:dyDescent="0.2">
      <c r="B15">
        <v>170000</v>
      </c>
      <c r="E15">
        <v>173500</v>
      </c>
      <c r="K15">
        <f t="shared" si="2"/>
        <v>929600</v>
      </c>
      <c r="N15">
        <f t="shared" si="0"/>
        <v>926100</v>
      </c>
    </row>
    <row r="16" spans="2:16" x14ac:dyDescent="0.2">
      <c r="B16">
        <v>171850</v>
      </c>
      <c r="C16">
        <v>2500</v>
      </c>
      <c r="E16">
        <v>175130</v>
      </c>
      <c r="F16">
        <v>-3</v>
      </c>
      <c r="H16">
        <v>189220</v>
      </c>
      <c r="I16" s="1" t="s">
        <v>69</v>
      </c>
      <c r="K16">
        <f t="shared" si="2"/>
        <v>927750</v>
      </c>
      <c r="L16">
        <v>2500</v>
      </c>
      <c r="N16">
        <f t="shared" si="0"/>
        <v>924470</v>
      </c>
      <c r="P16">
        <f t="shared" si="1"/>
        <v>910380</v>
      </c>
    </row>
    <row r="17" spans="2:16" x14ac:dyDescent="0.2">
      <c r="E17">
        <v>175500</v>
      </c>
      <c r="F17">
        <v>-2.5</v>
      </c>
      <c r="H17">
        <v>190220</v>
      </c>
      <c r="N17">
        <f t="shared" si="0"/>
        <v>924100</v>
      </c>
      <c r="P17">
        <f t="shared" si="1"/>
        <v>909380</v>
      </c>
    </row>
    <row r="18" spans="2:16" x14ac:dyDescent="0.2">
      <c r="B18">
        <v>172150</v>
      </c>
      <c r="E18">
        <v>177120</v>
      </c>
      <c r="F18">
        <v>2</v>
      </c>
      <c r="K18">
        <f t="shared" si="2"/>
        <v>927450</v>
      </c>
      <c r="N18">
        <f t="shared" si="0"/>
        <v>922480</v>
      </c>
    </row>
    <row r="19" spans="2:16" x14ac:dyDescent="0.2">
      <c r="B19">
        <v>173900</v>
      </c>
      <c r="C19">
        <v>-2500</v>
      </c>
      <c r="E19">
        <v>177800</v>
      </c>
      <c r="F19">
        <v>8</v>
      </c>
      <c r="H19">
        <v>193835</v>
      </c>
      <c r="I19" s="1" t="s">
        <v>70</v>
      </c>
      <c r="K19">
        <f t="shared" si="2"/>
        <v>925700</v>
      </c>
      <c r="L19">
        <v>-2500</v>
      </c>
      <c r="N19">
        <f t="shared" si="0"/>
        <v>921800</v>
      </c>
      <c r="P19">
        <f t="shared" si="1"/>
        <v>905765</v>
      </c>
    </row>
    <row r="20" spans="2:16" x14ac:dyDescent="0.2">
      <c r="H20">
        <f>H19+1755</f>
        <v>195590</v>
      </c>
      <c r="P20">
        <f t="shared" si="1"/>
        <v>904010</v>
      </c>
    </row>
    <row r="21" spans="2:16" x14ac:dyDescent="0.2">
      <c r="B21">
        <v>174000</v>
      </c>
      <c r="E21">
        <v>178000</v>
      </c>
      <c r="K21">
        <f t="shared" si="2"/>
        <v>925600</v>
      </c>
      <c r="N21">
        <f t="shared" si="0"/>
        <v>921600</v>
      </c>
    </row>
    <row r="22" spans="2:16" x14ac:dyDescent="0.2">
      <c r="B22">
        <v>175000</v>
      </c>
      <c r="C22">
        <v>-3000</v>
      </c>
      <c r="E22">
        <v>178400</v>
      </c>
      <c r="F22">
        <v>-1.6</v>
      </c>
      <c r="H22">
        <v>195810</v>
      </c>
      <c r="I22" s="1" t="s">
        <v>71</v>
      </c>
      <c r="K22">
        <f t="shared" si="2"/>
        <v>924600</v>
      </c>
      <c r="L22">
        <v>-3000</v>
      </c>
      <c r="N22">
        <f t="shared" si="0"/>
        <v>921200</v>
      </c>
      <c r="P22">
        <f t="shared" si="1"/>
        <v>903790</v>
      </c>
    </row>
    <row r="23" spans="2:16" x14ac:dyDescent="0.2">
      <c r="E23">
        <v>178950</v>
      </c>
      <c r="F23">
        <v>-0.4</v>
      </c>
      <c r="H23">
        <f>H22+175</f>
        <v>195985</v>
      </c>
      <c r="N23">
        <f t="shared" si="0"/>
        <v>920650</v>
      </c>
      <c r="P23">
        <f t="shared" si="1"/>
        <v>903615</v>
      </c>
    </row>
    <row r="24" spans="2:16" x14ac:dyDescent="0.2">
      <c r="B24">
        <v>178170</v>
      </c>
      <c r="E24">
        <v>179310</v>
      </c>
      <c r="F24">
        <v>-6</v>
      </c>
      <c r="K24">
        <f t="shared" si="2"/>
        <v>921430</v>
      </c>
      <c r="N24">
        <f t="shared" si="0"/>
        <v>920290</v>
      </c>
    </row>
    <row r="25" spans="2:16" x14ac:dyDescent="0.2">
      <c r="B25">
        <v>178950</v>
      </c>
      <c r="C25">
        <v>-3500</v>
      </c>
      <c r="E25">
        <v>180700</v>
      </c>
      <c r="F25">
        <v>-1</v>
      </c>
      <c r="H25">
        <v>196440</v>
      </c>
      <c r="K25">
        <f t="shared" si="2"/>
        <v>920650</v>
      </c>
      <c r="L25">
        <v>-3500</v>
      </c>
      <c r="N25">
        <f t="shared" si="0"/>
        <v>918900</v>
      </c>
      <c r="P25">
        <f t="shared" si="1"/>
        <v>903160</v>
      </c>
    </row>
    <row r="26" spans="2:16" x14ac:dyDescent="0.2">
      <c r="E26">
        <v>181690</v>
      </c>
      <c r="F26">
        <v>-0.8</v>
      </c>
      <c r="H26">
        <f>H25+925</f>
        <v>197365</v>
      </c>
      <c r="N26">
        <f t="shared" si="0"/>
        <v>917910</v>
      </c>
      <c r="P26">
        <f t="shared" si="1"/>
        <v>902235</v>
      </c>
    </row>
    <row r="27" spans="2:16" x14ac:dyDescent="0.2">
      <c r="B27">
        <v>180400</v>
      </c>
      <c r="E27">
        <v>182155</v>
      </c>
      <c r="F27">
        <v>-10</v>
      </c>
      <c r="K27">
        <f t="shared" si="2"/>
        <v>919200</v>
      </c>
      <c r="N27">
        <f t="shared" si="0"/>
        <v>917445</v>
      </c>
    </row>
    <row r="28" spans="2:16" x14ac:dyDescent="0.2">
      <c r="B28">
        <v>180950</v>
      </c>
      <c r="C28">
        <v>-6000</v>
      </c>
      <c r="H28">
        <v>197980</v>
      </c>
      <c r="K28">
        <f t="shared" si="2"/>
        <v>918650</v>
      </c>
      <c r="L28">
        <v>-6000</v>
      </c>
      <c r="P28">
        <f t="shared" si="1"/>
        <v>901620</v>
      </c>
    </row>
    <row r="29" spans="2:16" x14ac:dyDescent="0.2">
      <c r="E29">
        <v>182785</v>
      </c>
      <c r="H29">
        <f>H28+2975</f>
        <v>200955</v>
      </c>
      <c r="N29">
        <f t="shared" si="0"/>
        <v>916815</v>
      </c>
      <c r="P29">
        <f t="shared" si="1"/>
        <v>898645</v>
      </c>
    </row>
    <row r="30" spans="2:16" x14ac:dyDescent="0.2">
      <c r="B30">
        <v>187750</v>
      </c>
      <c r="E30">
        <v>184680</v>
      </c>
      <c r="F30">
        <v>-2.5</v>
      </c>
      <c r="K30">
        <f t="shared" si="2"/>
        <v>911850</v>
      </c>
      <c r="N30">
        <f t="shared" si="0"/>
        <v>914920</v>
      </c>
    </row>
    <row r="31" spans="2:16" x14ac:dyDescent="0.2">
      <c r="B31">
        <v>187950</v>
      </c>
      <c r="C31">
        <v>12000</v>
      </c>
      <c r="E31">
        <v>185115</v>
      </c>
      <c r="F31">
        <v>-5</v>
      </c>
      <c r="H31">
        <v>202005</v>
      </c>
      <c r="K31">
        <f t="shared" si="2"/>
        <v>911650</v>
      </c>
      <c r="L31">
        <v>12000</v>
      </c>
      <c r="N31">
        <f t="shared" si="0"/>
        <v>914485</v>
      </c>
      <c r="P31">
        <f t="shared" si="1"/>
        <v>897595</v>
      </c>
    </row>
    <row r="32" spans="2:16" x14ac:dyDescent="0.2">
      <c r="E32">
        <v>185790</v>
      </c>
      <c r="F32">
        <v>-4</v>
      </c>
      <c r="H32">
        <f>H31+275</f>
        <v>202280</v>
      </c>
      <c r="N32">
        <f t="shared" si="0"/>
        <v>913810</v>
      </c>
      <c r="P32">
        <f t="shared" si="1"/>
        <v>897320</v>
      </c>
    </row>
    <row r="33" spans="2:16" x14ac:dyDescent="0.2">
      <c r="B33">
        <v>191800</v>
      </c>
      <c r="E33">
        <v>186200</v>
      </c>
      <c r="F33">
        <v>-1.5</v>
      </c>
      <c r="K33">
        <f t="shared" si="2"/>
        <v>907800</v>
      </c>
      <c r="N33">
        <f t="shared" si="0"/>
        <v>913400</v>
      </c>
    </row>
    <row r="34" spans="2:16" x14ac:dyDescent="0.2">
      <c r="B34">
        <v>192910</v>
      </c>
      <c r="C34">
        <v>-3000</v>
      </c>
      <c r="E34">
        <v>186630</v>
      </c>
      <c r="F34">
        <v>-6</v>
      </c>
      <c r="H34">
        <v>202975</v>
      </c>
      <c r="K34">
        <f t="shared" si="2"/>
        <v>906690</v>
      </c>
      <c r="L34">
        <v>-3000</v>
      </c>
      <c r="N34">
        <f t="shared" si="0"/>
        <v>912970</v>
      </c>
      <c r="P34">
        <f t="shared" si="1"/>
        <v>896625</v>
      </c>
    </row>
    <row r="35" spans="2:16" x14ac:dyDescent="0.2">
      <c r="E35">
        <v>187220</v>
      </c>
      <c r="F35">
        <v>-1</v>
      </c>
      <c r="H35">
        <f>H34+225</f>
        <v>203200</v>
      </c>
      <c r="N35">
        <f t="shared" si="0"/>
        <v>912380</v>
      </c>
      <c r="P35">
        <f t="shared" si="1"/>
        <v>896400</v>
      </c>
    </row>
    <row r="36" spans="2:16" x14ac:dyDescent="0.2">
      <c r="B36">
        <v>189300</v>
      </c>
      <c r="C36" s="1" t="s">
        <v>55</v>
      </c>
      <c r="E36">
        <v>188265</v>
      </c>
      <c r="F36">
        <v>-5</v>
      </c>
      <c r="K36">
        <f t="shared" si="2"/>
        <v>910300</v>
      </c>
      <c r="L36" s="1" t="s">
        <v>55</v>
      </c>
      <c r="N36">
        <f t="shared" si="0"/>
        <v>911335</v>
      </c>
    </row>
    <row r="37" spans="2:16" x14ac:dyDescent="0.2">
      <c r="B37">
        <v>190100</v>
      </c>
      <c r="C37" s="1" t="s">
        <v>54</v>
      </c>
      <c r="E37">
        <v>188770</v>
      </c>
      <c r="F37">
        <v>-0.8</v>
      </c>
      <c r="H37">
        <v>204750</v>
      </c>
      <c r="K37">
        <f t="shared" si="2"/>
        <v>909500</v>
      </c>
      <c r="L37" s="1" t="s">
        <v>54</v>
      </c>
      <c r="N37">
        <f t="shared" si="0"/>
        <v>910830</v>
      </c>
      <c r="P37">
        <f t="shared" si="1"/>
        <v>894850</v>
      </c>
    </row>
    <row r="38" spans="2:16" x14ac:dyDescent="0.2">
      <c r="E38">
        <v>189170</v>
      </c>
      <c r="F38">
        <v>-10</v>
      </c>
      <c r="H38">
        <f>H37+325</f>
        <v>205075</v>
      </c>
      <c r="N38">
        <f t="shared" si="0"/>
        <v>910430</v>
      </c>
      <c r="P38">
        <f t="shared" si="1"/>
        <v>894525</v>
      </c>
    </row>
    <row r="39" spans="2:16" x14ac:dyDescent="0.2">
      <c r="B39">
        <v>201820</v>
      </c>
      <c r="E39">
        <v>190235</v>
      </c>
      <c r="F39">
        <v>-1</v>
      </c>
      <c r="K39">
        <f t="shared" si="2"/>
        <v>897780</v>
      </c>
      <c r="N39">
        <f t="shared" si="0"/>
        <v>909365</v>
      </c>
    </row>
    <row r="40" spans="2:16" x14ac:dyDescent="0.2">
      <c r="B40">
        <v>202900</v>
      </c>
      <c r="C40">
        <v>-4000</v>
      </c>
      <c r="E40">
        <v>190800</v>
      </c>
      <c r="F40">
        <v>6</v>
      </c>
      <c r="H40">
        <v>208535</v>
      </c>
      <c r="K40">
        <f t="shared" si="2"/>
        <v>896700</v>
      </c>
      <c r="L40">
        <v>-4000</v>
      </c>
      <c r="N40">
        <f t="shared" si="0"/>
        <v>908800</v>
      </c>
      <c r="P40">
        <f t="shared" si="1"/>
        <v>891065</v>
      </c>
    </row>
    <row r="41" spans="2:16" x14ac:dyDescent="0.2">
      <c r="E41">
        <v>191235</v>
      </c>
      <c r="F41">
        <v>-5</v>
      </c>
      <c r="H41">
        <f>H40+150</f>
        <v>208685</v>
      </c>
      <c r="N41">
        <f t="shared" si="0"/>
        <v>908365</v>
      </c>
      <c r="P41">
        <f t="shared" si="1"/>
        <v>890915</v>
      </c>
    </row>
    <row r="42" spans="2:16" x14ac:dyDescent="0.2">
      <c r="B42">
        <v>204400</v>
      </c>
      <c r="E42">
        <v>192415</v>
      </c>
      <c r="F42">
        <v>1.4</v>
      </c>
      <c r="K42">
        <f t="shared" si="2"/>
        <v>895200</v>
      </c>
      <c r="N42">
        <f t="shared" si="0"/>
        <v>907185</v>
      </c>
    </row>
    <row r="43" spans="2:16" x14ac:dyDescent="0.2">
      <c r="B43">
        <v>205170</v>
      </c>
      <c r="C43">
        <v>-6000</v>
      </c>
      <c r="H43">
        <v>218845</v>
      </c>
      <c r="K43">
        <f t="shared" si="2"/>
        <v>894430</v>
      </c>
      <c r="L43">
        <v>-6000</v>
      </c>
      <c r="P43">
        <f t="shared" si="1"/>
        <v>880755</v>
      </c>
    </row>
    <row r="44" spans="2:16" x14ac:dyDescent="0.2">
      <c r="E44">
        <v>192960</v>
      </c>
      <c r="H44">
        <f>H43+325</f>
        <v>219170</v>
      </c>
      <c r="N44">
        <f t="shared" si="0"/>
        <v>906640</v>
      </c>
      <c r="P44">
        <f t="shared" si="1"/>
        <v>880430</v>
      </c>
    </row>
    <row r="45" spans="2:16" x14ac:dyDescent="0.2">
      <c r="B45">
        <v>206170</v>
      </c>
      <c r="E45">
        <v>195600</v>
      </c>
      <c r="F45">
        <v>-15</v>
      </c>
      <c r="K45">
        <f t="shared" si="2"/>
        <v>893430</v>
      </c>
      <c r="N45">
        <f t="shared" si="0"/>
        <v>904000</v>
      </c>
    </row>
    <row r="46" spans="2:16" x14ac:dyDescent="0.2">
      <c r="B46">
        <v>207500</v>
      </c>
      <c r="C46">
        <v>-3000</v>
      </c>
      <c r="E46">
        <v>197710</v>
      </c>
      <c r="F46">
        <v>-3.5</v>
      </c>
      <c r="H46">
        <f>232285-450</f>
        <v>231835</v>
      </c>
      <c r="I46" s="1" t="s">
        <v>72</v>
      </c>
      <c r="K46">
        <f t="shared" si="2"/>
        <v>892100</v>
      </c>
      <c r="L46">
        <v>-3000</v>
      </c>
      <c r="N46">
        <f t="shared" si="0"/>
        <v>901890</v>
      </c>
      <c r="P46">
        <f t="shared" si="1"/>
        <v>867765</v>
      </c>
    </row>
    <row r="47" spans="2:16" x14ac:dyDescent="0.2">
      <c r="B47">
        <v>209490</v>
      </c>
      <c r="C47">
        <v>2500</v>
      </c>
      <c r="E47">
        <v>201000</v>
      </c>
      <c r="F47">
        <v>12</v>
      </c>
      <c r="H47">
        <f>232285+450</f>
        <v>232735</v>
      </c>
      <c r="K47">
        <f t="shared" si="2"/>
        <v>890110</v>
      </c>
      <c r="L47">
        <v>2500</v>
      </c>
      <c r="N47">
        <f t="shared" si="0"/>
        <v>898600</v>
      </c>
      <c r="P47">
        <f t="shared" si="1"/>
        <v>866865</v>
      </c>
    </row>
    <row r="48" spans="2:16" x14ac:dyDescent="0.2">
      <c r="E48">
        <v>202950</v>
      </c>
      <c r="F48">
        <v>2</v>
      </c>
      <c r="N48">
        <f t="shared" si="0"/>
        <v>896650</v>
      </c>
    </row>
    <row r="49" spans="2:14" x14ac:dyDescent="0.2">
      <c r="B49">
        <v>209900</v>
      </c>
      <c r="E49">
        <v>204080</v>
      </c>
      <c r="F49">
        <v>-8</v>
      </c>
      <c r="K49">
        <f t="shared" si="2"/>
        <v>889700</v>
      </c>
      <c r="N49">
        <f t="shared" si="0"/>
        <v>895520</v>
      </c>
    </row>
    <row r="50" spans="2:14" x14ac:dyDescent="0.2">
      <c r="B50">
        <v>210960</v>
      </c>
      <c r="C50">
        <v>-3000</v>
      </c>
      <c r="E50">
        <v>204695</v>
      </c>
      <c r="F50">
        <v>1</v>
      </c>
      <c r="K50">
        <f t="shared" si="2"/>
        <v>888640</v>
      </c>
      <c r="L50">
        <v>-3000</v>
      </c>
      <c r="N50">
        <f t="shared" si="0"/>
        <v>894905</v>
      </c>
    </row>
    <row r="51" spans="2:14" x14ac:dyDescent="0.2">
      <c r="E51">
        <v>205490</v>
      </c>
      <c r="F51">
        <v>12</v>
      </c>
      <c r="N51">
        <f t="shared" si="0"/>
        <v>894110</v>
      </c>
    </row>
    <row r="52" spans="2:14" x14ac:dyDescent="0.2">
      <c r="B52">
        <v>211180</v>
      </c>
      <c r="E52">
        <v>206085</v>
      </c>
      <c r="F52">
        <v>-15</v>
      </c>
      <c r="K52">
        <f t="shared" si="2"/>
        <v>888420</v>
      </c>
      <c r="N52">
        <f t="shared" si="0"/>
        <v>893515</v>
      </c>
    </row>
    <row r="53" spans="2:14" x14ac:dyDescent="0.2">
      <c r="B53">
        <v>212170</v>
      </c>
      <c r="C53">
        <v>5000</v>
      </c>
      <c r="E53">
        <v>206925</v>
      </c>
      <c r="F53">
        <v>-4</v>
      </c>
      <c r="K53">
        <f t="shared" si="2"/>
        <v>887430</v>
      </c>
      <c r="L53">
        <v>5000</v>
      </c>
      <c r="N53">
        <f t="shared" si="0"/>
        <v>892675</v>
      </c>
    </row>
    <row r="54" spans="2:14" x14ac:dyDescent="0.2">
      <c r="E54">
        <v>207625</v>
      </c>
      <c r="F54">
        <v>12</v>
      </c>
      <c r="N54">
        <f t="shared" si="0"/>
        <v>891975</v>
      </c>
    </row>
    <row r="55" spans="2:14" x14ac:dyDescent="0.2">
      <c r="B55">
        <v>212900</v>
      </c>
      <c r="E55">
        <v>209560</v>
      </c>
      <c r="F55">
        <v>6</v>
      </c>
      <c r="K55">
        <f t="shared" si="2"/>
        <v>886700</v>
      </c>
      <c r="N55">
        <f t="shared" si="0"/>
        <v>890040</v>
      </c>
    </row>
    <row r="56" spans="2:14" x14ac:dyDescent="0.2">
      <c r="B56">
        <v>213850</v>
      </c>
      <c r="C56">
        <v>10000</v>
      </c>
      <c r="K56">
        <f t="shared" si="2"/>
        <v>885750</v>
      </c>
      <c r="L56">
        <v>10000</v>
      </c>
    </row>
    <row r="57" spans="2:14" x14ac:dyDescent="0.2">
      <c r="E57">
        <v>211000</v>
      </c>
      <c r="N57">
        <f t="shared" si="0"/>
        <v>888600</v>
      </c>
    </row>
    <row r="58" spans="2:14" x14ac:dyDescent="0.2">
      <c r="B58">
        <v>215760</v>
      </c>
      <c r="E58">
        <v>211490</v>
      </c>
      <c r="F58">
        <v>-8</v>
      </c>
      <c r="K58">
        <f t="shared" si="2"/>
        <v>883840</v>
      </c>
      <c r="N58">
        <f t="shared" si="0"/>
        <v>888110</v>
      </c>
    </row>
    <row r="59" spans="2:14" x14ac:dyDescent="0.2">
      <c r="B59">
        <v>216490</v>
      </c>
      <c r="C59">
        <v>-4500</v>
      </c>
      <c r="E59">
        <v>212085</v>
      </c>
      <c r="F59">
        <v>-2</v>
      </c>
      <c r="K59">
        <f t="shared" si="2"/>
        <v>883110</v>
      </c>
      <c r="L59">
        <v>-4500</v>
      </c>
      <c r="N59">
        <f t="shared" si="0"/>
        <v>887515</v>
      </c>
    </row>
    <row r="60" spans="2:14" x14ac:dyDescent="0.2">
      <c r="E60">
        <v>213695</v>
      </c>
      <c r="F60">
        <v>4.5</v>
      </c>
      <c r="N60">
        <f t="shared" si="0"/>
        <v>885905</v>
      </c>
    </row>
    <row r="61" spans="2:14" x14ac:dyDescent="0.2">
      <c r="B61">
        <v>217600</v>
      </c>
      <c r="E61">
        <v>214310</v>
      </c>
      <c r="F61">
        <v>15</v>
      </c>
      <c r="K61">
        <f t="shared" si="2"/>
        <v>882000</v>
      </c>
      <c r="N61">
        <f t="shared" si="0"/>
        <v>885290</v>
      </c>
    </row>
    <row r="62" spans="2:14" x14ac:dyDescent="0.2">
      <c r="B62">
        <v>218480</v>
      </c>
      <c r="C62">
        <v>2500</v>
      </c>
      <c r="E62">
        <v>215000</v>
      </c>
      <c r="F62">
        <v>-3</v>
      </c>
      <c r="K62">
        <f t="shared" si="2"/>
        <v>881120</v>
      </c>
      <c r="L62">
        <v>2500</v>
      </c>
      <c r="N62">
        <f t="shared" si="0"/>
        <v>884600</v>
      </c>
    </row>
    <row r="63" spans="2:14" x14ac:dyDescent="0.2">
      <c r="E63">
        <v>215300</v>
      </c>
      <c r="F63">
        <v>10</v>
      </c>
      <c r="N63">
        <f t="shared" si="0"/>
        <v>884300</v>
      </c>
    </row>
    <row r="64" spans="2:14" x14ac:dyDescent="0.2">
      <c r="B64">
        <v>218940</v>
      </c>
      <c r="K64">
        <f t="shared" si="2"/>
        <v>880660</v>
      </c>
    </row>
    <row r="65" spans="2:14" x14ac:dyDescent="0.2">
      <c r="B65">
        <v>220175</v>
      </c>
      <c r="C65">
        <v>-6000</v>
      </c>
      <c r="E65">
        <v>216125</v>
      </c>
      <c r="K65">
        <f t="shared" si="2"/>
        <v>879425</v>
      </c>
      <c r="L65">
        <v>-6000</v>
      </c>
      <c r="N65">
        <f t="shared" si="0"/>
        <v>883475</v>
      </c>
    </row>
    <row r="66" spans="2:14" x14ac:dyDescent="0.2">
      <c r="E66">
        <v>216525</v>
      </c>
      <c r="F66">
        <v>6</v>
      </c>
      <c r="N66">
        <f t="shared" si="0"/>
        <v>883075</v>
      </c>
    </row>
    <row r="67" spans="2:14" x14ac:dyDescent="0.2">
      <c r="B67">
        <v>221480</v>
      </c>
      <c r="E67">
        <v>217030</v>
      </c>
      <c r="F67">
        <v>0.8</v>
      </c>
      <c r="K67">
        <f t="shared" si="2"/>
        <v>878120</v>
      </c>
      <c r="N67">
        <f t="shared" si="0"/>
        <v>882570</v>
      </c>
    </row>
    <row r="68" spans="2:14" x14ac:dyDescent="0.2">
      <c r="B68">
        <v>224300</v>
      </c>
      <c r="C68">
        <v>7000</v>
      </c>
      <c r="K68">
        <f t="shared" si="2"/>
        <v>875300</v>
      </c>
      <c r="L68">
        <v>7000</v>
      </c>
    </row>
    <row r="69" spans="2:14" x14ac:dyDescent="0.2">
      <c r="E69">
        <v>218105</v>
      </c>
      <c r="N69">
        <f t="shared" si="0"/>
        <v>881495</v>
      </c>
    </row>
    <row r="70" spans="2:14" x14ac:dyDescent="0.2">
      <c r="B70">
        <v>224490</v>
      </c>
      <c r="E70">
        <v>218630</v>
      </c>
      <c r="F70">
        <v>6</v>
      </c>
      <c r="K70">
        <f t="shared" si="2"/>
        <v>875110</v>
      </c>
      <c r="N70">
        <f t="shared" si="0"/>
        <v>880970</v>
      </c>
    </row>
    <row r="71" spans="2:14" x14ac:dyDescent="0.2">
      <c r="B71">
        <v>226210</v>
      </c>
      <c r="C71">
        <v>-2500</v>
      </c>
      <c r="E71">
        <v>219200</v>
      </c>
      <c r="F71">
        <v>14</v>
      </c>
      <c r="K71">
        <f t="shared" si="2"/>
        <v>873390</v>
      </c>
      <c r="L71">
        <v>-2500</v>
      </c>
      <c r="N71">
        <f t="shared" si="0"/>
        <v>880400</v>
      </c>
    </row>
    <row r="72" spans="2:14" x14ac:dyDescent="0.2">
      <c r="E72">
        <v>219805</v>
      </c>
      <c r="F72">
        <v>1.4</v>
      </c>
      <c r="N72">
        <f t="shared" ref="N72:N135" si="3">1099600-E72</f>
        <v>879795</v>
      </c>
    </row>
    <row r="73" spans="2:14" x14ac:dyDescent="0.2">
      <c r="B73">
        <v>228600</v>
      </c>
      <c r="E73">
        <v>220210</v>
      </c>
      <c r="F73">
        <v>-5</v>
      </c>
      <c r="K73">
        <f t="shared" ref="K73:K120" si="4">1099600-B73</f>
        <v>871000</v>
      </c>
      <c r="N73">
        <f t="shared" si="3"/>
        <v>879390</v>
      </c>
    </row>
    <row r="74" spans="2:14" x14ac:dyDescent="0.2">
      <c r="B74">
        <v>229800</v>
      </c>
      <c r="C74">
        <v>-6000</v>
      </c>
      <c r="K74">
        <f t="shared" si="4"/>
        <v>869800</v>
      </c>
      <c r="L74">
        <v>-6000</v>
      </c>
    </row>
    <row r="75" spans="2:14" x14ac:dyDescent="0.2">
      <c r="E75">
        <v>220830</v>
      </c>
      <c r="N75">
        <f t="shared" si="3"/>
        <v>878770</v>
      </c>
    </row>
    <row r="76" spans="2:14" x14ac:dyDescent="0.2">
      <c r="B76">
        <v>230430</v>
      </c>
      <c r="E76">
        <v>221275</v>
      </c>
      <c r="F76">
        <v>8</v>
      </c>
      <c r="K76">
        <f t="shared" si="4"/>
        <v>869170</v>
      </c>
      <c r="N76">
        <f t="shared" si="3"/>
        <v>878325</v>
      </c>
    </row>
    <row r="77" spans="2:14" x14ac:dyDescent="0.2">
      <c r="B77">
        <v>231670</v>
      </c>
      <c r="C77">
        <v>-3000</v>
      </c>
      <c r="E77">
        <v>221980</v>
      </c>
      <c r="F77">
        <v>-2.5</v>
      </c>
      <c r="K77">
        <f t="shared" si="4"/>
        <v>867930</v>
      </c>
      <c r="L77">
        <v>-3000</v>
      </c>
      <c r="N77">
        <f t="shared" si="3"/>
        <v>877620</v>
      </c>
    </row>
    <row r="78" spans="2:14" x14ac:dyDescent="0.2">
      <c r="E78">
        <v>222385</v>
      </c>
      <c r="F78">
        <v>4</v>
      </c>
      <c r="N78">
        <f t="shared" si="3"/>
        <v>877215</v>
      </c>
    </row>
    <row r="79" spans="2:14" x14ac:dyDescent="0.2">
      <c r="B79">
        <v>232910</v>
      </c>
      <c r="E79">
        <v>222680</v>
      </c>
      <c r="F79">
        <v>-10</v>
      </c>
      <c r="K79">
        <f t="shared" si="4"/>
        <v>866690</v>
      </c>
      <c r="N79">
        <f t="shared" si="3"/>
        <v>876920</v>
      </c>
    </row>
    <row r="80" spans="2:14" x14ac:dyDescent="0.2">
      <c r="B80">
        <v>234100</v>
      </c>
      <c r="C80">
        <v>3500</v>
      </c>
      <c r="K80">
        <f t="shared" si="4"/>
        <v>865500</v>
      </c>
      <c r="L80">
        <v>3500</v>
      </c>
    </row>
    <row r="81" spans="2:14" x14ac:dyDescent="0.2">
      <c r="E81">
        <v>222925</v>
      </c>
      <c r="N81">
        <f t="shared" si="3"/>
        <v>876675</v>
      </c>
    </row>
    <row r="82" spans="2:14" x14ac:dyDescent="0.2">
      <c r="B82">
        <v>235500</v>
      </c>
      <c r="E82">
        <v>223430</v>
      </c>
      <c r="F82">
        <v>9</v>
      </c>
      <c r="K82">
        <f t="shared" si="4"/>
        <v>864100</v>
      </c>
      <c r="N82">
        <f t="shared" si="3"/>
        <v>876170</v>
      </c>
    </row>
    <row r="83" spans="2:14" x14ac:dyDescent="0.2">
      <c r="B83">
        <v>236570</v>
      </c>
      <c r="C83">
        <v>6000</v>
      </c>
      <c r="E83">
        <v>224305</v>
      </c>
      <c r="F83">
        <v>-1</v>
      </c>
      <c r="K83">
        <f t="shared" si="4"/>
        <v>863030</v>
      </c>
      <c r="L83">
        <v>6000</v>
      </c>
      <c r="N83">
        <f t="shared" si="3"/>
        <v>875295</v>
      </c>
    </row>
    <row r="84" spans="2:14" x14ac:dyDescent="0.2">
      <c r="E84">
        <v>225200</v>
      </c>
      <c r="F84">
        <v>2</v>
      </c>
      <c r="N84">
        <f t="shared" si="3"/>
        <v>874400</v>
      </c>
    </row>
    <row r="85" spans="2:14" x14ac:dyDescent="0.2">
      <c r="B85">
        <v>236950</v>
      </c>
      <c r="E85">
        <v>226300</v>
      </c>
      <c r="F85">
        <v>0.8</v>
      </c>
      <c r="K85">
        <f t="shared" si="4"/>
        <v>862650</v>
      </c>
      <c r="N85">
        <f t="shared" si="3"/>
        <v>873300</v>
      </c>
    </row>
    <row r="86" spans="2:14" x14ac:dyDescent="0.2">
      <c r="B86">
        <v>237380</v>
      </c>
      <c r="C86">
        <v>2500</v>
      </c>
      <c r="K86">
        <f t="shared" si="4"/>
        <v>862220</v>
      </c>
      <c r="L86">
        <v>2500</v>
      </c>
    </row>
    <row r="87" spans="2:14" x14ac:dyDescent="0.2">
      <c r="B87">
        <v>237700</v>
      </c>
      <c r="C87">
        <v>3000</v>
      </c>
      <c r="E87">
        <v>227120</v>
      </c>
      <c r="K87">
        <f t="shared" si="4"/>
        <v>861900</v>
      </c>
      <c r="L87">
        <v>3000</v>
      </c>
      <c r="N87">
        <f t="shared" si="3"/>
        <v>872480</v>
      </c>
    </row>
    <row r="88" spans="2:14" x14ac:dyDescent="0.2">
      <c r="E88">
        <v>227600</v>
      </c>
      <c r="F88">
        <v>2.5</v>
      </c>
      <c r="N88">
        <f t="shared" si="3"/>
        <v>872000</v>
      </c>
    </row>
    <row r="89" spans="2:14" x14ac:dyDescent="0.2">
      <c r="B89">
        <v>237790</v>
      </c>
      <c r="E89">
        <v>228000</v>
      </c>
      <c r="F89">
        <v>1.4</v>
      </c>
      <c r="K89">
        <f t="shared" si="4"/>
        <v>861810</v>
      </c>
      <c r="N89">
        <f t="shared" si="3"/>
        <v>871600</v>
      </c>
    </row>
    <row r="90" spans="2:14" x14ac:dyDescent="0.2">
      <c r="B90">
        <v>238060</v>
      </c>
      <c r="C90">
        <v>2500</v>
      </c>
      <c r="E90">
        <v>228400</v>
      </c>
      <c r="F90">
        <v>-8</v>
      </c>
      <c r="K90">
        <f t="shared" si="4"/>
        <v>861540</v>
      </c>
      <c r="L90">
        <v>2500</v>
      </c>
      <c r="N90">
        <f t="shared" si="3"/>
        <v>871200</v>
      </c>
    </row>
    <row r="91" spans="2:14" x14ac:dyDescent="0.2">
      <c r="B91">
        <v>238760</v>
      </c>
      <c r="C91">
        <v>2200</v>
      </c>
      <c r="E91">
        <v>229010</v>
      </c>
      <c r="F91">
        <v>-1</v>
      </c>
      <c r="K91">
        <f t="shared" si="4"/>
        <v>860840</v>
      </c>
      <c r="L91">
        <v>2200</v>
      </c>
      <c r="N91">
        <f t="shared" si="3"/>
        <v>870590</v>
      </c>
    </row>
    <row r="92" spans="2:14" x14ac:dyDescent="0.2">
      <c r="B92">
        <v>238960</v>
      </c>
      <c r="C92">
        <v>2500</v>
      </c>
      <c r="E92">
        <v>229480</v>
      </c>
      <c r="F92">
        <v>1</v>
      </c>
      <c r="K92">
        <f t="shared" si="4"/>
        <v>860640</v>
      </c>
      <c r="L92">
        <v>2500</v>
      </c>
      <c r="N92">
        <f t="shared" si="3"/>
        <v>870120</v>
      </c>
    </row>
    <row r="93" spans="2:14" x14ac:dyDescent="0.2">
      <c r="E93">
        <v>229475</v>
      </c>
      <c r="F93">
        <v>-1</v>
      </c>
      <c r="N93">
        <f t="shared" si="3"/>
        <v>870125</v>
      </c>
    </row>
    <row r="94" spans="2:14" x14ac:dyDescent="0.2">
      <c r="B94">
        <v>239160</v>
      </c>
      <c r="E94">
        <v>230400</v>
      </c>
      <c r="F94">
        <v>2.5</v>
      </c>
      <c r="K94">
        <f t="shared" si="4"/>
        <v>860440</v>
      </c>
      <c r="N94">
        <f t="shared" si="3"/>
        <v>869200</v>
      </c>
    </row>
    <row r="95" spans="2:14" x14ac:dyDescent="0.2">
      <c r="B95">
        <v>239520</v>
      </c>
      <c r="C95">
        <v>-3000</v>
      </c>
      <c r="K95">
        <f t="shared" si="4"/>
        <v>860080</v>
      </c>
      <c r="L95">
        <v>-3000</v>
      </c>
    </row>
    <row r="96" spans="2:14" x14ac:dyDescent="0.2">
      <c r="B96">
        <v>240980</v>
      </c>
      <c r="C96">
        <v>-2500</v>
      </c>
      <c r="E96">
        <v>231320</v>
      </c>
      <c r="K96">
        <f t="shared" si="4"/>
        <v>858620</v>
      </c>
      <c r="L96">
        <v>-2500</v>
      </c>
      <c r="N96">
        <f t="shared" si="3"/>
        <v>868280</v>
      </c>
    </row>
    <row r="97" spans="2:14" x14ac:dyDescent="0.2">
      <c r="E97">
        <v>231745</v>
      </c>
      <c r="F97">
        <v>-9</v>
      </c>
      <c r="N97">
        <f t="shared" si="3"/>
        <v>867855</v>
      </c>
    </row>
    <row r="98" spans="2:14" x14ac:dyDescent="0.2">
      <c r="B98">
        <v>242210</v>
      </c>
      <c r="K98">
        <f t="shared" si="4"/>
        <v>857390</v>
      </c>
    </row>
    <row r="99" spans="2:14" x14ac:dyDescent="0.2">
      <c r="B99">
        <v>243205</v>
      </c>
      <c r="C99">
        <v>4000</v>
      </c>
      <c r="E99">
        <v>232830</v>
      </c>
      <c r="K99">
        <f t="shared" si="4"/>
        <v>856395</v>
      </c>
      <c r="L99">
        <v>4000</v>
      </c>
      <c r="N99">
        <f t="shared" si="3"/>
        <v>866770</v>
      </c>
    </row>
    <row r="100" spans="2:14" x14ac:dyDescent="0.2">
      <c r="E100">
        <v>233780</v>
      </c>
      <c r="F100">
        <v>3</v>
      </c>
      <c r="N100">
        <f t="shared" si="3"/>
        <v>865820</v>
      </c>
    </row>
    <row r="101" spans="2:14" x14ac:dyDescent="0.2">
      <c r="B101">
        <v>243460</v>
      </c>
      <c r="E101">
        <v>234975</v>
      </c>
      <c r="F101">
        <v>1.2</v>
      </c>
      <c r="K101">
        <f t="shared" si="4"/>
        <v>856140</v>
      </c>
      <c r="N101">
        <f t="shared" si="3"/>
        <v>864625</v>
      </c>
    </row>
    <row r="102" spans="2:14" x14ac:dyDescent="0.2">
      <c r="B102">
        <v>245240</v>
      </c>
      <c r="C102">
        <v>6000</v>
      </c>
      <c r="E102">
        <v>235380</v>
      </c>
      <c r="F102">
        <v>-1.4</v>
      </c>
      <c r="K102">
        <f t="shared" si="4"/>
        <v>854360</v>
      </c>
      <c r="L102">
        <v>6000</v>
      </c>
      <c r="N102">
        <f t="shared" si="3"/>
        <v>864220</v>
      </c>
    </row>
    <row r="103" spans="2:14" x14ac:dyDescent="0.2">
      <c r="E103">
        <v>235800</v>
      </c>
      <c r="F103">
        <v>7</v>
      </c>
      <c r="N103">
        <f t="shared" si="3"/>
        <v>863800</v>
      </c>
    </row>
    <row r="104" spans="2:14" x14ac:dyDescent="0.2">
      <c r="B104">
        <v>245720</v>
      </c>
      <c r="E104">
        <v>236200</v>
      </c>
      <c r="F104">
        <v>-6</v>
      </c>
      <c r="K104">
        <f t="shared" si="4"/>
        <v>853880</v>
      </c>
      <c r="N104">
        <f t="shared" si="3"/>
        <v>863400</v>
      </c>
    </row>
    <row r="105" spans="2:14" x14ac:dyDescent="0.2">
      <c r="B105">
        <v>246920</v>
      </c>
      <c r="C105">
        <v>-3000</v>
      </c>
      <c r="K105">
        <f t="shared" si="4"/>
        <v>852680</v>
      </c>
      <c r="L105">
        <v>-3000</v>
      </c>
    </row>
    <row r="106" spans="2:14" x14ac:dyDescent="0.2">
      <c r="C106" s="1" t="s">
        <v>56</v>
      </c>
      <c r="E106">
        <v>239200</v>
      </c>
      <c r="L106" s="1" t="s">
        <v>56</v>
      </c>
      <c r="N106">
        <f t="shared" si="3"/>
        <v>860400</v>
      </c>
    </row>
    <row r="107" spans="2:14" x14ac:dyDescent="0.2">
      <c r="B107">
        <v>248850</v>
      </c>
      <c r="E107">
        <v>239530</v>
      </c>
      <c r="F107">
        <v>3.5</v>
      </c>
      <c r="K107">
        <f t="shared" si="4"/>
        <v>850750</v>
      </c>
      <c r="N107">
        <f t="shared" si="3"/>
        <v>860070</v>
      </c>
    </row>
    <row r="108" spans="2:14" x14ac:dyDescent="0.2">
      <c r="B108">
        <v>250280</v>
      </c>
      <c r="C108">
        <v>-2500</v>
      </c>
      <c r="K108">
        <f t="shared" si="4"/>
        <v>849320</v>
      </c>
      <c r="L108">
        <v>-2500</v>
      </c>
    </row>
    <row r="109" spans="2:14" x14ac:dyDescent="0.2">
      <c r="E109">
        <v>242200</v>
      </c>
      <c r="N109">
        <f t="shared" si="3"/>
        <v>857400</v>
      </c>
    </row>
    <row r="110" spans="2:14" x14ac:dyDescent="0.2">
      <c r="B110">
        <v>250890</v>
      </c>
      <c r="E110">
        <v>242620</v>
      </c>
      <c r="F110">
        <v>3</v>
      </c>
      <c r="K110">
        <f t="shared" si="4"/>
        <v>848710</v>
      </c>
      <c r="N110">
        <f t="shared" si="3"/>
        <v>856980</v>
      </c>
    </row>
    <row r="111" spans="2:14" x14ac:dyDescent="0.2">
      <c r="B111">
        <v>252380</v>
      </c>
      <c r="C111">
        <v>2500</v>
      </c>
      <c r="E111">
        <v>243360</v>
      </c>
      <c r="F111">
        <v>0.8</v>
      </c>
      <c r="K111">
        <f t="shared" si="4"/>
        <v>847220</v>
      </c>
      <c r="L111">
        <v>2500</v>
      </c>
      <c r="N111">
        <f t="shared" si="3"/>
        <v>856240</v>
      </c>
    </row>
    <row r="112" spans="2:14" x14ac:dyDescent="0.2">
      <c r="E112">
        <v>243980</v>
      </c>
      <c r="F112">
        <v>1.8</v>
      </c>
      <c r="N112">
        <f t="shared" si="3"/>
        <v>855620</v>
      </c>
    </row>
    <row r="113" spans="2:14" x14ac:dyDescent="0.2">
      <c r="B113">
        <v>253000</v>
      </c>
      <c r="E113">
        <v>244490</v>
      </c>
      <c r="F113">
        <v>-2.6</v>
      </c>
      <c r="K113">
        <f t="shared" si="4"/>
        <v>846600</v>
      </c>
      <c r="N113">
        <f t="shared" si="3"/>
        <v>855110</v>
      </c>
    </row>
    <row r="114" spans="2:14" x14ac:dyDescent="0.2">
      <c r="B114">
        <v>254560</v>
      </c>
      <c r="C114">
        <v>-3500</v>
      </c>
      <c r="D114" s="1" t="s">
        <v>57</v>
      </c>
      <c r="E114">
        <v>244890</v>
      </c>
      <c r="F114">
        <v>3.5</v>
      </c>
      <c r="K114">
        <f t="shared" si="4"/>
        <v>845040</v>
      </c>
      <c r="L114">
        <v>-3500</v>
      </c>
      <c r="M114" s="1" t="s">
        <v>57</v>
      </c>
      <c r="N114">
        <f t="shared" si="3"/>
        <v>854710</v>
      </c>
    </row>
    <row r="115" spans="2:14" x14ac:dyDescent="0.2">
      <c r="E115">
        <v>245400</v>
      </c>
      <c r="F115">
        <v>-3.5</v>
      </c>
      <c r="N115">
        <f t="shared" si="3"/>
        <v>854200</v>
      </c>
    </row>
    <row r="116" spans="2:14" x14ac:dyDescent="0.2">
      <c r="B116">
        <v>256670</v>
      </c>
      <c r="E116">
        <v>247010</v>
      </c>
      <c r="F116">
        <v>0.8</v>
      </c>
      <c r="K116">
        <f t="shared" si="4"/>
        <v>842930</v>
      </c>
      <c r="N116">
        <f t="shared" si="3"/>
        <v>852590</v>
      </c>
    </row>
    <row r="117" spans="2:14" x14ac:dyDescent="0.2">
      <c r="B117">
        <v>257180</v>
      </c>
      <c r="C117">
        <v>10000</v>
      </c>
      <c r="E117">
        <v>248085</v>
      </c>
      <c r="F117">
        <v>-0.4</v>
      </c>
      <c r="K117">
        <f t="shared" si="4"/>
        <v>842420</v>
      </c>
      <c r="L117">
        <v>10000</v>
      </c>
      <c r="N117">
        <f t="shared" si="3"/>
        <v>851515</v>
      </c>
    </row>
    <row r="118" spans="2:14" x14ac:dyDescent="0.2">
      <c r="E118">
        <v>248720</v>
      </c>
      <c r="F118">
        <v>-0.8</v>
      </c>
      <c r="N118">
        <f t="shared" si="3"/>
        <v>850880</v>
      </c>
    </row>
    <row r="119" spans="2:14" x14ac:dyDescent="0.2">
      <c r="B119">
        <v>260520</v>
      </c>
      <c r="E119">
        <v>250720</v>
      </c>
      <c r="F119">
        <v>1.2</v>
      </c>
      <c r="K119">
        <f t="shared" si="4"/>
        <v>839080</v>
      </c>
      <c r="N119">
        <f t="shared" si="3"/>
        <v>848880</v>
      </c>
    </row>
    <row r="120" spans="2:14" x14ac:dyDescent="0.2">
      <c r="B120">
        <v>260790</v>
      </c>
      <c r="C120">
        <v>-10000</v>
      </c>
      <c r="K120">
        <f t="shared" si="4"/>
        <v>838810</v>
      </c>
      <c r="L120">
        <v>-10000</v>
      </c>
    </row>
    <row r="121" spans="2:14" x14ac:dyDescent="0.2">
      <c r="E121">
        <v>252920</v>
      </c>
      <c r="N121">
        <f t="shared" si="3"/>
        <v>846680</v>
      </c>
    </row>
    <row r="122" spans="2:14" x14ac:dyDescent="0.2">
      <c r="E122">
        <v>253320</v>
      </c>
      <c r="F122">
        <v>2.5</v>
      </c>
      <c r="N122">
        <f t="shared" si="3"/>
        <v>846280</v>
      </c>
    </row>
    <row r="124" spans="2:14" x14ac:dyDescent="0.2">
      <c r="E124">
        <v>254000</v>
      </c>
      <c r="N124">
        <f t="shared" si="3"/>
        <v>845600</v>
      </c>
    </row>
    <row r="125" spans="2:14" x14ac:dyDescent="0.2">
      <c r="E125">
        <v>254920</v>
      </c>
      <c r="F125">
        <v>-20</v>
      </c>
      <c r="N125">
        <f t="shared" si="3"/>
        <v>844680</v>
      </c>
    </row>
    <row r="126" spans="2:14" x14ac:dyDescent="0.2">
      <c r="E126">
        <v>255370</v>
      </c>
      <c r="F126">
        <v>10</v>
      </c>
      <c r="N126">
        <f t="shared" si="3"/>
        <v>844230</v>
      </c>
    </row>
    <row r="127" spans="2:14" x14ac:dyDescent="0.2">
      <c r="E127">
        <v>256080</v>
      </c>
      <c r="F127">
        <v>-12</v>
      </c>
      <c r="N127">
        <f t="shared" si="3"/>
        <v>843520</v>
      </c>
    </row>
    <row r="128" spans="2:14" x14ac:dyDescent="0.2">
      <c r="E128">
        <v>256430</v>
      </c>
      <c r="F128">
        <v>8</v>
      </c>
      <c r="N128">
        <f t="shared" si="3"/>
        <v>843170</v>
      </c>
    </row>
    <row r="129" spans="4:14" x14ac:dyDescent="0.2">
      <c r="E129">
        <v>257000</v>
      </c>
      <c r="F129">
        <v>-9</v>
      </c>
      <c r="N129">
        <f t="shared" si="3"/>
        <v>842600</v>
      </c>
    </row>
    <row r="130" spans="4:14" x14ac:dyDescent="0.2">
      <c r="E130">
        <v>258000</v>
      </c>
      <c r="F130">
        <v>4.5</v>
      </c>
      <c r="N130">
        <f t="shared" si="3"/>
        <v>841600</v>
      </c>
    </row>
    <row r="132" spans="4:14" x14ac:dyDescent="0.2">
      <c r="E132">
        <v>258400</v>
      </c>
      <c r="N132">
        <f t="shared" si="3"/>
        <v>841200</v>
      </c>
    </row>
    <row r="133" spans="4:14" x14ac:dyDescent="0.2">
      <c r="E133">
        <v>258800</v>
      </c>
      <c r="F133">
        <v>12</v>
      </c>
      <c r="N133">
        <f t="shared" si="3"/>
        <v>840800</v>
      </c>
    </row>
    <row r="134" spans="4:14" x14ac:dyDescent="0.2">
      <c r="E134">
        <v>259400</v>
      </c>
      <c r="F134">
        <v>-13</v>
      </c>
      <c r="N134">
        <f t="shared" si="3"/>
        <v>840200</v>
      </c>
    </row>
    <row r="135" spans="4:14" x14ac:dyDescent="0.2">
      <c r="E135">
        <v>260375</v>
      </c>
      <c r="F135">
        <v>-20</v>
      </c>
      <c r="N135">
        <f t="shared" si="3"/>
        <v>839225</v>
      </c>
    </row>
    <row r="136" spans="4:14" x14ac:dyDescent="0.2">
      <c r="E136" t="s">
        <v>58</v>
      </c>
      <c r="F136">
        <v>5</v>
      </c>
    </row>
    <row r="137" spans="4:14" x14ac:dyDescent="0.2">
      <c r="D137" s="1" t="s">
        <v>60</v>
      </c>
      <c r="E137" s="5" t="s">
        <v>59</v>
      </c>
    </row>
  </sheetData>
  <phoneticPr fontId="13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桃山　にゃっきい</dc:creator>
  <cp:lastModifiedBy>Octbrothers</cp:lastModifiedBy>
  <cp:revision>5</cp:revision>
  <dcterms:created xsi:type="dcterms:W3CDTF">2017-11-02T19:19:16Z</dcterms:created>
  <dcterms:modified xsi:type="dcterms:W3CDTF">2017-12-28T00:41:40Z</dcterms:modified>
</cp:coreProperties>
</file>