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30"/>
  <workbookPr defaultThemeVersion="166925"/>
  <mc:AlternateContent xmlns:mc="http://schemas.openxmlformats.org/markup-compatibility/2006">
    <mc:Choice Requires="x15">
      <x15ac:absPath xmlns:x15ac="http://schemas.microsoft.com/office/spreadsheetml/2010/11/ac" url="/Users/lindyquick/Library/CloudStorage/GoogleDrive-lindyquick@gmail.com/My Drive/Book/Appendix/"/>
    </mc:Choice>
  </mc:AlternateContent>
  <xr:revisionPtr revIDLastSave="1" documentId="13_ncr:1_{7B638A0A-2170-3141-A114-E1CAE4DBCC79}" xr6:coauthVersionLast="47" xr6:coauthVersionMax="47" xr10:uidLastSave="{2AB0485E-1492-4B57-8B65-0BA3050FB6B1}"/>
  <bookViews>
    <workbookView xWindow="80280" yWindow="7040" windowWidth="27640" windowHeight="16940" xr2:uid="{82F0D645-4605-ED4A-B56F-6F8A6A97552E}"/>
  </bookViews>
  <sheets>
    <sheet name="5A. Content Schedule Format" sheetId="1" r:id="rId1"/>
    <sheet name="8. Parameters" sheetId="4" r:id="rId2"/>
  </sheets>
  <externalReferences>
    <externalReference r:id="rId3"/>
  </externalReferences>
  <definedNames>
    <definedName name="_xlnm._FilterDatabase" localSheetId="0" hidden="1">'5A. Content Schedule Format'!$B$1:$K$92</definedName>
    <definedName name="IADate">[1]Parameters!$B$11</definedName>
    <definedName name="ParmGuests">[1]Parameters!$B$8</definedName>
    <definedName name="ParmIADate">'8. Parameters'!$B$12</definedName>
    <definedName name="ParmIPStart">'8. Parameters'!$B$14</definedName>
    <definedName name="ParmNumIterations">'8. Parameters'!$B$13</definedName>
    <definedName name="ParmNumTeams">[1]Parameters!$B$13</definedName>
    <definedName name="ParmPIStart">'8. Parameters'!$B$11</definedName>
    <definedName name="ParmTeamMembers">[1]Parameters!$B$7</definedName>
    <definedName name="PIStart">[1]Parameters!$B$10</definedName>
    <definedName name="_xlnm.Print_Area" localSheetId="1">'8. Parameters'!$A$1:$D$11</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78" i="1"/>
  <c r="G77" i="1"/>
  <c r="G76" i="1"/>
  <c r="G75" i="1"/>
  <c r="G74" i="1"/>
  <c r="G73" i="1"/>
  <c r="G72" i="1"/>
  <c r="G71" i="1"/>
  <c r="G70" i="1"/>
  <c r="G69" i="1"/>
  <c r="G68" i="1"/>
  <c r="G67" i="1"/>
  <c r="G66" i="1"/>
  <c r="G64" i="1"/>
  <c r="G63" i="1"/>
  <c r="G62" i="1"/>
  <c r="G61" i="1"/>
  <c r="G60" i="1"/>
  <c r="G59" i="1"/>
  <c r="G58" i="1"/>
  <c r="G57" i="1"/>
  <c r="G56" i="1"/>
  <c r="G54" i="1"/>
  <c r="G53" i="1"/>
  <c r="G52" i="1"/>
  <c r="G51" i="1"/>
  <c r="G50" i="1"/>
  <c r="G49" i="1"/>
  <c r="G47" i="1"/>
  <c r="G46" i="1"/>
  <c r="G45" i="1"/>
  <c r="G43" i="1"/>
  <c r="G41" i="1"/>
  <c r="G39" i="1"/>
  <c r="G38" i="1"/>
  <c r="G37" i="1"/>
  <c r="G36" i="1"/>
  <c r="G35" i="1"/>
  <c r="G33" i="1"/>
  <c r="G32" i="1"/>
  <c r="G31" i="1"/>
  <c r="G29" i="1"/>
  <c r="G28" i="1"/>
  <c r="G27" i="1"/>
  <c r="G25" i="1"/>
  <c r="G24" i="1"/>
  <c r="G23" i="1"/>
  <c r="G21" i="1"/>
  <c r="G20" i="1"/>
  <c r="G19" i="1"/>
  <c r="G18" i="1"/>
  <c r="G17" i="1"/>
  <c r="G16" i="1"/>
  <c r="G13" i="1"/>
  <c r="G12" i="1"/>
  <c r="G10" i="1"/>
  <c r="G9" i="1"/>
  <c r="G8" i="1"/>
  <c r="G6" i="1"/>
  <c r="G5" i="1"/>
  <c r="G4" i="1"/>
</calcChain>
</file>

<file path=xl/sharedStrings.xml><?xml version="1.0" encoding="utf-8"?>
<sst xmlns="http://schemas.openxmlformats.org/spreadsheetml/2006/main" count="525" uniqueCount="368">
  <si>
    <t>No.</t>
  </si>
  <si>
    <t>Item</t>
  </si>
  <si>
    <t>Description</t>
  </si>
  <si>
    <t>Responsibility</t>
  </si>
  <si>
    <t>Recommendation</t>
  </si>
  <si>
    <t>Due Date</t>
  </si>
  <si>
    <t>Formula</t>
  </si>
  <si>
    <t>Assigned To</t>
  </si>
  <si>
    <t>Status</t>
  </si>
  <si>
    <t>Notes</t>
  </si>
  <si>
    <t>5.01.00</t>
  </si>
  <si>
    <t xml:space="preserve">Scope, context, and organizational readiness established </t>
  </si>
  <si>
    <t>Review items from Part 1</t>
  </si>
  <si>
    <t>All</t>
  </si>
  <si>
    <t>ASAP / Ongoing</t>
  </si>
  <si>
    <t>5.01.01</t>
  </si>
  <si>
    <t>Agile Teams Defined</t>
  </si>
  <si>
    <t>All Team members are assigned to an agile team which is appropriately sized and Product Owners and Scrum Masters/Team Coaches are identified</t>
  </si>
  <si>
    <t>Organization Leadership</t>
  </si>
  <si>
    <t>Reviewed Each PI</t>
  </si>
  <si>
    <t>ParmPIStart-63</t>
  </si>
  <si>
    <t>5.01.02</t>
  </si>
  <si>
    <t>Key Agile Roles Identified</t>
  </si>
  <si>
    <t>The following roles have been assigned:  Release Train Engineer, Product Management, System Architect and appropriate time is allocated to responsibilities (preferably 100% dedicated)</t>
  </si>
  <si>
    <t>Organization leadership</t>
  </si>
  <si>
    <t>5.01.03</t>
  </si>
  <si>
    <t>Product Vision</t>
  </si>
  <si>
    <t>Product Vision is created, reviewed, updated as appropriate</t>
  </si>
  <si>
    <t>Product Management</t>
  </si>
  <si>
    <t>ParmPIStart-56</t>
  </si>
  <si>
    <t>5.01.04</t>
  </si>
  <si>
    <t>System Team and UX</t>
  </si>
  <si>
    <t>System Team and UX members are identified and availability and needs have been clarified</t>
  </si>
  <si>
    <t>5.01.05</t>
  </si>
  <si>
    <t>Product Backlog Created</t>
  </si>
  <si>
    <t>Product Backlog Workshop is held with Product Management, Product Owner, Customers, Management and Scrum Masters/Team Coaches</t>
  </si>
  <si>
    <t>Product Management 
Facilitated by RTE</t>
  </si>
  <si>
    <t>Hold workshop as needed.  Particularly if ART Backlog is insufficient or unrefined</t>
  </si>
  <si>
    <t>Ongoing</t>
  </si>
  <si>
    <t>5.01.06</t>
  </si>
  <si>
    <t>Value Stream Mapping</t>
  </si>
  <si>
    <t>Activity engaging Product Management, Organization Leadership, System Architect to create a long-lived series of steps that deliver value from concept to delivery.</t>
  </si>
  <si>
    <t>Facilitated by RTE</t>
  </si>
  <si>
    <t>Workshop as needed, review for each PI</t>
  </si>
  <si>
    <t>5.01.07</t>
  </si>
  <si>
    <t>ART Working Agreement</t>
  </si>
  <si>
    <t>Agreement activities AND guidelines that will be abided by.  High level and adoptable by all ART members</t>
  </si>
  <si>
    <t>5.01.08</t>
  </si>
  <si>
    <t>ART Definition of Done</t>
  </si>
  <si>
    <t>Agreed upon list of activities that are necessary to complete the PI.  High Level DOD that all teams are expected to meet.</t>
  </si>
  <si>
    <t>5.02.00</t>
  </si>
  <si>
    <t xml:space="preserve">Final agenda </t>
  </si>
  <si>
    <t>Final agenda with start and stop times, timeboxes, speaker callouts, etc. Take into account time zone differences if the planning meeting is spread across multiple locations.</t>
  </si>
  <si>
    <t>Release Train Engineer</t>
  </si>
  <si>
    <t>3 Weeks Before PI</t>
  </si>
  <si>
    <t>5.02.01</t>
  </si>
  <si>
    <t>Schedule</t>
  </si>
  <si>
    <t>Finalize PI Event Schedule including start / stop times accounting for multiple time zones if necessary</t>
  </si>
  <si>
    <t>3 weeks prior to PI</t>
  </si>
  <si>
    <t>ParmPIStart-21</t>
  </si>
  <si>
    <t>5.02.02</t>
  </si>
  <si>
    <t>Identify Presenters</t>
  </si>
  <si>
    <t>Identify presenters and notify them of their responsibilities and due dates</t>
  </si>
  <si>
    <t>6 weeks prior to PI</t>
  </si>
  <si>
    <t>ParmPIStart-42</t>
  </si>
  <si>
    <t>5.03.00</t>
  </si>
  <si>
    <t>Facilitator preparation</t>
  </si>
  <si>
    <t>Facilitators understand context and mechanics of event, and facilitator guidelines. For the first PI Planning meeting, if the Release Train Engineer is not an SPC, he or she will need to be paired with an SPC in order to use the PI Planning Toolkit.</t>
  </si>
  <si>
    <t>Facilitator/ 
Release Train Engineer</t>
  </si>
  <si>
    <t>1 Week Before PI</t>
  </si>
  <si>
    <t>5.03.01</t>
  </si>
  <si>
    <t>Complete Readiness Workbook</t>
  </si>
  <si>
    <t>Review and work through Readiness workbook.  Continuously improving it by adding, updating and removing items as necessary.</t>
  </si>
  <si>
    <t>5.03.02</t>
  </si>
  <si>
    <t>Facility Reservations</t>
  </si>
  <si>
    <t>Ensure that facilities have been reserved and that there is enough space to accommodate the teams.  See 6. Facilities tab in ART Readiness Workbook</t>
  </si>
  <si>
    <t>As soon As Possible</t>
  </si>
  <si>
    <t>ParmPIStart-70</t>
  </si>
  <si>
    <t>5.03.03</t>
  </si>
  <si>
    <t>Supplies</t>
  </si>
  <si>
    <t>Ensure that Supplies are on hand at the PI event for each team.  Order if necessary. See 7. Supplies tab in ART Readiness Workbook</t>
  </si>
  <si>
    <t>6 weeks before to PI</t>
  </si>
  <si>
    <t>5.03.04</t>
  </si>
  <si>
    <t>Create PI Slide Deck</t>
  </si>
  <si>
    <t>Ensure that the PI Slide deck is created and in a location where presenters can update it.  If reusing, delete any information for current PI to give presenters a blank slate to add content</t>
  </si>
  <si>
    <t>2 Weeks after PI event</t>
  </si>
  <si>
    <t>5.03.05</t>
  </si>
  <si>
    <t>PI Slide Deck Finalized</t>
  </si>
  <si>
    <t>Ensure that slide deck materials are complete and accurate.  Copy to local device to prevent network access issues</t>
  </si>
  <si>
    <t>Day before PI event</t>
  </si>
  <si>
    <t>ParmPIStart-2</t>
  </si>
  <si>
    <t>5.03.06R</t>
  </si>
  <si>
    <t>Remote Technology Identified</t>
  </si>
  <si>
    <t xml:space="preserve">Ensure that technology is identified and tested to support remote PI Planning, including breakout rooms, conference lines, ART Boards, Team Boards, etc. </t>
  </si>
  <si>
    <t>5.03.07R</t>
  </si>
  <si>
    <t>Remote Technology Training</t>
  </si>
  <si>
    <t>Ensure that ART team Members are familiar with Technology and are able to navigate and use technology systems for PI Planning</t>
  </si>
  <si>
    <t>1 week before PI</t>
  </si>
  <si>
    <t>ParmPIStart-7</t>
  </si>
  <si>
    <t>5.04.00</t>
  </si>
  <si>
    <t>Introductory briefing</t>
  </si>
  <si>
    <t>Establishes schedule, objectives, context, and requirements for session.</t>
  </si>
  <si>
    <t>2 Weeks Before PI</t>
  </si>
  <si>
    <t>5.04.01</t>
  </si>
  <si>
    <t>Intro Briefer Identified</t>
  </si>
  <si>
    <t>Identify who will present the introduction to the PI event</t>
  </si>
  <si>
    <t>at least 6 weeks before PI</t>
  </si>
  <si>
    <t>5.04.02</t>
  </si>
  <si>
    <t>Intro Briefer Responsibilities</t>
  </si>
  <si>
    <t>Establishes schedule, objectives, context, requirements for session</t>
  </si>
  <si>
    <t>Introduction Briefer</t>
  </si>
  <si>
    <t>5.04.03</t>
  </si>
  <si>
    <t>PI Slide Deck - Introductory Briefing</t>
  </si>
  <si>
    <t>Update the PI Slide deck</t>
  </si>
  <si>
    <t>Briefer</t>
  </si>
  <si>
    <t>at least 1 week before PI</t>
  </si>
  <si>
    <t>5.05.00</t>
  </si>
  <si>
    <t>Executive briefing</t>
  </si>
  <si>
    <t>Defines current business context.</t>
  </si>
  <si>
    <t>Executive identified</t>
  </si>
  <si>
    <t>5.05.01</t>
  </si>
  <si>
    <t>Executive Briefer Identified</t>
  </si>
  <si>
    <t>Identify who will present the Executive Briefing to the PI event</t>
  </si>
  <si>
    <t>at least 8 weeks before PI</t>
  </si>
  <si>
    <t>5.05.02</t>
  </si>
  <si>
    <t>Executive Briefer Resonsibilities</t>
  </si>
  <si>
    <t>Defines current business context and investment themes</t>
  </si>
  <si>
    <t>Executive Briefer</t>
  </si>
  <si>
    <t>5.05.03</t>
  </si>
  <si>
    <t>PI Slide Deck  - Executive Briefing</t>
  </si>
  <si>
    <t>5.06.00</t>
  </si>
  <si>
    <t>Product Vision briefing(s)</t>
  </si>
  <si>
    <t>Briefings prepared by Product Management. Handouts/backlogs prepared with supporting detail (Features, priorities, market reports, use cases, UX guidelines, etc.).</t>
  </si>
  <si>
    <t>Product Managers and Business Owners</t>
  </si>
  <si>
    <t>5.06.01</t>
  </si>
  <si>
    <t>PI Vision</t>
  </si>
  <si>
    <t>Optional - Some ARTS like to have a vision or goal for each PI to help align the ART.  Similar to Product Vision, but timeboxed to PI.</t>
  </si>
  <si>
    <t>3 weeks before PI</t>
  </si>
  <si>
    <t>5.06.02</t>
  </si>
  <si>
    <t>PI Slide Deck - Product Vision Section</t>
  </si>
  <si>
    <t>Once Epics and Features for PI are determined.  PM can update the PI Presentation slide deck with the ART Epics and any other additional Product Vision Information</t>
  </si>
  <si>
    <t>At least 2 weeks before PI</t>
  </si>
  <si>
    <t>ParmPIStart-14</t>
  </si>
  <si>
    <t>5.06.03</t>
  </si>
  <si>
    <t>Once the Features are identified, update slides reflecting details for the features including business hypothesis.</t>
  </si>
  <si>
    <t>Product Management 
Product Owners</t>
  </si>
  <si>
    <t>5.07.00</t>
  </si>
  <si>
    <t>ART Backlog</t>
  </si>
  <si>
    <t>Top 10 Features. To prepare, review Vision, understand Strategic Themes, and gain alignment with product strategies.</t>
  </si>
  <si>
    <t>Product Managers and Product Owners</t>
  </si>
  <si>
    <t>6 Weeks Before PI</t>
  </si>
  <si>
    <t>5.07.01</t>
  </si>
  <si>
    <t>PI Features Identified and Prioritized</t>
  </si>
  <si>
    <t>Features for next PI are identified</t>
  </si>
  <si>
    <t>6 to 8 weeks before PI event</t>
  </si>
  <si>
    <t>5.07.02</t>
  </si>
  <si>
    <t>ART Backlog Refinement</t>
  </si>
  <si>
    <t>ART Backlog is decomposed/refined with Features, Benefit Hypothesis and Acceptance Criteria</t>
  </si>
  <si>
    <t>6-8 weeks prior to PI event (rolling refinement preferred)</t>
  </si>
  <si>
    <t>5.07.03</t>
  </si>
  <si>
    <t>Feature Decomposition</t>
  </si>
  <si>
    <t>Work with teams to begin to create stories for each feature. Note: Stories do not have to be "Ready" but should have enough information to allow for rough sizing</t>
  </si>
  <si>
    <t>Product Owners</t>
  </si>
  <si>
    <t>At least 4-6 weeks prior to PI Event (rolling refinement preferred)</t>
  </si>
  <si>
    <t>5.07.04</t>
  </si>
  <si>
    <t>Story Print Outs</t>
  </si>
  <si>
    <t xml:space="preserve">Print stories for the features to the PI event.  Print on paper or sticky notes that matches the story sticky note color (ex. green) </t>
  </si>
  <si>
    <t>Scrum Masters/Team Coaches</t>
  </si>
  <si>
    <t xml:space="preserve">1 day before PI </t>
  </si>
  <si>
    <t>5.07.05R</t>
  </si>
  <si>
    <t>Story Exports</t>
  </si>
  <si>
    <t>Export / Import Stories or ensure linkage to Agile Tool</t>
  </si>
  <si>
    <t>RTE &amp; Scrum Masters/Team Coaches</t>
  </si>
  <si>
    <t>1 Week before PI</t>
  </si>
  <si>
    <t>Test 1 week prior, export/import 1 day before</t>
  </si>
  <si>
    <t>5.08.00</t>
  </si>
  <si>
    <t>Architectural Vision briefing</t>
  </si>
  <si>
    <t>Communicate any new architectural Epics and system quality (nonfunctional) requirements.</t>
  </si>
  <si>
    <t>CTO/Architects, Security Directors, etc.</t>
  </si>
  <si>
    <t>5.08.01</t>
  </si>
  <si>
    <t>PI Slide Deck - Architectual Vision Section</t>
  </si>
  <si>
    <t>Update the slide deck with information relevant to the PI for the teams.  Items to consider are: Architectural Vision Statement, Solution Context, Solution Intent. Non-Functional Requirements, Compliance items, Architectural Roadmap, etc</t>
  </si>
  <si>
    <t>System Architect</t>
  </si>
  <si>
    <t>2 weeks before PI</t>
  </si>
  <si>
    <t>5.09.00</t>
  </si>
  <si>
    <t>Development practices briefing</t>
  </si>
  <si>
    <t>Changes to standard practices, new tools (Agile project management tool, test automation, Continuous Integration), expectations for the "definition of done," etc.</t>
  </si>
  <si>
    <t>Sr. Development Management</t>
  </si>
  <si>
    <t>5.09.01</t>
  </si>
  <si>
    <t>PI Slide Deck - Development Practices Briefing</t>
  </si>
  <si>
    <t>May be combined with Architectual Briefing.  Additional topics to consider, DevOps, CI/CD, coding standards, Automated Testing, System Outages, etc.</t>
  </si>
  <si>
    <t>5.10.00</t>
  </si>
  <si>
    <t xml:space="preserve">Meeting notice </t>
  </si>
  <si>
    <t>Finalize agenda and send meeting notice to attendees with venue, access requirements, etc.</t>
  </si>
  <si>
    <t>Place Holder Immediately after Previous PI - Final Notice 4 Weeks Before PI</t>
  </si>
  <si>
    <t>5.10.01</t>
  </si>
  <si>
    <t>PI Save The Date</t>
  </si>
  <si>
    <t>Send a note out to PI Participants to save the date for the PI event</t>
  </si>
  <si>
    <t>Immediately after PI event</t>
  </si>
  <si>
    <t>5.10.02</t>
  </si>
  <si>
    <t>PI Meeting Invite</t>
  </si>
  <si>
    <t>Send the calendar invite to all attendees.  Include Travel information if needed.  Advise attendees of start and end times, dress code, access requriements, etc.</t>
  </si>
  <si>
    <t>At least 4 weeks prior to Event</t>
  </si>
  <si>
    <t>ParmPIStart-28</t>
  </si>
  <si>
    <t>5.10.03</t>
  </si>
  <si>
    <t>PI Custom Meeting Invites</t>
  </si>
  <si>
    <t>Send invites to Executives for specific sessions they should attend (ex. Briefings, Plan Readouts, etc)</t>
  </si>
  <si>
    <t>5.11.00</t>
  </si>
  <si>
    <t>Iterations and PI events schedule</t>
  </si>
  <si>
    <t>Based on Iterations and PI cadence, finalize calendar.  
Teams events include: Iteration Planning, Iteration Review, Iteration Retrospective.
ART events include: PI Planning, System Demo, Inspect &amp; Adapt, Coach Sync, and PO Sync.</t>
  </si>
  <si>
    <t>4 Weeks Before PI - should be set a year in advance</t>
  </si>
  <si>
    <t>5.11.01</t>
  </si>
  <si>
    <t>ART and Team Events Calendar Workbook</t>
  </si>
  <si>
    <t>Complete / Update ART calendar spreadsheet.  Resolve any holiday conflicts.   Recommend to create and update for a year in advance</t>
  </si>
  <si>
    <t>Update/Extend after each PI</t>
  </si>
  <si>
    <t>5.11.02</t>
  </si>
  <si>
    <t>Team Events</t>
  </si>
  <si>
    <t>Send Invites for Team ceremonies (Daily Standup, Iteration Planning, Iteration Review, Retrospective, Backlog Refinement)</t>
  </si>
  <si>
    <t>3 Weeks before PI Event for Next PI</t>
  </si>
  <si>
    <t>5.11.03</t>
  </si>
  <si>
    <t>ART Events</t>
  </si>
  <si>
    <t>Send Invites for ART ceremonies (System Demos, PI Pre-Planning, etc)</t>
  </si>
  <si>
    <t>5.11.04</t>
  </si>
  <si>
    <t>PO Events</t>
  </si>
  <si>
    <t>Send Invites for PO Sync</t>
  </si>
  <si>
    <t>Product Manager</t>
  </si>
  <si>
    <t>5.11.05</t>
  </si>
  <si>
    <t>Architecture Events</t>
  </si>
  <si>
    <t>Send Invites for Architecture Sync</t>
  </si>
  <si>
    <t>5.11.06</t>
  </si>
  <si>
    <t>Scrum Master/Team Coach Events</t>
  </si>
  <si>
    <t>Send Invites for Coach Sync</t>
  </si>
  <si>
    <t>5.12.00</t>
  </si>
  <si>
    <t>PI Event Activities</t>
  </si>
  <si>
    <t>Verify, Validate and Prepare for Event</t>
  </si>
  <si>
    <t>Before PI Event</t>
  </si>
  <si>
    <t>5.12.01</t>
  </si>
  <si>
    <t>Verify Facilities</t>
  </si>
  <si>
    <t>Visit Facility and ensure proper setup for tables, etc as well as technology, mics, network connectivity, etc.</t>
  </si>
  <si>
    <t>Day Before PI</t>
  </si>
  <si>
    <t>5.12.02</t>
  </si>
  <si>
    <t>Verify Technology</t>
  </si>
  <si>
    <t xml:space="preserve">Ensure that the proper technology is available and participants have access.  </t>
  </si>
  <si>
    <t>5.12.03</t>
  </si>
  <si>
    <t>Print out PI Signs &amp; Handouts</t>
  </si>
  <si>
    <t>Print out any signs that will be needed for the event.  See list on Tab 7</t>
  </si>
  <si>
    <t>5.12.04</t>
  </si>
  <si>
    <t>Set Up Team Space</t>
  </si>
  <si>
    <t>Set up each of the Team Board Areas following legend</t>
  </si>
  <si>
    <t>Scrum Masters</t>
  </si>
  <si>
    <t>ParmPIStart-1</t>
  </si>
  <si>
    <t>5.12.05R</t>
  </si>
  <si>
    <t>Set up Team Space - Remote</t>
  </si>
  <si>
    <t>Ensure each of the team boards are configured in the tooling</t>
  </si>
  <si>
    <t>5.12.06</t>
  </si>
  <si>
    <t>Set up ART Board</t>
  </si>
  <si>
    <t>Create the ART Board following legend</t>
  </si>
  <si>
    <t>5.12.07R</t>
  </si>
  <si>
    <t>Set up ART Board - Remote</t>
  </si>
  <si>
    <t>Ensure the ART board is set up and configured in tooling</t>
  </si>
  <si>
    <t>5.12.08</t>
  </si>
  <si>
    <t>Arrive Early</t>
  </si>
  <si>
    <t>Arrive early to the PI event to ensure boards have not fallen down and to connect/validate technology</t>
  </si>
  <si>
    <t>Day of PI event</t>
  </si>
  <si>
    <t>ParmPIStart</t>
  </si>
  <si>
    <t>5.12.09R</t>
  </si>
  <si>
    <t>Populate Agile PI Tool</t>
  </si>
  <si>
    <t>Populate or Ensure Agile Tool has all stories, features etc available in the tool</t>
  </si>
  <si>
    <t>5.13.00</t>
  </si>
  <si>
    <t>Inspect &amp; Adapt Workshop</t>
  </si>
  <si>
    <t>Current state of solution is demonstrated and teams reflect and identify improvement backlog items.</t>
  </si>
  <si>
    <t>5.13.01</t>
  </si>
  <si>
    <t>I&amp;A Save The Date</t>
  </si>
  <si>
    <t>Send a note out to I&amp;A Participants to save the date for the I&amp;A event</t>
  </si>
  <si>
    <t>ParmIADate-70</t>
  </si>
  <si>
    <t>5.13.02</t>
  </si>
  <si>
    <t>I&amp;A Meeting Invite</t>
  </si>
  <si>
    <t>ParmIADate-28</t>
  </si>
  <si>
    <t>5.13.03</t>
  </si>
  <si>
    <t>I&amp;A Custom Meeting Invites</t>
  </si>
  <si>
    <t>Send invites to Executives for specific sessions they should attend (ex. System Demo)</t>
  </si>
  <si>
    <t>5.13.04</t>
  </si>
  <si>
    <t>Create Slide Deck</t>
  </si>
  <si>
    <t>Create Slide Deck Template with place holders</t>
  </si>
  <si>
    <t>6-8 Weeks before I&amp;A</t>
  </si>
  <si>
    <t>ParmIADate-42</t>
  </si>
  <si>
    <t>5.13.05</t>
  </si>
  <si>
    <t>Prepare teams for System Demo</t>
  </si>
  <si>
    <t>Meet with PO/PM to identify features to demo</t>
  </si>
  <si>
    <t>RTE, PM, PO, others</t>
  </si>
  <si>
    <t>2 weeks before</t>
  </si>
  <si>
    <t>ParmIADate-14</t>
  </si>
  <si>
    <t>5.13.06</t>
  </si>
  <si>
    <t>Dry run the System Demo</t>
  </si>
  <si>
    <t>Complete a Dry run of the demo to ensure it fits in the timebox (1 hour) and to work out any kinks</t>
  </si>
  <si>
    <t>1 week before</t>
  </si>
  <si>
    <t>ParmIADate-7</t>
  </si>
  <si>
    <t>5.13.07</t>
  </si>
  <si>
    <t>Complete ART Predictability Measure</t>
  </si>
  <si>
    <t>Complete the ART Predictability Measure workbook.</t>
  </si>
  <si>
    <t>Begininng of IP Iteration</t>
  </si>
  <si>
    <t>ParmIPStart</t>
  </si>
  <si>
    <t>5.13.08</t>
  </si>
  <si>
    <t>Team Self Assessment</t>
  </si>
  <si>
    <t>Work with Scrum Masters/Team Coaches to condut Team Self Assessments -  Recommend during last Iteration retros</t>
  </si>
  <si>
    <t>End of Last Iteration</t>
  </si>
  <si>
    <t>ParmIPStart - 1</t>
  </si>
  <si>
    <t>5.13.09</t>
  </si>
  <si>
    <t>Compile Team Metrics into Slide Deck</t>
  </si>
  <si>
    <t>Ensure the following Metrics are included:  ART Predictability Measure, Team Performance Assessments, Team Performance Reports, ART Performance Metrics</t>
  </si>
  <si>
    <t>During IP Iteration</t>
  </si>
  <si>
    <t>5.13.10</t>
  </si>
  <si>
    <t>Finalize Slide Deck</t>
  </si>
  <si>
    <t>Ensure that all Slide deck is finalized and demo, metric and retro information is included.</t>
  </si>
  <si>
    <t>At least 1 Day before Event</t>
  </si>
  <si>
    <t>ParmIADate-2</t>
  </si>
  <si>
    <t>5.13.11</t>
  </si>
  <si>
    <t>I&amp;A Workshop Boards</t>
  </si>
  <si>
    <t>Print out / Create and Boards, signage, instructions for Problem Solving Workshop</t>
  </si>
  <si>
    <t>5.13.12</t>
  </si>
  <si>
    <t xml:space="preserve">Set up room </t>
  </si>
  <si>
    <t>Ensure the room is set up and any handouts / boards are created to facilitate meeting</t>
  </si>
  <si>
    <t>Day Before Event</t>
  </si>
  <si>
    <t>ParmIADate-1</t>
  </si>
  <si>
    <t>5.13.13R</t>
  </si>
  <si>
    <t>Set up Tools - Remote</t>
  </si>
  <si>
    <t>Ensure that Tools are setup and configured to support the Problem Solving Workshop</t>
  </si>
  <si>
    <t>5.14.00</t>
  </si>
  <si>
    <t>Training</t>
  </si>
  <si>
    <t>Ensure that all participants have had training / SAFe Certifications as applicable</t>
  </si>
  <si>
    <t>As Needed and Planned for</t>
  </si>
  <si>
    <t>5.14.01</t>
  </si>
  <si>
    <t>All ART Participants</t>
  </si>
  <si>
    <t>Leading SAFe (SA) and/or SAFe for Teams (SP)</t>
  </si>
  <si>
    <t>Management</t>
  </si>
  <si>
    <t>As Needed</t>
  </si>
  <si>
    <t>5.14.02</t>
  </si>
  <si>
    <t>Developers</t>
  </si>
  <si>
    <t>SAFe Agile Software Engineering (ASE)</t>
  </si>
  <si>
    <t>5.14.03</t>
  </si>
  <si>
    <t>Scrum Master/Team Coach</t>
  </si>
  <si>
    <t>SAFe Scrum Master (SSM) and/or SAFe Advanced Scrum Master (SASM)</t>
  </si>
  <si>
    <t>5.14.04</t>
  </si>
  <si>
    <t>SAFe Release Train Engineer (RTE) and Implementing SAFe (SPC)</t>
  </si>
  <si>
    <t>5.14.05</t>
  </si>
  <si>
    <t>SAFe Product Owner/Product Manager (POPM)</t>
  </si>
  <si>
    <t>5.14.06</t>
  </si>
  <si>
    <t>5.14.07</t>
  </si>
  <si>
    <t>Developers, System Team</t>
  </si>
  <si>
    <t>SAFe DevOps (SDP)</t>
  </si>
  <si>
    <t>5.14.08</t>
  </si>
  <si>
    <t>SAFe for Architects (ARCH)</t>
  </si>
  <si>
    <t>5.14.09</t>
  </si>
  <si>
    <t>Program Management, Organization Leadership</t>
  </si>
  <si>
    <t>Leading SAFE (SA) and Lean Portfolio Management (LPM)</t>
  </si>
  <si>
    <t xml:space="preserve">© Scaled Agile, Inc. </t>
  </si>
  <si>
    <t>Supplies Parameters</t>
  </si>
  <si>
    <t>Parameters for Calculations</t>
  </si>
  <si>
    <t>Count</t>
  </si>
  <si>
    <t>Comments</t>
  </si>
  <si>
    <t>Number of total team tables</t>
  </si>
  <si>
    <t>Number of total team members</t>
  </si>
  <si>
    <t>Number of guests</t>
  </si>
  <si>
    <t>Remote locations to video in</t>
  </si>
  <si>
    <t>PI Event Start Date</t>
  </si>
  <si>
    <t>I&amp;A Date</t>
  </si>
  <si>
    <t>Number of Iterations in PI</t>
  </si>
  <si>
    <t>IP Iteration Start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</si>
</sst>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7">
    <font>
      <sz val="11"/>
      <color theme="1"/>
      <name val="Calibri"/>
      <family val="2"/>
      <scheme val="minor"/>
    </font>
    <font>
      <b/>
      <sz val="11"/>
      <color theme="0"/>
      <name val="Calibri"/>
      <family val="2"/>
      <scheme val="minor"/>
    </font>
    <font>
      <sz val="11"/>
      <name val="Calibri"/>
      <family val="2"/>
      <scheme val="minor"/>
    </font>
    <font>
      <sz val="10"/>
      <name val="Arial"/>
      <family val="2"/>
    </font>
    <font>
      <sz val="8"/>
      <color theme="1"/>
      <name val="Calibri"/>
      <family val="2"/>
      <scheme val="minor"/>
    </font>
    <font>
      <b/>
      <sz val="16"/>
      <color rgb="FF002060"/>
      <name val="Calibri"/>
      <family val="2"/>
      <scheme val="minor"/>
    </font>
    <font>
      <sz val="11"/>
      <color rgb="FFFF0000"/>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indexed="64"/>
      </patternFill>
    </fill>
    <fill>
      <patternFill patternType="solid">
        <fgColor theme="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2" borderId="1" xfId="0" applyFont="1" applyFill="1" applyBorder="1" applyAlignment="1">
      <alignment horizontal="center" vertical="center" wrapText="1"/>
    </xf>
    <xf numFmtId="0" fontId="0" fillId="3" borderId="1" xfId="0" quotePrefix="1" applyFill="1" applyBorder="1" applyAlignment="1">
      <alignment horizontal="center" vertical="top"/>
    </xf>
    <xf numFmtId="0" fontId="0" fillId="3" borderId="1" xfId="0" applyFill="1" applyBorder="1" applyAlignment="1">
      <alignment horizontal="left" vertical="top" wrapText="1"/>
    </xf>
    <xf numFmtId="164" fontId="0" fillId="3" borderId="1" xfId="0" applyNumberFormat="1" applyFill="1" applyBorder="1" applyAlignment="1">
      <alignment horizontal="left" vertical="center" wrapText="1"/>
    </xf>
    <xf numFmtId="164" fontId="0" fillId="3" borderId="1" xfId="0" applyNumberFormat="1" applyFill="1" applyBorder="1" applyAlignment="1">
      <alignment horizontal="left" vertical="top" wrapText="1"/>
    </xf>
    <xf numFmtId="0" fontId="0" fillId="0" borderId="1" xfId="0" applyBorder="1"/>
    <xf numFmtId="0" fontId="0" fillId="0" borderId="1" xfId="0" applyBorder="1" applyAlignment="1">
      <alignment wrapText="1"/>
    </xf>
    <xf numFmtId="164" fontId="0" fillId="0" borderId="1" xfId="0" applyNumberFormat="1" applyBorder="1" applyAlignment="1">
      <alignment horizontal="left" vertical="center" wrapText="1"/>
    </xf>
    <xf numFmtId="164" fontId="0" fillId="0" borderId="1" xfId="0" applyNumberFormat="1" applyBorder="1" applyAlignment="1">
      <alignment horizontal="left" vertical="top" wrapText="1"/>
    </xf>
    <xf numFmtId="0" fontId="0" fillId="0" borderId="1" xfId="0" applyBorder="1" applyAlignment="1">
      <alignment vertical="center"/>
    </xf>
    <xf numFmtId="0" fontId="0" fillId="0" borderId="1" xfId="0" applyBorder="1" applyAlignment="1">
      <alignment horizontal="left" vertical="center" wrapText="1"/>
    </xf>
    <xf numFmtId="0" fontId="2" fillId="3" borderId="1" xfId="0" quotePrefix="1" applyFont="1" applyFill="1" applyBorder="1" applyAlignment="1">
      <alignment horizontal="center" vertical="top"/>
    </xf>
    <xf numFmtId="0" fontId="2" fillId="3" borderId="1" xfId="0" applyFont="1" applyFill="1" applyBorder="1" applyAlignment="1">
      <alignment horizontal="left" vertical="top" wrapText="1"/>
    </xf>
    <xf numFmtId="164" fontId="2" fillId="3" borderId="1" xfId="0" applyNumberFormat="1" applyFont="1" applyFill="1" applyBorder="1" applyAlignment="1">
      <alignment horizontal="left" vertical="center" wrapText="1"/>
    </xf>
    <xf numFmtId="164" fontId="2" fillId="3" borderId="1" xfId="0" applyNumberFormat="1" applyFont="1" applyFill="1" applyBorder="1" applyAlignment="1">
      <alignment horizontal="left" vertical="top" wrapText="1"/>
    </xf>
    <xf numFmtId="0" fontId="0" fillId="4" borderId="1" xfId="0" quotePrefix="1" applyFill="1" applyBorder="1" applyAlignment="1">
      <alignment horizontal="center" vertical="top"/>
    </xf>
    <xf numFmtId="0" fontId="0" fillId="4" borderId="1" xfId="0" applyFill="1" applyBorder="1" applyAlignment="1">
      <alignment horizontal="left" vertical="top" wrapText="1"/>
    </xf>
    <xf numFmtId="164" fontId="0" fillId="4" borderId="1" xfId="0" applyNumberFormat="1" applyFill="1" applyBorder="1" applyAlignment="1">
      <alignment horizontal="left" vertical="center" wrapText="1"/>
    </xf>
    <xf numFmtId="164" fontId="0" fillId="4" borderId="1" xfId="0" applyNumberFormat="1" applyFill="1" applyBorder="1" applyAlignment="1">
      <alignment horizontal="left" vertical="top" wrapText="1"/>
    </xf>
    <xf numFmtId="0" fontId="0" fillId="5" borderId="0" xfId="0" applyFill="1"/>
    <xf numFmtId="0" fontId="3" fillId="0" borderId="0" xfId="0" applyFont="1"/>
    <xf numFmtId="0" fontId="4" fillId="5" borderId="0" xfId="0" applyFont="1" applyFill="1" applyAlignment="1">
      <alignment vertical="top"/>
    </xf>
    <xf numFmtId="0" fontId="3" fillId="0" borderId="0" xfId="0" applyFont="1" applyAlignment="1">
      <alignment vertical="top"/>
    </xf>
    <xf numFmtId="0" fontId="5" fillId="5" borderId="0" xfId="0" applyFont="1" applyFill="1"/>
    <xf numFmtId="0" fontId="6" fillId="5" borderId="0" xfId="0" applyFont="1" applyFill="1"/>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0" fillId="5" borderId="0" xfId="0" applyFill="1" applyAlignment="1">
      <alignment vertical="center"/>
    </xf>
    <xf numFmtId="0" fontId="0" fillId="5" borderId="1" xfId="0" applyFill="1" applyBorder="1"/>
    <xf numFmtId="0" fontId="0" fillId="5" borderId="1" xfId="0" applyFill="1" applyBorder="1" applyAlignment="1">
      <alignment horizontal="center"/>
    </xf>
    <xf numFmtId="14" fontId="0" fillId="5" borderId="1" xfId="0" applyNumberFormat="1" applyFill="1" applyBorder="1"/>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80900</xdr:colOff>
      <xdr:row>0</xdr:row>
      <xdr:rowOff>100301</xdr:rowOff>
    </xdr:from>
    <xdr:to>
      <xdr:col>0</xdr:col>
      <xdr:colOff>1609218</xdr:colOff>
      <xdr:row>0</xdr:row>
      <xdr:rowOff>557501</xdr:rowOff>
    </xdr:to>
    <xdr:pic>
      <xdr:nvPicPr>
        <xdr:cNvPr id="2" name="Picture 1">
          <a:extLst>
            <a:ext uri="{FF2B5EF4-FFF2-40B4-BE49-F238E27FC236}">
              <a16:creationId xmlns:a16="http://schemas.microsoft.com/office/drawing/2014/main" id="{8B9763C2-EEEE-4B4F-B0DD-D5A4123DB790}"/>
            </a:ext>
          </a:extLst>
        </xdr:cNvPr>
        <xdr:cNvPicPr>
          <a:picLocks noChangeAspect="1"/>
        </xdr:cNvPicPr>
      </xdr:nvPicPr>
      <xdr:blipFill>
        <a:blip xmlns:r="http://schemas.openxmlformats.org/officeDocument/2006/relationships" r:embed="rId1"/>
        <a:srcRect/>
        <a:stretch/>
      </xdr:blipFill>
      <xdr:spPr>
        <a:xfrm>
          <a:off x="80900" y="100301"/>
          <a:ext cx="1528318" cy="4572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indyquick/Desktop/01%20ART%20Readiness%20Workbook%20-LQ%20Revis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 Readiness"/>
      <sheetName val="2. Team Summary"/>
      <sheetName val="3. Team Roster"/>
      <sheetName val="4. ART Roster"/>
      <sheetName val="5. Content"/>
      <sheetName val="5. Schedule Format"/>
      <sheetName val="6. Facilities"/>
      <sheetName val="7. Supplies"/>
      <sheetName val="Paramete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65D3F-9C52-774C-9993-5E8AE3AABAF2}">
  <dimension ref="B1:K88"/>
  <sheetViews>
    <sheetView tabSelected="1" workbookViewId="0">
      <selection activeCell="J1" sqref="J1"/>
    </sheetView>
  </sheetViews>
  <sheetFormatPr defaultColWidth="11.42578125" defaultRowHeight="15"/>
  <cols>
    <col min="1" max="1" width="4.7109375" customWidth="1"/>
    <col min="2" max="2" width="7.7109375" customWidth="1"/>
    <col min="3" max="3" width="25.7109375" customWidth="1"/>
    <col min="4" max="4" width="54.42578125" customWidth="1"/>
    <col min="5" max="5" width="28.42578125" bestFit="1" customWidth="1"/>
    <col min="6" max="6" width="21" customWidth="1"/>
    <col min="7" max="8" width="15.42578125" customWidth="1"/>
    <col min="9" max="9" width="15.140625" bestFit="1" customWidth="1"/>
    <col min="10" max="10" width="14" customWidth="1"/>
    <col min="11" max="11" width="35.85546875" bestFit="1" customWidth="1"/>
  </cols>
  <sheetData>
    <row r="1" spans="2:11">
      <c r="B1" s="1" t="s">
        <v>0</v>
      </c>
      <c r="C1" s="1" t="s">
        <v>1</v>
      </c>
      <c r="D1" s="1" t="s">
        <v>2</v>
      </c>
      <c r="E1" s="1" t="s">
        <v>3</v>
      </c>
      <c r="F1" s="1" t="s">
        <v>4</v>
      </c>
      <c r="G1" s="1" t="s">
        <v>5</v>
      </c>
      <c r="H1" s="1" t="s">
        <v>6</v>
      </c>
      <c r="I1" s="1" t="s">
        <v>7</v>
      </c>
      <c r="J1" s="1" t="s">
        <v>8</v>
      </c>
      <c r="K1" s="1" t="s">
        <v>9</v>
      </c>
    </row>
    <row r="2" spans="2:11" ht="48">
      <c r="B2" s="2" t="s">
        <v>10</v>
      </c>
      <c r="C2" s="3" t="s">
        <v>11</v>
      </c>
      <c r="D2" s="3" t="s">
        <v>12</v>
      </c>
      <c r="E2" s="3" t="s">
        <v>13</v>
      </c>
      <c r="F2" s="3" t="s">
        <v>14</v>
      </c>
      <c r="G2" s="4"/>
      <c r="H2" s="4"/>
      <c r="I2" s="5"/>
      <c r="J2" s="3"/>
      <c r="K2" s="3"/>
    </row>
    <row r="3" spans="2:11" ht="48">
      <c r="B3" s="6" t="s">
        <v>15</v>
      </c>
      <c r="C3" s="7" t="s">
        <v>16</v>
      </c>
      <c r="D3" s="7" t="s">
        <v>17</v>
      </c>
      <c r="E3" s="6" t="s">
        <v>18</v>
      </c>
      <c r="F3" s="6" t="s">
        <v>19</v>
      </c>
      <c r="G3" s="8">
        <f>ParmPIStart-63</f>
        <v>45020</v>
      </c>
      <c r="H3" s="8" t="s">
        <v>20</v>
      </c>
      <c r="I3" s="9"/>
      <c r="J3" s="6"/>
      <c r="K3" s="6"/>
    </row>
    <row r="4" spans="2:11" ht="48">
      <c r="B4" s="6" t="s">
        <v>21</v>
      </c>
      <c r="C4" s="7" t="s">
        <v>22</v>
      </c>
      <c r="D4" s="7" t="s">
        <v>23</v>
      </c>
      <c r="E4" s="6" t="s">
        <v>24</v>
      </c>
      <c r="F4" s="6" t="s">
        <v>19</v>
      </c>
      <c r="G4" s="8">
        <f>ParmPIStart-63</f>
        <v>45020</v>
      </c>
      <c r="H4" s="8" t="s">
        <v>20</v>
      </c>
      <c r="I4" s="9"/>
      <c r="J4" s="6"/>
      <c r="K4" s="6"/>
    </row>
    <row r="5" spans="2:11" ht="15.95">
      <c r="B5" s="6" t="s">
        <v>25</v>
      </c>
      <c r="C5" s="7" t="s">
        <v>26</v>
      </c>
      <c r="D5" s="7" t="s">
        <v>27</v>
      </c>
      <c r="E5" s="6" t="s">
        <v>28</v>
      </c>
      <c r="F5" s="6" t="s">
        <v>19</v>
      </c>
      <c r="G5" s="8">
        <f>ParmPIStart-56</f>
        <v>45027</v>
      </c>
      <c r="H5" s="8" t="s">
        <v>29</v>
      </c>
      <c r="I5" s="9"/>
      <c r="J5" s="6"/>
      <c r="K5" s="6"/>
    </row>
    <row r="6" spans="2:11" ht="32.1">
      <c r="B6" s="6" t="s">
        <v>30</v>
      </c>
      <c r="C6" s="7" t="s">
        <v>31</v>
      </c>
      <c r="D6" s="7" t="s">
        <v>32</v>
      </c>
      <c r="E6" s="6" t="s">
        <v>18</v>
      </c>
      <c r="F6" s="6" t="s">
        <v>19</v>
      </c>
      <c r="G6" s="8">
        <f>ParmPIStart-63</f>
        <v>45020</v>
      </c>
      <c r="H6" s="8" t="s">
        <v>20</v>
      </c>
      <c r="I6" s="9"/>
      <c r="J6" s="6"/>
      <c r="K6" s="6"/>
    </row>
    <row r="7" spans="2:11" ht="48">
      <c r="B7" s="6" t="s">
        <v>33</v>
      </c>
      <c r="C7" s="7" t="s">
        <v>34</v>
      </c>
      <c r="D7" s="7" t="s">
        <v>35</v>
      </c>
      <c r="E7" s="7" t="s">
        <v>36</v>
      </c>
      <c r="F7" s="7" t="s">
        <v>37</v>
      </c>
      <c r="G7" s="10" t="s">
        <v>38</v>
      </c>
      <c r="H7" s="10" t="s">
        <v>38</v>
      </c>
      <c r="I7" s="6"/>
      <c r="J7" s="6"/>
      <c r="K7" s="6"/>
    </row>
    <row r="8" spans="2:11" ht="48">
      <c r="B8" s="6" t="s">
        <v>39</v>
      </c>
      <c r="C8" s="7" t="s">
        <v>40</v>
      </c>
      <c r="D8" s="7" t="s">
        <v>41</v>
      </c>
      <c r="E8" s="6" t="s">
        <v>42</v>
      </c>
      <c r="F8" s="7" t="s">
        <v>43</v>
      </c>
      <c r="G8" s="8">
        <f>ParmPIStart-56</f>
        <v>45027</v>
      </c>
      <c r="H8" s="8" t="s">
        <v>29</v>
      </c>
      <c r="I8" s="9"/>
      <c r="J8" s="6"/>
      <c r="K8" s="6"/>
    </row>
    <row r="9" spans="2:11" ht="32.1">
      <c r="B9" s="6" t="s">
        <v>44</v>
      </c>
      <c r="C9" s="7" t="s">
        <v>45</v>
      </c>
      <c r="D9" s="7" t="s">
        <v>46</v>
      </c>
      <c r="E9" s="6" t="s">
        <v>42</v>
      </c>
      <c r="F9" s="6" t="s">
        <v>19</v>
      </c>
      <c r="G9" s="8">
        <f>ParmPIStart-56</f>
        <v>45027</v>
      </c>
      <c r="H9" s="8" t="s">
        <v>29</v>
      </c>
      <c r="I9" s="9"/>
      <c r="J9" s="6"/>
      <c r="K9" s="6"/>
    </row>
    <row r="10" spans="2:11" ht="32.1">
      <c r="B10" s="6" t="s">
        <v>47</v>
      </c>
      <c r="C10" s="6" t="s">
        <v>48</v>
      </c>
      <c r="D10" s="7" t="s">
        <v>49</v>
      </c>
      <c r="E10" s="6" t="s">
        <v>42</v>
      </c>
      <c r="F10" s="6" t="s">
        <v>19</v>
      </c>
      <c r="G10" s="8">
        <f>ParmPIStart-56</f>
        <v>45027</v>
      </c>
      <c r="H10" s="8" t="s">
        <v>29</v>
      </c>
      <c r="I10" s="9"/>
      <c r="J10" s="6"/>
      <c r="K10" s="6"/>
    </row>
    <row r="11" spans="2:11" ht="48">
      <c r="B11" s="2" t="s">
        <v>50</v>
      </c>
      <c r="C11" s="3" t="s">
        <v>51</v>
      </c>
      <c r="D11" s="3" t="s">
        <v>52</v>
      </c>
      <c r="E11" s="3" t="s">
        <v>53</v>
      </c>
      <c r="F11" s="3" t="s">
        <v>54</v>
      </c>
      <c r="G11" s="4"/>
      <c r="H11" s="4"/>
      <c r="I11" s="5"/>
      <c r="J11" s="3"/>
      <c r="K11" s="3"/>
    </row>
    <row r="12" spans="2:11" ht="32.1">
      <c r="B12" s="6" t="s">
        <v>55</v>
      </c>
      <c r="C12" s="7" t="s">
        <v>56</v>
      </c>
      <c r="D12" s="7" t="s">
        <v>57</v>
      </c>
      <c r="E12" s="6" t="s">
        <v>53</v>
      </c>
      <c r="F12" s="6" t="s">
        <v>58</v>
      </c>
      <c r="G12" s="8">
        <f>ParmPIStart-21</f>
        <v>45062</v>
      </c>
      <c r="H12" s="8" t="s">
        <v>59</v>
      </c>
      <c r="I12" s="9"/>
      <c r="J12" s="6"/>
      <c r="K12" s="6"/>
    </row>
    <row r="13" spans="2:11" ht="32.1">
      <c r="B13" s="6" t="s">
        <v>60</v>
      </c>
      <c r="C13" s="7" t="s">
        <v>61</v>
      </c>
      <c r="D13" s="7" t="s">
        <v>62</v>
      </c>
      <c r="E13" s="6" t="s">
        <v>53</v>
      </c>
      <c r="F13" s="6" t="s">
        <v>63</v>
      </c>
      <c r="G13" s="8">
        <f>ParmPIStart-42</f>
        <v>45041</v>
      </c>
      <c r="H13" s="8" t="s">
        <v>64</v>
      </c>
      <c r="I13" s="9"/>
      <c r="J13" s="6"/>
      <c r="K13" s="6"/>
    </row>
    <row r="14" spans="2:11" ht="63.95">
      <c r="B14" s="2" t="s">
        <v>65</v>
      </c>
      <c r="C14" s="3" t="s">
        <v>66</v>
      </c>
      <c r="D14" s="3" t="s">
        <v>67</v>
      </c>
      <c r="E14" s="3" t="s">
        <v>68</v>
      </c>
      <c r="F14" s="3" t="s">
        <v>69</v>
      </c>
      <c r="G14" s="4"/>
      <c r="H14" s="4"/>
      <c r="I14" s="5"/>
      <c r="J14" s="3"/>
      <c r="K14" s="3"/>
    </row>
    <row r="15" spans="2:11" ht="32.1">
      <c r="B15" s="6" t="s">
        <v>70</v>
      </c>
      <c r="C15" s="7" t="s">
        <v>71</v>
      </c>
      <c r="D15" s="7" t="s">
        <v>72</v>
      </c>
      <c r="E15" s="6" t="s">
        <v>53</v>
      </c>
      <c r="F15" s="6" t="s">
        <v>38</v>
      </c>
      <c r="G15" s="8" t="s">
        <v>38</v>
      </c>
      <c r="H15" s="8" t="s">
        <v>38</v>
      </c>
      <c r="I15" s="9"/>
      <c r="J15" s="6"/>
      <c r="K15" s="6"/>
    </row>
    <row r="16" spans="2:11" ht="48">
      <c r="B16" s="6" t="s">
        <v>73</v>
      </c>
      <c r="C16" s="7" t="s">
        <v>74</v>
      </c>
      <c r="D16" s="7" t="s">
        <v>75</v>
      </c>
      <c r="E16" s="6" t="s">
        <v>53</v>
      </c>
      <c r="F16" s="6" t="s">
        <v>76</v>
      </c>
      <c r="G16" s="8">
        <f>ParmPIStart-70</f>
        <v>45013</v>
      </c>
      <c r="H16" s="8" t="s">
        <v>77</v>
      </c>
      <c r="I16" s="9"/>
      <c r="J16" s="6"/>
      <c r="K16" s="6"/>
    </row>
    <row r="17" spans="2:11" ht="32.1">
      <c r="B17" s="6" t="s">
        <v>78</v>
      </c>
      <c r="C17" s="7" t="s">
        <v>79</v>
      </c>
      <c r="D17" s="7" t="s">
        <v>80</v>
      </c>
      <c r="E17" s="6" t="s">
        <v>53</v>
      </c>
      <c r="F17" s="6" t="s">
        <v>81</v>
      </c>
      <c r="G17" s="8">
        <f>ParmPIStart-42</f>
        <v>45041</v>
      </c>
      <c r="H17" s="8" t="s">
        <v>64</v>
      </c>
      <c r="I17" s="9"/>
      <c r="J17" s="6"/>
      <c r="K17" s="6"/>
    </row>
    <row r="18" spans="2:11" ht="48">
      <c r="B18" s="6" t="s">
        <v>82</v>
      </c>
      <c r="C18" s="7" t="s">
        <v>83</v>
      </c>
      <c r="D18" s="7" t="s">
        <v>84</v>
      </c>
      <c r="E18" s="6" t="s">
        <v>53</v>
      </c>
      <c r="F18" s="6" t="s">
        <v>85</v>
      </c>
      <c r="G18" s="8">
        <f>ParmPIStart-56</f>
        <v>45027</v>
      </c>
      <c r="H18" s="8" t="s">
        <v>29</v>
      </c>
      <c r="I18" s="9"/>
      <c r="J18" s="6"/>
      <c r="K18" s="6"/>
    </row>
    <row r="19" spans="2:11" ht="32.1">
      <c r="B19" s="6" t="s">
        <v>86</v>
      </c>
      <c r="C19" s="6" t="s">
        <v>87</v>
      </c>
      <c r="D19" s="7" t="s">
        <v>88</v>
      </c>
      <c r="E19" s="6" t="s">
        <v>53</v>
      </c>
      <c r="F19" s="6" t="s">
        <v>89</v>
      </c>
      <c r="G19" s="8">
        <f>ParmPIStart-2</f>
        <v>45081</v>
      </c>
      <c r="H19" s="8" t="s">
        <v>90</v>
      </c>
      <c r="I19" s="9"/>
      <c r="J19" s="6"/>
      <c r="K19" s="6"/>
    </row>
    <row r="20" spans="2:11" ht="48">
      <c r="B20" s="6" t="s">
        <v>91</v>
      </c>
      <c r="C20" s="7" t="s">
        <v>92</v>
      </c>
      <c r="D20" s="7" t="s">
        <v>93</v>
      </c>
      <c r="E20" s="6" t="s">
        <v>53</v>
      </c>
      <c r="F20" s="6" t="s">
        <v>76</v>
      </c>
      <c r="G20" s="8">
        <f>ParmPIStart-70</f>
        <v>45013</v>
      </c>
      <c r="H20" s="8" t="s">
        <v>77</v>
      </c>
      <c r="I20" s="9"/>
      <c r="J20" s="6"/>
      <c r="K20" s="6"/>
    </row>
    <row r="21" spans="2:11" ht="32.1">
      <c r="B21" s="6" t="s">
        <v>94</v>
      </c>
      <c r="C21" s="7" t="s">
        <v>95</v>
      </c>
      <c r="D21" s="7" t="s">
        <v>96</v>
      </c>
      <c r="E21" s="6" t="s">
        <v>53</v>
      </c>
      <c r="F21" s="6" t="s">
        <v>97</v>
      </c>
      <c r="G21" s="8">
        <f>ParmPIStart-7</f>
        <v>45076</v>
      </c>
      <c r="H21" s="8" t="s">
        <v>98</v>
      </c>
      <c r="I21" s="9"/>
      <c r="J21" s="6"/>
      <c r="K21" s="6"/>
    </row>
    <row r="22" spans="2:11" ht="32.1">
      <c r="B22" s="2" t="s">
        <v>99</v>
      </c>
      <c r="C22" s="3" t="s">
        <v>100</v>
      </c>
      <c r="D22" s="3" t="s">
        <v>101</v>
      </c>
      <c r="E22" s="3" t="s">
        <v>68</v>
      </c>
      <c r="F22" s="3" t="s">
        <v>102</v>
      </c>
      <c r="G22" s="4"/>
      <c r="H22" s="4"/>
      <c r="I22" s="5"/>
      <c r="J22" s="3"/>
      <c r="K22" s="3"/>
    </row>
    <row r="23" spans="2:11" ht="15.95">
      <c r="B23" s="11" t="s">
        <v>103</v>
      </c>
      <c r="C23" s="11" t="s">
        <v>104</v>
      </c>
      <c r="D23" s="11" t="s">
        <v>105</v>
      </c>
      <c r="E23" s="11" t="s">
        <v>53</v>
      </c>
      <c r="F23" s="11" t="s">
        <v>106</v>
      </c>
      <c r="G23" s="8">
        <f>ParmPIStart-42</f>
        <v>45041</v>
      </c>
      <c r="H23" s="8" t="s">
        <v>64</v>
      </c>
      <c r="I23" s="8"/>
      <c r="J23" s="6"/>
      <c r="K23" s="6"/>
    </row>
    <row r="24" spans="2:11" ht="15.95">
      <c r="B24" s="11" t="s">
        <v>107</v>
      </c>
      <c r="C24" s="11" t="s">
        <v>108</v>
      </c>
      <c r="D24" s="11" t="s">
        <v>109</v>
      </c>
      <c r="E24" s="11" t="s">
        <v>110</v>
      </c>
      <c r="F24" s="11" t="s">
        <v>106</v>
      </c>
      <c r="G24" s="8">
        <f>ParmPIStart-42</f>
        <v>45041</v>
      </c>
      <c r="H24" s="8" t="s">
        <v>64</v>
      </c>
      <c r="I24" s="8"/>
      <c r="J24" s="6"/>
      <c r="K24" s="6"/>
    </row>
    <row r="25" spans="2:11" ht="32.1">
      <c r="B25" s="6" t="s">
        <v>111</v>
      </c>
      <c r="C25" s="7" t="s">
        <v>112</v>
      </c>
      <c r="D25" s="7" t="s">
        <v>113</v>
      </c>
      <c r="E25" s="6" t="s">
        <v>114</v>
      </c>
      <c r="F25" s="6" t="s">
        <v>115</v>
      </c>
      <c r="G25" s="8">
        <f>ParmPIStart-7</f>
        <v>45076</v>
      </c>
      <c r="H25" s="8" t="s">
        <v>98</v>
      </c>
      <c r="I25" s="9"/>
      <c r="J25" s="6"/>
      <c r="K25" s="6"/>
    </row>
    <row r="26" spans="2:11" ht="15.95">
      <c r="B26" s="2" t="s">
        <v>116</v>
      </c>
      <c r="C26" s="3" t="s">
        <v>117</v>
      </c>
      <c r="D26" s="3" t="s">
        <v>118</v>
      </c>
      <c r="E26" s="3" t="s">
        <v>119</v>
      </c>
      <c r="F26" s="3" t="s">
        <v>102</v>
      </c>
      <c r="G26" s="4"/>
      <c r="H26" s="4"/>
      <c r="I26" s="5"/>
      <c r="J26" s="3"/>
      <c r="K26" s="3"/>
    </row>
    <row r="27" spans="2:11" ht="15.95">
      <c r="B27" s="11" t="s">
        <v>120</v>
      </c>
      <c r="C27" s="11" t="s">
        <v>121</v>
      </c>
      <c r="D27" s="11" t="s">
        <v>122</v>
      </c>
      <c r="E27" s="11" t="s">
        <v>53</v>
      </c>
      <c r="F27" s="11" t="s">
        <v>123</v>
      </c>
      <c r="G27" s="8">
        <f>ParmPIStart-56</f>
        <v>45027</v>
      </c>
      <c r="H27" s="8" t="s">
        <v>29</v>
      </c>
      <c r="I27" s="8"/>
      <c r="J27" s="6"/>
      <c r="K27" s="6"/>
    </row>
    <row r="28" spans="2:11" ht="15.95">
      <c r="B28" s="11" t="s">
        <v>124</v>
      </c>
      <c r="C28" s="11" t="s">
        <v>125</v>
      </c>
      <c r="D28" s="11" t="s">
        <v>126</v>
      </c>
      <c r="E28" s="11" t="s">
        <v>127</v>
      </c>
      <c r="F28" s="11" t="s">
        <v>123</v>
      </c>
      <c r="G28" s="8">
        <f>ParmPIStart-56</f>
        <v>45027</v>
      </c>
      <c r="H28" s="8" t="s">
        <v>29</v>
      </c>
      <c r="I28" s="8"/>
      <c r="J28" s="6"/>
      <c r="K28" s="6"/>
    </row>
    <row r="29" spans="2:11" ht="32.1">
      <c r="B29" s="6" t="s">
        <v>128</v>
      </c>
      <c r="C29" s="7" t="s">
        <v>129</v>
      </c>
      <c r="D29" s="7" t="s">
        <v>113</v>
      </c>
      <c r="E29" s="6" t="s">
        <v>127</v>
      </c>
      <c r="F29" s="6" t="s">
        <v>115</v>
      </c>
      <c r="G29" s="8">
        <f>ParmPIStart-7</f>
        <v>45076</v>
      </c>
      <c r="H29" s="8" t="s">
        <v>98</v>
      </c>
      <c r="I29" s="9"/>
      <c r="J29" s="6"/>
      <c r="K29" s="6"/>
    </row>
    <row r="30" spans="2:11" ht="48">
      <c r="B30" s="2" t="s">
        <v>130</v>
      </c>
      <c r="C30" s="3" t="s">
        <v>131</v>
      </c>
      <c r="D30" s="3" t="s">
        <v>132</v>
      </c>
      <c r="E30" s="3" t="s">
        <v>133</v>
      </c>
      <c r="F30" s="3" t="s">
        <v>102</v>
      </c>
      <c r="G30" s="4"/>
      <c r="H30" s="4"/>
      <c r="I30" s="5"/>
      <c r="J30" s="3"/>
      <c r="K30" s="3"/>
    </row>
    <row r="31" spans="2:11" ht="32.1">
      <c r="B31" s="6" t="s">
        <v>134</v>
      </c>
      <c r="C31" s="6" t="s">
        <v>135</v>
      </c>
      <c r="D31" s="7" t="s">
        <v>136</v>
      </c>
      <c r="E31" s="6" t="s">
        <v>28</v>
      </c>
      <c r="F31" s="6" t="s">
        <v>137</v>
      </c>
      <c r="G31" s="8">
        <f>ParmPIStart-21</f>
        <v>45062</v>
      </c>
      <c r="H31" s="8" t="s">
        <v>59</v>
      </c>
      <c r="I31" s="9"/>
      <c r="J31" s="6"/>
      <c r="K31" s="6"/>
    </row>
    <row r="32" spans="2:11" ht="48">
      <c r="B32" s="6" t="s">
        <v>138</v>
      </c>
      <c r="C32" s="7" t="s">
        <v>139</v>
      </c>
      <c r="D32" s="7" t="s">
        <v>140</v>
      </c>
      <c r="E32" s="6" t="s">
        <v>28</v>
      </c>
      <c r="F32" s="6" t="s">
        <v>141</v>
      </c>
      <c r="G32" s="8">
        <f>ParmPIStart-14</f>
        <v>45069</v>
      </c>
      <c r="H32" s="8" t="s">
        <v>142</v>
      </c>
      <c r="I32" s="9"/>
      <c r="J32" s="6"/>
      <c r="K32" s="6"/>
    </row>
    <row r="33" spans="2:11" ht="32.1">
      <c r="B33" s="6" t="s">
        <v>143</v>
      </c>
      <c r="C33" s="7" t="s">
        <v>139</v>
      </c>
      <c r="D33" s="7" t="s">
        <v>144</v>
      </c>
      <c r="E33" s="7" t="s">
        <v>145</v>
      </c>
      <c r="F33" s="6" t="s">
        <v>141</v>
      </c>
      <c r="G33" s="8">
        <f>ParmPIStart-14</f>
        <v>45069</v>
      </c>
      <c r="H33" s="8" t="s">
        <v>142</v>
      </c>
      <c r="I33" s="9"/>
      <c r="J33" s="6"/>
      <c r="K33" s="6"/>
    </row>
    <row r="34" spans="2:11" ht="32.1">
      <c r="B34" s="12" t="s">
        <v>146</v>
      </c>
      <c r="C34" s="13" t="s">
        <v>147</v>
      </c>
      <c r="D34" s="13" t="s">
        <v>148</v>
      </c>
      <c r="E34" s="13" t="s">
        <v>149</v>
      </c>
      <c r="F34" s="13" t="s">
        <v>150</v>
      </c>
      <c r="G34" s="14"/>
      <c r="H34" s="14"/>
      <c r="I34" s="15"/>
      <c r="J34" s="13"/>
      <c r="K34" s="13"/>
    </row>
    <row r="35" spans="2:11" ht="32.1">
      <c r="B35" s="6" t="s">
        <v>151</v>
      </c>
      <c r="C35" s="7" t="s">
        <v>152</v>
      </c>
      <c r="D35" s="7" t="s">
        <v>153</v>
      </c>
      <c r="E35" s="6" t="s">
        <v>28</v>
      </c>
      <c r="F35" s="7" t="s">
        <v>154</v>
      </c>
      <c r="G35" s="8">
        <f>ParmPIStart-42</f>
        <v>45041</v>
      </c>
      <c r="H35" s="8" t="s">
        <v>64</v>
      </c>
      <c r="I35" s="9"/>
      <c r="J35" s="6"/>
      <c r="K35" s="6"/>
    </row>
    <row r="36" spans="2:11" ht="48">
      <c r="B36" s="6" t="s">
        <v>155</v>
      </c>
      <c r="C36" s="7" t="s">
        <v>156</v>
      </c>
      <c r="D36" s="7" t="s">
        <v>157</v>
      </c>
      <c r="E36" s="7" t="s">
        <v>145</v>
      </c>
      <c r="F36" s="7" t="s">
        <v>158</v>
      </c>
      <c r="G36" s="8">
        <f>ParmPIStart-56</f>
        <v>45027</v>
      </c>
      <c r="H36" s="8" t="s">
        <v>29</v>
      </c>
      <c r="I36" s="9"/>
      <c r="J36" s="6"/>
      <c r="K36" s="6"/>
    </row>
    <row r="37" spans="2:11" ht="48">
      <c r="B37" s="6" t="s">
        <v>159</v>
      </c>
      <c r="C37" s="6" t="s">
        <v>160</v>
      </c>
      <c r="D37" s="7" t="s">
        <v>161</v>
      </c>
      <c r="E37" s="6" t="s">
        <v>162</v>
      </c>
      <c r="F37" s="7" t="s">
        <v>163</v>
      </c>
      <c r="G37" s="8">
        <f>ParmPIStart-7</f>
        <v>45076</v>
      </c>
      <c r="H37" s="8" t="s">
        <v>98</v>
      </c>
      <c r="I37" s="9"/>
      <c r="J37" s="6"/>
      <c r="K37" s="6"/>
    </row>
    <row r="38" spans="2:11" ht="32.1">
      <c r="B38" s="6" t="s">
        <v>164</v>
      </c>
      <c r="C38" s="6" t="s">
        <v>165</v>
      </c>
      <c r="D38" s="7" t="s">
        <v>166</v>
      </c>
      <c r="E38" s="6" t="s">
        <v>167</v>
      </c>
      <c r="F38" s="6" t="s">
        <v>168</v>
      </c>
      <c r="G38" s="8">
        <f>ParmPIStart-2</f>
        <v>45081</v>
      </c>
      <c r="H38" s="8" t="s">
        <v>90</v>
      </c>
      <c r="I38" s="9"/>
      <c r="J38" s="6"/>
      <c r="K38" s="6"/>
    </row>
    <row r="39" spans="2:11" ht="15.95">
      <c r="B39" s="6" t="s">
        <v>169</v>
      </c>
      <c r="C39" s="6" t="s">
        <v>170</v>
      </c>
      <c r="D39" s="7" t="s">
        <v>171</v>
      </c>
      <c r="E39" s="6" t="s">
        <v>172</v>
      </c>
      <c r="F39" s="6" t="s">
        <v>173</v>
      </c>
      <c r="G39" s="8">
        <f>ParmPIStart-7</f>
        <v>45076</v>
      </c>
      <c r="H39" s="8" t="s">
        <v>98</v>
      </c>
      <c r="I39" s="9"/>
      <c r="J39" s="6"/>
      <c r="K39" s="6" t="s">
        <v>174</v>
      </c>
    </row>
    <row r="40" spans="2:11" ht="32.1">
      <c r="B40" s="2" t="s">
        <v>175</v>
      </c>
      <c r="C40" s="3" t="s">
        <v>176</v>
      </c>
      <c r="D40" s="3" t="s">
        <v>177</v>
      </c>
      <c r="E40" s="3" t="s">
        <v>178</v>
      </c>
      <c r="F40" s="3" t="s">
        <v>102</v>
      </c>
      <c r="G40" s="4"/>
      <c r="H40" s="4"/>
      <c r="I40" s="5"/>
      <c r="J40" s="3"/>
      <c r="K40" s="3"/>
    </row>
    <row r="41" spans="2:11" ht="63.95">
      <c r="B41" s="6" t="s">
        <v>179</v>
      </c>
      <c r="C41" s="7" t="s">
        <v>180</v>
      </c>
      <c r="D41" s="7" t="s">
        <v>181</v>
      </c>
      <c r="E41" s="6" t="s">
        <v>182</v>
      </c>
      <c r="F41" s="6" t="s">
        <v>183</v>
      </c>
      <c r="G41" s="8">
        <f>ParmPIStart-14</f>
        <v>45069</v>
      </c>
      <c r="H41" s="8" t="s">
        <v>142</v>
      </c>
      <c r="I41" s="9"/>
      <c r="J41" s="6"/>
      <c r="K41" s="6"/>
    </row>
    <row r="42" spans="2:11" ht="48">
      <c r="B42" s="2" t="s">
        <v>184</v>
      </c>
      <c r="C42" s="3" t="s">
        <v>185</v>
      </c>
      <c r="D42" s="3" t="s">
        <v>186</v>
      </c>
      <c r="E42" s="3" t="s">
        <v>187</v>
      </c>
      <c r="F42" s="3" t="s">
        <v>102</v>
      </c>
      <c r="G42" s="4"/>
      <c r="H42" s="4"/>
      <c r="I42" s="5"/>
      <c r="J42" s="3"/>
      <c r="K42" s="3"/>
    </row>
    <row r="43" spans="2:11" ht="48">
      <c r="B43" s="6" t="s">
        <v>188</v>
      </c>
      <c r="C43" s="7" t="s">
        <v>189</v>
      </c>
      <c r="D43" s="7" t="s">
        <v>190</v>
      </c>
      <c r="E43" s="6" t="s">
        <v>182</v>
      </c>
      <c r="F43" s="6" t="s">
        <v>183</v>
      </c>
      <c r="G43" s="8">
        <f>ParmPIStart-14</f>
        <v>45069</v>
      </c>
      <c r="H43" s="8" t="s">
        <v>142</v>
      </c>
      <c r="I43" s="9"/>
      <c r="J43" s="6"/>
      <c r="K43" s="6"/>
    </row>
    <row r="44" spans="2:11" ht="48">
      <c r="B44" s="2" t="s">
        <v>191</v>
      </c>
      <c r="C44" s="3" t="s">
        <v>192</v>
      </c>
      <c r="D44" s="3" t="s">
        <v>193</v>
      </c>
      <c r="E44" s="3" t="s">
        <v>53</v>
      </c>
      <c r="F44" s="3" t="s">
        <v>194</v>
      </c>
      <c r="G44" s="4"/>
      <c r="H44" s="4"/>
      <c r="I44" s="5"/>
      <c r="J44" s="3"/>
      <c r="K44" s="3"/>
    </row>
    <row r="45" spans="2:11" ht="15.95">
      <c r="B45" s="6" t="s">
        <v>195</v>
      </c>
      <c r="C45" s="7" t="s">
        <v>196</v>
      </c>
      <c r="D45" s="7" t="s">
        <v>197</v>
      </c>
      <c r="E45" s="6" t="s">
        <v>53</v>
      </c>
      <c r="F45" s="7" t="s">
        <v>198</v>
      </c>
      <c r="G45" s="8">
        <f>ParmPIStart-70</f>
        <v>45013</v>
      </c>
      <c r="H45" s="8" t="s">
        <v>77</v>
      </c>
      <c r="I45" s="9"/>
      <c r="J45" s="6"/>
      <c r="K45" s="6"/>
    </row>
    <row r="46" spans="2:11" ht="48">
      <c r="B46" s="6" t="s">
        <v>199</v>
      </c>
      <c r="C46" s="6" t="s">
        <v>200</v>
      </c>
      <c r="D46" s="7" t="s">
        <v>201</v>
      </c>
      <c r="E46" s="6" t="s">
        <v>53</v>
      </c>
      <c r="F46" s="7" t="s">
        <v>202</v>
      </c>
      <c r="G46" s="8">
        <f>ParmPIStart-28</f>
        <v>45055</v>
      </c>
      <c r="H46" s="8" t="s">
        <v>203</v>
      </c>
      <c r="I46" s="9"/>
      <c r="J46" s="6"/>
      <c r="K46" s="6"/>
    </row>
    <row r="47" spans="2:11" ht="32.1">
      <c r="B47" s="6" t="s">
        <v>204</v>
      </c>
      <c r="C47" s="6" t="s">
        <v>205</v>
      </c>
      <c r="D47" s="7" t="s">
        <v>206</v>
      </c>
      <c r="E47" s="6" t="s">
        <v>53</v>
      </c>
      <c r="F47" s="7" t="s">
        <v>202</v>
      </c>
      <c r="G47" s="8">
        <f>ParmPIStart-28</f>
        <v>45055</v>
      </c>
      <c r="H47" s="8" t="s">
        <v>203</v>
      </c>
      <c r="I47" s="9"/>
      <c r="J47" s="6"/>
      <c r="K47" s="6"/>
    </row>
    <row r="48" spans="2:11" ht="80.099999999999994">
      <c r="B48" s="2" t="s">
        <v>207</v>
      </c>
      <c r="C48" s="3" t="s">
        <v>208</v>
      </c>
      <c r="D48" s="3" t="s">
        <v>209</v>
      </c>
      <c r="E48" s="3" t="s">
        <v>53</v>
      </c>
      <c r="F48" s="3" t="s">
        <v>210</v>
      </c>
      <c r="G48" s="4"/>
      <c r="H48" s="4"/>
      <c r="I48" s="5"/>
      <c r="J48" s="3"/>
      <c r="K48" s="3"/>
    </row>
    <row r="49" spans="2:11" ht="32.1">
      <c r="B49" s="11" t="s">
        <v>211</v>
      </c>
      <c r="C49" s="11" t="s">
        <v>212</v>
      </c>
      <c r="D49" s="11" t="s">
        <v>213</v>
      </c>
      <c r="E49" s="11" t="s">
        <v>53</v>
      </c>
      <c r="F49" s="11" t="s">
        <v>214</v>
      </c>
      <c r="G49" s="8">
        <f>ParmPIStart-70</f>
        <v>45013</v>
      </c>
      <c r="H49" s="8" t="s">
        <v>77</v>
      </c>
      <c r="I49" s="8"/>
      <c r="J49" s="6"/>
      <c r="K49" s="6"/>
    </row>
    <row r="50" spans="2:11" ht="32.1">
      <c r="B50" s="11" t="s">
        <v>215</v>
      </c>
      <c r="C50" s="11" t="s">
        <v>216</v>
      </c>
      <c r="D50" s="11" t="s">
        <v>217</v>
      </c>
      <c r="E50" s="11" t="s">
        <v>167</v>
      </c>
      <c r="F50" s="11" t="s">
        <v>218</v>
      </c>
      <c r="G50" s="8">
        <f>ParmPIStart-21</f>
        <v>45062</v>
      </c>
      <c r="H50" s="8" t="s">
        <v>59</v>
      </c>
      <c r="I50" s="8"/>
      <c r="J50" s="6"/>
      <c r="K50" s="6"/>
    </row>
    <row r="51" spans="2:11" ht="32.1">
      <c r="B51" s="11" t="s">
        <v>219</v>
      </c>
      <c r="C51" s="11" t="s">
        <v>220</v>
      </c>
      <c r="D51" s="11" t="s">
        <v>221</v>
      </c>
      <c r="E51" s="11" t="s">
        <v>53</v>
      </c>
      <c r="F51" s="11" t="s">
        <v>218</v>
      </c>
      <c r="G51" s="8">
        <f>ParmPIStart-21</f>
        <v>45062</v>
      </c>
      <c r="H51" s="8" t="s">
        <v>59</v>
      </c>
      <c r="I51" s="8"/>
      <c r="J51" s="6"/>
      <c r="K51" s="6"/>
    </row>
    <row r="52" spans="2:11" ht="32.1">
      <c r="B52" s="11" t="s">
        <v>222</v>
      </c>
      <c r="C52" s="11" t="s">
        <v>223</v>
      </c>
      <c r="D52" s="11" t="s">
        <v>224</v>
      </c>
      <c r="E52" s="11" t="s">
        <v>225</v>
      </c>
      <c r="F52" s="11" t="s">
        <v>218</v>
      </c>
      <c r="G52" s="8">
        <f>ParmPIStart-21</f>
        <v>45062</v>
      </c>
      <c r="H52" s="8" t="s">
        <v>59</v>
      </c>
      <c r="I52" s="8"/>
      <c r="J52" s="6"/>
      <c r="K52" s="6"/>
    </row>
    <row r="53" spans="2:11" ht="32.1">
      <c r="B53" s="6" t="s">
        <v>226</v>
      </c>
      <c r="C53" s="6" t="s">
        <v>227</v>
      </c>
      <c r="D53" s="7" t="s">
        <v>228</v>
      </c>
      <c r="E53" s="7" t="s">
        <v>182</v>
      </c>
      <c r="F53" s="11" t="s">
        <v>218</v>
      </c>
      <c r="G53" s="8">
        <f>ParmPIStart-21</f>
        <v>45062</v>
      </c>
      <c r="H53" s="8" t="s">
        <v>59</v>
      </c>
      <c r="I53" s="8"/>
      <c r="J53" s="6"/>
      <c r="K53" s="6"/>
    </row>
    <row r="54" spans="2:11" ht="32.1">
      <c r="B54" s="6" t="s">
        <v>229</v>
      </c>
      <c r="C54" s="6" t="s">
        <v>230</v>
      </c>
      <c r="D54" s="6" t="s">
        <v>231</v>
      </c>
      <c r="E54" s="6" t="s">
        <v>53</v>
      </c>
      <c r="F54" s="11" t="s">
        <v>218</v>
      </c>
      <c r="G54" s="8">
        <f>ParmPIStart-21</f>
        <v>45062</v>
      </c>
      <c r="H54" s="8" t="s">
        <v>59</v>
      </c>
      <c r="I54" s="8"/>
      <c r="J54" s="6"/>
      <c r="K54" s="6"/>
    </row>
    <row r="55" spans="2:11" ht="15.95">
      <c r="B55" s="16" t="s">
        <v>232</v>
      </c>
      <c r="C55" s="17" t="s">
        <v>233</v>
      </c>
      <c r="D55" s="17" t="s">
        <v>234</v>
      </c>
      <c r="E55" s="17" t="s">
        <v>53</v>
      </c>
      <c r="F55" s="17" t="s">
        <v>235</v>
      </c>
      <c r="G55" s="18"/>
      <c r="H55" s="18"/>
      <c r="I55" s="19"/>
      <c r="J55" s="17"/>
      <c r="K55" s="17"/>
    </row>
    <row r="56" spans="2:11" ht="32.1">
      <c r="B56" s="6" t="s">
        <v>236</v>
      </c>
      <c r="C56" s="6" t="s">
        <v>237</v>
      </c>
      <c r="D56" s="7" t="s">
        <v>238</v>
      </c>
      <c r="E56" s="6" t="s">
        <v>53</v>
      </c>
      <c r="F56" s="6" t="s">
        <v>239</v>
      </c>
      <c r="G56" s="8">
        <f>ParmPIStart-2</f>
        <v>45081</v>
      </c>
      <c r="H56" s="8" t="s">
        <v>90</v>
      </c>
      <c r="I56" s="8"/>
      <c r="J56" s="6"/>
      <c r="K56" s="6"/>
    </row>
    <row r="57" spans="2:11" ht="32.1">
      <c r="B57" s="6" t="s">
        <v>240</v>
      </c>
      <c r="C57" s="6" t="s">
        <v>241</v>
      </c>
      <c r="D57" s="7" t="s">
        <v>242</v>
      </c>
      <c r="E57" s="6" t="s">
        <v>53</v>
      </c>
      <c r="F57" s="6" t="s">
        <v>102</v>
      </c>
      <c r="G57" s="8">
        <f>ParmPIStart-14</f>
        <v>45069</v>
      </c>
      <c r="H57" s="8" t="s">
        <v>142</v>
      </c>
      <c r="I57" s="8"/>
      <c r="J57" s="6"/>
      <c r="K57" s="6"/>
    </row>
    <row r="58" spans="2:11" ht="15.95">
      <c r="B58" s="6" t="s">
        <v>243</v>
      </c>
      <c r="C58" s="6" t="s">
        <v>244</v>
      </c>
      <c r="D58" s="7" t="s">
        <v>245</v>
      </c>
      <c r="E58" s="7" t="s">
        <v>172</v>
      </c>
      <c r="F58" s="6" t="s">
        <v>239</v>
      </c>
      <c r="G58" s="8">
        <f>ParmPIStart-2</f>
        <v>45081</v>
      </c>
      <c r="H58" s="8" t="s">
        <v>90</v>
      </c>
      <c r="I58" s="8"/>
      <c r="J58" s="6"/>
      <c r="K58" s="6"/>
    </row>
    <row r="59" spans="2:11" ht="15.95">
      <c r="B59" s="6" t="s">
        <v>246</v>
      </c>
      <c r="C59" s="6" t="s">
        <v>247</v>
      </c>
      <c r="D59" s="7" t="s">
        <v>248</v>
      </c>
      <c r="E59" s="6" t="s">
        <v>249</v>
      </c>
      <c r="F59" s="6" t="s">
        <v>239</v>
      </c>
      <c r="G59" s="8">
        <f>ParmPIStart-1</f>
        <v>45082</v>
      </c>
      <c r="H59" s="8" t="s">
        <v>250</v>
      </c>
      <c r="I59" s="8"/>
      <c r="J59" s="6"/>
      <c r="K59" s="6"/>
    </row>
    <row r="60" spans="2:11" ht="15.95">
      <c r="B60" s="6" t="s">
        <v>251</v>
      </c>
      <c r="C60" s="6" t="s">
        <v>252</v>
      </c>
      <c r="D60" s="7" t="s">
        <v>253</v>
      </c>
      <c r="E60" s="6" t="s">
        <v>249</v>
      </c>
      <c r="F60" s="6" t="s">
        <v>102</v>
      </c>
      <c r="G60" s="8">
        <f>ParmPIStart-14</f>
        <v>45069</v>
      </c>
      <c r="H60" s="8" t="s">
        <v>142</v>
      </c>
      <c r="I60" s="8"/>
      <c r="J60" s="6"/>
      <c r="K60" s="6"/>
    </row>
    <row r="61" spans="2:11" ht="15.95">
      <c r="B61" s="6" t="s">
        <v>254</v>
      </c>
      <c r="C61" s="6" t="s">
        <v>255</v>
      </c>
      <c r="D61" s="7" t="s">
        <v>256</v>
      </c>
      <c r="E61" s="6" t="s">
        <v>53</v>
      </c>
      <c r="F61" s="6" t="s">
        <v>239</v>
      </c>
      <c r="G61" s="8">
        <f>ParmPIStart-1</f>
        <v>45082</v>
      </c>
      <c r="H61" s="8" t="s">
        <v>250</v>
      </c>
      <c r="I61" s="8"/>
      <c r="J61" s="6"/>
      <c r="K61" s="6"/>
    </row>
    <row r="62" spans="2:11" ht="15.95">
      <c r="B62" s="6" t="s">
        <v>257</v>
      </c>
      <c r="C62" s="6" t="s">
        <v>258</v>
      </c>
      <c r="D62" s="7" t="s">
        <v>259</v>
      </c>
      <c r="E62" s="6" t="s">
        <v>53</v>
      </c>
      <c r="F62" s="6" t="s">
        <v>102</v>
      </c>
      <c r="G62" s="8">
        <f>ParmPIStart-14</f>
        <v>45069</v>
      </c>
      <c r="H62" s="8" t="s">
        <v>142</v>
      </c>
      <c r="I62" s="8"/>
      <c r="J62" s="6"/>
      <c r="K62" s="6"/>
    </row>
    <row r="63" spans="2:11" ht="32.1">
      <c r="B63" s="6" t="s">
        <v>260</v>
      </c>
      <c r="C63" s="6" t="s">
        <v>261</v>
      </c>
      <c r="D63" s="7" t="s">
        <v>262</v>
      </c>
      <c r="E63" s="7" t="s">
        <v>172</v>
      </c>
      <c r="F63" s="6" t="s">
        <v>263</v>
      </c>
      <c r="G63" s="8">
        <f>ParmPIStart</f>
        <v>45083</v>
      </c>
      <c r="H63" s="8" t="s">
        <v>264</v>
      </c>
      <c r="I63" s="8"/>
      <c r="J63" s="6"/>
      <c r="K63" s="6"/>
    </row>
    <row r="64" spans="2:11" ht="32.1">
      <c r="B64" s="6" t="s">
        <v>265</v>
      </c>
      <c r="C64" s="7" t="s">
        <v>266</v>
      </c>
      <c r="D64" s="7" t="s">
        <v>267</v>
      </c>
      <c r="E64" s="7" t="s">
        <v>172</v>
      </c>
      <c r="F64" s="7" t="s">
        <v>239</v>
      </c>
      <c r="G64" s="8">
        <f>ParmPIStart-1</f>
        <v>45082</v>
      </c>
      <c r="H64" s="8" t="s">
        <v>250</v>
      </c>
      <c r="I64" s="8"/>
      <c r="J64" s="6"/>
      <c r="K64" s="6"/>
    </row>
    <row r="65" spans="2:11" ht="32.1">
      <c r="B65" s="16" t="s">
        <v>268</v>
      </c>
      <c r="C65" s="17" t="s">
        <v>269</v>
      </c>
      <c r="D65" s="17" t="s">
        <v>270</v>
      </c>
      <c r="E65" s="17" t="s">
        <v>53</v>
      </c>
      <c r="F65" s="17" t="s">
        <v>235</v>
      </c>
      <c r="G65" s="18"/>
      <c r="H65" s="18"/>
      <c r="I65" s="19"/>
      <c r="J65" s="17"/>
      <c r="K65" s="17"/>
    </row>
    <row r="66" spans="2:11" ht="15.95">
      <c r="B66" s="6" t="s">
        <v>271</v>
      </c>
      <c r="C66" s="7" t="s">
        <v>272</v>
      </c>
      <c r="D66" s="7" t="s">
        <v>273</v>
      </c>
      <c r="E66" s="7" t="s">
        <v>53</v>
      </c>
      <c r="F66" s="7" t="s">
        <v>198</v>
      </c>
      <c r="G66" s="8">
        <f>ParmIADate-70</f>
        <v>45012</v>
      </c>
      <c r="H66" s="8" t="s">
        <v>274</v>
      </c>
      <c r="I66" s="9"/>
      <c r="J66" s="6"/>
      <c r="K66" s="6"/>
    </row>
    <row r="67" spans="2:11" ht="48">
      <c r="B67" s="6" t="s">
        <v>275</v>
      </c>
      <c r="C67" s="6" t="s">
        <v>276</v>
      </c>
      <c r="D67" s="7" t="s">
        <v>201</v>
      </c>
      <c r="E67" s="7" t="s">
        <v>53</v>
      </c>
      <c r="F67" s="7" t="s">
        <v>202</v>
      </c>
      <c r="G67" s="8">
        <f>ParmIADate-28</f>
        <v>45054</v>
      </c>
      <c r="H67" s="8" t="s">
        <v>277</v>
      </c>
      <c r="I67" s="9"/>
      <c r="J67" s="6"/>
      <c r="K67" s="6"/>
    </row>
    <row r="68" spans="2:11" ht="32.1">
      <c r="B68" s="6" t="s">
        <v>278</v>
      </c>
      <c r="C68" s="6" t="s">
        <v>279</v>
      </c>
      <c r="D68" s="7" t="s">
        <v>280</v>
      </c>
      <c r="E68" s="7" t="s">
        <v>53</v>
      </c>
      <c r="F68" s="7" t="s">
        <v>202</v>
      </c>
      <c r="G68" s="8">
        <f>ParmIADate-28</f>
        <v>45054</v>
      </c>
      <c r="H68" s="8" t="s">
        <v>277</v>
      </c>
      <c r="I68" s="9"/>
      <c r="J68" s="6"/>
      <c r="K68" s="6"/>
    </row>
    <row r="69" spans="2:11" ht="15.95">
      <c r="B69" s="6" t="s">
        <v>281</v>
      </c>
      <c r="C69" s="7" t="s">
        <v>282</v>
      </c>
      <c r="D69" s="7" t="s">
        <v>283</v>
      </c>
      <c r="E69" s="7" t="s">
        <v>53</v>
      </c>
      <c r="F69" s="7" t="s">
        <v>284</v>
      </c>
      <c r="G69" s="8">
        <f>ParmIADate-42</f>
        <v>45040</v>
      </c>
      <c r="H69" s="8" t="s">
        <v>285</v>
      </c>
      <c r="I69" s="8"/>
      <c r="J69" s="6"/>
      <c r="K69" s="6"/>
    </row>
    <row r="70" spans="2:11" ht="15.95">
      <c r="B70" s="6" t="s">
        <v>286</v>
      </c>
      <c r="C70" s="7" t="s">
        <v>287</v>
      </c>
      <c r="D70" s="7" t="s">
        <v>288</v>
      </c>
      <c r="E70" s="7" t="s">
        <v>289</v>
      </c>
      <c r="F70" s="7" t="s">
        <v>290</v>
      </c>
      <c r="G70" s="8">
        <f>ParmIADate-14</f>
        <v>45068</v>
      </c>
      <c r="H70" s="8" t="s">
        <v>291</v>
      </c>
      <c r="I70" s="8"/>
      <c r="J70" s="6"/>
      <c r="K70" s="6"/>
    </row>
    <row r="71" spans="2:11" ht="32.1">
      <c r="B71" s="6" t="s">
        <v>292</v>
      </c>
      <c r="C71" s="7" t="s">
        <v>293</v>
      </c>
      <c r="D71" s="7" t="s">
        <v>294</v>
      </c>
      <c r="E71" s="7" t="s">
        <v>289</v>
      </c>
      <c r="F71" s="7" t="s">
        <v>295</v>
      </c>
      <c r="G71" s="8">
        <f>ParmIADate-7</f>
        <v>45075</v>
      </c>
      <c r="H71" s="8" t="s">
        <v>296</v>
      </c>
      <c r="I71" s="8"/>
      <c r="J71" s="6"/>
      <c r="K71" s="6"/>
    </row>
    <row r="72" spans="2:11" ht="32.1">
      <c r="B72" s="6" t="s">
        <v>297</v>
      </c>
      <c r="C72" s="7" t="s">
        <v>298</v>
      </c>
      <c r="D72" s="7" t="s">
        <v>299</v>
      </c>
      <c r="E72" s="6" t="s">
        <v>53</v>
      </c>
      <c r="F72" s="6" t="s">
        <v>300</v>
      </c>
      <c r="G72" s="8">
        <f>ParmIPStart</f>
        <v>45077</v>
      </c>
      <c r="H72" s="8" t="s">
        <v>301</v>
      </c>
      <c r="I72" s="8"/>
      <c r="J72" s="6"/>
      <c r="K72" s="6"/>
    </row>
    <row r="73" spans="2:11" ht="32.1">
      <c r="B73" s="6" t="s">
        <v>302</v>
      </c>
      <c r="C73" s="6" t="s">
        <v>303</v>
      </c>
      <c r="D73" s="7" t="s">
        <v>304</v>
      </c>
      <c r="E73" s="7" t="s">
        <v>172</v>
      </c>
      <c r="F73" s="6" t="s">
        <v>305</v>
      </c>
      <c r="G73" s="8">
        <f>ParmIPStart - 1</f>
        <v>45076</v>
      </c>
      <c r="H73" s="8" t="s">
        <v>306</v>
      </c>
      <c r="I73" s="8"/>
      <c r="J73" s="6"/>
      <c r="K73" s="6"/>
    </row>
    <row r="74" spans="2:11" ht="48">
      <c r="B74" s="6" t="s">
        <v>307</v>
      </c>
      <c r="C74" s="7" t="s">
        <v>308</v>
      </c>
      <c r="D74" s="7" t="s">
        <v>309</v>
      </c>
      <c r="E74" s="6" t="s">
        <v>53</v>
      </c>
      <c r="F74" s="6" t="s">
        <v>310</v>
      </c>
      <c r="G74" s="8">
        <f>ParmIPStart</f>
        <v>45077</v>
      </c>
      <c r="H74" s="8" t="s">
        <v>301</v>
      </c>
      <c r="I74" s="8"/>
      <c r="J74" s="6"/>
      <c r="K74" s="6"/>
    </row>
    <row r="75" spans="2:11" ht="32.1">
      <c r="B75" s="6" t="s">
        <v>311</v>
      </c>
      <c r="C75" s="6" t="s">
        <v>312</v>
      </c>
      <c r="D75" s="7" t="s">
        <v>313</v>
      </c>
      <c r="E75" s="6" t="s">
        <v>53</v>
      </c>
      <c r="F75" s="7" t="s">
        <v>314</v>
      </c>
      <c r="G75" s="8">
        <f>ParmIADate-2</f>
        <v>45080</v>
      </c>
      <c r="H75" s="8" t="s">
        <v>315</v>
      </c>
      <c r="I75" s="8"/>
      <c r="J75" s="6"/>
      <c r="K75" s="6"/>
    </row>
    <row r="76" spans="2:11" ht="32.1">
      <c r="B76" s="6" t="s">
        <v>316</v>
      </c>
      <c r="C76" s="6" t="s">
        <v>317</v>
      </c>
      <c r="D76" s="7" t="s">
        <v>318</v>
      </c>
      <c r="E76" s="7" t="s">
        <v>53</v>
      </c>
      <c r="F76" s="6" t="s">
        <v>295</v>
      </c>
      <c r="G76" s="8">
        <f>ParmIADate-7</f>
        <v>45075</v>
      </c>
      <c r="H76" s="8" t="s">
        <v>296</v>
      </c>
      <c r="I76" s="8"/>
      <c r="J76" s="6"/>
      <c r="K76" s="6"/>
    </row>
    <row r="77" spans="2:11" ht="32.1">
      <c r="B77" s="6" t="s">
        <v>319</v>
      </c>
      <c r="C77" s="6" t="s">
        <v>320</v>
      </c>
      <c r="D77" s="7" t="s">
        <v>321</v>
      </c>
      <c r="E77" s="6" t="s">
        <v>53</v>
      </c>
      <c r="F77" s="6" t="s">
        <v>322</v>
      </c>
      <c r="G77" s="8">
        <f>ParmIADate-1</f>
        <v>45081</v>
      </c>
      <c r="H77" s="8" t="s">
        <v>323</v>
      </c>
      <c r="I77" s="8"/>
      <c r="J77" s="6"/>
      <c r="K77" s="6"/>
    </row>
    <row r="78" spans="2:11" ht="32.1">
      <c r="B78" s="6" t="s">
        <v>324</v>
      </c>
      <c r="C78" s="6" t="s">
        <v>325</v>
      </c>
      <c r="D78" s="7" t="s">
        <v>326</v>
      </c>
      <c r="E78" s="6" t="s">
        <v>53</v>
      </c>
      <c r="F78" s="6" t="s">
        <v>295</v>
      </c>
      <c r="G78" s="8">
        <f>ParmIADate-7</f>
        <v>45075</v>
      </c>
      <c r="H78" s="8" t="s">
        <v>296</v>
      </c>
      <c r="I78" s="8"/>
      <c r="J78" s="6"/>
      <c r="K78" s="6"/>
    </row>
    <row r="79" spans="2:11" ht="32.1">
      <c r="B79" s="16" t="s">
        <v>327</v>
      </c>
      <c r="C79" s="17" t="s">
        <v>328</v>
      </c>
      <c r="D79" s="17" t="s">
        <v>329</v>
      </c>
      <c r="E79" s="17" t="s">
        <v>53</v>
      </c>
      <c r="F79" s="17" t="s">
        <v>330</v>
      </c>
      <c r="G79" s="18"/>
      <c r="H79" s="18"/>
      <c r="I79" s="19"/>
      <c r="J79" s="17"/>
      <c r="K79" s="17"/>
    </row>
    <row r="80" spans="2:11" ht="15.95">
      <c r="B80" s="6" t="s">
        <v>331</v>
      </c>
      <c r="C80" s="6" t="s">
        <v>332</v>
      </c>
      <c r="D80" s="7" t="s">
        <v>333</v>
      </c>
      <c r="E80" s="6" t="s">
        <v>334</v>
      </c>
      <c r="F80" s="6" t="s">
        <v>335</v>
      </c>
      <c r="G80" s="8"/>
      <c r="H80" s="8"/>
      <c r="I80" s="9"/>
      <c r="J80" s="6"/>
      <c r="K80" s="6"/>
    </row>
    <row r="81" spans="2:11" ht="15.95">
      <c r="B81" s="6" t="s">
        <v>336</v>
      </c>
      <c r="C81" s="6" t="s">
        <v>337</v>
      </c>
      <c r="D81" s="7" t="s">
        <v>338</v>
      </c>
      <c r="E81" s="6" t="s">
        <v>334</v>
      </c>
      <c r="F81" s="6" t="s">
        <v>335</v>
      </c>
      <c r="G81" s="8"/>
      <c r="H81" s="8"/>
      <c r="I81" s="9"/>
      <c r="J81" s="6"/>
      <c r="K81" s="6"/>
    </row>
    <row r="82" spans="2:11" ht="15.95">
      <c r="B82" s="6" t="s">
        <v>339</v>
      </c>
      <c r="C82" s="6" t="s">
        <v>340</v>
      </c>
      <c r="D82" s="7" t="s">
        <v>341</v>
      </c>
      <c r="E82" s="6" t="s">
        <v>334</v>
      </c>
      <c r="F82" s="6" t="s">
        <v>335</v>
      </c>
      <c r="G82" s="8"/>
      <c r="H82" s="8"/>
      <c r="I82" s="9"/>
      <c r="J82" s="6"/>
      <c r="K82" s="6"/>
    </row>
    <row r="83" spans="2:11" ht="15.95">
      <c r="B83" s="6" t="s">
        <v>342</v>
      </c>
      <c r="C83" s="6" t="s">
        <v>53</v>
      </c>
      <c r="D83" s="7" t="s">
        <v>343</v>
      </c>
      <c r="E83" s="6" t="s">
        <v>334</v>
      </c>
      <c r="F83" s="6" t="s">
        <v>335</v>
      </c>
      <c r="G83" s="8"/>
      <c r="H83" s="8"/>
      <c r="I83" s="9"/>
      <c r="J83" s="6"/>
      <c r="K83" s="6"/>
    </row>
    <row r="84" spans="2:11" ht="15.95">
      <c r="B84" s="6" t="s">
        <v>344</v>
      </c>
      <c r="C84" s="6" t="s">
        <v>28</v>
      </c>
      <c r="D84" s="7" t="s">
        <v>345</v>
      </c>
      <c r="E84" s="6" t="s">
        <v>334</v>
      </c>
      <c r="F84" s="6" t="s">
        <v>335</v>
      </c>
      <c r="G84" s="8"/>
      <c r="H84" s="8"/>
      <c r="I84" s="9"/>
      <c r="J84" s="6"/>
      <c r="K84" s="6"/>
    </row>
    <row r="85" spans="2:11" ht="15.95">
      <c r="B85" s="6" t="s">
        <v>346</v>
      </c>
      <c r="C85" s="6" t="s">
        <v>162</v>
      </c>
      <c r="D85" s="7" t="s">
        <v>345</v>
      </c>
      <c r="E85" s="6" t="s">
        <v>334</v>
      </c>
      <c r="F85" s="6" t="s">
        <v>335</v>
      </c>
      <c r="G85" s="8"/>
      <c r="H85" s="8"/>
      <c r="I85" s="9"/>
      <c r="J85" s="6"/>
      <c r="K85" s="6"/>
    </row>
    <row r="86" spans="2:11" ht="15.95">
      <c r="B86" s="6" t="s">
        <v>347</v>
      </c>
      <c r="C86" s="6" t="s">
        <v>348</v>
      </c>
      <c r="D86" s="7" t="s">
        <v>349</v>
      </c>
      <c r="E86" s="6" t="s">
        <v>334</v>
      </c>
      <c r="F86" s="6" t="s">
        <v>335</v>
      </c>
      <c r="G86" s="8"/>
      <c r="H86" s="8"/>
      <c r="I86" s="9"/>
      <c r="J86" s="6"/>
      <c r="K86" s="6"/>
    </row>
    <row r="87" spans="2:11" ht="15.95">
      <c r="B87" s="6" t="s">
        <v>350</v>
      </c>
      <c r="C87" s="6" t="s">
        <v>182</v>
      </c>
      <c r="D87" s="7" t="s">
        <v>351</v>
      </c>
      <c r="E87" s="6" t="s">
        <v>334</v>
      </c>
      <c r="F87" s="6" t="s">
        <v>335</v>
      </c>
      <c r="G87" s="8"/>
      <c r="H87" s="8"/>
      <c r="I87" s="9"/>
      <c r="J87" s="6"/>
      <c r="K87" s="6"/>
    </row>
    <row r="88" spans="2:11" ht="32.1">
      <c r="B88" s="6" t="s">
        <v>352</v>
      </c>
      <c r="C88" s="7" t="s">
        <v>353</v>
      </c>
      <c r="D88" s="7" t="s">
        <v>354</v>
      </c>
      <c r="E88" s="6" t="s">
        <v>334</v>
      </c>
      <c r="F88" s="6" t="s">
        <v>335</v>
      </c>
      <c r="G88" s="8"/>
      <c r="H88" s="8"/>
      <c r="I88" s="9"/>
      <c r="J88" s="6"/>
      <c r="K88" s="6"/>
    </row>
  </sheetData>
  <autoFilter ref="B1:K92" xr:uid="{2618837D-E597-1243-891B-11E045BF6331}">
    <sortState xmlns:xlrd2="http://schemas.microsoft.com/office/spreadsheetml/2017/richdata2" ref="B2:K89">
      <sortCondition ref="B1:B9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94753-FF9B-3C45-94B5-FA3EEC1CBC76}">
  <dimension ref="A1:K14"/>
  <sheetViews>
    <sheetView showGridLines="0" zoomScale="120" zoomScaleNormal="120" zoomScalePageLayoutView="120" workbookViewId="0">
      <selection activeCell="B6" sqref="B6"/>
    </sheetView>
  </sheetViews>
  <sheetFormatPr defaultColWidth="8.85546875" defaultRowHeight="15"/>
  <cols>
    <col min="1" max="1" width="45.28515625" style="20" customWidth="1"/>
    <col min="2" max="2" width="13.85546875" style="20" customWidth="1"/>
    <col min="3" max="3" width="34.7109375" style="20" customWidth="1"/>
    <col min="4" max="16384" width="8.85546875" style="20"/>
  </cols>
  <sheetData>
    <row r="1" spans="1:11" s="21" customFormat="1" ht="51.95" customHeight="1">
      <c r="A1" s="32"/>
      <c r="B1" s="32"/>
      <c r="C1" s="32"/>
      <c r="D1" s="20"/>
      <c r="E1" s="20"/>
      <c r="F1" s="20"/>
      <c r="G1" s="20"/>
      <c r="H1" s="20"/>
      <c r="I1" s="20"/>
      <c r="J1" s="20"/>
      <c r="K1" s="20"/>
    </row>
    <row r="2" spans="1:11" s="23" customFormat="1" ht="21" customHeight="1">
      <c r="A2" s="22" t="s">
        <v>355</v>
      </c>
      <c r="B2" s="20"/>
      <c r="C2" s="20"/>
      <c r="D2" s="20"/>
      <c r="E2" s="20"/>
      <c r="F2" s="20"/>
      <c r="G2" s="20"/>
      <c r="H2" s="20"/>
      <c r="I2" s="20"/>
      <c r="J2" s="20"/>
      <c r="K2" s="20"/>
    </row>
    <row r="3" spans="1:11" s="21" customFormat="1" ht="21" customHeight="1">
      <c r="A3" s="24" t="s">
        <v>356</v>
      </c>
      <c r="B3" s="20"/>
      <c r="C3" s="20"/>
      <c r="D3" s="20"/>
      <c r="E3" s="20"/>
      <c r="F3" s="20"/>
      <c r="G3" s="20"/>
      <c r="H3" s="20"/>
      <c r="I3" s="20"/>
      <c r="J3" s="20"/>
      <c r="K3" s="20"/>
    </row>
    <row r="4" spans="1:11" ht="7.5" customHeight="1">
      <c r="F4" s="25"/>
    </row>
    <row r="5" spans="1:11" s="28" customFormat="1" ht="20.25" customHeight="1">
      <c r="A5" s="27" t="s">
        <v>357</v>
      </c>
      <c r="B5" s="26" t="s">
        <v>358</v>
      </c>
      <c r="C5" s="26" t="s">
        <v>359</v>
      </c>
    </row>
    <row r="6" spans="1:11">
      <c r="A6" s="29" t="s">
        <v>360</v>
      </c>
      <c r="B6" s="30">
        <v>10</v>
      </c>
      <c r="C6" s="30"/>
    </row>
    <row r="7" spans="1:11">
      <c r="A7" s="29" t="s">
        <v>361</v>
      </c>
      <c r="B7" s="30">
        <v>100</v>
      </c>
      <c r="C7" s="30"/>
    </row>
    <row r="8" spans="1:11">
      <c r="A8" s="29" t="s">
        <v>362</v>
      </c>
      <c r="B8" s="30">
        <v>40</v>
      </c>
      <c r="C8" s="30"/>
    </row>
    <row r="9" spans="1:11">
      <c r="A9" s="29" t="s">
        <v>363</v>
      </c>
      <c r="B9" s="30">
        <v>2</v>
      </c>
      <c r="C9" s="30"/>
    </row>
    <row r="11" spans="1:11">
      <c r="A11" s="29" t="s">
        <v>364</v>
      </c>
      <c r="B11" s="31">
        <v>45083</v>
      </c>
      <c r="C11" s="29"/>
    </row>
    <row r="12" spans="1:11">
      <c r="A12" s="29" t="s">
        <v>365</v>
      </c>
      <c r="B12" s="31">
        <v>45082</v>
      </c>
      <c r="C12" s="29"/>
    </row>
    <row r="13" spans="1:11">
      <c r="A13" s="29" t="s">
        <v>366</v>
      </c>
      <c r="B13" s="29">
        <v>5</v>
      </c>
      <c r="C13" s="29"/>
    </row>
    <row r="14" spans="1:11">
      <c r="A14" s="29" t="s">
        <v>367</v>
      </c>
      <c r="B14" s="31">
        <v>45077</v>
      </c>
      <c r="C14" s="29"/>
    </row>
  </sheetData>
  <mergeCells count="1">
    <mergeCell ref="A1:C1"/>
  </mergeCells>
  <pageMargins left="0.7" right="0.7" top="0.75" bottom="0.75" header="0.3" footer="0.3"/>
  <pageSetup orientation="landscape" r:id="rId1"/>
  <headerFooter>
    <oddFooter>&amp;L&amp;"Lucida Grande,Regular"&amp;12&amp;K000000© Scaled Agile Inc.</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722B58C1B4F6479F5D6A8E069F2686" ma:contentTypeVersion="27" ma:contentTypeDescription="Create a new document." ma:contentTypeScope="" ma:versionID="752ad98e4cd1bed251adfdbc8a385201">
  <xsd:schema xmlns:xsd="http://www.w3.org/2001/XMLSchema" xmlns:xs="http://www.w3.org/2001/XMLSchema" xmlns:p="http://schemas.microsoft.com/office/2006/metadata/properties" xmlns:ns2="f4287df7-c0e0-444d-ba8d-6c830a3079b3" xmlns:ns3="c866c9ed-2f7a-4860-bf57-8153ff3a210a" targetNamespace="http://schemas.microsoft.com/office/2006/metadata/properties" ma:root="true" ma:fieldsID="1969d46785b96dd5caae9061e9184edb" ns2:_="" ns3:_="">
    <xsd:import namespace="f4287df7-c0e0-444d-ba8d-6c830a3079b3"/>
    <xsd:import namespace="c866c9ed-2f7a-4860-bf57-8153ff3a210a"/>
    <xsd:element name="properties">
      <xsd:complexType>
        <xsd:sequence>
          <xsd:element name="documentManagement">
            <xsd:complexType>
              <xsd:all>
                <xsd:element ref="ns2:AssetNumber" minOccurs="0"/>
                <xsd:element ref="ns2:AssetStage" minOccurs="0"/>
                <xsd:element ref="ns2:AssetType" minOccurs="0"/>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Category" minOccurs="0"/>
                <xsd:element ref="ns2:Early_x0020_Access" minOccurs="0"/>
                <xsd:element ref="ns2:MediaLengthInSeconds" minOccurs="0"/>
                <xsd:element ref="ns2:PlagiarismOriginality" minOccurs="0"/>
                <xsd:element ref="ns2:NoteforSelf" minOccurs="0"/>
                <xsd:element ref="ns2:lcf76f155ced4ddcb4097134ff3c332f" minOccurs="0"/>
                <xsd:element ref="ns3:TaxCatchAll" minOccurs="0"/>
                <xsd:element ref="ns2:PageCount" minOccurs="0"/>
                <xsd:element ref="ns2:DaysAllocated" minOccurs="0"/>
                <xsd:element ref="ns2:MediaServiceSearchProperties" minOccurs="0"/>
                <xsd:element ref="ns2:Editorial_x0020_Scor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287df7-c0e0-444d-ba8d-6c830a3079b3" elementFormDefault="qualified">
    <xsd:import namespace="http://schemas.microsoft.com/office/2006/documentManagement/types"/>
    <xsd:import namespace="http://schemas.microsoft.com/office/infopath/2007/PartnerControls"/>
    <xsd:element name="AssetNumber" ma:index="8" nillable="true" ma:displayName="Asset Number" ma:description="This is the asset number of the project and no asset type should have same numbers" ma:format="Dropdown" ma:internalName="AssetNumber">
      <xsd:simpleType>
        <xsd:union memberTypes="dms:Text">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restriction>
          </xsd:simpleType>
        </xsd:union>
      </xsd:simpleType>
    </xsd:element>
    <xsd:element name="AssetStage" ma:index="9" nillable="true" ma:displayName="Asset Stage" ma:description="This is the current stage of the asset." ma:format="Dropdown" ma:internalName="AssetStage">
      <xsd:simpleType>
        <xsd:union memberTypes="dms:Text">
          <xsd:simpleType>
            <xsd:restriction base="dms:Choice">
              <xsd:enumeration value="Draft Submission"/>
              <xsd:enumeration value="1st Preliminary Draft Revision"/>
              <xsd:enumeration value="1st Revision Submission"/>
              <xsd:enumeration value="2nd Preliminary Draft Revision"/>
              <xsd:enumeration value="2nd Revision Submission"/>
              <xsd:enumeration value="3rd Preliminary Draft Revision"/>
              <xsd:enumeration value="3rd Revision Submission"/>
              <xsd:enumeration value="Preliminary Draft Acceptance"/>
              <xsd:enumeration value="Draft Ready for Review"/>
              <xsd:enumeration value="Technical Review Sent"/>
              <xsd:enumeration value="Technical Review Received"/>
              <xsd:enumeration value="Rewrites Ready"/>
              <xsd:enumeration value="Rewrites Sent"/>
              <xsd:enumeration value="Final Draft Submission"/>
              <xsd:enumeration value="Final Draft Revision"/>
              <xsd:enumeration value="Final Draft Revision Received"/>
              <xsd:enumeration value="Final Draft Acceptance"/>
              <xsd:enumeration value="Technical Editing"/>
              <xsd:enumeration value="Copy Edit Submission"/>
              <xsd:enumeration value="Copy Editing Done"/>
              <xsd:enumeration value="Placed for Indexing"/>
              <xsd:enumeration value="Indexing Done"/>
              <xsd:enumeration value="Layout Done"/>
              <xsd:enumeration value="Proof Read Submission"/>
              <xsd:enumeration value="Proof Reading Done"/>
              <xsd:enumeration value="PR - CDE Checks"/>
              <xsd:enumeration value="Pre Final"/>
              <xsd:enumeration value="Prefinal Submission"/>
              <xsd:enumeration value="Prefinal Review"/>
              <xsd:enumeration value="Author - CDE Checks"/>
              <xsd:enumeration value="Finals Completed"/>
              <xsd:enumeration value="Editor Finalization"/>
              <xsd:enumeration value="Indexer Finalization"/>
              <xsd:enumeration value="Production Designer Finalization"/>
              <xsd:enumeration value="Portfolio Director Checks"/>
              <xsd:enumeration value="Upload"/>
              <xsd:enumeration value="Graphic and Code Bundle"/>
              <xsd:enumeration value="Post Upload"/>
              <xsd:enumeration value="Published"/>
              <xsd:enumeration value="LSE Submission"/>
              <xsd:enumeration value="LSE Done"/>
              <xsd:enumeration value="Image Received"/>
              <xsd:enumeration value="Image Accepted"/>
              <xsd:enumeration value="Image Rejected"/>
              <xsd:enumeration value="Image Needs Redraw"/>
              <xsd:enumeration value="Image Redrawn"/>
              <xsd:enumeration value="Image Finalized"/>
            </xsd:restriction>
          </xsd:simpleType>
        </xsd:union>
      </xsd:simpleType>
    </xsd:element>
    <xsd:element name="AssetType" ma:index="10" nillable="true" ma:displayName="Asset Type" ma:description="This is the type of Asset related to the product development" ma:format="Dropdown" ma:internalName="AssetType">
      <xsd:simpleType>
        <xsd:restriction base="dms:Choice">
          <xsd:enumeration value="Chapter"/>
          <xsd:enumeration value="Video"/>
          <xsd:enumeration value="Index"/>
          <xsd:enumeration value="Front Matter"/>
          <xsd:enumeration value="Back Matter"/>
          <xsd:enumeration value="Code"/>
          <xsd:enumeration value="Book"/>
          <xsd:enumeration value="Graphic"/>
          <xsd:enumeration value="Other"/>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Category" ma:index="23" nillable="true" ma:displayName="Category" ma:format="Dropdown" ma:internalName="Category">
      <xsd:simpleType>
        <xsd:union memberTypes="dms:Text">
          <xsd:simpleType>
            <xsd:restriction base="dms:Choice">
              <xsd:enumeration value="A&amp;C"/>
              <xsd:enumeration value="C&amp;T"/>
              <xsd:enumeration value="Programming"/>
              <xsd:enumeration value="Data"/>
            </xsd:restriction>
          </xsd:simpleType>
        </xsd:union>
      </xsd:simpleType>
    </xsd:element>
    <xsd:element name="Early_x0020_Access" ma:index="24" nillable="true" ma:displayName="Early Access" ma:default="0" ma:description="This is an option which you select when you want the chapter to be a part of the Early Access" ma:internalName="Early_x0020_Access">
      <xsd:simpleType>
        <xsd:restriction base="dms:Boolean"/>
      </xsd:simpleType>
    </xsd:element>
    <xsd:element name="MediaLengthInSeconds" ma:index="25" nillable="true" ma:displayName="Length (seconds)" ma:internalName="MediaLengthInSeconds" ma:readOnly="true">
      <xsd:simpleType>
        <xsd:restriction base="dms:Unknown"/>
      </xsd:simpleType>
    </xsd:element>
    <xsd:element name="PlagiarismOriginality" ma:index="26" nillable="true" ma:displayName="Plagiarism Originality" ma:description="This is a column to fill the plagiarism originality scores" ma:format="Dropdown" ma:internalName="PlagiarismOriginality" ma:percentage="FALSE">
      <xsd:simpleType>
        <xsd:restriction base="dms:Number"/>
      </xsd:simpleType>
    </xsd:element>
    <xsd:element name="NoteforSelf" ma:index="27" nillable="true" ma:displayName="Note for Self" ma:description="&quot;attack&quot; in &quot;Compressor&quot; bullet point&#10;&#10;I am keeping this highlighted so that I can explain what Attack (technical sound term) means in the Glossary." ma:format="Dropdown" ma:internalName="NoteforSelf">
      <xsd:simpleType>
        <xsd:restriction base="dms:Note">
          <xsd:maxLength value="255"/>
        </xsd:restrictio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4206cbd-ed67-49c0-b8a0-af32ee4f262e" ma:termSetId="09814cd3-568e-fe90-9814-8d621ff8fb84" ma:anchorId="fba54fb3-c3e1-fe81-a776-ca4b69148c4d" ma:open="true" ma:isKeyword="false">
      <xsd:complexType>
        <xsd:sequence>
          <xsd:element ref="pc:Terms" minOccurs="0" maxOccurs="1"/>
        </xsd:sequence>
      </xsd:complexType>
    </xsd:element>
    <xsd:element name="PageCount" ma:index="31" nillable="true" ma:displayName="Page Count" ma:format="Dropdown" ma:internalName="PageCount" ma:percentage="FALSE">
      <xsd:simpleType>
        <xsd:restriction base="dms:Number"/>
      </xsd:simpleType>
    </xsd:element>
    <xsd:element name="DaysAllocated" ma:index="32" nillable="true" ma:displayName="Days Allocated" ma:decimals="0" ma:default="1" ma:format="Dropdown" ma:internalName="DaysAllocated" ma:percentage="FALSE">
      <xsd:simpleType>
        <xsd:restriction base="dms:Number"/>
      </xsd:simpleType>
    </xsd:element>
    <xsd:element name="MediaServiceSearchProperties" ma:index="33" nillable="true" ma:displayName="MediaServiceSearchProperties" ma:hidden="true" ma:internalName="MediaServiceSearchProperties" ma:readOnly="true">
      <xsd:simpleType>
        <xsd:restriction base="dms:Note"/>
      </xsd:simpleType>
    </xsd:element>
    <xsd:element name="Editorial_x0020_Score" ma:index="34" nillable="true" ma:displayName="TR Score" ma:decimals="1" ma:format="Dropdown" ma:internalName="Editorial_x0020_Score" ma:percentage="FALSE">
      <xsd:simpleType>
        <xsd:restriction base="dms:Number">
          <xsd:maxInclusive value="10"/>
          <xsd:minInclusive value="1"/>
        </xsd:restriction>
      </xsd:simpleType>
    </xsd:element>
  </xsd:schema>
  <xsd:schema xmlns:xsd="http://www.w3.org/2001/XMLSchema" xmlns:xs="http://www.w3.org/2001/XMLSchema" xmlns:dms="http://schemas.microsoft.com/office/2006/documentManagement/types" xmlns:pc="http://schemas.microsoft.com/office/infopath/2007/PartnerControls" targetNamespace="c866c9ed-2f7a-4860-bf57-8153ff3a210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b0b99e7b-2d5c-4d76-8978-e279b984ef45}" ma:internalName="TaxCatchAll" ma:showField="CatchAllData" ma:web="c866c9ed-2f7a-4860-bf57-8153ff3a210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etType xmlns="f4287df7-c0e0-444d-ba8d-6c830a3079b3" xsi:nil="true"/>
    <AssetNumber xmlns="f4287df7-c0e0-444d-ba8d-6c830a3079b3" xsi:nil="true"/>
    <lcf76f155ced4ddcb4097134ff3c332f xmlns="f4287df7-c0e0-444d-ba8d-6c830a3079b3">
      <Terms xmlns="http://schemas.microsoft.com/office/infopath/2007/PartnerControls"/>
    </lcf76f155ced4ddcb4097134ff3c332f>
    <TaxCatchAll xmlns="c866c9ed-2f7a-4860-bf57-8153ff3a210a" xsi:nil="true"/>
    <DaysAllocated xmlns="f4287df7-c0e0-444d-ba8d-6c830a3079b3">1</DaysAllocated>
    <Early_x0020_Access xmlns="f4287df7-c0e0-444d-ba8d-6c830a3079b3">false</Early_x0020_Access>
    <Editorial_x0020_Score xmlns="f4287df7-c0e0-444d-ba8d-6c830a3079b3" xsi:nil="true"/>
    <AssetStage xmlns="f4287df7-c0e0-444d-ba8d-6c830a3079b3" xsi:nil="true"/>
    <NoteforSelf xmlns="f4287df7-c0e0-444d-ba8d-6c830a3079b3" xsi:nil="true"/>
    <PageCount xmlns="f4287df7-c0e0-444d-ba8d-6c830a3079b3" xsi:nil="true"/>
    <Category xmlns="f4287df7-c0e0-444d-ba8d-6c830a3079b3" xsi:nil="true"/>
    <PlagiarismOriginality xmlns="f4287df7-c0e0-444d-ba8d-6c830a3079b3" xsi:nil="true"/>
  </documentManagement>
</p:properties>
</file>

<file path=customXml/itemProps1.xml><?xml version="1.0" encoding="utf-8"?>
<ds:datastoreItem xmlns:ds="http://schemas.openxmlformats.org/officeDocument/2006/customXml" ds:itemID="{254317D6-534C-4D8A-99E9-0672E3971CA7}"/>
</file>

<file path=customXml/itemProps2.xml><?xml version="1.0" encoding="utf-8"?>
<ds:datastoreItem xmlns:ds="http://schemas.openxmlformats.org/officeDocument/2006/customXml" ds:itemID="{2AB676EF-EB5F-4A29-BBF5-FBBF3A2A40AD}"/>
</file>

<file path=customXml/itemProps3.xml><?xml version="1.0" encoding="utf-8"?>
<ds:datastoreItem xmlns:ds="http://schemas.openxmlformats.org/officeDocument/2006/customXml" ds:itemID="{49A63D06-E652-4CE2-8F37-C47A947EBEC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Rosal Colaco</cp:lastModifiedBy>
  <cp:revision/>
  <dcterms:created xsi:type="dcterms:W3CDTF">2023-03-31T20:02:36Z</dcterms:created>
  <dcterms:modified xsi:type="dcterms:W3CDTF">2023-04-04T16:32:01Z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0x010100F0722B58C1B4F6479F5D6A8E069F2686</vt:lpwstr>
  </property>
  <property fmtid="{D5CDD505-2E9C-101B-9397-08002B2CF9AE}" pid="3" name="MediaServiceImageTags">
    <vt:lpwstr/>
  </property>
</Properties>
</file>