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<sst xmlns="http://schemas.openxmlformats.org/spreadsheetml/2006/main" count="37" uniqueCount="35">
  <si>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r>
      <rPr>
        <rFont val="Arial"/>
        <color theme="1"/>
        <sz val="18.0"/>
      </rPr>
      <t>The F</t>
    </r>
    <r>
      <rPr>
        <rFont val="Arial"/>
        <color theme="1"/>
        <sz val="18.0"/>
      </rPr>
      <t>requency distribution of the seventy one diabetic patients at the Willi's Knighton ,Youree LA</t>
    </r>
  </si>
  <si>
    <t>Class Interval</t>
  </si>
  <si>
    <t>Lower Limit</t>
  </si>
  <si>
    <t>Upper Limit</t>
  </si>
  <si>
    <t>Mid Value(x)</t>
  </si>
  <si>
    <t>Frequency(f)</t>
  </si>
  <si>
    <t>Cumulative Frequency</t>
  </si>
  <si>
    <t>xf</t>
  </si>
  <si>
    <t>x-Mean</t>
  </si>
  <si>
    <t>Square(x-Mean)</t>
  </si>
  <si>
    <t>Log(x)</t>
  </si>
  <si>
    <t>f(logx)</t>
  </si>
  <si>
    <t>f/x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</si>
  <si>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</si>
  <si>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</si>
  <si>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</si>
  <si>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</si>
  <si>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</si>
  <si>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</si>
  <si>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</si>
  <si>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</si>
  <si>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</si>
  <si>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</si>
  <si>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Sum</t>
  </si>
  <si>
    <t>Mean</t>
  </si>
  <si>
    <t>Median</t>
  </si>
  <si>
    <t>Mode</t>
  </si>
  <si>
    <t>Variance</t>
  </si>
  <si>
    <t>Standard Deviation</t>
  </si>
  <si>
    <t>Quartiles elements:</t>
  </si>
  <si>
    <t>Q1</t>
  </si>
  <si>
    <t>Q2</t>
  </si>
  <si>
    <t>Q3</t>
  </si>
  <si>
    <t>Geometric Mean</t>
  </si>
  <si>
    <t>Harmonic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</si>
</sst>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color rgb="FF0000FF"/>
      <name val="Arial"/>
    </font>
    <font>
      <color rgb="FFFF0000"/>
      <name val="Arial"/>
    </font>
    <font>
      <color theme="7"/>
      <name val="Arial"/>
    </font>
    <font>
      <sz val="12.0"/>
      <color rgb="FF222222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FCFC"/>
        <bgColor rgb="FFFCFCFC"/>
      </patternFill>
    </fill>
  </fills>
  <borders count="2">
    <border/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0" fillId="0" fontId="4" numFmtId="0" xfId="0" applyFont="1"/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5" numFmtId="0" xfId="0" applyFont="1"/>
    <xf borderId="0" fillId="2" fontId="2" numFmtId="0" xfId="0" applyFont="1"/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Frequency(f) vs Class Interval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Sheet1!$E$3:$E$12</c:f>
              <c:numCache/>
            </c:numRef>
          </c:val>
        </c:ser>
        <c:axId val="2144477838"/>
        <c:axId val="363617491"/>
      </c:barChart>
      <c:catAx>
        <c:axId val="214447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17491"/>
      </c:catAx>
      <c:valAx>
        <c:axId val="363617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7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Frequency(f)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Sheet1!$E$1:$E$2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Sheet1!$A$3:$A$12</c:f>
            </c:strRef>
          </c:cat>
          <c:val>
            <c:numRef>
              <c:f>Sheet1!$E$3:$E$12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13</xdr:row>
      <xdr:rowOff>171450</xdr:rowOff>
    </xdr:from>
    <xdr:ext cx="40481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581025</xdr:colOff>
      <xdr:row>13</xdr:row>
      <xdr:rowOff>171450</xdr:rowOff>
    </xdr:from>
    <xdr:ext cx="39338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2" t="s">
        <v>13</v>
      </c>
      <c r="B3" s="2">
        <v>20.0</v>
      </c>
      <c r="C3" s="2">
        <v>24.0</v>
      </c>
      <c r="D3" s="2">
        <v>22.0</v>
      </c>
      <c r="E3" s="2">
        <v>2.0</v>
      </c>
      <c r="F3" s="2">
        <v>2.0</v>
      </c>
      <c r="G3" s="4">
        <f t="shared" ref="G3:G12" si="1">PRODUCT(D3:E3)</f>
        <v>44</v>
      </c>
      <c r="H3" s="4">
        <f t="shared" ref="H3:H12" si="2">D3-46.92</f>
        <v>-24.92</v>
      </c>
      <c r="I3" s="4">
        <f t="shared" ref="I3:I12" si="3">H3*H3</f>
        <v>621.0064</v>
      </c>
      <c r="J3" s="4">
        <f t="shared" ref="J3:J12" si="4">log(D3)</f>
        <v>1.342422681</v>
      </c>
      <c r="K3" s="4">
        <f t="shared" ref="K3:K12" si="5">J3*E3</f>
        <v>2.684845362</v>
      </c>
      <c r="L3" s="4">
        <f t="shared" ref="L3:L12" si="6">E3/D3</f>
        <v>0.09090909091</v>
      </c>
    </row>
    <row r="4">
      <c r="A4" s="2" t="s">
        <v>14</v>
      </c>
      <c r="B4" s="2">
        <v>25.0</v>
      </c>
      <c r="C4" s="2">
        <v>29.0</v>
      </c>
      <c r="D4" s="2">
        <v>27.0</v>
      </c>
      <c r="E4" s="2">
        <v>3.0</v>
      </c>
      <c r="F4" s="2">
        <f t="shared" ref="F4:F12" si="7">SUM(F3,E4)</f>
        <v>5</v>
      </c>
      <c r="G4" s="4">
        <f t="shared" si="1"/>
        <v>81</v>
      </c>
      <c r="H4" s="4">
        <f t="shared" si="2"/>
        <v>-19.92</v>
      </c>
      <c r="I4" s="4">
        <f t="shared" si="3"/>
        <v>396.8064</v>
      </c>
      <c r="J4" s="4">
        <f t="shared" si="4"/>
        <v>1.431363764</v>
      </c>
      <c r="K4" s="4">
        <f t="shared" si="5"/>
        <v>4.294091292</v>
      </c>
      <c r="L4" s="4">
        <f t="shared" si="6"/>
        <v>0.1111111111</v>
      </c>
    </row>
    <row r="5">
      <c r="A5" s="2" t="s">
        <v>15</v>
      </c>
      <c r="B5" s="2">
        <v>30.0</v>
      </c>
      <c r="C5" s="2">
        <v>34.0</v>
      </c>
      <c r="D5" s="2">
        <v>32.0</v>
      </c>
      <c r="E5" s="2">
        <v>6.0</v>
      </c>
      <c r="F5" s="2">
        <f t="shared" si="7"/>
        <v>11</v>
      </c>
      <c r="G5" s="4">
        <f t="shared" si="1"/>
        <v>192</v>
      </c>
      <c r="H5" s="4">
        <f t="shared" si="2"/>
        <v>-14.92</v>
      </c>
      <c r="I5" s="4">
        <f t="shared" si="3"/>
        <v>222.6064</v>
      </c>
      <c r="J5" s="4">
        <f t="shared" si="4"/>
        <v>1.505149978</v>
      </c>
      <c r="K5" s="4">
        <f t="shared" si="5"/>
        <v>9.03089987</v>
      </c>
      <c r="L5" s="4">
        <f t="shared" si="6"/>
        <v>0.1875</v>
      </c>
    </row>
    <row r="6">
      <c r="A6" s="5" t="s">
        <v>16</v>
      </c>
      <c r="B6" s="5">
        <v>35.0</v>
      </c>
      <c r="C6" s="5">
        <v>39.0</v>
      </c>
      <c r="D6" s="5">
        <v>37.0</v>
      </c>
      <c r="E6" s="5">
        <v>8.0</v>
      </c>
      <c r="F6" s="5">
        <f t="shared" si="7"/>
        <v>19</v>
      </c>
      <c r="G6" s="6">
        <f t="shared" si="1"/>
        <v>296</v>
      </c>
      <c r="H6" s="6">
        <f t="shared" si="2"/>
        <v>-9.92</v>
      </c>
      <c r="I6" s="6">
        <f t="shared" si="3"/>
        <v>98.4064</v>
      </c>
      <c r="J6" s="4">
        <f t="shared" si="4"/>
        <v>1.568201724</v>
      </c>
      <c r="K6" s="4">
        <f t="shared" si="5"/>
        <v>12.54561379</v>
      </c>
      <c r="L6" s="4">
        <f t="shared" si="6"/>
        <v>0.2162162162</v>
      </c>
    </row>
    <row r="7">
      <c r="A7" s="2" t="s">
        <v>17</v>
      </c>
      <c r="B7" s="2">
        <v>40.0</v>
      </c>
      <c r="C7" s="2">
        <v>44.0</v>
      </c>
      <c r="D7" s="2">
        <v>42.0</v>
      </c>
      <c r="E7" s="2">
        <v>9.0</v>
      </c>
      <c r="F7" s="7">
        <f t="shared" si="7"/>
        <v>28</v>
      </c>
      <c r="G7" s="4">
        <f t="shared" si="1"/>
        <v>378</v>
      </c>
      <c r="H7" s="4">
        <f t="shared" si="2"/>
        <v>-4.92</v>
      </c>
      <c r="I7" s="4">
        <f t="shared" si="3"/>
        <v>24.2064</v>
      </c>
      <c r="J7" s="4">
        <f t="shared" si="4"/>
        <v>1.62324929</v>
      </c>
      <c r="K7" s="4">
        <f t="shared" si="5"/>
        <v>14.60924361</v>
      </c>
      <c r="L7" s="4">
        <f t="shared" si="6"/>
        <v>0.2142857143</v>
      </c>
    </row>
    <row r="8">
      <c r="A8" s="8" t="s">
        <v>18</v>
      </c>
      <c r="B8" s="8">
        <v>45.0</v>
      </c>
      <c r="C8" s="9">
        <v>49.0</v>
      </c>
      <c r="D8" s="9">
        <v>47.0</v>
      </c>
      <c r="E8" s="10">
        <v>11.0</v>
      </c>
      <c r="F8" s="9">
        <f t="shared" si="7"/>
        <v>39</v>
      </c>
      <c r="G8" s="11">
        <f t="shared" si="1"/>
        <v>517</v>
      </c>
      <c r="H8" s="11">
        <f t="shared" si="2"/>
        <v>0.08</v>
      </c>
      <c r="I8" s="11">
        <f t="shared" si="3"/>
        <v>0.0064</v>
      </c>
      <c r="J8" s="4">
        <f t="shared" si="4"/>
        <v>1.672097858</v>
      </c>
      <c r="K8" s="4">
        <f t="shared" si="5"/>
        <v>18.39307644</v>
      </c>
      <c r="L8" s="4">
        <f t="shared" si="6"/>
        <v>0.2340425532</v>
      </c>
    </row>
    <row r="9">
      <c r="A9" s="12" t="s">
        <v>19</v>
      </c>
      <c r="B9" s="12">
        <v>50.0</v>
      </c>
      <c r="C9" s="2">
        <v>54.0</v>
      </c>
      <c r="D9" s="2">
        <v>52.0</v>
      </c>
      <c r="E9" s="12">
        <v>13.0</v>
      </c>
      <c r="F9" s="2">
        <f t="shared" si="7"/>
        <v>52</v>
      </c>
      <c r="G9" s="4">
        <f t="shared" si="1"/>
        <v>676</v>
      </c>
      <c r="H9" s="4">
        <f t="shared" si="2"/>
        <v>5.08</v>
      </c>
      <c r="I9" s="4">
        <f t="shared" si="3"/>
        <v>25.8064</v>
      </c>
      <c r="J9" s="4">
        <f t="shared" si="4"/>
        <v>1.716003344</v>
      </c>
      <c r="K9" s="4">
        <f t="shared" si="5"/>
        <v>22.30804347</v>
      </c>
      <c r="L9" s="4">
        <f t="shared" si="6"/>
        <v>0.25</v>
      </c>
    </row>
    <row r="10">
      <c r="A10" s="13" t="s">
        <v>20</v>
      </c>
      <c r="B10" s="13">
        <v>55.0</v>
      </c>
      <c r="C10" s="13">
        <v>59.0</v>
      </c>
      <c r="D10" s="13">
        <v>57.0</v>
      </c>
      <c r="E10" s="14">
        <v>9.0</v>
      </c>
      <c r="F10" s="13">
        <f t="shared" si="7"/>
        <v>61</v>
      </c>
      <c r="G10" s="15">
        <f t="shared" si="1"/>
        <v>513</v>
      </c>
      <c r="H10" s="15">
        <f t="shared" si="2"/>
        <v>10.08</v>
      </c>
      <c r="I10" s="15">
        <f t="shared" si="3"/>
        <v>101.6064</v>
      </c>
      <c r="J10" s="4">
        <f t="shared" si="4"/>
        <v>1.755874856</v>
      </c>
      <c r="K10" s="4">
        <f t="shared" si="5"/>
        <v>15.8028737</v>
      </c>
      <c r="L10" s="4">
        <f t="shared" si="6"/>
        <v>0.1578947368</v>
      </c>
    </row>
    <row r="11">
      <c r="A11" s="2" t="s">
        <v>21</v>
      </c>
      <c r="B11" s="2">
        <v>60.0</v>
      </c>
      <c r="C11" s="2">
        <v>64.0</v>
      </c>
      <c r="D11" s="2">
        <v>62.0</v>
      </c>
      <c r="E11" s="2">
        <v>7.0</v>
      </c>
      <c r="F11" s="2">
        <f t="shared" si="7"/>
        <v>68</v>
      </c>
      <c r="G11" s="4">
        <f t="shared" si="1"/>
        <v>434</v>
      </c>
      <c r="H11" s="4">
        <f t="shared" si="2"/>
        <v>15.08</v>
      </c>
      <c r="I11" s="4">
        <f t="shared" si="3"/>
        <v>227.4064</v>
      </c>
      <c r="J11" s="4">
        <f t="shared" si="4"/>
        <v>1.792391689</v>
      </c>
      <c r="K11" s="4">
        <f t="shared" si="5"/>
        <v>12.54674183</v>
      </c>
      <c r="L11" s="4">
        <f t="shared" si="6"/>
        <v>0.1129032258</v>
      </c>
    </row>
    <row r="12">
      <c r="A12" s="2" t="s">
        <v>22</v>
      </c>
      <c r="B12" s="2">
        <v>65.0</v>
      </c>
      <c r="C12" s="2">
        <v>69.0</v>
      </c>
      <c r="D12" s="2">
        <v>67.0</v>
      </c>
      <c r="E12" s="2">
        <v>3.0</v>
      </c>
      <c r="F12" s="2">
        <f t="shared" si="7"/>
        <v>71</v>
      </c>
      <c r="G12" s="4">
        <f t="shared" si="1"/>
        <v>201</v>
      </c>
      <c r="H12" s="4">
        <f t="shared" si="2"/>
        <v>20.08</v>
      </c>
      <c r="I12" s="4">
        <f t="shared" si="3"/>
        <v>403.2064</v>
      </c>
      <c r="J12" s="4">
        <f t="shared" si="4"/>
        <v>1.826074803</v>
      </c>
      <c r="K12" s="4">
        <f t="shared" si="5"/>
        <v>5.478224408</v>
      </c>
      <c r="L12" s="4">
        <f t="shared" si="6"/>
        <v>0.0447761194</v>
      </c>
    </row>
    <row r="13">
      <c r="A13" s="2" t="s">
        <v>23</v>
      </c>
      <c r="B13" s="2"/>
      <c r="C13" s="2"/>
      <c r="E13" s="16">
        <f>SUM(E3:E12)</f>
        <v>71</v>
      </c>
      <c r="G13" s="4">
        <f>SUM(G3:G12)</f>
        <v>3332</v>
      </c>
      <c r="I13" s="4">
        <f>SUM(I3:I12)</f>
        <v>2121.064</v>
      </c>
      <c r="K13" s="4">
        <f t="shared" ref="K13:L13" si="8">sum(K3:K12)</f>
        <v>117.6936538</v>
      </c>
      <c r="L13" s="4">
        <f t="shared" si="8"/>
        <v>1.619638768</v>
      </c>
    </row>
    <row r="14">
      <c r="A14" s="2" t="s">
        <v>24</v>
      </c>
      <c r="B14" s="4">
        <f>DIVIDE(G13,E13)</f>
        <v>46.92957746</v>
      </c>
      <c r="C14" s="2"/>
    </row>
    <row r="15">
      <c r="A15" s="2" t="s">
        <v>25</v>
      </c>
      <c r="B15" s="4">
        <f>B8+((E13/2-F7)/11)*5</f>
        <v>48.40909091</v>
      </c>
      <c r="C15" s="2"/>
    </row>
    <row r="16">
      <c r="A16" s="2" t="s">
        <v>26</v>
      </c>
      <c r="B16" s="2">
        <f>B9+((E9-E8)/(E9-E8)+(E9-E10))</f>
        <v>55</v>
      </c>
    </row>
    <row r="17">
      <c r="A17" s="2" t="s">
        <v>27</v>
      </c>
      <c r="B17" s="17">
        <f>I13/71</f>
        <v>29.87414085</v>
      </c>
    </row>
    <row r="18">
      <c r="A18" s="3" t="s">
        <v>28</v>
      </c>
      <c r="B18" s="2">
        <f>sqrt(B17)</f>
        <v>5.465724183</v>
      </c>
    </row>
    <row r="19">
      <c r="A19" s="18" t="s">
        <v>29</v>
      </c>
    </row>
    <row r="20">
      <c r="A20" s="5" t="s">
        <v>30</v>
      </c>
      <c r="B20" s="6">
        <f>(E13+1)/4</f>
        <v>18</v>
      </c>
    </row>
    <row r="21">
      <c r="A21" s="9" t="s">
        <v>31</v>
      </c>
      <c r="B21" s="11">
        <f>(E13+1)/2</f>
        <v>36</v>
      </c>
    </row>
    <row r="22">
      <c r="A22" s="13" t="s">
        <v>32</v>
      </c>
      <c r="B22" s="15">
        <f>3*(B20)</f>
        <v>54</v>
      </c>
    </row>
    <row r="24">
      <c r="A24" s="19" t="s">
        <v>33</v>
      </c>
      <c r="B24" s="4">
        <f>10^(K13/E13)</f>
        <v>45.46289583</v>
      </c>
    </row>
    <row r="25">
      <c r="A25" s="2" t="s">
        <v>34</v>
      </c>
      <c r="B25" s="4">
        <f>E13/L13</f>
        <v>43.83693538</v>
      </c>
    </row>
    <row r="27">
      <c r="A27" s="2" t="s">
        <v>30</v>
      </c>
      <c r="B27" s="2">
        <f>B6+(((E13/4)-F5)/E6)*5</f>
        <v>39.21875</v>
      </c>
    </row>
    <row r="28">
      <c r="A28" s="2" t="s">
        <v>32</v>
      </c>
      <c r="B28" s="4">
        <f>B10+((3*(E13/4)-F9)/E10)*5</f>
        <v>55.69444444</v>
      </c>
    </row>
  </sheetData>
  <drawing r:id="rId1"/>
</worksheet>
</file>