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508\Desktop\"/>
    </mc:Choice>
  </mc:AlternateContent>
  <xr:revisionPtr revIDLastSave="0" documentId="10_ncr:0_{25FE2A42-2603-4249-AAA9-84640443B210}" xr6:coauthVersionLast="32" xr6:coauthVersionMax="32" xr10:uidLastSave="{00000000-0000-0000-0000-000000000000}"/>
  <bookViews>
    <workbookView xWindow="0" yWindow="0" windowWidth="11220" windowHeight="6045" xr2:uid="{C9DC52E8-8CF0-4F46-B4C1-4D644BE4445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F8" i="1"/>
  <c r="F9" i="1"/>
  <c r="F10" i="1"/>
  <c r="F11" i="1"/>
  <c r="F12" i="1"/>
  <c r="F7" i="1"/>
  <c r="G2" i="1"/>
  <c r="G3" i="1"/>
  <c r="G4" i="1"/>
  <c r="G5" i="1"/>
  <c r="G1" i="1"/>
  <c r="F2" i="1"/>
  <c r="F3" i="1"/>
  <c r="F4" i="1"/>
  <c r="F5" i="1"/>
  <c r="F1" i="1"/>
  <c r="E15" i="1"/>
  <c r="B25" i="1"/>
  <c r="B26" i="1" s="1"/>
  <c r="B24" i="1"/>
  <c r="F23" i="1"/>
  <c r="C15" i="1"/>
  <c r="G16" i="1"/>
  <c r="G17" i="1"/>
  <c r="G18" i="1"/>
  <c r="G19" i="1"/>
  <c r="G20" i="1"/>
  <c r="G15" i="1"/>
  <c r="E16" i="1"/>
  <c r="E17" i="1"/>
  <c r="E18" i="1"/>
  <c r="E19" i="1"/>
  <c r="E20" i="1"/>
  <c r="C16" i="1"/>
  <c r="C17" i="1"/>
  <c r="C18" i="1"/>
  <c r="C19" i="1"/>
  <c r="C20" i="1"/>
  <c r="B8" i="1"/>
  <c r="B9" i="1"/>
  <c r="B10" i="1"/>
  <c r="B11" i="1"/>
  <c r="B12" i="1"/>
  <c r="B7" i="1"/>
  <c r="E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<sst xmlns="http://schemas.openxmlformats.org/spreadsheetml/2006/main" count="6" uniqueCount="6">
  <si>
    <t>string</t>
    <phoneticPr fontId="1" type="noConversion"/>
  </si>
  <si>
    <t>cord</t>
    <phoneticPr fontId="1" type="noConversion"/>
  </si>
  <si>
    <t>ecord</t>
    <phoneticPr fontId="1" type="noConversion"/>
  </si>
  <si>
    <t xml:space="preserve">lam = </t>
    <phoneticPr fontId="1" type="noConversion"/>
  </si>
  <si>
    <t>F = lam^2*f^2*miu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</si>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</sst>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8638-28E0-46AC-AAC4-D3D22148C0F2}">
  <dimension ref="A1:H26"/>
  <sheetViews>
    <sheetView tabSelected="1" topLeftCell="B1" zoomScale="112" zoomScaleNormal="112" workbookViewId="0">
      <selection activeCell="F7" sqref="F7:G12"/>
    </sheetView>
  </sheetViews>
  <sheetFormatPr defaultRowHeight="14.25" x14ac:dyDescent="0.2"/>
  <cols>
    <col min="2" max="2" width="13" bestFit="1" customWidth="1"/>
  </cols>
  <sheetData>
    <row r="1" spans="1:7" x14ac:dyDescent="0.2">
      <c r="A1">
        <v>15.42</v>
      </c>
      <c r="B1">
        <v>74</v>
      </c>
      <c r="C1">
        <v>4.9429999999999996</v>
      </c>
      <c r="D1">
        <f>(B1+$C$1)*0.0098</f>
        <v>0.77364139999999992</v>
      </c>
      <c r="F1">
        <f>LOG(A1)</f>
        <v>1.1880843737149382</v>
      </c>
      <c r="G1">
        <f>LOG(D1)</f>
        <v>-0.11146029783086601</v>
      </c>
    </row>
    <row r="2" spans="1:7" x14ac:dyDescent="0.2">
      <c r="A2">
        <v>18.5</v>
      </c>
      <c r="B2">
        <v>110</v>
      </c>
      <c r="D2">
        <f>(B2+$C$1)*0.0098</f>
        <v>1.1264414</v>
      </c>
      <c r="F2">
        <f t="shared" ref="F2:F5" si="0">LOG(A2)</f>
        <v>1.2671717284030137</v>
      </c>
      <c r="G2">
        <f t="shared" ref="G2:G5" si="1">LOG(D2)</f>
        <v>5.1708603677601918E-2</v>
      </c>
    </row>
    <row r="3" spans="1:7" x14ac:dyDescent="0.2">
      <c r="A3">
        <v>23</v>
      </c>
      <c r="B3">
        <v>185</v>
      </c>
      <c r="D3">
        <f>(B3+2*$C$1)*0.0098</f>
        <v>1.9098827999999999</v>
      </c>
      <c r="F3">
        <f t="shared" si="0"/>
        <v>1.3617278360175928</v>
      </c>
      <c r="G3">
        <f t="shared" si="1"/>
        <v>0.28100671757497053</v>
      </c>
    </row>
    <row r="4" spans="1:7" x14ac:dyDescent="0.2">
      <c r="A4">
        <v>30.3</v>
      </c>
      <c r="B4">
        <v>347</v>
      </c>
      <c r="D4">
        <f>(B4+2*$C$1)*0.0098</f>
        <v>3.4974828000000002</v>
      </c>
      <c r="F4">
        <f t="shared" si="0"/>
        <v>1.481442628502305</v>
      </c>
      <c r="G4">
        <f t="shared" si="1"/>
        <v>0.54375558738589347</v>
      </c>
    </row>
    <row r="5" spans="1:7" x14ac:dyDescent="0.2">
      <c r="A5">
        <v>46</v>
      </c>
      <c r="B5">
        <v>765</v>
      </c>
      <c r="D5">
        <f>(B5+3*$C$1)*0.0098</f>
        <v>7.6423241999999991</v>
      </c>
      <c r="F5">
        <f t="shared" si="0"/>
        <v>1.6627578316815741</v>
      </c>
      <c r="G5">
        <f t="shared" si="1"/>
        <v>0.88322545723155033</v>
      </c>
    </row>
    <row r="7" spans="1:7" x14ac:dyDescent="0.2">
      <c r="A7">
        <v>1</v>
      </c>
      <c r="B7">
        <f>$E$7/A7*2</f>
        <v>185.04</v>
      </c>
      <c r="C7">
        <v>20.2</v>
      </c>
      <c r="E7">
        <f>15.42*6</f>
        <v>92.52</v>
      </c>
      <c r="F7">
        <f>LOG(B7)</f>
        <v>2.2672656197625631</v>
      </c>
      <c r="G7">
        <f>LOG(C7)</f>
        <v>1.3053513694466237</v>
      </c>
    </row>
    <row r="8" spans="1:7" x14ac:dyDescent="0.2">
      <c r="A8">
        <v>2</v>
      </c>
      <c r="B8">
        <f t="shared" ref="B8:B12" si="2">$E$7/A8*2</f>
        <v>92.52</v>
      </c>
      <c r="C8">
        <v>40.5</v>
      </c>
      <c r="F8">
        <f t="shared" ref="F8:F12" si="3">LOG(B8)</f>
        <v>1.9662356240985819</v>
      </c>
      <c r="G8">
        <f t="shared" ref="G8:G12" si="4">LOG(C8)</f>
        <v>1.6074550232146685</v>
      </c>
    </row>
    <row r="9" spans="1:7" x14ac:dyDescent="0.2">
      <c r="A9">
        <v>3</v>
      </c>
      <c r="B9">
        <f t="shared" si="2"/>
        <v>61.68</v>
      </c>
      <c r="C9">
        <v>61.4</v>
      </c>
      <c r="F9">
        <f t="shared" si="3"/>
        <v>1.7901443650429005</v>
      </c>
      <c r="G9">
        <f t="shared" si="4"/>
        <v>1.7881683711411678</v>
      </c>
    </row>
    <row r="10" spans="1:7" x14ac:dyDescent="0.2">
      <c r="A10">
        <v>4</v>
      </c>
      <c r="B10">
        <f t="shared" si="2"/>
        <v>46.26</v>
      </c>
      <c r="C10">
        <v>82.3</v>
      </c>
      <c r="F10">
        <f t="shared" si="3"/>
        <v>1.6652056284346006</v>
      </c>
      <c r="G10">
        <f t="shared" si="4"/>
        <v>1.9153998352122699</v>
      </c>
    </row>
    <row r="11" spans="1:7" x14ac:dyDescent="0.2">
      <c r="A11">
        <v>5</v>
      </c>
      <c r="B11">
        <f t="shared" si="2"/>
        <v>37.007999999999996</v>
      </c>
      <c r="C11">
        <v>103</v>
      </c>
      <c r="F11">
        <f t="shared" si="3"/>
        <v>1.5682956154265442</v>
      </c>
      <c r="G11">
        <f t="shared" si="4"/>
        <v>2.012837224705172</v>
      </c>
    </row>
    <row r="12" spans="1:7" x14ac:dyDescent="0.2">
      <c r="A12">
        <v>6</v>
      </c>
      <c r="B12">
        <f t="shared" si="2"/>
        <v>30.84</v>
      </c>
      <c r="C12">
        <v>125.7</v>
      </c>
      <c r="F12">
        <f t="shared" si="3"/>
        <v>1.4891143693789193</v>
      </c>
      <c r="G12">
        <f t="shared" si="4"/>
        <v>2.0993352776859577</v>
      </c>
    </row>
    <row r="14" spans="1:7" x14ac:dyDescent="0.2">
      <c r="B14" t="s">
        <v>0</v>
      </c>
      <c r="D14" t="s">
        <v>1</v>
      </c>
      <c r="F14" t="s">
        <v>2</v>
      </c>
    </row>
    <row r="15" spans="1:7" x14ac:dyDescent="0.2">
      <c r="A15">
        <v>0.1</v>
      </c>
      <c r="B15">
        <v>144.5</v>
      </c>
      <c r="C15">
        <f>B15^2</f>
        <v>20880.25</v>
      </c>
      <c r="D15">
        <v>61.4</v>
      </c>
      <c r="E15">
        <f>D15^2</f>
        <v>3769.96</v>
      </c>
      <c r="F15">
        <v>36.799999999999997</v>
      </c>
      <c r="G15">
        <f>F15^2</f>
        <v>1354.2399999999998</v>
      </c>
    </row>
    <row r="16" spans="1:7" x14ac:dyDescent="0.2">
      <c r="A16">
        <v>0.15</v>
      </c>
      <c r="B16">
        <v>158.69999999999999</v>
      </c>
      <c r="C16">
        <f t="shared" ref="C16:C20" si="5">B16^2</f>
        <v>25185.689999999995</v>
      </c>
      <c r="D16">
        <v>72.2</v>
      </c>
      <c r="E16">
        <f t="shared" ref="E16:E20" si="6">D16^2</f>
        <v>5212.84</v>
      </c>
      <c r="F16">
        <v>45</v>
      </c>
      <c r="G16">
        <f t="shared" ref="G16:G20" si="7">F16^2</f>
        <v>2025</v>
      </c>
    </row>
    <row r="17" spans="1:8" x14ac:dyDescent="0.2">
      <c r="A17">
        <v>0.2</v>
      </c>
      <c r="B17">
        <v>183.6</v>
      </c>
      <c r="C17">
        <f t="shared" si="5"/>
        <v>33708.959999999999</v>
      </c>
      <c r="D17">
        <v>82.6</v>
      </c>
      <c r="E17">
        <f t="shared" si="6"/>
        <v>6822.7599999999993</v>
      </c>
      <c r="F17">
        <v>52.5</v>
      </c>
      <c r="G17">
        <f t="shared" si="7"/>
        <v>2756.25</v>
      </c>
    </row>
    <row r="18" spans="1:8" x14ac:dyDescent="0.2">
      <c r="A18">
        <v>0.25</v>
      </c>
      <c r="B18">
        <v>204.4</v>
      </c>
      <c r="C18">
        <f t="shared" si="5"/>
        <v>41779.360000000001</v>
      </c>
      <c r="D18">
        <v>90.9</v>
      </c>
      <c r="E18">
        <f t="shared" si="6"/>
        <v>8262.8100000000013</v>
      </c>
      <c r="F18">
        <v>59.3</v>
      </c>
      <c r="G18">
        <f t="shared" si="7"/>
        <v>3516.49</v>
      </c>
    </row>
    <row r="19" spans="1:8" x14ac:dyDescent="0.2">
      <c r="A19">
        <v>0.3</v>
      </c>
      <c r="B19">
        <v>223.7</v>
      </c>
      <c r="C19">
        <f t="shared" si="5"/>
        <v>50041.689999999995</v>
      </c>
      <c r="D19">
        <v>98.9</v>
      </c>
      <c r="E19">
        <f t="shared" si="6"/>
        <v>9781.2100000000009</v>
      </c>
      <c r="F19">
        <v>67.5</v>
      </c>
      <c r="G19">
        <f t="shared" si="7"/>
        <v>4556.25</v>
      </c>
    </row>
    <row r="20" spans="1:8" x14ac:dyDescent="0.2">
      <c r="A20">
        <v>0.35</v>
      </c>
      <c r="B20">
        <v>243</v>
      </c>
      <c r="C20">
        <f t="shared" si="5"/>
        <v>59049</v>
      </c>
      <c r="D20">
        <v>110.1</v>
      </c>
      <c r="E20">
        <f t="shared" si="6"/>
        <v>12122.009999999998</v>
      </c>
      <c r="F20">
        <v>75.400000000000006</v>
      </c>
      <c r="G20">
        <f t="shared" si="7"/>
        <v>5685.1600000000008</v>
      </c>
    </row>
    <row r="23" spans="1:8" x14ac:dyDescent="0.2">
      <c r="B23" t="s">
        <v>4</v>
      </c>
      <c r="E23" t="s">
        <v>3</v>
      </c>
      <c r="F23">
        <f>92.4/2</f>
        <v>46.2</v>
      </c>
      <c r="H23">
        <v>17147.8</v>
      </c>
    </row>
    <row r="24" spans="1:8" x14ac:dyDescent="0.2">
      <c r="B24">
        <f>F23^2/10000</f>
        <v>0.21344399999999999</v>
      </c>
      <c r="H24" t="s">
        <v>5</v>
      </c>
    </row>
    <row r="25" spans="1:8" x14ac:dyDescent="0.2">
      <c r="B25">
        <f>1/H23</f>
        <v>5.8316518737097475E-5</v>
      </c>
    </row>
    <row r="26" spans="1:8" x14ac:dyDescent="0.2">
      <c r="B26">
        <f>B25*9.8/0.462^2*10</f>
        <v>2.6775261128143928E-2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</dc:creator>
  <cp:lastModifiedBy>刘锦</cp:lastModifiedBy>
  <dcterms:created xsi:type="dcterms:W3CDTF">2018-04-10T14:05:51Z</dcterms:created>
  <dcterms:modified xsi:type="dcterms:W3CDTF">2018-04-11T13:08:10Z</dcterms:modified>
</cp:coreProperties>
</file>