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ba/Desktop/"/>
    </mc:Choice>
  </mc:AlternateContent>
  <xr:revisionPtr revIDLastSave="0" documentId="13_ncr:1_{3E7A2D27-244A-1D46-98EC-44D4BA1F997A}" xr6:coauthVersionLast="36" xr6:coauthVersionMax="36" xr10:uidLastSave="{00000000-0000-0000-0000-000000000000}"/>
  <bookViews>
    <workbookView xWindow="0" yWindow="500" windowWidth="28800" windowHeight="16120" xr2:uid="{B7090055-B6D4-644A-A24A-B00C485D9124}"/>
  </bookViews>
  <sheets>
    <sheet name="スケジュール見積もり" sheetId="2" r:id="rId1"/>
    <sheet name="線表" sheetId="3" r:id="rId2"/>
    <sheet name="祝日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7" i="3"/>
  <c r="C5" i="3"/>
  <c r="C3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A2" i="3"/>
  <c r="C19" i="2"/>
  <c r="F19" i="2" s="1"/>
  <c r="C18" i="2"/>
  <c r="F18" i="2" s="1"/>
  <c r="C17" i="2"/>
  <c r="F17" i="2" s="1"/>
  <c r="C16" i="2"/>
  <c r="F16" i="2" s="1"/>
  <c r="C15" i="2"/>
  <c r="F15" i="2" s="1"/>
  <c r="C12" i="2"/>
  <c r="F12" i="2" s="1"/>
  <c r="C11" i="2"/>
  <c r="F11" i="2" s="1"/>
  <c r="C10" i="2"/>
  <c r="F10" i="2" s="1"/>
  <c r="C9" i="2"/>
  <c r="F9" i="2" s="1"/>
  <c r="C20" i="2"/>
  <c r="F20" i="2" s="1"/>
  <c r="C14" i="2"/>
  <c r="F14" i="2" s="1"/>
  <c r="C13" i="2"/>
  <c r="F13" i="2" s="1"/>
  <c r="C8" i="2"/>
  <c r="F8" i="2" s="1"/>
  <c r="D1" i="3"/>
  <c r="E1" i="3" s="1"/>
  <c r="F1" i="3" s="1"/>
  <c r="G1" i="3" l="1"/>
  <c r="F13" i="3"/>
  <c r="E4" i="3"/>
  <c r="G4" i="3"/>
  <c r="F4" i="3"/>
  <c r="C4" i="3"/>
  <c r="D4" i="3"/>
  <c r="G6" i="3"/>
  <c r="C6" i="3"/>
  <c r="F6" i="3"/>
  <c r="D6" i="3"/>
  <c r="E6" i="3"/>
  <c r="F8" i="3"/>
  <c r="E8" i="3"/>
  <c r="D8" i="3"/>
  <c r="G8" i="3"/>
  <c r="C8" i="3"/>
  <c r="D10" i="3"/>
  <c r="G10" i="3"/>
  <c r="C10" i="3"/>
  <c r="E10" i="3"/>
  <c r="F10" i="3"/>
  <c r="F12" i="3"/>
  <c r="E12" i="3"/>
  <c r="C12" i="3"/>
  <c r="G12" i="3"/>
  <c r="D12" i="3"/>
  <c r="D14" i="3"/>
  <c r="G14" i="3"/>
  <c r="C14" i="3"/>
  <c r="F14" i="3"/>
  <c r="E14" i="3"/>
  <c r="F16" i="3"/>
  <c r="E16" i="3"/>
  <c r="D16" i="3"/>
  <c r="C16" i="3"/>
  <c r="G16" i="3"/>
  <c r="D18" i="3"/>
  <c r="G18" i="3"/>
  <c r="C18" i="3"/>
  <c r="F18" i="3"/>
  <c r="E18" i="3"/>
  <c r="D3" i="3"/>
  <c r="E5" i="3"/>
  <c r="E7" i="3"/>
  <c r="C9" i="3"/>
  <c r="G13" i="3"/>
  <c r="E15" i="3"/>
  <c r="C17" i="3"/>
  <c r="G19" i="3"/>
  <c r="C19" i="3"/>
  <c r="F19" i="3"/>
  <c r="F5" i="3"/>
  <c r="F9" i="3"/>
  <c r="D11" i="3"/>
  <c r="F17" i="3"/>
  <c r="D19" i="3"/>
  <c r="D5" i="3"/>
  <c r="G7" i="3"/>
  <c r="C7" i="3"/>
  <c r="F7" i="3"/>
  <c r="E9" i="3"/>
  <c r="D9" i="3"/>
  <c r="G11" i="3"/>
  <c r="C11" i="3"/>
  <c r="F11" i="3"/>
  <c r="E13" i="3"/>
  <c r="D13" i="3"/>
  <c r="G15" i="3"/>
  <c r="C15" i="3"/>
  <c r="F15" i="3"/>
  <c r="E17" i="3"/>
  <c r="D17" i="3"/>
  <c r="E3" i="3"/>
  <c r="F3" i="3"/>
  <c r="G5" i="3"/>
  <c r="G9" i="3"/>
  <c r="E11" i="3"/>
  <c r="C13" i="3"/>
  <c r="G17" i="3"/>
  <c r="E19" i="3"/>
  <c r="H1" i="3" l="1"/>
  <c r="G3" i="3"/>
  <c r="I1" i="3" l="1"/>
  <c r="H11" i="3"/>
  <c r="H19" i="3"/>
  <c r="H4" i="3"/>
  <c r="H8" i="3"/>
  <c r="H10" i="3"/>
  <c r="H18" i="3"/>
  <c r="H17" i="3"/>
  <c r="H12" i="3"/>
  <c r="H3" i="3"/>
  <c r="H7" i="3"/>
  <c r="H5" i="3"/>
  <c r="H6" i="3"/>
  <c r="H14" i="3"/>
  <c r="H9" i="3"/>
  <c r="H15" i="3"/>
  <c r="H16" i="3"/>
  <c r="H13" i="3"/>
  <c r="C4" i="2"/>
  <c r="F4" i="2" s="1"/>
  <c r="C5" i="2"/>
  <c r="F5" i="2" s="1"/>
  <c r="C6" i="2"/>
  <c r="F6" i="2" s="1"/>
  <c r="C7" i="2"/>
  <c r="F7" i="2" s="1"/>
  <c r="C3" i="2"/>
  <c r="F3" i="2" s="1"/>
  <c r="H3" i="2" s="1"/>
  <c r="I5" i="3" l="1"/>
  <c r="I8" i="3"/>
  <c r="I10" i="3"/>
  <c r="I16" i="3"/>
  <c r="I14" i="3"/>
  <c r="I9" i="3"/>
  <c r="I4" i="3"/>
  <c r="I12" i="3"/>
  <c r="I19" i="3"/>
  <c r="I13" i="3"/>
  <c r="I6" i="3"/>
  <c r="I3" i="3"/>
  <c r="I18" i="3"/>
  <c r="I17" i="3"/>
  <c r="J1" i="3"/>
  <c r="I7" i="3"/>
  <c r="I11" i="3"/>
  <c r="I15" i="3"/>
  <c r="B2" i="3"/>
  <c r="G4" i="2"/>
  <c r="D2" i="3" l="1"/>
  <c r="F2" i="3"/>
  <c r="E2" i="3"/>
  <c r="G2" i="3"/>
  <c r="H2" i="3"/>
  <c r="J9" i="3"/>
  <c r="J17" i="3"/>
  <c r="J19" i="3"/>
  <c r="J7" i="3"/>
  <c r="J3" i="3"/>
  <c r="J4" i="3"/>
  <c r="J10" i="3"/>
  <c r="J12" i="3"/>
  <c r="J18" i="3"/>
  <c r="J11" i="3"/>
  <c r="J6" i="3"/>
  <c r="J5" i="3"/>
  <c r="J13" i="3"/>
  <c r="J15" i="3"/>
  <c r="J8" i="3"/>
  <c r="J2" i="3"/>
  <c r="J14" i="3"/>
  <c r="J16" i="3"/>
  <c r="K1" i="3"/>
  <c r="I2" i="3"/>
  <c r="H4" i="2"/>
  <c r="G5" i="2" s="1"/>
  <c r="C2" i="3"/>
  <c r="L1" i="3" l="1"/>
  <c r="K3" i="3"/>
  <c r="K8" i="3"/>
  <c r="K17" i="3"/>
  <c r="K15" i="3"/>
  <c r="K2" i="3"/>
  <c r="K6" i="3"/>
  <c r="K10" i="3"/>
  <c r="K18" i="3"/>
  <c r="K9" i="3"/>
  <c r="K4" i="3"/>
  <c r="K16" i="3"/>
  <c r="K19" i="3"/>
  <c r="K7" i="3"/>
  <c r="K5" i="3"/>
  <c r="K12" i="3"/>
  <c r="K14" i="3"/>
  <c r="K13" i="3"/>
  <c r="K11" i="3"/>
  <c r="H5" i="2"/>
  <c r="G6" i="2" s="1"/>
  <c r="M1" i="3" l="1"/>
  <c r="L7" i="3"/>
  <c r="L15" i="3"/>
  <c r="L2" i="3"/>
  <c r="L5" i="3"/>
  <c r="L6" i="3"/>
  <c r="L12" i="3"/>
  <c r="L14" i="3"/>
  <c r="L11" i="3"/>
  <c r="L9" i="3"/>
  <c r="L4" i="3"/>
  <c r="L3" i="3"/>
  <c r="L13" i="3"/>
  <c r="L8" i="3"/>
  <c r="L10" i="3"/>
  <c r="L18" i="3"/>
  <c r="L19" i="3"/>
  <c r="L16" i="3"/>
  <c r="L17" i="3"/>
  <c r="H6" i="2"/>
  <c r="G7" i="2" s="1"/>
  <c r="N1" i="3" l="1"/>
  <c r="M3" i="3"/>
  <c r="M18" i="3"/>
  <c r="M9" i="3"/>
  <c r="M4" i="3"/>
  <c r="M12" i="3"/>
  <c r="M2" i="3"/>
  <c r="M15" i="3"/>
  <c r="M13" i="3"/>
  <c r="M10" i="3"/>
  <c r="M14" i="3"/>
  <c r="M7" i="3"/>
  <c r="M17" i="3"/>
  <c r="M11" i="3"/>
  <c r="M6" i="3"/>
  <c r="M8" i="3"/>
  <c r="M5" i="3"/>
  <c r="M19" i="3"/>
  <c r="M16" i="3"/>
  <c r="H7" i="2"/>
  <c r="G8" i="2" s="1"/>
  <c r="O1" i="3" l="1"/>
  <c r="N13" i="3"/>
  <c r="N5" i="3"/>
  <c r="N4" i="3"/>
  <c r="N10" i="3"/>
  <c r="N12" i="3"/>
  <c r="N11" i="3"/>
  <c r="N2" i="3"/>
  <c r="N6" i="3"/>
  <c r="N18" i="3"/>
  <c r="N17" i="3"/>
  <c r="N15" i="3"/>
  <c r="N8" i="3"/>
  <c r="N16" i="3"/>
  <c r="N7" i="3"/>
  <c r="N3" i="3"/>
  <c r="N9" i="3"/>
  <c r="N19" i="3"/>
  <c r="N14" i="3"/>
  <c r="H8" i="2"/>
  <c r="G9" i="2" s="1"/>
  <c r="P1" i="3" l="1"/>
  <c r="O3" i="3"/>
  <c r="O4" i="3"/>
  <c r="O6" i="3"/>
  <c r="O10" i="3"/>
  <c r="O16" i="3"/>
  <c r="O18" i="3"/>
  <c r="O12" i="3"/>
  <c r="O19" i="3"/>
  <c r="O7" i="3"/>
  <c r="O8" i="3"/>
  <c r="O14" i="3"/>
  <c r="O13" i="3"/>
  <c r="O11" i="3"/>
  <c r="O17" i="3"/>
  <c r="O15" i="3"/>
  <c r="O9" i="3"/>
  <c r="O5" i="3"/>
  <c r="O2" i="3"/>
  <c r="H9" i="2"/>
  <c r="G10" i="2" s="1"/>
  <c r="Q1" i="3" l="1"/>
  <c r="P19" i="3"/>
  <c r="P11" i="3"/>
  <c r="P2" i="3"/>
  <c r="P6" i="3"/>
  <c r="P12" i="3"/>
  <c r="P14" i="3"/>
  <c r="P9" i="3"/>
  <c r="P4" i="3"/>
  <c r="P13" i="3"/>
  <c r="P7" i="3"/>
  <c r="P15" i="3"/>
  <c r="P10" i="3"/>
  <c r="P16" i="3"/>
  <c r="P18" i="3"/>
  <c r="P17" i="3"/>
  <c r="P8" i="3"/>
  <c r="P3" i="3"/>
  <c r="P5" i="3"/>
  <c r="H10" i="2"/>
  <c r="G11" i="2" s="1"/>
  <c r="R1" i="3" l="1"/>
  <c r="Q19" i="3"/>
  <c r="Q4" i="3"/>
  <c r="Q12" i="3"/>
  <c r="Q14" i="3"/>
  <c r="Q11" i="3"/>
  <c r="Q5" i="3"/>
  <c r="Q13" i="3"/>
  <c r="Q3" i="3"/>
  <c r="Q17" i="3"/>
  <c r="Q6" i="3"/>
  <c r="Q8" i="3"/>
  <c r="Q16" i="3"/>
  <c r="Q18" i="3"/>
  <c r="Q2" i="3"/>
  <c r="Q10" i="3"/>
  <c r="Q15" i="3"/>
  <c r="Q9" i="3"/>
  <c r="Q7" i="3"/>
  <c r="H11" i="2"/>
  <c r="G12" i="2" s="1"/>
  <c r="S1" i="3" l="1"/>
  <c r="R9" i="3"/>
  <c r="R17" i="3"/>
  <c r="R10" i="3"/>
  <c r="R18" i="3"/>
  <c r="R15" i="3"/>
  <c r="R13" i="3"/>
  <c r="R4" i="3"/>
  <c r="R6" i="3"/>
  <c r="R8" i="3"/>
  <c r="R16" i="3"/>
  <c r="R14" i="3"/>
  <c r="R19" i="3"/>
  <c r="R2" i="3"/>
  <c r="R7" i="3"/>
  <c r="R3" i="3"/>
  <c r="R5" i="3"/>
  <c r="R12" i="3"/>
  <c r="R11" i="3"/>
  <c r="H12" i="2"/>
  <c r="G13" i="2" s="1"/>
  <c r="T1" i="3" l="1"/>
  <c r="S5" i="3"/>
  <c r="S3" i="3"/>
  <c r="S19" i="3"/>
  <c r="S7" i="3"/>
  <c r="S14" i="3"/>
  <c r="S16" i="3"/>
  <c r="S17" i="3"/>
  <c r="S11" i="3"/>
  <c r="S12" i="3"/>
  <c r="S9" i="3"/>
  <c r="S15" i="3"/>
  <c r="S2" i="3"/>
  <c r="S13" i="3"/>
  <c r="S4" i="3"/>
  <c r="S6" i="3"/>
  <c r="S8" i="3"/>
  <c r="S10" i="3"/>
  <c r="S18" i="3"/>
  <c r="H13" i="2"/>
  <c r="G14" i="2" s="1"/>
  <c r="U1" i="3" l="1"/>
  <c r="T7" i="3"/>
  <c r="T15" i="3"/>
  <c r="T2" i="3"/>
  <c r="T11" i="3"/>
  <c r="T12" i="3"/>
  <c r="T3" i="3"/>
  <c r="T19" i="3"/>
  <c r="T13" i="3"/>
  <c r="T10" i="3"/>
  <c r="T18" i="3"/>
  <c r="T17" i="3"/>
  <c r="T8" i="3"/>
  <c r="T16" i="3"/>
  <c r="T5" i="3"/>
  <c r="T4" i="3"/>
  <c r="T6" i="3"/>
  <c r="T9" i="3"/>
  <c r="T14" i="3"/>
  <c r="H14" i="2"/>
  <c r="G15" i="2" s="1"/>
  <c r="V1" i="3" l="1"/>
  <c r="U6" i="3"/>
  <c r="U5" i="3"/>
  <c r="U17" i="3"/>
  <c r="U8" i="3"/>
  <c r="U10" i="3"/>
  <c r="U14" i="3"/>
  <c r="U16" i="3"/>
  <c r="U15" i="3"/>
  <c r="U9" i="3"/>
  <c r="U19" i="3"/>
  <c r="U4" i="3"/>
  <c r="U12" i="3"/>
  <c r="U7" i="3"/>
  <c r="U13" i="3"/>
  <c r="U11" i="3"/>
  <c r="U3" i="3"/>
  <c r="U2" i="3"/>
  <c r="U18" i="3"/>
  <c r="H15" i="2"/>
  <c r="G16" i="2" s="1"/>
  <c r="W1" i="3" l="1"/>
  <c r="V13" i="3"/>
  <c r="V4" i="3"/>
  <c r="V6" i="3"/>
  <c r="V8" i="3"/>
  <c r="V16" i="3"/>
  <c r="V18" i="3"/>
  <c r="V5" i="3"/>
  <c r="V19" i="3"/>
  <c r="V3" i="3"/>
  <c r="V7" i="3"/>
  <c r="V12" i="3"/>
  <c r="V14" i="3"/>
  <c r="V11" i="3"/>
  <c r="V9" i="3"/>
  <c r="V17" i="3"/>
  <c r="V10" i="3"/>
  <c r="V15" i="3"/>
  <c r="V2" i="3"/>
  <c r="H16" i="2"/>
  <c r="G17" i="2" s="1"/>
  <c r="W4" i="3" l="1"/>
  <c r="W12" i="3"/>
  <c r="W14" i="3"/>
  <c r="W16" i="3"/>
  <c r="W11" i="3"/>
  <c r="W8" i="3"/>
  <c r="W15" i="3"/>
  <c r="W6" i="3"/>
  <c r="W10" i="3"/>
  <c r="W18" i="3"/>
  <c r="W2" i="3"/>
  <c r="W13" i="3"/>
  <c r="W5" i="3"/>
  <c r="W7" i="3"/>
  <c r="W3" i="3"/>
  <c r="W9" i="3"/>
  <c r="W17" i="3"/>
  <c r="W19" i="3"/>
  <c r="H17" i="2"/>
  <c r="G18" i="2" s="1"/>
  <c r="H18" i="2" l="1"/>
  <c r="G19" i="2" s="1"/>
  <c r="H19" i="2" l="1"/>
  <c r="G20" i="2" s="1"/>
  <c r="H20" i="2" s="1"/>
</calcChain>
</file>

<file path=xl/sharedStrings.xml><?xml version="1.0" encoding="utf-8"?>
<sst xmlns="http://schemas.openxmlformats.org/spreadsheetml/2006/main" count="48" uniqueCount="38">
  <si>
    <t>(金)</t>
  </si>
  <si>
    <t>元日</t>
  </si>
  <si>
    <t>(月)</t>
  </si>
  <si>
    <t>成人の日</t>
  </si>
  <si>
    <t>(木)</t>
  </si>
  <si>
    <t>建国記念の日</t>
  </si>
  <si>
    <t>(火)</t>
  </si>
  <si>
    <t>天皇誕生日</t>
  </si>
  <si>
    <t>(土)</t>
  </si>
  <si>
    <t>春分の日</t>
  </si>
  <si>
    <t>昭和の日</t>
  </si>
  <si>
    <t>憲法記念日</t>
  </si>
  <si>
    <t>みどりの日</t>
  </si>
  <si>
    <t>(水)</t>
  </si>
  <si>
    <t>こどもの日</t>
  </si>
  <si>
    <t>海の日</t>
  </si>
  <si>
    <t>山の日</t>
  </si>
  <si>
    <t>敬老の日</t>
  </si>
  <si>
    <t>秋分の日</t>
  </si>
  <si>
    <t>スポーツの日（体育の日改め）</t>
  </si>
  <si>
    <t>文化の日</t>
  </si>
  <si>
    <t>勤労感謝の日</t>
  </si>
  <si>
    <t>開始日</t>
    <phoneticPr fontId="1"/>
  </si>
  <si>
    <t>必要営業日</t>
    <phoneticPr fontId="1"/>
  </si>
  <si>
    <t>総数</t>
    <rPh sb="0" eb="2">
      <t>ソウスウ</t>
    </rPh>
    <phoneticPr fontId="1"/>
  </si>
  <si>
    <t>残数</t>
    <rPh sb="0" eb="2">
      <t>ザンスウ</t>
    </rPh>
    <phoneticPr fontId="1"/>
  </si>
  <si>
    <t>完了数</t>
    <phoneticPr fontId="1"/>
  </si>
  <si>
    <t>重み
※2</t>
    <rPh sb="0" eb="1">
      <t>オモミ</t>
    </rPh>
    <phoneticPr fontId="1"/>
  </si>
  <si>
    <t>※1</t>
    <phoneticPr fontId="1"/>
  </si>
  <si>
    <t>※2</t>
    <phoneticPr fontId="1"/>
  </si>
  <si>
    <t>1手順書あたりの手順数</t>
    <rPh sb="0" eb="1">
      <t>テジュンショアタリノ</t>
    </rPh>
    <phoneticPr fontId="1"/>
  </si>
  <si>
    <t>ペース
※1</t>
    <rPh sb="0" eb="3">
      <t>エイギョウビ</t>
    </rPh>
    <phoneticPr fontId="1"/>
  </si>
  <si>
    <t>1営業日あたりのチェック数、仮の値</t>
    <rPh sb="0" eb="1">
      <t>エイギョウビ、</t>
    </rPh>
    <phoneticPr fontId="1"/>
  </si>
  <si>
    <t>着地
（予定）※3</t>
    <rPh sb="0" eb="2">
      <t>チャクチ</t>
    </rPh>
    <phoneticPr fontId="1"/>
  </si>
  <si>
    <t>※3</t>
    <phoneticPr fontId="1"/>
  </si>
  <si>
    <t>必要営業日が1未満の場合は、1として扱う</t>
    <rPh sb="0" eb="5">
      <t>ガ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</si>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</sst>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&quot;月&quot;d&quot;日&quot;;@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2" fillId="0" borderId="0" xfId="0" applyNumberFormat="1" applyFont="1">
      <alignment vertical="center"/>
    </xf>
    <xf numFmtId="176" fontId="0" fillId="0" borderId="1" xfId="0" applyNumberFormat="1" applyBorder="1">
      <alignment vertical="center"/>
    </xf>
    <xf numFmtId="177" fontId="2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DABD-3B6C-F243-92EF-F4ADEC17CBF8}">
  <dimension ref="A1:H24"/>
  <sheetViews>
    <sheetView tabSelected="1" zoomScale="91" workbookViewId="0">
      <selection activeCell="I18" sqref="I18"/>
    </sheetView>
  </sheetViews>
  <sheetFormatPr baseColWidth="10" defaultRowHeight="20"/>
  <cols>
    <col min="1" max="1" width="5.140625" bestFit="1" customWidth="1"/>
    <col min="2" max="2" width="6.85546875" bestFit="1" customWidth="1"/>
    <col min="3" max="3" width="5.140625" bestFit="1" customWidth="1"/>
    <col min="4" max="4" width="6.85546875" bestFit="1" customWidth="1"/>
    <col min="5" max="5" width="5.140625" bestFit="1" customWidth="1"/>
    <col min="6" max="6" width="10.28515625" bestFit="1" customWidth="1"/>
    <col min="7" max="7" width="10.42578125" bestFit="1" customWidth="1"/>
    <col min="8" max="8" width="12" bestFit="1" customWidth="1"/>
  </cols>
  <sheetData>
    <row r="1" spans="1:8">
      <c r="A1" s="9" t="s">
        <v>24</v>
      </c>
      <c r="B1" s="9" t="s">
        <v>26</v>
      </c>
      <c r="C1" s="9" t="s">
        <v>25</v>
      </c>
      <c r="D1" s="10" t="s">
        <v>31</v>
      </c>
      <c r="E1" s="10" t="s">
        <v>27</v>
      </c>
      <c r="F1" s="9" t="s">
        <v>23</v>
      </c>
      <c r="G1" s="9" t="s">
        <v>22</v>
      </c>
      <c r="H1" s="10" t="s">
        <v>33</v>
      </c>
    </row>
    <row r="2" spans="1:8">
      <c r="A2" s="9"/>
      <c r="B2" s="9"/>
      <c r="C2" s="9"/>
      <c r="D2" s="9"/>
      <c r="E2" s="9"/>
      <c r="F2" s="9"/>
      <c r="G2" s="9"/>
      <c r="H2" s="9"/>
    </row>
    <row r="3" spans="1:8">
      <c r="A3" s="2">
        <v>100</v>
      </c>
      <c r="B3" s="2">
        <v>88</v>
      </c>
      <c r="C3" s="2">
        <f>A3-B3</f>
        <v>12</v>
      </c>
      <c r="D3" s="2">
        <v>15</v>
      </c>
      <c r="E3" s="2">
        <v>1</v>
      </c>
      <c r="F3" s="5">
        <f>C3/D3*E3</f>
        <v>0.8</v>
      </c>
      <c r="G3" s="3">
        <v>44306</v>
      </c>
      <c r="H3" s="3">
        <f>WORKDAY(G3,F3,祝日!$A$1:$A$16)</f>
        <v>44306</v>
      </c>
    </row>
    <row r="4" spans="1:8">
      <c r="A4" s="2">
        <v>200</v>
      </c>
      <c r="B4" s="2">
        <v>109</v>
      </c>
      <c r="C4" s="2">
        <f t="shared" ref="C4:C7" si="0">A4-B4</f>
        <v>91</v>
      </c>
      <c r="D4" s="2">
        <v>15</v>
      </c>
      <c r="E4" s="2">
        <v>1</v>
      </c>
      <c r="F4" s="5">
        <f>C4/D4*E4</f>
        <v>6.0666666666666664</v>
      </c>
      <c r="G4" s="3">
        <f>WORKDAY(H3,1,祝日!$A$1:$A$16)</f>
        <v>44307</v>
      </c>
      <c r="H4" s="3">
        <f>WORKDAY(G4,F4,祝日!$A$1:$A$16)</f>
        <v>44316</v>
      </c>
    </row>
    <row r="5" spans="1:8">
      <c r="A5" s="2">
        <v>300</v>
      </c>
      <c r="B5" s="2">
        <v>200</v>
      </c>
      <c r="C5" s="2">
        <f t="shared" si="0"/>
        <v>100</v>
      </c>
      <c r="D5" s="2">
        <v>20</v>
      </c>
      <c r="E5" s="2">
        <v>1</v>
      </c>
      <c r="F5" s="5">
        <f>C5/D5*E5</f>
        <v>5</v>
      </c>
      <c r="G5" s="3">
        <f>WORKDAY(H4,1,祝日!$A$1:$A$16)</f>
        <v>44322</v>
      </c>
      <c r="H5" s="3">
        <f>WORKDAY(G5,F5,祝日!$A$1:$A$16)</f>
        <v>44329</v>
      </c>
    </row>
    <row r="6" spans="1:8">
      <c r="A6" s="2">
        <v>400</v>
      </c>
      <c r="B6" s="2">
        <v>40</v>
      </c>
      <c r="C6" s="2">
        <f t="shared" si="0"/>
        <v>360</v>
      </c>
      <c r="D6" s="2">
        <v>20</v>
      </c>
      <c r="E6" s="2">
        <v>0.5</v>
      </c>
      <c r="F6" s="5">
        <f>C6/D6*E6</f>
        <v>9</v>
      </c>
      <c r="G6" s="3">
        <f>WORKDAY(H5,1,祝日!$A$1:$A$16)</f>
        <v>44330</v>
      </c>
      <c r="H6" s="3">
        <f>WORKDAY(G6,F6,祝日!$A$1:$A$16)</f>
        <v>44343</v>
      </c>
    </row>
    <row r="7" spans="1:8">
      <c r="A7" s="2">
        <v>500</v>
      </c>
      <c r="B7" s="2">
        <v>0</v>
      </c>
      <c r="C7" s="2">
        <f t="shared" si="0"/>
        <v>500</v>
      </c>
      <c r="D7" s="2">
        <v>25</v>
      </c>
      <c r="E7" s="2">
        <v>0.5</v>
      </c>
      <c r="F7" s="5">
        <f t="shared" ref="F7" si="1">C7/D7*E7</f>
        <v>10</v>
      </c>
      <c r="G7" s="3">
        <f>WORKDAY(H6,1,祝日!$A$1:$A$16)</f>
        <v>44344</v>
      </c>
      <c r="H7" s="3">
        <f>WORKDAY(G7,F7,祝日!$A$1:$A$16)</f>
        <v>44358</v>
      </c>
    </row>
    <row r="8" spans="1:8">
      <c r="A8" s="2">
        <v>11</v>
      </c>
      <c r="B8" s="2">
        <v>0</v>
      </c>
      <c r="C8" s="2">
        <f t="shared" ref="C8:C20" si="2">A8-B8</f>
        <v>11</v>
      </c>
      <c r="D8" s="2">
        <v>15</v>
      </c>
      <c r="E8" s="2">
        <v>1</v>
      </c>
      <c r="F8" s="5">
        <f>C8/D8*E8</f>
        <v>0.73333333333333328</v>
      </c>
      <c r="G8" s="3">
        <f>WORKDAY(H7,1,祝日!$A$1:$A$16)</f>
        <v>44361</v>
      </c>
      <c r="H8" s="3">
        <f>WORKDAY(G8,F8,祝日!$A$1:$A$16)</f>
        <v>44361</v>
      </c>
    </row>
    <row r="9" spans="1:8">
      <c r="A9" s="2">
        <v>12</v>
      </c>
      <c r="B9" s="2">
        <v>0</v>
      </c>
      <c r="C9" s="2">
        <f t="shared" ref="C9:C12" si="3">A9-B9</f>
        <v>12</v>
      </c>
      <c r="D9" s="2">
        <v>15</v>
      </c>
      <c r="E9" s="2">
        <v>1</v>
      </c>
      <c r="F9" s="5">
        <f t="shared" ref="F9:F12" si="4">C9/D9*E9</f>
        <v>0.8</v>
      </c>
      <c r="G9" s="3">
        <f>WORKDAY(H8,1,祝日!$A$1:$A$16)</f>
        <v>44362</v>
      </c>
      <c r="H9" s="3">
        <f>WORKDAY(G9,F9,祝日!$A$1:$A$16)</f>
        <v>44362</v>
      </c>
    </row>
    <row r="10" spans="1:8">
      <c r="A10" s="2">
        <v>13</v>
      </c>
      <c r="B10" s="2">
        <v>0</v>
      </c>
      <c r="C10" s="2">
        <f t="shared" si="3"/>
        <v>13</v>
      </c>
      <c r="D10" s="2">
        <v>15</v>
      </c>
      <c r="E10" s="2">
        <v>1</v>
      </c>
      <c r="F10" s="5">
        <f t="shared" si="4"/>
        <v>0.8666666666666667</v>
      </c>
      <c r="G10" s="3">
        <f>WORKDAY(H9,1,祝日!$A$1:$A$16)</f>
        <v>44363</v>
      </c>
      <c r="H10" s="3">
        <f>WORKDAY(G10,F10,祝日!$A$1:$A$16)</f>
        <v>44363</v>
      </c>
    </row>
    <row r="11" spans="1:8">
      <c r="A11" s="2">
        <v>14</v>
      </c>
      <c r="B11" s="2">
        <v>0</v>
      </c>
      <c r="C11" s="2">
        <f t="shared" si="3"/>
        <v>14</v>
      </c>
      <c r="D11" s="2">
        <v>15</v>
      </c>
      <c r="E11" s="2">
        <v>1</v>
      </c>
      <c r="F11" s="5">
        <f t="shared" si="4"/>
        <v>0.93333333333333335</v>
      </c>
      <c r="G11" s="3">
        <f>WORKDAY(H10,1,祝日!$A$1:$A$16)</f>
        <v>44364</v>
      </c>
      <c r="H11" s="3">
        <f>WORKDAY(G11,F11,祝日!$A$1:$A$16)</f>
        <v>44364</v>
      </c>
    </row>
    <row r="12" spans="1:8">
      <c r="A12" s="2">
        <v>15</v>
      </c>
      <c r="B12" s="2">
        <v>0</v>
      </c>
      <c r="C12" s="2">
        <f t="shared" si="3"/>
        <v>15</v>
      </c>
      <c r="D12" s="2">
        <v>15</v>
      </c>
      <c r="E12" s="2">
        <v>1</v>
      </c>
      <c r="F12" s="5">
        <f t="shared" si="4"/>
        <v>1</v>
      </c>
      <c r="G12" s="3">
        <f>WORKDAY(H11,1,祝日!$A$1:$A$16)</f>
        <v>44365</v>
      </c>
      <c r="H12" s="3">
        <f>WORKDAY(G12,F12,祝日!$A$1:$A$16)</f>
        <v>44368</v>
      </c>
    </row>
    <row r="13" spans="1:8">
      <c r="A13" s="2">
        <v>20</v>
      </c>
      <c r="B13" s="2">
        <v>0</v>
      </c>
      <c r="C13" s="2">
        <f t="shared" si="2"/>
        <v>20</v>
      </c>
      <c r="D13" s="2">
        <v>20</v>
      </c>
      <c r="E13" s="2">
        <v>1</v>
      </c>
      <c r="F13" s="5">
        <f>C13/D13*E13</f>
        <v>1</v>
      </c>
      <c r="G13" s="3">
        <f>WORKDAY(H12,1,祝日!$A$1:$A$16)</f>
        <v>44369</v>
      </c>
      <c r="H13" s="3">
        <f>WORKDAY(G13,F13,祝日!$A$1:$A$16)</f>
        <v>44370</v>
      </c>
    </row>
    <row r="14" spans="1:8">
      <c r="A14" s="2">
        <v>30</v>
      </c>
      <c r="B14" s="2">
        <v>0</v>
      </c>
      <c r="C14" s="2">
        <f t="shared" si="2"/>
        <v>30</v>
      </c>
      <c r="D14" s="2">
        <v>20</v>
      </c>
      <c r="E14" s="2">
        <v>0.5</v>
      </c>
      <c r="F14" s="5">
        <f>C14/D14*E14</f>
        <v>0.75</v>
      </c>
      <c r="G14" s="3">
        <f>WORKDAY(H13,1,祝日!$A$1:$A$16)</f>
        <v>44371</v>
      </c>
      <c r="H14" s="3">
        <f>WORKDAY(G14,F14,祝日!$A$1:$A$16)</f>
        <v>44371</v>
      </c>
    </row>
    <row r="15" spans="1:8">
      <c r="A15" s="2">
        <v>10</v>
      </c>
      <c r="B15" s="2">
        <v>0</v>
      </c>
      <c r="C15" s="2">
        <f t="shared" si="2"/>
        <v>10</v>
      </c>
      <c r="D15" s="2">
        <v>20</v>
      </c>
      <c r="E15" s="2">
        <v>1</v>
      </c>
      <c r="F15" s="5">
        <f>C15/D15*E15</f>
        <v>0.5</v>
      </c>
      <c r="G15" s="3">
        <f>WORKDAY(H14,1,祝日!$A$1:$A$16)</f>
        <v>44372</v>
      </c>
      <c r="H15" s="3">
        <f>WORKDAY(G15,F15,祝日!$A$1:$A$16)</f>
        <v>44372</v>
      </c>
    </row>
    <row r="16" spans="1:8">
      <c r="A16" s="2">
        <v>10</v>
      </c>
      <c r="B16" s="2">
        <v>0</v>
      </c>
      <c r="C16" s="2">
        <f t="shared" si="2"/>
        <v>10</v>
      </c>
      <c r="D16" s="2">
        <v>20</v>
      </c>
      <c r="E16" s="2">
        <v>0.5</v>
      </c>
      <c r="F16" s="5">
        <f>C16/D16*E16</f>
        <v>0.25</v>
      </c>
      <c r="G16" s="3">
        <f>WORKDAY(H15,1,祝日!$A$1:$A$16)</f>
        <v>44375</v>
      </c>
      <c r="H16" s="3">
        <f>WORKDAY(G16,F16,祝日!$A$1:$A$16)</f>
        <v>44375</v>
      </c>
    </row>
    <row r="17" spans="1:8">
      <c r="A17" s="2">
        <v>20</v>
      </c>
      <c r="B17" s="2">
        <v>0</v>
      </c>
      <c r="C17" s="2">
        <f t="shared" si="2"/>
        <v>20</v>
      </c>
      <c r="D17" s="2">
        <v>12</v>
      </c>
      <c r="E17" s="2">
        <v>0.5</v>
      </c>
      <c r="F17" s="5">
        <f t="shared" ref="F17" si="5">C17/D17*E17</f>
        <v>0.83333333333333337</v>
      </c>
      <c r="G17" s="3">
        <f>WORKDAY(H16,1,祝日!$A$1:$A$16)</f>
        <v>44376</v>
      </c>
      <c r="H17" s="3">
        <f>WORKDAY(G17,F17,祝日!$A$1:$A$16)</f>
        <v>44376</v>
      </c>
    </row>
    <row r="18" spans="1:8">
      <c r="A18" s="2">
        <v>800</v>
      </c>
      <c r="B18" s="2">
        <v>0</v>
      </c>
      <c r="C18" s="2">
        <f t="shared" ref="C18:C19" si="6">A18-B18</f>
        <v>800</v>
      </c>
      <c r="D18" s="2">
        <v>33</v>
      </c>
      <c r="E18" s="2">
        <v>1</v>
      </c>
      <c r="F18" s="5">
        <f>C18/D18*E18</f>
        <v>24.242424242424242</v>
      </c>
      <c r="G18" s="3">
        <f>WORKDAY(H17,1,祝日!$A$1:$A$16)</f>
        <v>44377</v>
      </c>
      <c r="H18" s="3">
        <f>WORKDAY(G18,F18,祝日!$A$1:$A$16)</f>
        <v>44412</v>
      </c>
    </row>
    <row r="19" spans="1:8">
      <c r="A19" s="2">
        <v>500</v>
      </c>
      <c r="B19" s="2">
        <v>0</v>
      </c>
      <c r="C19" s="2">
        <f t="shared" si="6"/>
        <v>500</v>
      </c>
      <c r="D19" s="2">
        <v>23</v>
      </c>
      <c r="E19" s="2">
        <v>1</v>
      </c>
      <c r="F19" s="5">
        <f t="shared" ref="F19" si="7">C19/D19*E19</f>
        <v>21.739130434782609</v>
      </c>
      <c r="G19" s="3">
        <f>WORKDAY(H18,1,祝日!$A$1:$A$16)</f>
        <v>44413</v>
      </c>
      <c r="H19" s="3">
        <f>WORKDAY(G19,F19,祝日!$A$1:$A$16)</f>
        <v>44445</v>
      </c>
    </row>
    <row r="20" spans="1:8">
      <c r="A20" s="2">
        <v>200</v>
      </c>
      <c r="B20" s="2">
        <v>0</v>
      </c>
      <c r="C20" s="2">
        <f t="shared" si="2"/>
        <v>200</v>
      </c>
      <c r="D20" s="2">
        <v>30</v>
      </c>
      <c r="E20" s="2">
        <v>0.5</v>
      </c>
      <c r="F20" s="5">
        <f t="shared" ref="F20" si="8">C20/D20*E20</f>
        <v>3.3333333333333335</v>
      </c>
      <c r="G20" s="3">
        <f>WORKDAY(H19,1,祝日!$A$1:$A$16)</f>
        <v>44446</v>
      </c>
      <c r="H20" s="3">
        <f>WORKDAY(G20,F20,祝日!$A$1:$A$16)</f>
        <v>44449</v>
      </c>
    </row>
    <row r="22" spans="1:8">
      <c r="A22" t="s">
        <v>28</v>
      </c>
      <c r="B22" t="s">
        <v>32</v>
      </c>
    </row>
    <row r="23" spans="1:8">
      <c r="A23" t="s">
        <v>29</v>
      </c>
      <c r="B23" t="s">
        <v>30</v>
      </c>
    </row>
    <row r="24" spans="1:8">
      <c r="A24" t="s">
        <v>34</v>
      </c>
      <c r="B24" t="s">
        <v>35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DFD3-D79F-DB40-9A95-E0B8F0A6F995}">
  <dimension ref="A1:W22"/>
  <sheetViews>
    <sheetView zoomScale="119" workbookViewId="0">
      <selection activeCell="D4" sqref="D4"/>
    </sheetView>
  </sheetViews>
  <sheetFormatPr baseColWidth="10" defaultRowHeight="20"/>
  <cols>
    <col min="1" max="2" width="10.42578125" style="8" bestFit="1" customWidth="1"/>
    <col min="3" max="4" width="7" bestFit="1" customWidth="1"/>
    <col min="5" max="5" width="6.28515625" bestFit="1" customWidth="1"/>
    <col min="6" max="8" width="7" bestFit="1" customWidth="1"/>
    <col min="9" max="10" width="6.28515625" bestFit="1" customWidth="1"/>
    <col min="11" max="13" width="7" bestFit="1" customWidth="1"/>
    <col min="14" max="14" width="6.28515625" bestFit="1" customWidth="1"/>
    <col min="15" max="17" width="7" bestFit="1" customWidth="1"/>
    <col min="18" max="18" width="6.28515625" bestFit="1" customWidth="1"/>
    <col min="19" max="22" width="7" bestFit="1" customWidth="1"/>
    <col min="23" max="23" width="6.28515625" bestFit="1" customWidth="1"/>
  </cols>
  <sheetData>
    <row r="1" spans="1:23" s="4" customFormat="1">
      <c r="A1" s="6" t="s">
        <v>36</v>
      </c>
      <c r="B1" s="6" t="s">
        <v>37</v>
      </c>
      <c r="C1" s="4">
        <v>44306</v>
      </c>
      <c r="D1" s="4">
        <f>C1+7</f>
        <v>44313</v>
      </c>
      <c r="E1" s="4">
        <f t="shared" ref="E1:W1" si="0">D1+7</f>
        <v>44320</v>
      </c>
      <c r="F1" s="4">
        <f t="shared" si="0"/>
        <v>44327</v>
      </c>
      <c r="G1" s="4">
        <f t="shared" si="0"/>
        <v>44334</v>
      </c>
      <c r="H1" s="4">
        <f t="shared" si="0"/>
        <v>44341</v>
      </c>
      <c r="I1" s="4">
        <f t="shared" si="0"/>
        <v>44348</v>
      </c>
      <c r="J1" s="4">
        <f t="shared" si="0"/>
        <v>44355</v>
      </c>
      <c r="K1" s="4">
        <f t="shared" si="0"/>
        <v>44362</v>
      </c>
      <c r="L1" s="4">
        <f t="shared" si="0"/>
        <v>44369</v>
      </c>
      <c r="M1" s="4">
        <f t="shared" si="0"/>
        <v>44376</v>
      </c>
      <c r="N1" s="4">
        <f t="shared" si="0"/>
        <v>44383</v>
      </c>
      <c r="O1" s="4">
        <f t="shared" si="0"/>
        <v>44390</v>
      </c>
      <c r="P1" s="4">
        <f t="shared" si="0"/>
        <v>44397</v>
      </c>
      <c r="Q1" s="4">
        <f t="shared" si="0"/>
        <v>44404</v>
      </c>
      <c r="R1" s="4">
        <f t="shared" si="0"/>
        <v>44411</v>
      </c>
      <c r="S1" s="4">
        <f t="shared" si="0"/>
        <v>44418</v>
      </c>
      <c r="T1" s="4">
        <f t="shared" si="0"/>
        <v>44425</v>
      </c>
      <c r="U1" s="4">
        <f t="shared" si="0"/>
        <v>44432</v>
      </c>
      <c r="V1" s="4">
        <f t="shared" si="0"/>
        <v>44439</v>
      </c>
      <c r="W1" s="4">
        <f t="shared" si="0"/>
        <v>44446</v>
      </c>
    </row>
    <row r="2" spans="1:23">
      <c r="A2" s="7">
        <f>スケジュール見積もり!G3</f>
        <v>44306</v>
      </c>
      <c r="B2" s="7">
        <f>スケジュール見積もり!H3</f>
        <v>44306</v>
      </c>
      <c r="C2" t="str">
        <f>IF(OR(AND($A2&gt;=C$1,$A2&lt;C$1+7),AND($A2&lt;=C$1,$B2&gt;=C$1)),"●","")</f>
        <v>●</v>
      </c>
      <c r="D2" t="str">
        <f t="shared" ref="D2:S17" si="1">IF(OR(AND($A2&gt;=D$1,$A2&lt;D$1+7),AND($A2&lt;=D$1,$B2&gt;=D$1)),"●","")</f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t="str">
        <f t="shared" si="1"/>
        <v/>
      </c>
      <c r="I2" t="str">
        <f t="shared" si="1"/>
        <v/>
      </c>
      <c r="J2" t="str">
        <f t="shared" si="1"/>
        <v/>
      </c>
      <c r="K2" t="str">
        <f t="shared" si="1"/>
        <v/>
      </c>
      <c r="L2" t="str">
        <f t="shared" si="1"/>
        <v/>
      </c>
      <c r="M2" t="str">
        <f t="shared" si="1"/>
        <v/>
      </c>
      <c r="N2" t="str">
        <f t="shared" si="1"/>
        <v/>
      </c>
      <c r="O2" t="str">
        <f t="shared" si="1"/>
        <v/>
      </c>
      <c r="P2" t="str">
        <f t="shared" si="1"/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ref="T2:W19" si="2">IF(OR(AND($A2&gt;=T$1,$A2&lt;T$1+7),AND($A2&lt;=T$1,$B2&gt;=T$1)),"●","")</f>
        <v/>
      </c>
      <c r="U2" t="str">
        <f t="shared" si="2"/>
        <v/>
      </c>
      <c r="V2" t="str">
        <f t="shared" si="2"/>
        <v/>
      </c>
      <c r="W2" t="str">
        <f t="shared" si="2"/>
        <v/>
      </c>
    </row>
    <row r="3" spans="1:23">
      <c r="A3" s="7">
        <f>スケジュール見積もり!G4</f>
        <v>44307</v>
      </c>
      <c r="B3" s="7">
        <f>スケジュール見積もり!H4</f>
        <v>44316</v>
      </c>
      <c r="C3" t="str">
        <f t="shared" ref="C3:R18" si="3">IF(OR(AND($A3&gt;=C$1,$A3&lt;C$1+7),AND($A3&lt;=C$1,$B3&gt;=C$1)),"●","")</f>
        <v>●</v>
      </c>
      <c r="D3" t="str">
        <f t="shared" si="1"/>
        <v>●</v>
      </c>
      <c r="E3" t="str">
        <f t="shared" si="1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  <c r="M3" t="str">
        <f t="shared" si="1"/>
        <v/>
      </c>
      <c r="N3" t="str">
        <f t="shared" si="1"/>
        <v/>
      </c>
      <c r="O3" t="str">
        <f t="shared" si="1"/>
        <v/>
      </c>
      <c r="P3" t="str">
        <f t="shared" si="1"/>
        <v/>
      </c>
      <c r="Q3" t="str">
        <f t="shared" si="1"/>
        <v/>
      </c>
      <c r="R3" t="str">
        <f t="shared" si="1"/>
        <v/>
      </c>
      <c r="S3" t="str">
        <f t="shared" si="1"/>
        <v/>
      </c>
      <c r="T3" t="str">
        <f t="shared" si="2"/>
        <v/>
      </c>
      <c r="U3" t="str">
        <f t="shared" si="2"/>
        <v/>
      </c>
      <c r="V3" t="str">
        <f t="shared" si="2"/>
        <v/>
      </c>
      <c r="W3" t="str">
        <f t="shared" si="2"/>
        <v/>
      </c>
    </row>
    <row r="4" spans="1:23">
      <c r="A4" s="7">
        <f>スケジュール見積もり!G5</f>
        <v>44322</v>
      </c>
      <c r="B4" s="7">
        <f>スケジュール見積もり!H5</f>
        <v>44329</v>
      </c>
      <c r="C4" t="str">
        <f t="shared" si="3"/>
        <v/>
      </c>
      <c r="D4" t="str">
        <f t="shared" si="1"/>
        <v/>
      </c>
      <c r="E4" t="str">
        <f t="shared" si="1"/>
        <v>●</v>
      </c>
      <c r="F4" t="str">
        <f t="shared" si="1"/>
        <v>●</v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2"/>
        <v/>
      </c>
      <c r="U4" t="str">
        <f t="shared" si="2"/>
        <v/>
      </c>
      <c r="V4" t="str">
        <f t="shared" si="2"/>
        <v/>
      </c>
      <c r="W4" t="str">
        <f t="shared" si="2"/>
        <v/>
      </c>
    </row>
    <row r="5" spans="1:23">
      <c r="A5" s="7">
        <f>スケジュール見積もり!G6</f>
        <v>44330</v>
      </c>
      <c r="B5" s="7">
        <f>スケジュール見積もり!H6</f>
        <v>44343</v>
      </c>
      <c r="C5" t="str">
        <f t="shared" si="3"/>
        <v/>
      </c>
      <c r="D5" t="str">
        <f t="shared" si="1"/>
        <v/>
      </c>
      <c r="E5" t="str">
        <f t="shared" si="1"/>
        <v/>
      </c>
      <c r="F5" t="str">
        <f t="shared" si="1"/>
        <v>●</v>
      </c>
      <c r="G5" t="str">
        <f t="shared" si="1"/>
        <v>●</v>
      </c>
      <c r="H5" t="str">
        <f t="shared" si="1"/>
        <v>●</v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2"/>
        <v/>
      </c>
    </row>
    <row r="6" spans="1:23">
      <c r="A6" s="7">
        <f>スケジュール見積もり!G7</f>
        <v>44344</v>
      </c>
      <c r="B6" s="7">
        <f>スケジュール見積もり!H7</f>
        <v>44358</v>
      </c>
      <c r="C6" t="str">
        <f t="shared" si="3"/>
        <v/>
      </c>
      <c r="D6" t="str">
        <f t="shared" si="1"/>
        <v/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>●</v>
      </c>
      <c r="I6" t="str">
        <f t="shared" si="1"/>
        <v>●</v>
      </c>
      <c r="J6" t="str">
        <f t="shared" si="1"/>
        <v>●</v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1"/>
        <v/>
      </c>
      <c r="T6" t="str">
        <f t="shared" si="2"/>
        <v/>
      </c>
      <c r="U6" t="str">
        <f t="shared" si="2"/>
        <v/>
      </c>
      <c r="V6" t="str">
        <f t="shared" si="2"/>
        <v/>
      </c>
      <c r="W6" t="str">
        <f t="shared" si="2"/>
        <v/>
      </c>
    </row>
    <row r="7" spans="1:23">
      <c r="A7" s="7">
        <f>スケジュール見積もり!G8</f>
        <v>44361</v>
      </c>
      <c r="B7" s="7">
        <f>スケジュール見積もり!H8</f>
        <v>44361</v>
      </c>
      <c r="C7" t="str">
        <f t="shared" si="3"/>
        <v/>
      </c>
      <c r="D7" t="str">
        <f t="shared" si="1"/>
        <v/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>●</v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2"/>
        <v/>
      </c>
      <c r="U7" t="str">
        <f t="shared" si="2"/>
        <v/>
      </c>
      <c r="V7" t="str">
        <f t="shared" si="2"/>
        <v/>
      </c>
      <c r="W7" t="str">
        <f t="shared" si="2"/>
        <v/>
      </c>
    </row>
    <row r="8" spans="1:23">
      <c r="A8" s="7">
        <f>スケジュール見積もり!G9</f>
        <v>44362</v>
      </c>
      <c r="B8" s="7">
        <f>スケジュール見積もり!H9</f>
        <v>44362</v>
      </c>
      <c r="C8" t="str">
        <f t="shared" si="3"/>
        <v/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>●</v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2"/>
        <v/>
      </c>
      <c r="U8" t="str">
        <f t="shared" si="2"/>
        <v/>
      </c>
      <c r="V8" t="str">
        <f t="shared" si="2"/>
        <v/>
      </c>
      <c r="W8" t="str">
        <f t="shared" si="2"/>
        <v/>
      </c>
    </row>
    <row r="9" spans="1:23">
      <c r="A9" s="7">
        <f>スケジュール見積もり!G10</f>
        <v>44363</v>
      </c>
      <c r="B9" s="7">
        <f>スケジュール見積もり!H10</f>
        <v>44363</v>
      </c>
      <c r="C9" t="str">
        <f t="shared" si="3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>●</v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2"/>
        <v/>
      </c>
      <c r="U9" t="str">
        <f t="shared" si="2"/>
        <v/>
      </c>
      <c r="V9" t="str">
        <f t="shared" si="2"/>
        <v/>
      </c>
      <c r="W9" t="str">
        <f t="shared" si="2"/>
        <v/>
      </c>
    </row>
    <row r="10" spans="1:23">
      <c r="A10" s="7">
        <f>スケジュール見積もり!G11</f>
        <v>44364</v>
      </c>
      <c r="B10" s="7">
        <f>スケジュール見積もり!H11</f>
        <v>44364</v>
      </c>
      <c r="C10" t="str">
        <f t="shared" si="3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>●</v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</row>
    <row r="11" spans="1:23">
      <c r="A11" s="7">
        <f>スケジュール見積もり!G12</f>
        <v>44365</v>
      </c>
      <c r="B11" s="7">
        <f>スケジュール見積もり!H12</f>
        <v>44368</v>
      </c>
      <c r="C11" t="str">
        <f t="shared" si="3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>●</v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</row>
    <row r="12" spans="1:23">
      <c r="A12" s="7">
        <f>スケジュール見積もり!G13</f>
        <v>44369</v>
      </c>
      <c r="B12" s="7">
        <f>スケジュール見積もり!H13</f>
        <v>44370</v>
      </c>
      <c r="C12" t="str">
        <f t="shared" si="3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>●</v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  <c r="R12" t="str">
        <f t="shared" si="1"/>
        <v/>
      </c>
      <c r="S12" t="str">
        <f t="shared" si="1"/>
        <v/>
      </c>
      <c r="T12" t="str">
        <f t="shared" si="2"/>
        <v/>
      </c>
      <c r="U12" t="str">
        <f t="shared" si="2"/>
        <v/>
      </c>
      <c r="V12" t="str">
        <f t="shared" si="2"/>
        <v/>
      </c>
      <c r="W12" t="str">
        <f t="shared" si="2"/>
        <v/>
      </c>
    </row>
    <row r="13" spans="1:23">
      <c r="A13" s="7">
        <f>スケジュール見積もり!G14</f>
        <v>44371</v>
      </c>
      <c r="B13" s="7">
        <f>スケジュール見積もり!H14</f>
        <v>44371</v>
      </c>
      <c r="C13" t="str">
        <f t="shared" si="3"/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>●</v>
      </c>
      <c r="M13" t="str">
        <f t="shared" si="1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Q13" t="str">
        <f t="shared" si="1"/>
        <v/>
      </c>
      <c r="R13" t="str">
        <f t="shared" si="1"/>
        <v/>
      </c>
      <c r="S13" t="str">
        <f t="shared" si="1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2"/>
        <v/>
      </c>
    </row>
    <row r="14" spans="1:23">
      <c r="A14" s="7">
        <f>スケジュール見積もり!G15</f>
        <v>44372</v>
      </c>
      <c r="B14" s="7">
        <f>スケジュール見積もり!H15</f>
        <v>44372</v>
      </c>
      <c r="C14" t="str">
        <f t="shared" si="3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>●</v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Q14" t="str">
        <f t="shared" si="1"/>
        <v/>
      </c>
      <c r="R14" t="str">
        <f t="shared" si="1"/>
        <v/>
      </c>
      <c r="S14" t="str">
        <f t="shared" si="1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</row>
    <row r="15" spans="1:23">
      <c r="A15" s="7">
        <f>スケジュール見積もり!G16</f>
        <v>44375</v>
      </c>
      <c r="B15" s="7">
        <f>スケジュール見積もり!H16</f>
        <v>44375</v>
      </c>
      <c r="C15" t="str">
        <f t="shared" si="3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>●</v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1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</row>
    <row r="16" spans="1:23">
      <c r="A16" s="7">
        <f>スケジュール見積もり!G17</f>
        <v>44376</v>
      </c>
      <c r="B16" s="7">
        <f>スケジュール見積もり!H17</f>
        <v>44376</v>
      </c>
      <c r="C16" t="str">
        <f t="shared" si="3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>●</v>
      </c>
      <c r="N16" t="str">
        <f t="shared" si="1"/>
        <v/>
      </c>
      <c r="O16" t="str">
        <f t="shared" si="1"/>
        <v/>
      </c>
      <c r="P16" t="str">
        <f t="shared" si="1"/>
        <v/>
      </c>
      <c r="Q16" t="str">
        <f t="shared" si="1"/>
        <v/>
      </c>
      <c r="R16" t="str">
        <f t="shared" si="1"/>
        <v/>
      </c>
      <c r="S16" t="str">
        <f t="shared" si="1"/>
        <v/>
      </c>
      <c r="T16" t="str">
        <f t="shared" si="2"/>
        <v/>
      </c>
      <c r="U16" t="str">
        <f t="shared" si="2"/>
        <v/>
      </c>
      <c r="V16" t="str">
        <f t="shared" si="2"/>
        <v/>
      </c>
      <c r="W16" t="str">
        <f t="shared" si="2"/>
        <v/>
      </c>
    </row>
    <row r="17" spans="1:23">
      <c r="A17" s="7">
        <f>スケジュール見積もり!G18</f>
        <v>44377</v>
      </c>
      <c r="B17" s="7">
        <f>スケジュール見積もり!H18</f>
        <v>44412</v>
      </c>
      <c r="C17" t="str">
        <f t="shared" si="3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>●</v>
      </c>
      <c r="N17" t="str">
        <f t="shared" si="1"/>
        <v>●</v>
      </c>
      <c r="O17" t="str">
        <f t="shared" si="1"/>
        <v>●</v>
      </c>
      <c r="P17" t="str">
        <f t="shared" si="1"/>
        <v>●</v>
      </c>
      <c r="Q17" t="str">
        <f t="shared" si="1"/>
        <v>●</v>
      </c>
      <c r="R17" t="str">
        <f t="shared" si="1"/>
        <v>●</v>
      </c>
      <c r="S17" t="str">
        <f t="shared" ref="S17:W19" si="4">IF(OR(AND($A17&gt;=S$1,$A17&lt;S$1+7),AND($A17&lt;=S$1,$B17&gt;=S$1)),"●","")</f>
        <v/>
      </c>
      <c r="T17" t="str">
        <f t="shared" si="2"/>
        <v/>
      </c>
      <c r="U17" t="str">
        <f t="shared" si="2"/>
        <v/>
      </c>
      <c r="V17" t="str">
        <f t="shared" si="2"/>
        <v/>
      </c>
      <c r="W17" t="str">
        <f t="shared" si="2"/>
        <v/>
      </c>
    </row>
    <row r="18" spans="1:23">
      <c r="A18" s="7">
        <f>スケジュール見積もり!G19</f>
        <v>44413</v>
      </c>
      <c r="B18" s="7">
        <f>スケジュール見積もり!H19</f>
        <v>44445</v>
      </c>
      <c r="C18" t="str">
        <f t="shared" si="3"/>
        <v/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>●</v>
      </c>
      <c r="S18" t="str">
        <f t="shared" si="4"/>
        <v>●</v>
      </c>
      <c r="T18" t="str">
        <f t="shared" si="2"/>
        <v>●</v>
      </c>
      <c r="U18" t="str">
        <f t="shared" si="2"/>
        <v>●</v>
      </c>
      <c r="V18" t="str">
        <f t="shared" si="2"/>
        <v>●</v>
      </c>
      <c r="W18" t="str">
        <f t="shared" si="2"/>
        <v/>
      </c>
    </row>
    <row r="19" spans="1:23">
      <c r="A19" s="7">
        <f>スケジュール見積もり!G20</f>
        <v>44446</v>
      </c>
      <c r="B19" s="7">
        <f>スケジュール見積もり!H20</f>
        <v>44449</v>
      </c>
      <c r="C19" t="str">
        <f t="shared" ref="C19:W19" si="5">IF(OR(AND($A19&gt;=C$1,$A19&lt;C$1+7),AND($A19&lt;=C$1,$B19&gt;=C$1)),"●","")</f>
        <v/>
      </c>
      <c r="D19" t="str">
        <f t="shared" si="5"/>
        <v/>
      </c>
      <c r="E19" t="str">
        <f t="shared" si="5"/>
        <v/>
      </c>
      <c r="F19" t="str">
        <f t="shared" si="5"/>
        <v/>
      </c>
      <c r="G19" t="str">
        <f t="shared" si="5"/>
        <v/>
      </c>
      <c r="H19" t="str">
        <f t="shared" si="5"/>
        <v/>
      </c>
      <c r="I19" t="str">
        <f t="shared" si="5"/>
        <v/>
      </c>
      <c r="J19" t="str">
        <f t="shared" si="5"/>
        <v/>
      </c>
      <c r="K19" t="str">
        <f t="shared" si="5"/>
        <v/>
      </c>
      <c r="L19" t="str">
        <f t="shared" si="5"/>
        <v/>
      </c>
      <c r="M19" t="str">
        <f t="shared" si="5"/>
        <v/>
      </c>
      <c r="N19" t="str">
        <f t="shared" si="5"/>
        <v/>
      </c>
      <c r="O19" t="str">
        <f t="shared" si="5"/>
        <v/>
      </c>
      <c r="P19" t="str">
        <f t="shared" si="5"/>
        <v/>
      </c>
      <c r="Q19" t="str">
        <f t="shared" si="5"/>
        <v/>
      </c>
      <c r="R19" t="str">
        <f t="shared" si="5"/>
        <v/>
      </c>
      <c r="S19" t="str">
        <f t="shared" si="4"/>
        <v/>
      </c>
      <c r="T19" t="str">
        <f t="shared" si="2"/>
        <v/>
      </c>
      <c r="U19" t="str">
        <f t="shared" si="2"/>
        <v/>
      </c>
      <c r="V19" t="str">
        <f t="shared" si="2"/>
        <v/>
      </c>
      <c r="W19" t="str">
        <f t="shared" si="2"/>
        <v>●</v>
      </c>
    </row>
    <row r="20" spans="1:23">
      <c r="A20" s="7"/>
      <c r="B20" s="7"/>
    </row>
    <row r="21" spans="1:23">
      <c r="A21" s="7"/>
      <c r="B21" s="7"/>
    </row>
    <row r="22" spans="1:23">
      <c r="A22" s="7"/>
      <c r="B22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818C-0C85-9A43-A345-1C7D706771E7}">
  <dimension ref="A1:C16"/>
  <sheetViews>
    <sheetView zoomScale="134" workbookViewId="0"/>
  </sheetViews>
  <sheetFormatPr baseColWidth="10" defaultRowHeight="20"/>
  <cols>
    <col min="1" max="1" width="14.5703125" bestFit="1" customWidth="1"/>
  </cols>
  <sheetData>
    <row r="1" spans="1:3">
      <c r="A1" s="1">
        <v>44197</v>
      </c>
      <c r="B1" t="s">
        <v>0</v>
      </c>
      <c r="C1" t="s">
        <v>1</v>
      </c>
    </row>
    <row r="2" spans="1:3">
      <c r="A2" s="1">
        <v>44207</v>
      </c>
      <c r="B2" t="s">
        <v>2</v>
      </c>
      <c r="C2" t="s">
        <v>3</v>
      </c>
    </row>
    <row r="3" spans="1:3">
      <c r="A3" s="1">
        <v>44238</v>
      </c>
      <c r="B3" t="s">
        <v>4</v>
      </c>
      <c r="C3" t="s">
        <v>5</v>
      </c>
    </row>
    <row r="4" spans="1:3">
      <c r="A4" s="1">
        <v>44250</v>
      </c>
      <c r="B4" t="s">
        <v>6</v>
      </c>
      <c r="C4" t="s">
        <v>7</v>
      </c>
    </row>
    <row r="5" spans="1:3">
      <c r="A5" s="1">
        <v>44275</v>
      </c>
      <c r="B5" t="s">
        <v>8</v>
      </c>
      <c r="C5" t="s">
        <v>9</v>
      </c>
    </row>
    <row r="6" spans="1:3">
      <c r="A6" s="1">
        <v>44315</v>
      </c>
      <c r="B6" t="s">
        <v>4</v>
      </c>
      <c r="C6" t="s">
        <v>10</v>
      </c>
    </row>
    <row r="7" spans="1:3">
      <c r="A7" s="1">
        <v>44319</v>
      </c>
      <c r="B7" t="s">
        <v>2</v>
      </c>
      <c r="C7" t="s">
        <v>11</v>
      </c>
    </row>
    <row r="8" spans="1:3">
      <c r="A8" s="1">
        <v>44320</v>
      </c>
      <c r="B8" t="s">
        <v>6</v>
      </c>
      <c r="C8" t="s">
        <v>12</v>
      </c>
    </row>
    <row r="9" spans="1:3">
      <c r="A9" s="1">
        <v>44321</v>
      </c>
      <c r="B9" t="s">
        <v>13</v>
      </c>
      <c r="C9" t="s">
        <v>14</v>
      </c>
    </row>
    <row r="10" spans="1:3">
      <c r="A10" s="1">
        <v>44396</v>
      </c>
      <c r="B10" t="s">
        <v>2</v>
      </c>
      <c r="C10" t="s">
        <v>15</v>
      </c>
    </row>
    <row r="11" spans="1:3">
      <c r="A11" s="1">
        <v>44419</v>
      </c>
      <c r="B11" t="s">
        <v>13</v>
      </c>
      <c r="C11" t="s">
        <v>16</v>
      </c>
    </row>
    <row r="12" spans="1:3">
      <c r="A12" s="1">
        <v>44459</v>
      </c>
      <c r="B12" t="s">
        <v>2</v>
      </c>
      <c r="C12" t="s">
        <v>17</v>
      </c>
    </row>
    <row r="13" spans="1:3">
      <c r="A13" s="1">
        <v>44462</v>
      </c>
      <c r="B13" t="s">
        <v>4</v>
      </c>
      <c r="C13" t="s">
        <v>18</v>
      </c>
    </row>
    <row r="14" spans="1:3">
      <c r="A14" s="1">
        <v>44480</v>
      </c>
      <c r="B14" t="s">
        <v>2</v>
      </c>
      <c r="C14" t="s">
        <v>19</v>
      </c>
    </row>
    <row r="15" spans="1:3">
      <c r="A15" s="1">
        <v>44503</v>
      </c>
      <c r="B15" t="s">
        <v>13</v>
      </c>
      <c r="C15" t="s">
        <v>20</v>
      </c>
    </row>
    <row r="16" spans="1:3">
      <c r="A16" s="1">
        <v>44523</v>
      </c>
      <c r="B16" t="s">
        <v>6</v>
      </c>
      <c r="C16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スケジュール見積もり</vt:lpstr>
      <vt:lpstr>線表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Kazuya Shibata</dc:creator>
  <cp:lastModifiedBy>Kazuya Shibata</cp:lastModifiedBy>
  <dcterms:created xsi:type="dcterms:W3CDTF">2021-04-20T10:52:13Z</dcterms:created>
  <dcterms:modified xsi:type="dcterms:W3CDTF">2021-04-20T12:37:54Z</dcterms:modified>
</cp:coreProperties>
</file>