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収納フォルダ\福岡浄化槽\fj_biz-system\FukjBizSystem\PrintFormat\"/>
    </mc:Choice>
  </mc:AlternateContent>
  <bookViews>
    <workbookView xWindow="480" yWindow="150" windowWidth="18315" windowHeight="11160"/>
  </bookViews>
  <sheets>
    <sheet name="Sheet1" sheetId="19" r:id="rId1"/>
  </sheets>
  <externalReferences>
    <externalReference r:id="rId2"/>
  </externalReferences>
  <definedNames>
    <definedName name="_xlnm.Print_Area" localSheetId="0">Sheet1!$A$1:$AZ$39</definedName>
    <definedName name="SQL候補">[1]項目定義!$C$9:$F$9</definedName>
    <definedName name="データ型候補">[1]項目定義!$C$10:$H$10</definedName>
    <definedName name="期日" localSheetId="0">#REF!</definedName>
    <definedName name="期日">#REF!</definedName>
    <definedName name="使用候補">[1]項目定義!$C$8</definedName>
    <definedName name="支部名称" localSheetId="0">#REF!</definedName>
    <definedName name="支部名称">#REF!</definedName>
    <definedName name="発送日" localSheetId="0">#REF!</definedName>
    <definedName name="発送日">#REF!</definedName>
    <definedName name="文書番号" localSheetId="0">#REF!</definedName>
    <definedName name="文書番号">#REF!</definedName>
  </definedNames>
  <calcPr calcId="152511"/>
</workbook>
</file>

<file path=xl/calcChain.xml><?xml version="1.0" encoding="utf-8"?>
<calcChain xmlns="http://schemas.openxmlformats.org/spreadsheetml/2006/main">
  <c r="K7" i="19" l="1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6" i="19"/>
  <c r="I25" i="19"/>
  <c r="I26" i="19"/>
  <c r="I27" i="19"/>
  <c r="A27" i="19" s="1"/>
  <c r="I28" i="19"/>
  <c r="I29" i="19"/>
  <c r="I30" i="19"/>
  <c r="J29" i="19"/>
  <c r="J25" i="19"/>
  <c r="J26" i="19"/>
  <c r="J27" i="19"/>
  <c r="J28" i="19"/>
  <c r="J30" i="19"/>
  <c r="I6" i="19"/>
  <c r="F22" i="19"/>
  <c r="F23" i="19"/>
  <c r="F24" i="19"/>
  <c r="F25" i="19"/>
  <c r="F26" i="19"/>
  <c r="F27" i="19"/>
  <c r="F28" i="19"/>
  <c r="F29" i="19"/>
  <c r="F30" i="19"/>
  <c r="F16" i="19"/>
  <c r="F17" i="19"/>
  <c r="F18" i="19"/>
  <c r="F19" i="19"/>
  <c r="F20" i="19"/>
  <c r="F21" i="19"/>
  <c r="F7" i="19"/>
  <c r="F8" i="19"/>
  <c r="F9" i="19"/>
  <c r="F10" i="19"/>
  <c r="F11" i="19"/>
  <c r="F12" i="19"/>
  <c r="F13" i="19"/>
  <c r="F14" i="19"/>
  <c r="F15" i="19"/>
  <c r="F6" i="19"/>
  <c r="E31" i="19"/>
  <c r="D31" i="19"/>
  <c r="A30" i="19" l="1"/>
  <c r="A26" i="19"/>
  <c r="A29" i="19"/>
  <c r="A25" i="19"/>
  <c r="G31" i="19"/>
  <c r="L28" i="19" s="1"/>
  <c r="A28" i="19"/>
  <c r="L8" i="19"/>
  <c r="L12" i="19"/>
  <c r="L16" i="19"/>
  <c r="L24" i="19"/>
  <c r="L6" i="19"/>
  <c r="L29" i="19"/>
  <c r="L13" i="19"/>
  <c r="L17" i="19"/>
  <c r="L21" i="19"/>
  <c r="L25" i="19"/>
  <c r="L30" i="19"/>
  <c r="L10" i="19"/>
  <c r="L14" i="19"/>
  <c r="L18" i="19"/>
  <c r="L22" i="19"/>
  <c r="L26" i="19"/>
  <c r="L7" i="19"/>
  <c r="L11" i="19"/>
  <c r="L15" i="19"/>
  <c r="L19" i="19"/>
  <c r="L23" i="19"/>
  <c r="L27" i="19"/>
  <c r="J24" i="19"/>
  <c r="J23" i="19" s="1"/>
  <c r="J22" i="19" s="1"/>
  <c r="J21" i="19" s="1"/>
  <c r="J20" i="19" s="1"/>
  <c r="J19" i="19" s="1"/>
  <c r="J18" i="19" s="1"/>
  <c r="J17" i="19" s="1"/>
  <c r="J16" i="19" s="1"/>
  <c r="J15" i="19" s="1"/>
  <c r="J14" i="19" s="1"/>
  <c r="J13" i="19" s="1"/>
  <c r="J12" i="19" s="1"/>
  <c r="J11" i="19" s="1"/>
  <c r="J10" i="19" s="1"/>
  <c r="J9" i="19" s="1"/>
  <c r="J8" i="19" s="1"/>
  <c r="J7" i="19" s="1"/>
  <c r="J6" i="19" s="1"/>
  <c r="A6" i="19" s="1"/>
  <c r="D34" i="19"/>
  <c r="E34" i="19"/>
  <c r="I7" i="19"/>
  <c r="L9" i="19" l="1"/>
  <c r="L20" i="19"/>
  <c r="F34" i="19"/>
  <c r="F37" i="19" s="1"/>
  <c r="I8" i="19"/>
  <c r="A8" i="19" s="1"/>
  <c r="A7" i="19"/>
  <c r="I9" i="19"/>
  <c r="I10" i="19" l="1"/>
  <c r="A9" i="19"/>
  <c r="I11" i="19"/>
  <c r="A11" i="19" s="1"/>
  <c r="I12" i="19" l="1"/>
  <c r="A12" i="19" s="1"/>
  <c r="I13" i="19"/>
  <c r="A10" i="19"/>
  <c r="A13" i="19" l="1"/>
  <c r="I14" i="19"/>
  <c r="I15" i="19"/>
  <c r="A15" i="19" s="1"/>
  <c r="A14" i="19" l="1"/>
  <c r="I16" i="19"/>
  <c r="A16" i="19" s="1"/>
  <c r="I17" i="19" l="1"/>
  <c r="A17" i="19" s="1"/>
  <c r="I18" i="19" l="1"/>
  <c r="A18" i="19" l="1"/>
  <c r="I20" i="19"/>
  <c r="I19" i="19"/>
  <c r="A19" i="19" s="1"/>
  <c r="I21" i="19" l="1"/>
  <c r="A20" i="19"/>
  <c r="A21" i="19" l="1"/>
  <c r="I22" i="19"/>
  <c r="I23" i="19" l="1"/>
  <c r="A22" i="19"/>
  <c r="I24" i="19" l="1"/>
  <c r="A24" i="19" s="1"/>
  <c r="A23" i="19"/>
</calcChain>
</file>

<file path=xl/sharedStrings.xml><?xml version="1.0" encoding="utf-8"?>
<sst xmlns="http://schemas.openxmlformats.org/spreadsheetml/2006/main" count="22" uniqueCount="21">
  <si>
    <t>番号</t>
    <rPh sb="0" eb="2">
      <t>バンゴウ</t>
    </rPh>
    <phoneticPr fontId="3"/>
  </si>
  <si>
    <t>検査員名</t>
    <rPh sb="0" eb="3">
      <t>ケンサイン</t>
    </rPh>
    <rPh sb="3" eb="4">
      <t>メイ</t>
    </rPh>
    <phoneticPr fontId="3"/>
  </si>
  <si>
    <t>検査件数</t>
    <rPh sb="0" eb="2">
      <t>ケンサ</t>
    </rPh>
    <rPh sb="2" eb="4">
      <t>ケンスウ</t>
    </rPh>
    <phoneticPr fontId="3"/>
  </si>
  <si>
    <t>稼働日数</t>
    <rPh sb="0" eb="2">
      <t>カドウ</t>
    </rPh>
    <rPh sb="2" eb="4">
      <t>ニッスウ</t>
    </rPh>
    <phoneticPr fontId="3"/>
  </si>
  <si>
    <t>平均検査
件数※１</t>
    <rPh sb="0" eb="2">
      <t>ヘイキン</t>
    </rPh>
    <rPh sb="2" eb="4">
      <t>ケンサ</t>
    </rPh>
    <rPh sb="5" eb="7">
      <t>ケンスウ</t>
    </rPh>
    <phoneticPr fontId="3"/>
  </si>
  <si>
    <t>合  計</t>
    <rPh sb="0" eb="1">
      <t>ゴウ</t>
    </rPh>
    <rPh sb="3" eb="4">
      <t>ケイ</t>
    </rPh>
    <phoneticPr fontId="3"/>
  </si>
  <si>
    <t>最大(a)</t>
    <rPh sb="0" eb="2">
      <t>サイダイ</t>
    </rPh>
    <phoneticPr fontId="3"/>
  </si>
  <si>
    <t>最小(b)</t>
    <rPh sb="0" eb="2">
      <t>サイショウ</t>
    </rPh>
    <phoneticPr fontId="3"/>
  </si>
  <si>
    <t>(c)</t>
    <phoneticPr fontId="3"/>
  </si>
  <si>
    <t>差(a-b)</t>
    <rPh sb="0" eb="1">
      <t>サ</t>
    </rPh>
    <phoneticPr fontId="3"/>
  </si>
  <si>
    <t>※役職者を除く</t>
    <rPh sb="1" eb="4">
      <t>ヤクショクシャ</t>
    </rPh>
    <rPh sb="5" eb="6">
      <t>ノゾ</t>
    </rPh>
    <phoneticPr fontId="3"/>
  </si>
  <si>
    <t>隠し
役職</t>
    <rPh sb="0" eb="1">
      <t>カク</t>
    </rPh>
    <rPh sb="3" eb="5">
      <t>ヤクショク</t>
    </rPh>
    <phoneticPr fontId="3"/>
  </si>
  <si>
    <t>隠し
首位</t>
    <rPh sb="0" eb="1">
      <t>カク</t>
    </rPh>
    <rPh sb="3" eb="5">
      <t>シュイ</t>
    </rPh>
    <phoneticPr fontId="3"/>
  </si>
  <si>
    <t>隠し
最下位</t>
    <rPh sb="0" eb="1">
      <t>カク</t>
    </rPh>
    <rPh sb="3" eb="6">
      <t>サイカイ</t>
    </rPh>
    <phoneticPr fontId="3"/>
  </si>
  <si>
    <t>役職外
件数</t>
    <rPh sb="0" eb="2">
      <t>ヤクショク</t>
    </rPh>
    <rPh sb="2" eb="3">
      <t>ガイ</t>
    </rPh>
    <rPh sb="4" eb="6">
      <t>ケンスウ</t>
    </rPh>
    <phoneticPr fontId="3"/>
  </si>
  <si>
    <t>福岡①</t>
    <rPh sb="0" eb="2">
      <t>フクオカ</t>
    </rPh>
    <phoneticPr fontId="3"/>
  </si>
  <si>
    <t>筑後②</t>
    <rPh sb="0" eb="2">
      <t>チクゴ</t>
    </rPh>
    <phoneticPr fontId="3"/>
  </si>
  <si>
    <t>筑豊③</t>
    <rPh sb="0" eb="2">
      <t>チクホウ</t>
    </rPh>
    <phoneticPr fontId="3"/>
  </si>
  <si>
    <t>検査員別検査件数</t>
    <rPh sb="0" eb="2">
      <t>ケンサ</t>
    </rPh>
    <rPh sb="2" eb="3">
      <t>イン</t>
    </rPh>
    <rPh sb="3" eb="4">
      <t>ベツ</t>
    </rPh>
    <rPh sb="4" eb="6">
      <t>ケンサ</t>
    </rPh>
    <rPh sb="6" eb="8">
      <t>ケンスウ</t>
    </rPh>
    <phoneticPr fontId="3"/>
  </si>
  <si>
    <t>※１ 一日当たりの平均検査件数</t>
    <rPh sb="3" eb="5">
      <t>イチニチ</t>
    </rPh>
    <rPh sb="5" eb="6">
      <t>ア</t>
    </rPh>
    <rPh sb="9" eb="11">
      <t>ヘイキン</t>
    </rPh>
    <rPh sb="11" eb="13">
      <t>ケンサ</t>
    </rPh>
    <rPh sb="13" eb="15">
      <t>ケンスウ</t>
    </rPh>
    <phoneticPr fontId="3"/>
  </si>
  <si>
    <t>対象期間：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</si>
</sst>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.0_ "/>
  </numFmts>
  <fonts count="11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4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12"/>
      <color theme="1"/>
      <name val="ＭＳ Ｐゴシック"/>
      <family val="3"/>
      <charset val="128"/>
      <scheme val="minor"/>
    </font>
    <font>
      <u/>
      <sz val="12"/>
      <color theme="1"/>
      <name val="メイリオ"/>
      <family val="3"/>
      <charset val="128"/>
    </font>
    <font>
      <u/>
      <sz val="11"/>
      <color theme="1"/>
      <name val="ＭＳ Ｐゴシック"/>
      <family val="3"/>
      <charset val="128"/>
      <scheme val="minor"/>
    </font>
    <font>
      <b/>
      <sz val="18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</cellStyleXfs>
  <cellXfs count="31">
    <xf numFmtId="0" fontId="0" fillId="0" borderId="0" xfId="0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3" xfId="2" applyFont="1" applyBorder="1" applyAlignment="1">
      <alignment vertical="center"/>
    </xf>
    <xf numFmtId="0" fontId="6" fillId="2" borderId="3" xfId="2" applyFont="1" applyFill="1" applyBorder="1" applyAlignment="1">
      <alignment horizontal="center" vertical="center"/>
    </xf>
    <xf numFmtId="0" fontId="6" fillId="0" borderId="0" xfId="2" applyFont="1" applyAlignment="1">
      <alignment horizontal="right" vertical="center"/>
    </xf>
    <xf numFmtId="0" fontId="6" fillId="3" borderId="3" xfId="2" applyFont="1" applyFill="1" applyBorder="1" applyAlignment="1">
      <alignment vertical="center"/>
    </xf>
    <xf numFmtId="0" fontId="6" fillId="2" borderId="3" xfId="2" applyFont="1" applyFill="1" applyBorder="1" applyAlignment="1">
      <alignment vertical="center"/>
    </xf>
    <xf numFmtId="176" fontId="6" fillId="0" borderId="3" xfId="2" applyNumberFormat="1" applyFont="1" applyBorder="1" applyAlignment="1">
      <alignment vertical="center"/>
    </xf>
    <xf numFmtId="176" fontId="6" fillId="3" borderId="3" xfId="2" applyNumberFormat="1" applyFont="1" applyFill="1" applyBorder="1" applyAlignment="1">
      <alignment vertical="center"/>
    </xf>
    <xf numFmtId="177" fontId="6" fillId="2" borderId="1" xfId="2" applyNumberFormat="1" applyFont="1" applyFill="1" applyBorder="1" applyAlignment="1">
      <alignment vertical="center"/>
    </xf>
    <xf numFmtId="177" fontId="6" fillId="2" borderId="2" xfId="2" applyNumberFormat="1" applyFont="1" applyFill="1" applyBorder="1" applyAlignment="1">
      <alignment vertical="center"/>
    </xf>
    <xf numFmtId="0" fontId="6" fillId="4" borderId="0" xfId="2" applyFont="1" applyFill="1" applyAlignment="1">
      <alignment vertical="center" wrapText="1"/>
    </xf>
    <xf numFmtId="0" fontId="6" fillId="5" borderId="0" xfId="2" applyFont="1" applyFill="1" applyAlignment="1">
      <alignment vertical="center" wrapText="1"/>
    </xf>
    <xf numFmtId="0" fontId="8" fillId="0" borderId="0" xfId="2" applyFont="1" applyBorder="1" applyAlignment="1">
      <alignment vertical="center"/>
    </xf>
    <xf numFmtId="0" fontId="10" fillId="0" borderId="0" xfId="2" applyFont="1" applyAlignment="1">
      <alignment vertical="center"/>
    </xf>
    <xf numFmtId="177" fontId="6" fillId="0" borderId="0" xfId="2" applyNumberFormat="1" applyFont="1" applyAlignment="1">
      <alignment vertical="center"/>
    </xf>
    <xf numFmtId="0" fontId="6" fillId="0" borderId="3" xfId="2" applyFont="1" applyBorder="1" applyAlignment="1">
      <alignment vertical="center" shrinkToFit="1"/>
    </xf>
    <xf numFmtId="0" fontId="6" fillId="3" borderId="3" xfId="2" applyFont="1" applyFill="1" applyBorder="1" applyAlignment="1">
      <alignment vertical="center" shrinkToFit="1"/>
    </xf>
    <xf numFmtId="177" fontId="6" fillId="0" borderId="1" xfId="2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6" fillId="2" borderId="3" xfId="2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0" borderId="3" xfId="2" applyFont="1" applyBorder="1" applyAlignment="1">
      <alignment vertical="center"/>
    </xf>
    <xf numFmtId="0" fontId="0" fillId="0" borderId="3" xfId="0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6" fillId="3" borderId="1" xfId="2" applyNumberFormat="1" applyFont="1" applyFill="1" applyBorder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1" xfId="2" applyFont="1" applyFill="1" applyBorder="1" applyAlignment="1">
      <alignment horizontal="center" vertical="center" wrapText="1"/>
    </xf>
  </cellXfs>
  <cellStyles count="8">
    <cellStyle name="標準" xfId="0" builtinId="0"/>
    <cellStyle name="標準 2" xfId="1"/>
    <cellStyle name="標準 2 4" xfId="3"/>
    <cellStyle name="標準 3" xfId="2"/>
    <cellStyle name="標準 3 2" xfId="4"/>
    <cellStyle name="標準 3 4" xfId="5"/>
    <cellStyle name="標準 3 5" xfId="6"/>
    <cellStyle name="標準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610265138683472E-2"/>
          <c:y val="2.3707914904191649E-2"/>
          <c:w val="0.74263100638128521"/>
          <c:h val="0.810755297332320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検査件数</c:v>
                </c:pt>
              </c:strCache>
            </c:strRef>
          </c:tx>
          <c:invertIfNegative val="0"/>
          <c:cat>
            <c:numRef>
              <c:f>Sheet1!$C$6:$C$30</c:f>
              <c:numCache>
                <c:formatCode>General</c:formatCode>
                <c:ptCount val="25"/>
              </c:numCache>
            </c:numRef>
          </c:cat>
          <c:val>
            <c:numRef>
              <c:f>Sheet1!$D$6:$D$30</c:f>
              <c:numCache>
                <c:formatCode>#,##0_ </c:formatCode>
                <c:ptCount val="2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713152"/>
        <c:axId val="431710976"/>
      </c:barChart>
      <c:lineChart>
        <c:grouping val="standard"/>
        <c:varyColors val="0"/>
        <c:ser>
          <c:idx val="1"/>
          <c:order val="1"/>
          <c:tx>
            <c:strRef>
              <c:f>Sheet1!$F$5</c:f>
              <c:strCache>
                <c:ptCount val="1"/>
                <c:pt idx="0">
                  <c:v>平均検査
件数※１</c:v>
                </c:pt>
              </c:strCache>
            </c:strRef>
          </c:tx>
          <c:val>
            <c:numRef>
              <c:f>Sheet1!$F$6:$F$30</c:f>
              <c:numCache>
                <c:formatCode>#,##0.0_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平均</c:v>
          </c:tx>
          <c:marker>
            <c:symbol val="none"/>
          </c:marker>
          <c:dPt>
            <c:idx val="23"/>
            <c:bubble3D val="0"/>
          </c:dPt>
          <c:val>
            <c:numRef>
              <c:f>Sheet1!$L$6:$L$30</c:f>
              <c:numCache>
                <c:formatCode>#,##0.0_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8975664"/>
        <c:axId val="468976752"/>
      </c:lineChart>
      <c:catAx>
        <c:axId val="4317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eaVert"/>
          <a:lstStyle/>
          <a:p>
            <a:pPr>
              <a:defRPr lang="ja-JP"/>
            </a:pPr>
            <a:endParaRPr lang="ja-JP"/>
          </a:p>
        </c:txPr>
        <c:crossAx val="431710976"/>
        <c:crosses val="autoZero"/>
        <c:auto val="1"/>
        <c:lblAlgn val="ctr"/>
        <c:lblOffset val="100"/>
        <c:noMultiLvlLbl val="0"/>
      </c:catAx>
      <c:valAx>
        <c:axId val="431710976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431713152"/>
        <c:crosses val="autoZero"/>
        <c:crossBetween val="between"/>
      </c:valAx>
      <c:valAx>
        <c:axId val="468976752"/>
        <c:scaling>
          <c:orientation val="minMax"/>
        </c:scaling>
        <c:delete val="0"/>
        <c:axPos val="r"/>
        <c:numFmt formatCode="#,##0.0_ 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468975664"/>
        <c:crosses val="max"/>
        <c:crossBetween val="between"/>
      </c:valAx>
      <c:catAx>
        <c:axId val="468975664"/>
        <c:scaling>
          <c:orientation val="minMax"/>
        </c:scaling>
        <c:delete val="1"/>
        <c:axPos val="b"/>
        <c:majorTickMark val="out"/>
        <c:minorTickMark val="none"/>
        <c:tickLblPos val="nextTo"/>
        <c:crossAx val="468976752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415651531930593"/>
          <c:y val="0.39843529255044297"/>
          <c:w val="0.1314138058324105"/>
          <c:h val="0.20312941489911404"/>
        </c:manualLayout>
      </c:layout>
      <c:overlay val="0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  <c:showDLblsOverMax val="0"/>
  </c:chart>
  <c:txPr>
    <a:bodyPr/>
    <a:lstStyle/>
    <a:p>
      <a:pPr>
        <a:defRPr sz="1100">
          <a:latin typeface="メイリオ" panose="020B0604030504040204" pitchFamily="50" charset="-128"/>
          <a:ea typeface="メイリオ" panose="020B0604030504040204" pitchFamily="50" charset="-128"/>
          <a:cs typeface="メイリオ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95250</xdr:colOff>
      <xdr:row>34</xdr:row>
      <xdr:rowOff>28575</xdr:rowOff>
    </xdr:from>
    <xdr:to>
      <xdr:col>13</xdr:col>
      <xdr:colOff>66675</xdr:colOff>
      <xdr:row>36</xdr:row>
      <xdr:rowOff>66675</xdr:rowOff>
    </xdr:to>
    <xdr:grpSp>
      <xdr:nvGrpSpPr>
        <xdr:cNvPr id="8" name="グループ化 7"/>
        <xdr:cNvGrpSpPr/>
      </xdr:nvGrpSpPr>
      <xdr:grpSpPr>
        <a:xfrm>
          <a:off x="4248150" y="8743950"/>
          <a:ext cx="1019175" cy="533400"/>
          <a:chOff x="4933950" y="8696325"/>
          <a:chExt cx="971550" cy="533400"/>
        </a:xfrm>
      </xdr:grpSpPr>
      <xdr:sp macro="" textlink="">
        <xdr:nvSpPr>
          <xdr:cNvPr id="2" name="テキスト ボックス 1"/>
          <xdr:cNvSpPr txBox="1"/>
        </xdr:nvSpPr>
        <xdr:spPr>
          <a:xfrm>
            <a:off x="4991100" y="8696325"/>
            <a:ext cx="914400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(a)</a:t>
            </a:r>
            <a:r>
              <a:rPr kumimoji="1" lang="ja-JP" altLang="en-US" sz="1100"/>
              <a:t>  － </a:t>
            </a:r>
            <a:r>
              <a:rPr kumimoji="1" lang="en-US" altLang="ja-JP" sz="1100"/>
              <a:t>(b)</a:t>
            </a:r>
          </a:p>
          <a:p>
            <a:r>
              <a:rPr kumimoji="1" lang="ja-JP" altLang="en-US" sz="1100"/>
              <a:t>       </a:t>
            </a:r>
            <a:r>
              <a:rPr kumimoji="1" lang="en-US" altLang="ja-JP" sz="1100"/>
              <a:t>(c)</a:t>
            </a:r>
            <a:endParaRPr kumimoji="1" lang="ja-JP" altLang="en-US" sz="1100"/>
          </a:p>
        </xdr:txBody>
      </xdr:sp>
      <xdr:cxnSp macro="">
        <xdr:nvCxnSpPr>
          <xdr:cNvPr id="6" name="直線コネクタ 5"/>
          <xdr:cNvCxnSpPr/>
        </xdr:nvCxnSpPr>
        <xdr:spPr>
          <a:xfrm>
            <a:off x="4933950" y="8934450"/>
            <a:ext cx="904875" cy="0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34</xdr:row>
      <xdr:rowOff>9525</xdr:rowOff>
    </xdr:from>
    <xdr:to>
      <xdr:col>6</xdr:col>
      <xdr:colOff>0</xdr:colOff>
      <xdr:row>36</xdr:row>
      <xdr:rowOff>9525</xdr:rowOff>
    </xdr:to>
    <xdr:cxnSp macro="">
      <xdr:nvCxnSpPr>
        <xdr:cNvPr id="10" name="直線矢印コネクタ 9"/>
        <xdr:cNvCxnSpPr/>
      </xdr:nvCxnSpPr>
      <xdr:spPr>
        <a:xfrm>
          <a:off x="4695825" y="8639175"/>
          <a:ext cx="0" cy="495300"/>
        </a:xfrm>
        <a:prstGeom prst="straightConnector1">
          <a:avLst/>
        </a:prstGeom>
        <a:ln w="19050"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285750</xdr:colOff>
      <xdr:row>33</xdr:row>
      <xdr:rowOff>247649</xdr:rowOff>
    </xdr:from>
    <xdr:to>
      <xdr:col>6</xdr:col>
      <xdr:colOff>95250</xdr:colOff>
      <xdr:row>35</xdr:row>
      <xdr:rowOff>85724</xdr:rowOff>
    </xdr:to>
    <xdr:sp macro="" textlink="">
      <xdr:nvSpPr>
        <xdr:cNvPr id="11" name="テキスト ボックス 10"/>
        <xdr:cNvSpPr txBox="1"/>
      </xdr:nvSpPr>
      <xdr:spPr>
        <a:xfrm>
          <a:off x="3800475" y="8629649"/>
          <a:ext cx="99060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日数に換算</a:t>
          </a:r>
        </a:p>
      </xdr:txBody>
    </xdr:sp>
    <xdr:clientData/>
  </xdr:twoCellAnchor>
  <xdr:twoCellAnchor>
    <xdr:from>
      <xdr:col>13</xdr:col>
      <xdr:colOff>9525</xdr:colOff>
      <xdr:row>3</xdr:row>
      <xdr:rowOff>238123</xdr:rowOff>
    </xdr:from>
    <xdr:to>
      <xdr:col>51</xdr:col>
      <xdr:colOff>38100</xdr:colOff>
      <xdr:row>31</xdr:row>
      <xdr:rowOff>200025</xdr:rowOff>
    </xdr:to>
    <xdr:graphicFrame macro="">
      <xdr:nvGraphicFramePr>
        <xdr:cNvPr id="16" name="グラフ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imaya/Documents/020_Projects/&#12513;&#12452;&#12472;&#12515;&#12540;/major/06_&#22522;&#26412;&#35373;&#35336;&#26360;/004_&#38928;&#21048;/004_002_&#30011;&#38754;_&#38928;&#21048;&#30331;&#37682;&#65288;&#24471;&#24847;&#20808;&#65289;/&#22522;&#26412;&#35373;&#35336;&#26360;_&#30011;&#38754;_&#38928;&#21048;&#30331;&#37682;&#65288;&#24471;&#24847;&#2080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画面イメージ"/>
      <sheetName val="【画面定義】"/>
      <sheetName val="【画面入力モード】"/>
      <sheetName val="【イベント定義】"/>
      <sheetName val="【データチェック仕様】"/>
      <sheetName val="【データ検索】"/>
      <sheetName val="BL（マスタ関係）"/>
      <sheetName val="BL（BL名）"/>
      <sheetName val="シート名"/>
      <sheetName val="項目定義"/>
      <sheetName val="【データ検索仕様】"/>
      <sheetName val="【データ更新仕様】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8">
          <cell r="C8" t="str">
            <v>○</v>
          </cell>
        </row>
        <row r="9">
          <cell r="C9" t="str">
            <v>SELECT</v>
          </cell>
          <cell r="D9" t="str">
            <v>INSERT</v>
          </cell>
          <cell r="E9" t="str">
            <v>UPDATE</v>
          </cell>
          <cell r="F9" t="str">
            <v>DELETE</v>
          </cell>
        </row>
        <row r="10">
          <cell r="C10" t="str">
            <v>文字列</v>
          </cell>
          <cell r="D10" t="str">
            <v>整数</v>
          </cell>
          <cell r="E10" t="str">
            <v>実数</v>
          </cell>
          <cell r="F10" t="str">
            <v>通貨</v>
          </cell>
          <cell r="G10" t="str">
            <v>日付</v>
          </cell>
          <cell r="H10" t="str">
            <v>ビット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9"/>
  <sheetViews>
    <sheetView tabSelected="1" view="pageBreakPreview" topLeftCell="A24" zoomScaleNormal="90" zoomScaleSheetLayoutView="100" workbookViewId="0">
      <selection activeCell="B3" sqref="B3"/>
    </sheetView>
  </sheetViews>
  <sheetFormatPr defaultColWidth="3.125" defaultRowHeight="19.5" x14ac:dyDescent="0.15"/>
  <cols>
    <col min="1" max="1" width="5" style="5" customWidth="1"/>
    <col min="2" max="2" width="7.375" style="2" customWidth="1"/>
    <col min="3" max="3" width="15.375" style="2" customWidth="1"/>
    <col min="4" max="4" width="11.25" style="2" customWidth="1"/>
    <col min="5" max="5" width="11.125" style="2" customWidth="1"/>
    <col min="6" max="6" width="4.375" style="2" customWidth="1"/>
    <col min="7" max="7" width="10.25" style="2" customWidth="1"/>
    <col min="8" max="8" width="7.375" style="2" hidden="1" customWidth="1"/>
    <col min="9" max="9" width="7" style="2" hidden="1" customWidth="1"/>
    <col min="10" max="10" width="9" style="2" hidden="1" customWidth="1"/>
    <col min="11" max="11" width="7.625" style="2" hidden="1" customWidth="1"/>
    <col min="12" max="12" width="0.375" style="2" customWidth="1"/>
    <col min="13" max="16384" width="3.125" style="2"/>
  </cols>
  <sheetData>
    <row r="2" spans="1:13" ht="28.5" x14ac:dyDescent="0.15">
      <c r="M2" s="15" t="s">
        <v>18</v>
      </c>
    </row>
    <row r="3" spans="1:13" x14ac:dyDescent="0.15">
      <c r="B3" s="14" t="s">
        <v>20</v>
      </c>
      <c r="C3" s="14"/>
      <c r="D3" s="14"/>
    </row>
    <row r="4" spans="1:13" ht="8.25" customHeight="1" x14ac:dyDescent="0.15"/>
    <row r="5" spans="1:13" ht="45" customHeight="1" x14ac:dyDescent="0.15">
      <c r="B5" s="4" t="s">
        <v>0</v>
      </c>
      <c r="C5" s="4" t="s">
        <v>1</v>
      </c>
      <c r="D5" s="4" t="s">
        <v>2</v>
      </c>
      <c r="E5" s="4" t="s">
        <v>3</v>
      </c>
      <c r="F5" s="30" t="s">
        <v>4</v>
      </c>
      <c r="G5" s="20"/>
      <c r="H5" s="12" t="s">
        <v>11</v>
      </c>
      <c r="I5" s="13" t="s">
        <v>12</v>
      </c>
      <c r="J5" s="13" t="s">
        <v>13</v>
      </c>
      <c r="K5" s="13" t="s">
        <v>14</v>
      </c>
    </row>
    <row r="6" spans="1:13" x14ac:dyDescent="0.15">
      <c r="A6" s="5" t="str">
        <f>IF(I6="",J6,I6)</f>
        <v/>
      </c>
      <c r="B6" s="3">
        <v>1</v>
      </c>
      <c r="C6" s="17"/>
      <c r="D6" s="8"/>
      <c r="E6" s="8"/>
      <c r="F6" s="19" t="str">
        <f t="shared" ref="F6:F30" si="0">IF(E6="","",D6/E6)</f>
        <v/>
      </c>
      <c r="G6" s="20"/>
      <c r="I6" s="2" t="str">
        <f>IF(C6="","",IF(H6=1,"","(a)"))</f>
        <v/>
      </c>
      <c r="J6" s="2" t="str">
        <f>IF(C6="","",IF(H6=1,"",IF(COUNTIF(J7:J$30,"(b)")=0,"(b)","")))</f>
        <v/>
      </c>
      <c r="K6" s="2" t="str">
        <f>IF(OR(H6=1,H6=""),"",D6)</f>
        <v/>
      </c>
      <c r="L6" s="16" t="e">
        <f>$G$31</f>
        <v>#DIV/0!</v>
      </c>
    </row>
    <row r="7" spans="1:13" x14ac:dyDescent="0.15">
      <c r="A7" s="5" t="str">
        <f t="shared" ref="A7:A30" si="1">IF(I7="",J7,I7)</f>
        <v/>
      </c>
      <c r="B7" s="6">
        <v>2</v>
      </c>
      <c r="C7" s="18"/>
      <c r="D7" s="9"/>
      <c r="E7" s="9"/>
      <c r="F7" s="27" t="str">
        <f t="shared" si="0"/>
        <v/>
      </c>
      <c r="G7" s="20"/>
      <c r="I7" s="2" t="str">
        <f>IF(C7="","",IF(H7=1,"",IF(I6="","(a)","")))</f>
        <v/>
      </c>
      <c r="J7" s="2" t="str">
        <f>IF(C7="","",IF(H7=1,"",IF(COUNTIF(J8:J$30,"(b)")=0,"(b)","")))</f>
        <v/>
      </c>
      <c r="K7" s="2" t="str">
        <f t="shared" ref="K7:K30" si="2">IF(OR(H7=1,H7=""),"",D7)</f>
        <v/>
      </c>
      <c r="L7" s="16" t="e">
        <f t="shared" ref="L7:L30" si="3">$G$31</f>
        <v>#DIV/0!</v>
      </c>
    </row>
    <row r="8" spans="1:13" x14ac:dyDescent="0.15">
      <c r="A8" s="5" t="str">
        <f t="shared" si="1"/>
        <v/>
      </c>
      <c r="B8" s="3">
        <v>3</v>
      </c>
      <c r="C8" s="17"/>
      <c r="D8" s="8"/>
      <c r="E8" s="8"/>
      <c r="F8" s="19" t="str">
        <f t="shared" si="0"/>
        <v/>
      </c>
      <c r="G8" s="20"/>
      <c r="I8" s="2" t="str">
        <f>IF(C8="","",IF(H8=1,"",IF(COUNTIF(I$6:I7,"(a)")=0,"(a)","")))</f>
        <v/>
      </c>
      <c r="J8" s="2" t="str">
        <f>IF(C8="","",IF(H8=1,"",IF(COUNTIF(J9:J$30,"(b)")=0,"(b)","")))</f>
        <v/>
      </c>
      <c r="K8" s="2" t="str">
        <f t="shared" si="2"/>
        <v/>
      </c>
      <c r="L8" s="16" t="e">
        <f t="shared" si="3"/>
        <v>#DIV/0!</v>
      </c>
    </row>
    <row r="9" spans="1:13" x14ac:dyDescent="0.15">
      <c r="A9" s="5" t="str">
        <f t="shared" si="1"/>
        <v/>
      </c>
      <c r="B9" s="6">
        <v>4</v>
      </c>
      <c r="C9" s="18"/>
      <c r="D9" s="9"/>
      <c r="E9" s="9"/>
      <c r="F9" s="27" t="str">
        <f t="shared" si="0"/>
        <v/>
      </c>
      <c r="G9" s="20"/>
      <c r="I9" s="2" t="str">
        <f>IF(C9="","",IF(H9=1,"",IF(COUNTIF(I$6:I8,"(a)")=0,"(a)","")))</f>
        <v/>
      </c>
      <c r="J9" s="2" t="str">
        <f>IF(C9="","",IF(H9=1,"",IF(COUNTIF(J10:J$30,"(b)")=0,"(b)","")))</f>
        <v/>
      </c>
      <c r="K9" s="2" t="str">
        <f t="shared" si="2"/>
        <v/>
      </c>
      <c r="L9" s="16" t="e">
        <f t="shared" si="3"/>
        <v>#DIV/0!</v>
      </c>
    </row>
    <row r="10" spans="1:13" x14ac:dyDescent="0.15">
      <c r="A10" s="5" t="str">
        <f t="shared" si="1"/>
        <v/>
      </c>
      <c r="B10" s="3">
        <v>5</v>
      </c>
      <c r="C10" s="17"/>
      <c r="D10" s="8"/>
      <c r="E10" s="8"/>
      <c r="F10" s="19" t="str">
        <f t="shared" si="0"/>
        <v/>
      </c>
      <c r="G10" s="20"/>
      <c r="I10" s="2" t="str">
        <f>IF(C10="","",IF(H10=1,"",IF(COUNTIF(I$6:I9,"(a)")=0,"(a)","")))</f>
        <v/>
      </c>
      <c r="J10" s="2" t="str">
        <f>IF(C10="","",IF(H10=1,"",IF(COUNTIF(J11:J$30,"(b)")=0,"(b)","")))</f>
        <v/>
      </c>
      <c r="K10" s="2" t="str">
        <f t="shared" si="2"/>
        <v/>
      </c>
      <c r="L10" s="16" t="e">
        <f t="shared" si="3"/>
        <v>#DIV/0!</v>
      </c>
    </row>
    <row r="11" spans="1:13" x14ac:dyDescent="0.15">
      <c r="A11" s="5" t="str">
        <f t="shared" si="1"/>
        <v/>
      </c>
      <c r="B11" s="6">
        <v>6</v>
      </c>
      <c r="C11" s="18"/>
      <c r="D11" s="9"/>
      <c r="E11" s="9"/>
      <c r="F11" s="27" t="str">
        <f t="shared" si="0"/>
        <v/>
      </c>
      <c r="G11" s="20"/>
      <c r="I11" s="2" t="str">
        <f>IF(C11="","",IF(H11=1,"",IF(COUNTIF(I$6:I10,"(a)")=0,"(a)","")))</f>
        <v/>
      </c>
      <c r="J11" s="2" t="str">
        <f>IF(C11="","",IF(H11=1,"",IF(COUNTIF(J12:J$30,"(b)")=0,"(b)","")))</f>
        <v/>
      </c>
      <c r="K11" s="2" t="str">
        <f t="shared" si="2"/>
        <v/>
      </c>
      <c r="L11" s="16" t="e">
        <f t="shared" si="3"/>
        <v>#DIV/0!</v>
      </c>
    </row>
    <row r="12" spans="1:13" x14ac:dyDescent="0.15">
      <c r="A12" s="5" t="str">
        <f t="shared" si="1"/>
        <v/>
      </c>
      <c r="B12" s="3">
        <v>7</v>
      </c>
      <c r="C12" s="17"/>
      <c r="D12" s="8"/>
      <c r="E12" s="8"/>
      <c r="F12" s="19" t="str">
        <f t="shared" si="0"/>
        <v/>
      </c>
      <c r="G12" s="20"/>
      <c r="I12" s="2" t="str">
        <f>IF(C12="","",IF(H12=1,"",IF(COUNTIF(I$6:I11,"(a)")=0,"(a)","")))</f>
        <v/>
      </c>
      <c r="J12" s="2" t="str">
        <f>IF(C12="","",IF(H12=1,"",IF(COUNTIF(J13:J$30,"(b)")=0,"(b)","")))</f>
        <v/>
      </c>
      <c r="K12" s="2" t="str">
        <f t="shared" si="2"/>
        <v/>
      </c>
      <c r="L12" s="16" t="e">
        <f t="shared" si="3"/>
        <v>#DIV/0!</v>
      </c>
    </row>
    <row r="13" spans="1:13" x14ac:dyDescent="0.15">
      <c r="A13" s="5" t="str">
        <f t="shared" si="1"/>
        <v/>
      </c>
      <c r="B13" s="6">
        <v>8</v>
      </c>
      <c r="C13" s="18"/>
      <c r="D13" s="9"/>
      <c r="E13" s="9"/>
      <c r="F13" s="27" t="str">
        <f t="shared" si="0"/>
        <v/>
      </c>
      <c r="G13" s="20"/>
      <c r="I13" s="2" t="str">
        <f>IF(C13="","",IF(H13=1,"",IF(COUNTIF(I$6:I12,"(a)")=0,"(a)","")))</f>
        <v/>
      </c>
      <c r="J13" s="2" t="str">
        <f>IF(C13="","",IF(H13=1,"",IF(COUNTIF(J14:J$30,"(b)")=0,"(b)","")))</f>
        <v/>
      </c>
      <c r="K13" s="2" t="str">
        <f t="shared" si="2"/>
        <v/>
      </c>
      <c r="L13" s="16" t="e">
        <f t="shared" si="3"/>
        <v>#DIV/0!</v>
      </c>
    </row>
    <row r="14" spans="1:13" x14ac:dyDescent="0.15">
      <c r="A14" s="5" t="str">
        <f t="shared" si="1"/>
        <v/>
      </c>
      <c r="B14" s="3">
        <v>9</v>
      </c>
      <c r="C14" s="17"/>
      <c r="D14" s="8"/>
      <c r="E14" s="8"/>
      <c r="F14" s="19" t="str">
        <f t="shared" si="0"/>
        <v/>
      </c>
      <c r="G14" s="20"/>
      <c r="I14" s="2" t="str">
        <f>IF(C14="","",IF(H14=1,"",IF(COUNTIF(I$6:I13,"(a)")=0,"(a)","")))</f>
        <v/>
      </c>
      <c r="J14" s="2" t="str">
        <f>IF(C14="","",IF(H14=1,"",IF(COUNTIF(J15:J$30,"(b)")=0,"(b)","")))</f>
        <v/>
      </c>
      <c r="K14" s="2" t="str">
        <f t="shared" si="2"/>
        <v/>
      </c>
      <c r="L14" s="16" t="e">
        <f t="shared" si="3"/>
        <v>#DIV/0!</v>
      </c>
    </row>
    <row r="15" spans="1:13" x14ac:dyDescent="0.15">
      <c r="A15" s="5" t="str">
        <f t="shared" si="1"/>
        <v/>
      </c>
      <c r="B15" s="6">
        <v>10</v>
      </c>
      <c r="C15" s="18"/>
      <c r="D15" s="9"/>
      <c r="E15" s="9"/>
      <c r="F15" s="27" t="str">
        <f t="shared" si="0"/>
        <v/>
      </c>
      <c r="G15" s="20"/>
      <c r="I15" s="2" t="str">
        <f>IF(C15="","",IF(H15=1,"",IF(COUNTIF(I$6:I14,"(a)")=0,"(a)","")))</f>
        <v/>
      </c>
      <c r="J15" s="2" t="str">
        <f>IF(C15="","",IF(H15=1,"",IF(COUNTIF(J16:J$30,"(b)")=0,"(b)","")))</f>
        <v/>
      </c>
      <c r="K15" s="2" t="str">
        <f t="shared" si="2"/>
        <v/>
      </c>
      <c r="L15" s="16" t="e">
        <f t="shared" si="3"/>
        <v>#DIV/0!</v>
      </c>
    </row>
    <row r="16" spans="1:13" x14ac:dyDescent="0.15">
      <c r="A16" s="5" t="str">
        <f t="shared" si="1"/>
        <v/>
      </c>
      <c r="B16" s="3">
        <v>11</v>
      </c>
      <c r="C16" s="17"/>
      <c r="D16" s="8"/>
      <c r="E16" s="8"/>
      <c r="F16" s="19" t="str">
        <f t="shared" si="0"/>
        <v/>
      </c>
      <c r="G16" s="20"/>
      <c r="I16" s="2" t="str">
        <f>IF(C16="","",IF(H16=1,"",IF(COUNTIF(I$6:I15,"(a)")=0,"(a)","")))</f>
        <v/>
      </c>
      <c r="J16" s="2" t="str">
        <f>IF(C16="","",IF(H16=1,"",IF(COUNTIF(J17:J$30,"(b)")=0,"(b)","")))</f>
        <v/>
      </c>
      <c r="K16" s="2" t="str">
        <f t="shared" si="2"/>
        <v/>
      </c>
      <c r="L16" s="16" t="e">
        <f t="shared" si="3"/>
        <v>#DIV/0!</v>
      </c>
    </row>
    <row r="17" spans="1:12" x14ac:dyDescent="0.15">
      <c r="A17" s="5" t="str">
        <f t="shared" si="1"/>
        <v/>
      </c>
      <c r="B17" s="6">
        <v>12</v>
      </c>
      <c r="C17" s="18"/>
      <c r="D17" s="9"/>
      <c r="E17" s="9"/>
      <c r="F17" s="27" t="str">
        <f t="shared" si="0"/>
        <v/>
      </c>
      <c r="G17" s="20"/>
      <c r="I17" s="2" t="str">
        <f>IF(C17="","",IF(H17=1,"",IF(COUNTIF(I$6:I16,"(a)")=0,"(a)","")))</f>
        <v/>
      </c>
      <c r="J17" s="2" t="str">
        <f>IF(C17="","",IF(H17=1,"",IF(COUNTIF(J18:J$30,"(b)")=0,"(b)","")))</f>
        <v/>
      </c>
      <c r="K17" s="2" t="str">
        <f t="shared" si="2"/>
        <v/>
      </c>
      <c r="L17" s="16" t="e">
        <f t="shared" si="3"/>
        <v>#DIV/0!</v>
      </c>
    </row>
    <row r="18" spans="1:12" x14ac:dyDescent="0.15">
      <c r="A18" s="5" t="str">
        <f t="shared" si="1"/>
        <v/>
      </c>
      <c r="B18" s="3">
        <v>13</v>
      </c>
      <c r="C18" s="17"/>
      <c r="D18" s="8"/>
      <c r="E18" s="8"/>
      <c r="F18" s="19" t="str">
        <f t="shared" si="0"/>
        <v/>
      </c>
      <c r="G18" s="20"/>
      <c r="I18" s="2" t="str">
        <f>IF(C18="","",IF(H18=1,"",IF(COUNTIF(I$6:I17,"(a)")=0,"(a)","")))</f>
        <v/>
      </c>
      <c r="J18" s="2" t="str">
        <f>IF(C18="","",IF(H18=1,"",IF(COUNTIF(J19:J$30,"(b)")=0,"(b)","")))</f>
        <v/>
      </c>
      <c r="K18" s="2" t="str">
        <f t="shared" si="2"/>
        <v/>
      </c>
      <c r="L18" s="16" t="e">
        <f t="shared" si="3"/>
        <v>#DIV/0!</v>
      </c>
    </row>
    <row r="19" spans="1:12" x14ac:dyDescent="0.15">
      <c r="A19" s="5" t="str">
        <f t="shared" si="1"/>
        <v/>
      </c>
      <c r="B19" s="6">
        <v>14</v>
      </c>
      <c r="C19" s="18"/>
      <c r="D19" s="9"/>
      <c r="E19" s="9"/>
      <c r="F19" s="27" t="str">
        <f t="shared" si="0"/>
        <v/>
      </c>
      <c r="G19" s="20"/>
      <c r="I19" s="2" t="str">
        <f>IF(C19="","",IF(H19=1,"",IF(COUNTIF(I$6:I18,"(a)")=0,"(a)","")))</f>
        <v/>
      </c>
      <c r="J19" s="2" t="str">
        <f>IF(C19="","",IF(H19=1,"",IF(COUNTIF(J20:J$30,"(b)")=0,"(b)","")))</f>
        <v/>
      </c>
      <c r="K19" s="2" t="str">
        <f t="shared" si="2"/>
        <v/>
      </c>
      <c r="L19" s="16" t="e">
        <f t="shared" si="3"/>
        <v>#DIV/0!</v>
      </c>
    </row>
    <row r="20" spans="1:12" x14ac:dyDescent="0.15">
      <c r="A20" s="5" t="str">
        <f t="shared" si="1"/>
        <v/>
      </c>
      <c r="B20" s="3">
        <v>15</v>
      </c>
      <c r="C20" s="17"/>
      <c r="D20" s="8"/>
      <c r="E20" s="8"/>
      <c r="F20" s="19" t="str">
        <f t="shared" si="0"/>
        <v/>
      </c>
      <c r="G20" s="20"/>
      <c r="I20" s="2" t="str">
        <f>IF(C20="","",IF(H20=1,"",IF(COUNTIF(I$6:I19,"(a)")=0,"(a)","")))</f>
        <v/>
      </c>
      <c r="J20" s="2" t="str">
        <f>IF(C20="","",IF(H20=1,"",IF(COUNTIF(J21:J$30,"(b)")=0,"(b)","")))</f>
        <v/>
      </c>
      <c r="K20" s="2" t="str">
        <f t="shared" si="2"/>
        <v/>
      </c>
      <c r="L20" s="16" t="e">
        <f t="shared" si="3"/>
        <v>#DIV/0!</v>
      </c>
    </row>
    <row r="21" spans="1:12" x14ac:dyDescent="0.15">
      <c r="A21" s="5" t="str">
        <f t="shared" si="1"/>
        <v/>
      </c>
      <c r="B21" s="6">
        <v>16</v>
      </c>
      <c r="C21" s="18"/>
      <c r="D21" s="9"/>
      <c r="E21" s="9"/>
      <c r="F21" s="27" t="str">
        <f t="shared" si="0"/>
        <v/>
      </c>
      <c r="G21" s="20"/>
      <c r="I21" s="2" t="str">
        <f>IF(C21="","",IF(H21=1,"",IF(COUNTIF(I$6:I20,"(a)")=0,"(a)","")))</f>
        <v/>
      </c>
      <c r="J21" s="2" t="str">
        <f>IF(C21="","",IF(H21=1,"",IF(COUNTIF(J22:J$30,"(b)")=0,"(b)","")))</f>
        <v/>
      </c>
      <c r="K21" s="2" t="str">
        <f t="shared" si="2"/>
        <v/>
      </c>
      <c r="L21" s="16" t="e">
        <f t="shared" si="3"/>
        <v>#DIV/0!</v>
      </c>
    </row>
    <row r="22" spans="1:12" x14ac:dyDescent="0.15">
      <c r="A22" s="5" t="str">
        <f t="shared" si="1"/>
        <v/>
      </c>
      <c r="B22" s="3">
        <v>17</v>
      </c>
      <c r="C22" s="17"/>
      <c r="D22" s="8"/>
      <c r="E22" s="8"/>
      <c r="F22" s="19" t="str">
        <f t="shared" si="0"/>
        <v/>
      </c>
      <c r="G22" s="20"/>
      <c r="I22" s="2" t="str">
        <f>IF(C22="","",IF(H22=1,"",IF(COUNTIF(I$6:I21,"(a)")=0,"(a)","")))</f>
        <v/>
      </c>
      <c r="J22" s="2" t="str">
        <f>IF(C22="","",IF(H22=1,"",IF(COUNTIF(J23:J$30,"(b)")=0,"(b)","")))</f>
        <v/>
      </c>
      <c r="K22" s="2" t="str">
        <f t="shared" si="2"/>
        <v/>
      </c>
      <c r="L22" s="16" t="e">
        <f t="shared" si="3"/>
        <v>#DIV/0!</v>
      </c>
    </row>
    <row r="23" spans="1:12" x14ac:dyDescent="0.15">
      <c r="A23" s="5" t="str">
        <f t="shared" si="1"/>
        <v/>
      </c>
      <c r="B23" s="6">
        <v>18</v>
      </c>
      <c r="C23" s="18"/>
      <c r="D23" s="9"/>
      <c r="E23" s="9"/>
      <c r="F23" s="27" t="str">
        <f t="shared" si="0"/>
        <v/>
      </c>
      <c r="G23" s="20"/>
      <c r="I23" s="2" t="str">
        <f>IF(C23="","",IF(H23=1,"",IF(COUNTIF(I$6:I22,"(a)")=0,"(a)","")))</f>
        <v/>
      </c>
      <c r="J23" s="2" t="str">
        <f>IF(C23="","",IF(H23=1,"",IF(COUNTIF(J24:J$30,"(b)")=0,"(b)","")))</f>
        <v/>
      </c>
      <c r="K23" s="2" t="str">
        <f t="shared" si="2"/>
        <v/>
      </c>
      <c r="L23" s="16" t="e">
        <f t="shared" si="3"/>
        <v>#DIV/0!</v>
      </c>
    </row>
    <row r="24" spans="1:12" x14ac:dyDescent="0.15">
      <c r="A24" s="5" t="str">
        <f t="shared" si="1"/>
        <v/>
      </c>
      <c r="B24" s="3">
        <v>19</v>
      </c>
      <c r="C24" s="17"/>
      <c r="D24" s="8"/>
      <c r="E24" s="8"/>
      <c r="F24" s="19" t="str">
        <f t="shared" si="0"/>
        <v/>
      </c>
      <c r="G24" s="20"/>
      <c r="I24" s="2" t="str">
        <f>IF(C24="","",IF(H24=1,"",IF(COUNTIF(I$6:I23,"(a)")=0,"(a)","")))</f>
        <v/>
      </c>
      <c r="J24" s="2" t="str">
        <f>IF(C24="","",IF(H24=1,"",IF(COUNTIF(J25:J$30,"(b)")=0,"(b)","")))</f>
        <v/>
      </c>
      <c r="K24" s="2" t="str">
        <f t="shared" si="2"/>
        <v/>
      </c>
      <c r="L24" s="16" t="e">
        <f t="shared" si="3"/>
        <v>#DIV/0!</v>
      </c>
    </row>
    <row r="25" spans="1:12" x14ac:dyDescent="0.15">
      <c r="A25" s="5" t="str">
        <f t="shared" si="1"/>
        <v/>
      </c>
      <c r="B25" s="6">
        <v>20</v>
      </c>
      <c r="C25" s="18"/>
      <c r="D25" s="9"/>
      <c r="E25" s="9"/>
      <c r="F25" s="27" t="str">
        <f t="shared" si="0"/>
        <v/>
      </c>
      <c r="G25" s="20"/>
      <c r="I25" s="2" t="str">
        <f>IF(C25="","",IF(H25=1,"",IF(COUNTIF(I$6:I24,"(a)")=0,"(a)","")))</f>
        <v/>
      </c>
      <c r="J25" s="2" t="str">
        <f>IF(C25="","",IF(H25=1,"",IF(COUNTIF(J26:J$30,"(b)")=0,"(b)","")))</f>
        <v/>
      </c>
      <c r="K25" s="2" t="str">
        <f t="shared" si="2"/>
        <v/>
      </c>
      <c r="L25" s="16" t="e">
        <f t="shared" si="3"/>
        <v>#DIV/0!</v>
      </c>
    </row>
    <row r="26" spans="1:12" x14ac:dyDescent="0.15">
      <c r="A26" s="5" t="str">
        <f t="shared" si="1"/>
        <v/>
      </c>
      <c r="B26" s="3">
        <v>21</v>
      </c>
      <c r="C26" s="17"/>
      <c r="D26" s="8"/>
      <c r="E26" s="8"/>
      <c r="F26" s="19" t="str">
        <f t="shared" si="0"/>
        <v/>
      </c>
      <c r="G26" s="20"/>
      <c r="I26" s="2" t="str">
        <f>IF(C26="","",IF(H26=1,"",IF(COUNTIF(I$6:I25,"(a)")=0,"(a)","")))</f>
        <v/>
      </c>
      <c r="J26" s="2" t="str">
        <f>IF(C26="","",IF(H26=1,"",IF(COUNTIF(J27:J$30,"(b)")=0,"(b)","")))</f>
        <v/>
      </c>
      <c r="K26" s="2" t="str">
        <f t="shared" si="2"/>
        <v/>
      </c>
      <c r="L26" s="16" t="e">
        <f t="shared" si="3"/>
        <v>#DIV/0!</v>
      </c>
    </row>
    <row r="27" spans="1:12" x14ac:dyDescent="0.15">
      <c r="A27" s="5" t="str">
        <f t="shared" si="1"/>
        <v/>
      </c>
      <c r="B27" s="6">
        <v>22</v>
      </c>
      <c r="C27" s="18"/>
      <c r="D27" s="9"/>
      <c r="E27" s="9"/>
      <c r="F27" s="27" t="str">
        <f t="shared" si="0"/>
        <v/>
      </c>
      <c r="G27" s="20"/>
      <c r="I27" s="2" t="str">
        <f>IF(C27="","",IF(H27=1,"",IF(COUNTIF(I$6:I26,"(a)")=0,"(a)","")))</f>
        <v/>
      </c>
      <c r="J27" s="2" t="str">
        <f>IF(C27="","",IF(H27=1,"",IF(COUNTIF(J28:J$30,"(b)")=0,"(b)","")))</f>
        <v/>
      </c>
      <c r="K27" s="2" t="str">
        <f t="shared" si="2"/>
        <v/>
      </c>
      <c r="L27" s="16" t="e">
        <f t="shared" si="3"/>
        <v>#DIV/0!</v>
      </c>
    </row>
    <row r="28" spans="1:12" x14ac:dyDescent="0.15">
      <c r="A28" s="5" t="str">
        <f t="shared" si="1"/>
        <v/>
      </c>
      <c r="B28" s="3">
        <v>23</v>
      </c>
      <c r="C28" s="17"/>
      <c r="D28" s="8"/>
      <c r="E28" s="8"/>
      <c r="F28" s="19" t="str">
        <f t="shared" si="0"/>
        <v/>
      </c>
      <c r="G28" s="20"/>
      <c r="I28" s="2" t="str">
        <f>IF(C28="","",IF(H28=1,"",IF(COUNTIF(I$6:I27,"(a)")=0,"(a)","")))</f>
        <v/>
      </c>
      <c r="J28" s="2" t="str">
        <f>IF(C28="","",IF(H28=1,"",IF(COUNTIF(J29:J$30,"(b)")=0,"(b)","")))</f>
        <v/>
      </c>
      <c r="K28" s="2" t="str">
        <f t="shared" si="2"/>
        <v/>
      </c>
      <c r="L28" s="16" t="e">
        <f>$G$31</f>
        <v>#DIV/0!</v>
      </c>
    </row>
    <row r="29" spans="1:12" x14ac:dyDescent="0.15">
      <c r="A29" s="5" t="str">
        <f t="shared" si="1"/>
        <v/>
      </c>
      <c r="B29" s="6">
        <v>24</v>
      </c>
      <c r="C29" s="18"/>
      <c r="D29" s="9"/>
      <c r="E29" s="9"/>
      <c r="F29" s="27" t="str">
        <f t="shared" si="0"/>
        <v/>
      </c>
      <c r="G29" s="20"/>
      <c r="I29" s="2" t="str">
        <f>IF(C29="","",IF(H29=1,"",IF(COUNTIF(I$6:I28,"(a)")=0,"(a)","")))</f>
        <v/>
      </c>
      <c r="J29" s="2" t="str">
        <f>IF(C29="","",IF(H29=1,"",IF(COUNTIF(J30:J$30,"(b)")=0,"(b)","")))</f>
        <v/>
      </c>
      <c r="K29" s="2" t="str">
        <f t="shared" si="2"/>
        <v/>
      </c>
      <c r="L29" s="16" t="e">
        <f t="shared" si="3"/>
        <v>#DIV/0!</v>
      </c>
    </row>
    <row r="30" spans="1:12" x14ac:dyDescent="0.15">
      <c r="A30" s="5" t="str">
        <f t="shared" si="1"/>
        <v/>
      </c>
      <c r="B30" s="3">
        <v>25</v>
      </c>
      <c r="C30" s="17"/>
      <c r="D30" s="8"/>
      <c r="E30" s="8"/>
      <c r="F30" s="19" t="str">
        <f t="shared" si="0"/>
        <v/>
      </c>
      <c r="G30" s="20"/>
      <c r="I30" s="2" t="str">
        <f>IF(C30="","",IF(H30=1,"",IF(COUNTIF(I$6:I29,"(a)")=0,"(a)","")))</f>
        <v/>
      </c>
      <c r="J30" s="2" t="str">
        <f>IF(C30="","",IF(H30=1,"","(b)"))</f>
        <v/>
      </c>
      <c r="K30" s="2" t="str">
        <f t="shared" si="2"/>
        <v/>
      </c>
      <c r="L30" s="16" t="e">
        <f t="shared" si="3"/>
        <v>#DIV/0!</v>
      </c>
    </row>
    <row r="31" spans="1:12" x14ac:dyDescent="0.15">
      <c r="B31" s="28" t="s">
        <v>5</v>
      </c>
      <c r="C31" s="29"/>
      <c r="D31" s="7">
        <f>SUM(D6:D30)</f>
        <v>0</v>
      </c>
      <c r="E31" s="7">
        <f t="shared" ref="E31" si="4">SUM(E6:E30)</f>
        <v>0</v>
      </c>
      <c r="F31" s="10" t="s">
        <v>8</v>
      </c>
      <c r="G31" s="11" t="e">
        <f>D31/E31</f>
        <v>#DIV/0!</v>
      </c>
    </row>
    <row r="33" spans="3:22" x14ac:dyDescent="0.15">
      <c r="C33" s="7"/>
      <c r="D33" s="4" t="s">
        <v>6</v>
      </c>
      <c r="E33" s="4" t="s">
        <v>7</v>
      </c>
      <c r="F33" s="21" t="s">
        <v>9</v>
      </c>
      <c r="G33" s="22"/>
    </row>
    <row r="34" spans="3:22" x14ac:dyDescent="0.15">
      <c r="C34" s="7" t="s">
        <v>2</v>
      </c>
      <c r="D34" s="3">
        <f>MAX(K6:K30)</f>
        <v>0</v>
      </c>
      <c r="E34" s="3">
        <f>MIN(K6:K30)</f>
        <v>0</v>
      </c>
      <c r="F34" s="23">
        <f>D34-E34</f>
        <v>0</v>
      </c>
      <c r="G34" s="24"/>
      <c r="V34" s="2" t="s">
        <v>19</v>
      </c>
    </row>
    <row r="35" spans="3:22" x14ac:dyDescent="0.15">
      <c r="C35" s="2" t="s">
        <v>10</v>
      </c>
    </row>
    <row r="37" spans="3:22" ht="22.5" x14ac:dyDescent="0.15">
      <c r="D37" s="1" t="s">
        <v>15</v>
      </c>
      <c r="F37" s="25" t="e">
        <f>ROUND(F34/G31,1) &amp; "日"</f>
        <v>#DIV/0!</v>
      </c>
      <c r="G37" s="26"/>
    </row>
    <row r="38" spans="3:22" ht="22.5" x14ac:dyDescent="0.15">
      <c r="D38" s="1" t="s">
        <v>16</v>
      </c>
    </row>
    <row r="39" spans="3:22" ht="22.5" x14ac:dyDescent="0.15">
      <c r="D39" s="1" t="s">
        <v>17</v>
      </c>
    </row>
  </sheetData>
  <mergeCells count="30">
    <mergeCell ref="B31:C31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30:G30"/>
    <mergeCell ref="F33:G33"/>
    <mergeCell ref="F34:G34"/>
    <mergeCell ref="F37:G37"/>
    <mergeCell ref="F25:G25"/>
    <mergeCell ref="F26:G26"/>
    <mergeCell ref="F27:G27"/>
    <mergeCell ref="F28:G28"/>
    <mergeCell ref="F29:G29"/>
  </mergeCells>
  <phoneticPr fontId="3"/>
  <pageMargins left="0.11811023622047245" right="0.31496062992125984" top="0.35433070866141736" bottom="0.35433070866141736" header="0.11811023622047245" footer="0.11811023622047245"/>
  <pageSetup paperSize="9" scale="75" fitToWidth="0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kawai</dc:creator>
  <cp:lastModifiedBy>Shiori</cp:lastModifiedBy>
  <cp:lastPrinted>2014-12-22T14:26:28Z</cp:lastPrinted>
  <dcterms:created xsi:type="dcterms:W3CDTF">2012-11-29T04:05:17Z</dcterms:created>
  <dcterms:modified xsi:type="dcterms:W3CDTF">2014-12-23T07:36:58Z</dcterms:modified>
</cp:coreProperties>
</file>