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O5" i="2" l="1"/>
  <c r="O6" i="2"/>
  <c r="O4" i="2" l="1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J11" i="2" l="1"/>
  <c r="P11" i="2"/>
  <c r="J19" i="2"/>
  <c r="P19" i="2"/>
  <c r="J4" i="2"/>
  <c r="P4" i="2"/>
  <c r="J9" i="2"/>
  <c r="P9" i="2"/>
  <c r="J3" i="2"/>
  <c r="P3" i="2"/>
  <c r="J20" i="2"/>
  <c r="P20" i="2"/>
  <c r="J16" i="2"/>
  <c r="P16" i="2"/>
  <c r="J10" i="2"/>
  <c r="P10" i="2"/>
  <c r="J26" i="2"/>
  <c r="P26" i="2"/>
  <c r="J27" i="2"/>
  <c r="P27" i="2"/>
  <c r="J28" i="2"/>
  <c r="P28" i="2"/>
  <c r="J29" i="2"/>
  <c r="P29" i="2"/>
  <c r="J30" i="2"/>
  <c r="P30" i="2"/>
  <c r="J23" i="2"/>
  <c r="P23" i="2"/>
  <c r="J25" i="2"/>
  <c r="P25" i="2"/>
  <c r="J7" i="2"/>
  <c r="P7" i="2"/>
  <c r="J15" i="2"/>
  <c r="P15" i="2"/>
  <c r="J31" i="2"/>
  <c r="P31" i="2"/>
  <c r="J13" i="2"/>
  <c r="P13" i="2"/>
  <c r="J5" i="2"/>
  <c r="P5" i="2"/>
  <c r="J24" i="2"/>
  <c r="P24" i="2"/>
  <c r="J6" i="2"/>
  <c r="P6" i="2"/>
  <c r="J18" i="2"/>
  <c r="P18" i="2"/>
  <c r="J17" i="2"/>
  <c r="P17" i="2"/>
  <c r="J8" i="2"/>
  <c r="P8" i="2"/>
  <c r="J21" i="2"/>
  <c r="P21" i="2"/>
  <c r="J32" i="2"/>
  <c r="P32" i="2"/>
  <c r="J12" i="2"/>
  <c r="P12" i="2"/>
  <c r="J14" i="2"/>
  <c r="P14" i="2"/>
  <c r="J22" i="2"/>
  <c r="P22" i="2"/>
  <c r="J33" i="2"/>
  <c r="P33" i="2"/>
  <c r="R14" i="2" l="1"/>
  <c r="S14" i="2" s="1"/>
  <c r="R8" i="2"/>
  <c r="S8" i="2" s="1"/>
  <c r="R24" i="2"/>
  <c r="S24" i="2" s="1"/>
  <c r="R15" i="2"/>
  <c r="S15" i="2" s="1"/>
  <c r="R22" i="2"/>
  <c r="S22" i="2" s="1"/>
  <c r="R21" i="2"/>
  <c r="S21" i="2" s="1"/>
  <c r="R6" i="2"/>
  <c r="S6" i="2" s="1"/>
  <c r="R31" i="2"/>
  <c r="S31" i="2" s="1"/>
  <c r="R23" i="2"/>
  <c r="S23" i="2" s="1"/>
  <c r="R27" i="2"/>
  <c r="S27" i="2" s="1"/>
  <c r="R20" i="2"/>
  <c r="S20" i="2" s="1"/>
  <c r="R19" i="2"/>
  <c r="S19" i="2" s="1"/>
  <c r="R12" i="2"/>
  <c r="S12" i="2" s="1"/>
  <c r="R17" i="2"/>
  <c r="S17" i="2" s="1"/>
  <c r="R5" i="2"/>
  <c r="S5" i="2" s="1"/>
  <c r="R7" i="2"/>
  <c r="S7" i="2" s="1"/>
  <c r="R29" i="2"/>
  <c r="S29" i="2" s="1"/>
  <c r="R10" i="2"/>
  <c r="S10" i="2" s="1"/>
  <c r="R9" i="2"/>
  <c r="S9" i="2" s="1"/>
  <c r="R32" i="2"/>
  <c r="S32" i="2" s="1"/>
  <c r="R18" i="2"/>
  <c r="S18" i="2" s="1"/>
  <c r="R13" i="2"/>
  <c r="S13" i="2" s="1"/>
  <c r="R25" i="2"/>
  <c r="S25" i="2" s="1"/>
  <c r="R28" i="2"/>
  <c r="S28" i="2" s="1"/>
  <c r="R16" i="2"/>
  <c r="S16" i="2" s="1"/>
  <c r="R4" i="2"/>
  <c r="S4" i="2" s="1"/>
  <c r="R33" i="2"/>
  <c r="S33" i="2" s="1"/>
  <c r="R30" i="2"/>
  <c r="S30" i="2" s="1"/>
  <c r="R26" i="2"/>
  <c r="S26" i="2" s="1"/>
  <c r="R3" i="2"/>
  <c r="R11" i="2"/>
  <c r="S11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<sst xmlns="http://schemas.openxmlformats.org/spreadsheetml/2006/main" count="214" uniqueCount="109">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</sst>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J3" sqref="J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T3:U33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W3:X33">
    <cfRule type="cellIs" dxfId="10" priority="1" operator="between">
      <formula>0.1</formula>
      <formula>59.9</formula>
    </cfRule>
    <cfRule type="cellIs" dxfId="9" priority="2" operator="equal">
      <formula>0</formula>
    </cfRule>
    <cfRule type="cellIs" dxfId="8" priority="3" operator="between">
      <formula>60</formula>
      <formula>79</formula>
    </cfRule>
    <cfRule type="cellIs" dxfId="7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U15" sqref="U1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5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79</v>
      </c>
      <c r="B3" s="11" t="s">
        <v>80</v>
      </c>
      <c r="C3" s="39" t="s">
        <v>81</v>
      </c>
      <c r="D3" s="22">
        <v>96.333333333333329</v>
      </c>
      <c r="E3" s="41">
        <v>2</v>
      </c>
      <c r="F3" s="7">
        <v>2</v>
      </c>
      <c r="G3" s="7">
        <v>2</v>
      </c>
      <c r="H3" s="7">
        <v>2</v>
      </c>
      <c r="I3" s="7">
        <v>2</v>
      </c>
      <c r="J3" s="17">
        <f t="shared" ref="J3:J33" si="0">100*SUM(E3:I3)/(2*A$1)</f>
        <v>100</v>
      </c>
      <c r="K3" s="15">
        <v>95</v>
      </c>
      <c r="L3" s="6">
        <v>100</v>
      </c>
      <c r="M3" s="6">
        <v>100</v>
      </c>
      <c r="N3" s="6">
        <v>100</v>
      </c>
      <c r="O3" s="6">
        <f>I3*47</f>
        <v>94</v>
      </c>
      <c r="P3" s="17">
        <f t="shared" ref="P3:P33" si="1">SUM(K3:O3)/(A$1)</f>
        <v>97.8</v>
      </c>
      <c r="Q3" s="15"/>
      <c r="R3" s="22">
        <f t="shared" ref="R3:R33" si="2">J3*0.2+P3*0.3+Q3*0.5</f>
        <v>49.339999999999996</v>
      </c>
      <c r="S3" s="22">
        <f t="shared" ref="S3:S33" si="3">D3*0.4+R3*0.6</f>
        <v>68.137333333333331</v>
      </c>
    </row>
    <row r="4" spans="1:19" ht="12.6" customHeight="1" x14ac:dyDescent="0.25">
      <c r="A4" s="21" t="s">
        <v>58</v>
      </c>
      <c r="B4" s="11" t="s">
        <v>59</v>
      </c>
      <c r="C4" s="39" t="s">
        <v>60</v>
      </c>
      <c r="D4" s="22">
        <v>90.866666666666674</v>
      </c>
      <c r="E4" s="41">
        <v>2</v>
      </c>
      <c r="F4" s="7">
        <v>2</v>
      </c>
      <c r="G4" s="7">
        <v>2</v>
      </c>
      <c r="H4" s="7">
        <v>2</v>
      </c>
      <c r="I4" s="7">
        <v>1.9</v>
      </c>
      <c r="J4" s="17">
        <f t="shared" si="0"/>
        <v>99</v>
      </c>
      <c r="K4" s="15">
        <v>90</v>
      </c>
      <c r="L4" s="6">
        <v>100</v>
      </c>
      <c r="M4" s="6">
        <v>100</v>
      </c>
      <c r="N4" s="6">
        <v>100</v>
      </c>
      <c r="O4" s="6">
        <f>I4*51</f>
        <v>96.899999999999991</v>
      </c>
      <c r="P4" s="17">
        <f t="shared" si="1"/>
        <v>97.38</v>
      </c>
      <c r="Q4" s="15"/>
      <c r="R4" s="22">
        <f t="shared" si="2"/>
        <v>49.013999999999996</v>
      </c>
      <c r="S4" s="22">
        <f t="shared" si="3"/>
        <v>65.755066666666664</v>
      </c>
    </row>
    <row r="5" spans="1:19" ht="12.6" customHeight="1" x14ac:dyDescent="0.25">
      <c r="A5" s="21" t="s">
        <v>88</v>
      </c>
      <c r="B5" s="11" t="s">
        <v>89</v>
      </c>
      <c r="C5" s="39" t="s">
        <v>90</v>
      </c>
      <c r="D5" s="22">
        <v>100.34166666666667</v>
      </c>
      <c r="E5" s="41">
        <v>1.4</v>
      </c>
      <c r="F5" s="7">
        <v>1.4</v>
      </c>
      <c r="G5" s="7">
        <v>2</v>
      </c>
      <c r="H5" s="7">
        <v>1.4</v>
      </c>
      <c r="I5" s="7">
        <v>1.3</v>
      </c>
      <c r="J5" s="17">
        <f t="shared" si="0"/>
        <v>74.999999999999986</v>
      </c>
      <c r="K5" s="15">
        <v>75</v>
      </c>
      <c r="L5" s="6">
        <v>75</v>
      </c>
      <c r="M5" s="6">
        <v>100</v>
      </c>
      <c r="N5" s="6">
        <v>75</v>
      </c>
      <c r="O5" s="6">
        <f>I5*62</f>
        <v>80.600000000000009</v>
      </c>
      <c r="P5" s="17">
        <f t="shared" si="1"/>
        <v>81.12</v>
      </c>
      <c r="Q5" s="15"/>
      <c r="R5" s="22">
        <f t="shared" si="2"/>
        <v>39.335999999999999</v>
      </c>
      <c r="S5" s="22">
        <f t="shared" si="3"/>
        <v>63.738266666666668</v>
      </c>
    </row>
    <row r="6" spans="1:19" ht="12.6" customHeight="1" x14ac:dyDescent="0.25">
      <c r="A6" s="21" t="s">
        <v>73</v>
      </c>
      <c r="B6" s="11" t="s">
        <v>74</v>
      </c>
      <c r="C6" s="39" t="s">
        <v>75</v>
      </c>
      <c r="D6" s="22">
        <v>83.98333333333332</v>
      </c>
      <c r="E6" s="41">
        <v>1</v>
      </c>
      <c r="F6" s="7">
        <v>2</v>
      </c>
      <c r="G6" s="7">
        <v>2</v>
      </c>
      <c r="H6" s="7">
        <v>2</v>
      </c>
      <c r="I6" s="7">
        <v>1.9</v>
      </c>
      <c r="J6" s="17">
        <f t="shared" si="0"/>
        <v>89</v>
      </c>
      <c r="K6" s="15">
        <v>85</v>
      </c>
      <c r="L6" s="6">
        <v>100</v>
      </c>
      <c r="M6" s="6">
        <v>100</v>
      </c>
      <c r="N6" s="6">
        <v>100</v>
      </c>
      <c r="O6" s="6">
        <f>I6*47</f>
        <v>89.3</v>
      </c>
      <c r="P6" s="17">
        <f t="shared" si="1"/>
        <v>94.86</v>
      </c>
      <c r="Q6" s="15"/>
      <c r="R6" s="22">
        <f t="shared" si="2"/>
        <v>46.257999999999996</v>
      </c>
      <c r="S6" s="22">
        <f t="shared" si="3"/>
        <v>61.348133333333323</v>
      </c>
    </row>
    <row r="7" spans="1:19" ht="12.6" customHeight="1" x14ac:dyDescent="0.25">
      <c r="A7" s="21" t="s">
        <v>55</v>
      </c>
      <c r="B7" s="11" t="s">
        <v>56</v>
      </c>
      <c r="C7" s="39" t="s">
        <v>57</v>
      </c>
      <c r="D7" s="22">
        <v>83.98333333333332</v>
      </c>
      <c r="E7" s="41">
        <v>1.9</v>
      </c>
      <c r="F7" s="7">
        <v>2</v>
      </c>
      <c r="G7" s="7">
        <v>2</v>
      </c>
      <c r="H7" s="7">
        <v>2</v>
      </c>
      <c r="I7" s="7">
        <v>1.8</v>
      </c>
      <c r="J7" s="17">
        <f t="shared" si="0"/>
        <v>97.000000000000014</v>
      </c>
      <c r="K7" s="15">
        <v>85</v>
      </c>
      <c r="L7" s="6">
        <v>100</v>
      </c>
      <c r="M7" s="6">
        <v>100</v>
      </c>
      <c r="N7" s="6">
        <v>100</v>
      </c>
      <c r="O7" s="6">
        <f t="shared" ref="O6:O18" si="4">I7*47</f>
        <v>84.600000000000009</v>
      </c>
      <c r="P7" s="17">
        <f t="shared" si="1"/>
        <v>93.92</v>
      </c>
      <c r="Q7" s="15"/>
      <c r="R7" s="22">
        <f t="shared" si="2"/>
        <v>47.576000000000008</v>
      </c>
      <c r="S7" s="22">
        <f t="shared" si="3"/>
        <v>62.138933333333327</v>
      </c>
    </row>
    <row r="8" spans="1:19" ht="12.6" customHeight="1" x14ac:dyDescent="0.25">
      <c r="A8" s="21" t="s">
        <v>40</v>
      </c>
      <c r="B8" s="11" t="s">
        <v>41</v>
      </c>
      <c r="C8" s="39" t="s">
        <v>42</v>
      </c>
      <c r="D8" s="22">
        <v>72.858333333333334</v>
      </c>
      <c r="E8" s="41">
        <v>2</v>
      </c>
      <c r="F8" s="7">
        <v>2</v>
      </c>
      <c r="G8" s="7">
        <v>2</v>
      </c>
      <c r="H8" s="7">
        <v>2</v>
      </c>
      <c r="I8" s="7">
        <v>2</v>
      </c>
      <c r="J8" s="17">
        <f t="shared" si="0"/>
        <v>100</v>
      </c>
      <c r="K8" s="15">
        <v>70</v>
      </c>
      <c r="L8" s="6">
        <v>100</v>
      </c>
      <c r="M8" s="6">
        <v>100</v>
      </c>
      <c r="N8" s="6">
        <v>100</v>
      </c>
      <c r="O8" s="6">
        <f t="shared" si="4"/>
        <v>94</v>
      </c>
      <c r="P8" s="17">
        <f t="shared" si="1"/>
        <v>92.8</v>
      </c>
      <c r="Q8" s="15"/>
      <c r="R8" s="22">
        <f t="shared" si="2"/>
        <v>47.84</v>
      </c>
      <c r="S8" s="22">
        <f t="shared" si="3"/>
        <v>57.847333333333339</v>
      </c>
    </row>
    <row r="9" spans="1:19" ht="12.6" customHeight="1" x14ac:dyDescent="0.25">
      <c r="A9" s="21" t="s">
        <v>67</v>
      </c>
      <c r="B9" s="11" t="s">
        <v>68</v>
      </c>
      <c r="C9" s="39" t="s">
        <v>69</v>
      </c>
      <c r="D9" s="22">
        <v>68.375</v>
      </c>
      <c r="E9" s="41">
        <v>2</v>
      </c>
      <c r="F9" s="7">
        <v>2</v>
      </c>
      <c r="G9" s="7">
        <v>2</v>
      </c>
      <c r="H9" s="7">
        <v>2</v>
      </c>
      <c r="I9" s="7">
        <v>2</v>
      </c>
      <c r="J9" s="17">
        <f t="shared" si="0"/>
        <v>100</v>
      </c>
      <c r="K9" s="15">
        <v>95</v>
      </c>
      <c r="L9" s="6">
        <v>100</v>
      </c>
      <c r="M9" s="6">
        <v>100</v>
      </c>
      <c r="N9" s="6">
        <v>100</v>
      </c>
      <c r="O9" s="6">
        <f t="shared" si="4"/>
        <v>94</v>
      </c>
      <c r="P9" s="17">
        <f t="shared" si="1"/>
        <v>97.8</v>
      </c>
      <c r="Q9" s="15"/>
      <c r="R9" s="22">
        <f t="shared" si="2"/>
        <v>49.339999999999996</v>
      </c>
      <c r="S9" s="22">
        <f t="shared" si="3"/>
        <v>56.953999999999994</v>
      </c>
    </row>
    <row r="10" spans="1:19" ht="12.6" customHeight="1" x14ac:dyDescent="0.25">
      <c r="A10" s="21" t="s">
        <v>46</v>
      </c>
      <c r="B10" s="11" t="s">
        <v>47</v>
      </c>
      <c r="C10" s="39" t="s">
        <v>48</v>
      </c>
      <c r="D10" s="22">
        <v>84.85</v>
      </c>
      <c r="E10" s="41">
        <v>0</v>
      </c>
      <c r="F10" s="7">
        <v>2</v>
      </c>
      <c r="G10" s="7">
        <v>2</v>
      </c>
      <c r="H10" s="7">
        <v>2</v>
      </c>
      <c r="I10" s="7">
        <v>2</v>
      </c>
      <c r="J10" s="17">
        <f t="shared" si="0"/>
        <v>80</v>
      </c>
      <c r="K10" s="15">
        <v>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7">
        <f t="shared" si="1"/>
        <v>78.8</v>
      </c>
      <c r="Q10" s="15"/>
      <c r="R10" s="22">
        <f t="shared" si="2"/>
        <v>39.64</v>
      </c>
      <c r="S10" s="22">
        <f t="shared" si="3"/>
        <v>57.723999999999997</v>
      </c>
    </row>
    <row r="11" spans="1:19" ht="12.6" customHeight="1" x14ac:dyDescent="0.25">
      <c r="A11" s="21" t="s">
        <v>43</v>
      </c>
      <c r="B11" s="11" t="s">
        <v>44</v>
      </c>
      <c r="C11" s="39" t="s">
        <v>45</v>
      </c>
      <c r="D11" s="22">
        <v>59.625</v>
      </c>
      <c r="E11" s="41">
        <v>2</v>
      </c>
      <c r="F11" s="7">
        <v>2</v>
      </c>
      <c r="G11" s="7">
        <v>2</v>
      </c>
      <c r="H11" s="7">
        <v>2</v>
      </c>
      <c r="I11" s="7">
        <v>2</v>
      </c>
      <c r="J11" s="17">
        <f t="shared" si="0"/>
        <v>100</v>
      </c>
      <c r="K11" s="15">
        <v>85</v>
      </c>
      <c r="L11" s="6">
        <v>100</v>
      </c>
      <c r="M11" s="6">
        <v>100</v>
      </c>
      <c r="N11" s="6">
        <v>90</v>
      </c>
      <c r="O11" s="6">
        <f t="shared" si="4"/>
        <v>94</v>
      </c>
      <c r="P11" s="17">
        <f t="shared" si="1"/>
        <v>93.8</v>
      </c>
      <c r="Q11" s="15"/>
      <c r="R11" s="22">
        <f t="shared" si="2"/>
        <v>48.14</v>
      </c>
      <c r="S11" s="22">
        <f t="shared" si="3"/>
        <v>52.734000000000002</v>
      </c>
    </row>
    <row r="12" spans="1:19" ht="12.6" customHeight="1" x14ac:dyDescent="0.25">
      <c r="A12" s="21" t="s">
        <v>22</v>
      </c>
      <c r="B12" s="11" t="s">
        <v>23</v>
      </c>
      <c r="C12" s="39" t="s">
        <v>24</v>
      </c>
      <c r="D12" s="22">
        <v>59.833333333333336</v>
      </c>
      <c r="E12" s="41">
        <v>2</v>
      </c>
      <c r="F12" s="7">
        <v>2</v>
      </c>
      <c r="G12" s="7">
        <v>2</v>
      </c>
      <c r="H12" s="7">
        <v>2</v>
      </c>
      <c r="I12" s="7">
        <v>2</v>
      </c>
      <c r="J12" s="17">
        <f t="shared" si="0"/>
        <v>100</v>
      </c>
      <c r="K12" s="15">
        <v>70</v>
      </c>
      <c r="L12" s="6">
        <v>100</v>
      </c>
      <c r="M12" s="6">
        <v>100</v>
      </c>
      <c r="N12" s="6">
        <v>90</v>
      </c>
      <c r="O12" s="6">
        <f t="shared" si="4"/>
        <v>94</v>
      </c>
      <c r="P12" s="17">
        <f t="shared" si="1"/>
        <v>90.8</v>
      </c>
      <c r="Q12" s="15"/>
      <c r="R12" s="22">
        <f t="shared" si="2"/>
        <v>47.239999999999995</v>
      </c>
      <c r="S12" s="22">
        <f t="shared" si="3"/>
        <v>52.277333333333331</v>
      </c>
    </row>
    <row r="13" spans="1:19" ht="12.6" customHeight="1" x14ac:dyDescent="0.25">
      <c r="A13" s="21" t="s">
        <v>37</v>
      </c>
      <c r="B13" s="11" t="s">
        <v>38</v>
      </c>
      <c r="C13" s="39" t="s">
        <v>39</v>
      </c>
      <c r="D13" s="22">
        <v>75.38333333333334</v>
      </c>
      <c r="E13" s="41">
        <v>2</v>
      </c>
      <c r="F13" s="7">
        <v>2</v>
      </c>
      <c r="G13" s="7">
        <v>2</v>
      </c>
      <c r="H13" s="7">
        <v>0</v>
      </c>
      <c r="I13" s="7">
        <v>2</v>
      </c>
      <c r="J13" s="17">
        <f t="shared" si="0"/>
        <v>80</v>
      </c>
      <c r="K13" s="15">
        <v>65</v>
      </c>
      <c r="L13" s="6">
        <v>100</v>
      </c>
      <c r="M13" s="6">
        <v>100</v>
      </c>
      <c r="N13" s="6">
        <v>0</v>
      </c>
      <c r="O13" s="6">
        <f t="shared" si="4"/>
        <v>94</v>
      </c>
      <c r="P13" s="17">
        <f t="shared" si="1"/>
        <v>71.8</v>
      </c>
      <c r="Q13" s="15"/>
      <c r="R13" s="22">
        <f t="shared" si="2"/>
        <v>37.54</v>
      </c>
      <c r="S13" s="22">
        <f t="shared" si="3"/>
        <v>52.677333333333337</v>
      </c>
    </row>
    <row r="14" spans="1:19" ht="12.6" customHeight="1" x14ac:dyDescent="0.25">
      <c r="A14" s="21" t="s">
        <v>49</v>
      </c>
      <c r="B14" s="11" t="s">
        <v>50</v>
      </c>
      <c r="C14" s="39" t="s">
        <v>51</v>
      </c>
      <c r="D14" s="22">
        <v>51.533333333333331</v>
      </c>
      <c r="E14" s="41">
        <v>2</v>
      </c>
      <c r="F14" s="7">
        <v>2</v>
      </c>
      <c r="G14" s="7">
        <v>2</v>
      </c>
      <c r="H14" s="7">
        <v>2</v>
      </c>
      <c r="I14" s="7">
        <v>2</v>
      </c>
      <c r="J14" s="17">
        <f t="shared" si="0"/>
        <v>100</v>
      </c>
      <c r="K14" s="15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7">
        <f t="shared" si="1"/>
        <v>93.8</v>
      </c>
      <c r="Q14" s="15"/>
      <c r="R14" s="22">
        <f t="shared" si="2"/>
        <v>48.14</v>
      </c>
      <c r="S14" s="22">
        <f t="shared" si="3"/>
        <v>49.49733333333333</v>
      </c>
    </row>
    <row r="15" spans="1:19" ht="12.6" customHeight="1" x14ac:dyDescent="0.25">
      <c r="A15" s="21" t="s">
        <v>8</v>
      </c>
      <c r="B15" s="11" t="s">
        <v>9</v>
      </c>
      <c r="C15" s="39" t="s">
        <v>10</v>
      </c>
      <c r="D15" s="22">
        <v>38.891666666666673</v>
      </c>
      <c r="E15" s="41">
        <v>2</v>
      </c>
      <c r="F15" s="7">
        <v>2</v>
      </c>
      <c r="G15" s="7">
        <v>2</v>
      </c>
      <c r="H15" s="7">
        <v>2</v>
      </c>
      <c r="I15" s="7">
        <v>2</v>
      </c>
      <c r="J15" s="17">
        <f t="shared" si="0"/>
        <v>100</v>
      </c>
      <c r="K15" s="15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7">
        <f t="shared" si="1"/>
        <v>92.8</v>
      </c>
      <c r="Q15" s="15"/>
      <c r="R15" s="22">
        <f t="shared" si="2"/>
        <v>47.84</v>
      </c>
      <c r="S15" s="22">
        <f t="shared" si="3"/>
        <v>44.260666666666673</v>
      </c>
    </row>
    <row r="16" spans="1:19" ht="12.6" customHeight="1" x14ac:dyDescent="0.25">
      <c r="A16" s="21" t="s">
        <v>82</v>
      </c>
      <c r="B16" s="11" t="s">
        <v>83</v>
      </c>
      <c r="C16" s="39" t="s">
        <v>84</v>
      </c>
      <c r="D16" s="22">
        <v>90.766666666666666</v>
      </c>
      <c r="E16" s="41">
        <v>0</v>
      </c>
      <c r="F16" s="7">
        <v>0</v>
      </c>
      <c r="G16" s="7">
        <v>2</v>
      </c>
      <c r="H16" s="7">
        <v>0</v>
      </c>
      <c r="I16" s="7">
        <v>0</v>
      </c>
      <c r="J16" s="17">
        <f t="shared" si="0"/>
        <v>20</v>
      </c>
      <c r="K16" s="15">
        <v>0</v>
      </c>
      <c r="L16" s="6">
        <v>0</v>
      </c>
      <c r="M16" s="6">
        <v>100</v>
      </c>
      <c r="N16" s="6">
        <v>0</v>
      </c>
      <c r="O16" s="6">
        <f t="shared" si="4"/>
        <v>0</v>
      </c>
      <c r="P16" s="17">
        <f t="shared" si="1"/>
        <v>20</v>
      </c>
      <c r="Q16" s="15"/>
      <c r="R16" s="22">
        <f t="shared" si="2"/>
        <v>10</v>
      </c>
      <c r="S16" s="22">
        <f t="shared" si="3"/>
        <v>42.306666666666665</v>
      </c>
    </row>
    <row r="17" spans="1:19" ht="12.6" customHeight="1" x14ac:dyDescent="0.25">
      <c r="A17" s="21" t="s">
        <v>2</v>
      </c>
      <c r="B17" s="11" t="s">
        <v>3</v>
      </c>
      <c r="C17" s="39" t="s">
        <v>4</v>
      </c>
      <c r="D17" s="22">
        <v>47.125</v>
      </c>
      <c r="E17" s="41">
        <v>2</v>
      </c>
      <c r="F17" s="7">
        <v>2</v>
      </c>
      <c r="G17" s="7">
        <v>2</v>
      </c>
      <c r="H17" s="7">
        <v>0</v>
      </c>
      <c r="I17" s="7">
        <v>0</v>
      </c>
      <c r="J17" s="17">
        <f t="shared" si="0"/>
        <v>60</v>
      </c>
      <c r="K17" s="15">
        <v>55</v>
      </c>
      <c r="L17" s="6">
        <v>100</v>
      </c>
      <c r="M17" s="6">
        <v>100</v>
      </c>
      <c r="N17" s="6">
        <v>0</v>
      </c>
      <c r="O17" s="6">
        <f t="shared" si="4"/>
        <v>0</v>
      </c>
      <c r="P17" s="17">
        <f t="shared" si="1"/>
        <v>51</v>
      </c>
      <c r="Q17" s="15"/>
      <c r="R17" s="22">
        <f t="shared" si="2"/>
        <v>27.299999999999997</v>
      </c>
      <c r="S17" s="22">
        <f t="shared" si="3"/>
        <v>35.230000000000004</v>
      </c>
    </row>
    <row r="18" spans="1:19" ht="12.6" customHeight="1" x14ac:dyDescent="0.25">
      <c r="A18" s="21" t="s">
        <v>25</v>
      </c>
      <c r="B18" s="11" t="s">
        <v>26</v>
      </c>
      <c r="C18" s="39" t="s">
        <v>27</v>
      </c>
      <c r="D18" s="22">
        <v>41.041666666666664</v>
      </c>
      <c r="E18" s="41">
        <v>2</v>
      </c>
      <c r="F18" s="45">
        <v>0</v>
      </c>
      <c r="G18" s="7">
        <v>0</v>
      </c>
      <c r="H18" s="7">
        <v>2</v>
      </c>
      <c r="I18" s="7">
        <v>2</v>
      </c>
      <c r="J18" s="17">
        <f t="shared" si="0"/>
        <v>60</v>
      </c>
      <c r="K18" s="15">
        <v>70</v>
      </c>
      <c r="L18" s="6">
        <v>0</v>
      </c>
      <c r="M18" s="6">
        <v>0</v>
      </c>
      <c r="N18" s="6">
        <v>90</v>
      </c>
      <c r="O18" s="6">
        <f t="shared" si="4"/>
        <v>94</v>
      </c>
      <c r="P18" s="17">
        <f t="shared" si="1"/>
        <v>50.8</v>
      </c>
      <c r="Q18" s="15"/>
      <c r="R18" s="22">
        <f t="shared" si="2"/>
        <v>27.24</v>
      </c>
      <c r="S18" s="22">
        <f t="shared" si="3"/>
        <v>32.760666666666665</v>
      </c>
    </row>
    <row r="19" spans="1:19" ht="12.6" customHeight="1" x14ac:dyDescent="0.25">
      <c r="A19" s="21" t="s">
        <v>16</v>
      </c>
      <c r="B19" s="11" t="s">
        <v>17</v>
      </c>
      <c r="C19" s="39" t="s">
        <v>18</v>
      </c>
      <c r="D19" s="22">
        <v>31.208333333333336</v>
      </c>
      <c r="E19" s="41">
        <v>1.9</v>
      </c>
      <c r="F19" s="7">
        <v>0</v>
      </c>
      <c r="G19" s="7">
        <v>2</v>
      </c>
      <c r="H19" s="7">
        <v>2</v>
      </c>
      <c r="I19" s="7">
        <v>0</v>
      </c>
      <c r="J19" s="17">
        <f t="shared" si="0"/>
        <v>59</v>
      </c>
      <c r="K19" s="15">
        <v>60</v>
      </c>
      <c r="L19" s="6">
        <v>0</v>
      </c>
      <c r="M19" s="6">
        <v>100</v>
      </c>
      <c r="N19" s="6">
        <v>90</v>
      </c>
      <c r="O19" s="6">
        <f t="shared" ref="O19:O33" si="5">I19*35</f>
        <v>0</v>
      </c>
      <c r="P19" s="17">
        <f t="shared" si="1"/>
        <v>50</v>
      </c>
      <c r="Q19" s="15"/>
      <c r="R19" s="22">
        <f t="shared" si="2"/>
        <v>26.8</v>
      </c>
      <c r="S19" s="22">
        <f t="shared" si="3"/>
        <v>28.563333333333333</v>
      </c>
    </row>
    <row r="20" spans="1:19" ht="12.6" customHeight="1" x14ac:dyDescent="0.25">
      <c r="A20" s="21" t="s">
        <v>85</v>
      </c>
      <c r="B20" s="11" t="s">
        <v>86</v>
      </c>
      <c r="C20" s="39" t="s">
        <v>87</v>
      </c>
      <c r="D20" s="22">
        <v>49.333333333333336</v>
      </c>
      <c r="E20" s="41">
        <v>0</v>
      </c>
      <c r="F20" s="7">
        <v>0</v>
      </c>
      <c r="G20" s="7">
        <v>0</v>
      </c>
      <c r="H20" s="7">
        <v>0</v>
      </c>
      <c r="I20" s="7">
        <v>0</v>
      </c>
      <c r="J20" s="17">
        <f t="shared" si="0"/>
        <v>0</v>
      </c>
      <c r="K20" s="15">
        <v>0</v>
      </c>
      <c r="L20" s="6">
        <v>0</v>
      </c>
      <c r="M20" s="6">
        <v>0</v>
      </c>
      <c r="N20" s="6">
        <v>0</v>
      </c>
      <c r="O20" s="6">
        <f t="shared" si="5"/>
        <v>0</v>
      </c>
      <c r="P20" s="17">
        <f t="shared" si="1"/>
        <v>0</v>
      </c>
      <c r="Q20" s="15"/>
      <c r="R20" s="22">
        <f t="shared" si="2"/>
        <v>0</v>
      </c>
      <c r="S20" s="22">
        <f t="shared" si="3"/>
        <v>19.733333333333334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>
        <v>0</v>
      </c>
      <c r="J21" s="17">
        <f t="shared" si="0"/>
        <v>0</v>
      </c>
      <c r="K21" s="15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7">
        <f t="shared" si="1"/>
        <v>0</v>
      </c>
      <c r="Q21" s="15"/>
      <c r="R21" s="22">
        <f t="shared" si="2"/>
        <v>0</v>
      </c>
      <c r="S21" s="22">
        <f t="shared" si="3"/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>
        <v>0</v>
      </c>
      <c r="J22" s="17">
        <f t="shared" si="0"/>
        <v>0</v>
      </c>
      <c r="K22" s="15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7">
        <f t="shared" si="1"/>
        <v>0</v>
      </c>
      <c r="Q22" s="15"/>
      <c r="R22" s="22">
        <f t="shared" si="2"/>
        <v>0</v>
      </c>
      <c r="S22" s="22">
        <f t="shared" si="3"/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>
        <v>0</v>
      </c>
      <c r="J23" s="17">
        <f t="shared" si="0"/>
        <v>0</v>
      </c>
      <c r="K23" s="15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7">
        <f t="shared" si="1"/>
        <v>0</v>
      </c>
      <c r="Q23" s="15"/>
      <c r="R23" s="22">
        <f t="shared" si="2"/>
        <v>0</v>
      </c>
      <c r="S23" s="22">
        <f t="shared" si="3"/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>
        <v>0</v>
      </c>
      <c r="J24" s="17">
        <f t="shared" si="0"/>
        <v>0</v>
      </c>
      <c r="K24" s="15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7">
        <f t="shared" si="1"/>
        <v>0</v>
      </c>
      <c r="Q24" s="15"/>
      <c r="R24" s="22">
        <f t="shared" si="2"/>
        <v>0</v>
      </c>
      <c r="S24" s="22">
        <f t="shared" si="3"/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>
        <v>0</v>
      </c>
      <c r="J25" s="17">
        <f t="shared" si="0"/>
        <v>0</v>
      </c>
      <c r="K25" s="15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7">
        <f t="shared" si="1"/>
        <v>0</v>
      </c>
      <c r="Q25" s="15"/>
      <c r="R25" s="22">
        <f t="shared" si="2"/>
        <v>0</v>
      </c>
      <c r="S25" s="22">
        <f t="shared" si="3"/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>
        <v>0</v>
      </c>
      <c r="J26" s="17">
        <f t="shared" si="0"/>
        <v>0</v>
      </c>
      <c r="K26" s="15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7">
        <f t="shared" si="1"/>
        <v>0</v>
      </c>
      <c r="Q26" s="15"/>
      <c r="R26" s="22">
        <f t="shared" si="2"/>
        <v>0</v>
      </c>
      <c r="S26" s="22">
        <f t="shared" si="3"/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>
        <v>0</v>
      </c>
      <c r="J27" s="17">
        <f t="shared" si="0"/>
        <v>0</v>
      </c>
      <c r="K27" s="15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7">
        <f t="shared" si="1"/>
        <v>0</v>
      </c>
      <c r="Q27" s="15"/>
      <c r="R27" s="22">
        <f t="shared" si="2"/>
        <v>0</v>
      </c>
      <c r="S27" s="22">
        <f t="shared" si="3"/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>
        <v>0</v>
      </c>
      <c r="J28" s="17">
        <f t="shared" si="0"/>
        <v>0</v>
      </c>
      <c r="K28" s="15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7">
        <f t="shared" si="1"/>
        <v>0</v>
      </c>
      <c r="Q28" s="15"/>
      <c r="R28" s="22">
        <f t="shared" si="2"/>
        <v>0</v>
      </c>
      <c r="S28" s="22">
        <f t="shared" si="3"/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>
        <v>0</v>
      </c>
      <c r="J29" s="17">
        <f t="shared" si="0"/>
        <v>0</v>
      </c>
      <c r="K29" s="15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7">
        <f t="shared" si="1"/>
        <v>0</v>
      </c>
      <c r="Q29" s="15"/>
      <c r="R29" s="22">
        <f t="shared" si="2"/>
        <v>0</v>
      </c>
      <c r="S29" s="22">
        <f t="shared" si="3"/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>
        <v>0</v>
      </c>
      <c r="J30" s="17">
        <f t="shared" si="0"/>
        <v>0</v>
      </c>
      <c r="K30" s="15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7">
        <f t="shared" si="1"/>
        <v>0</v>
      </c>
      <c r="Q30" s="15"/>
      <c r="R30" s="22">
        <f t="shared" si="2"/>
        <v>0</v>
      </c>
      <c r="S30" s="22">
        <f t="shared" si="3"/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>
        <v>0</v>
      </c>
      <c r="J31" s="17">
        <f t="shared" si="0"/>
        <v>0</v>
      </c>
      <c r="K31" s="15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7">
        <f t="shared" si="1"/>
        <v>0</v>
      </c>
      <c r="Q31" s="15"/>
      <c r="R31" s="22">
        <f t="shared" si="2"/>
        <v>0</v>
      </c>
      <c r="S31" s="22">
        <f t="shared" si="3"/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>
        <v>0</v>
      </c>
      <c r="J32" s="17">
        <f t="shared" si="0"/>
        <v>0</v>
      </c>
      <c r="K32" s="15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7">
        <f t="shared" si="1"/>
        <v>0</v>
      </c>
      <c r="Q32" s="15"/>
      <c r="R32" s="22">
        <f t="shared" si="2"/>
        <v>0</v>
      </c>
      <c r="S32" s="22">
        <f t="shared" si="3"/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>
        <v>0</v>
      </c>
      <c r="J33" s="17">
        <f t="shared" si="0"/>
        <v>0</v>
      </c>
      <c r="K33" s="15">
        <v>0</v>
      </c>
      <c r="L33" s="6">
        <v>0</v>
      </c>
      <c r="M33" s="6">
        <v>0</v>
      </c>
      <c r="N33" s="16">
        <v>0</v>
      </c>
      <c r="O33" s="6">
        <f t="shared" si="5"/>
        <v>0</v>
      </c>
      <c r="P33" s="17">
        <f t="shared" si="1"/>
        <v>0</v>
      </c>
      <c r="Q33" s="15"/>
      <c r="R33" s="22">
        <f t="shared" si="2"/>
        <v>0</v>
      </c>
      <c r="S33" s="22">
        <f t="shared" si="3"/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6" priority="21" operator="between">
      <formula>0.1</formula>
      <formula>1.99</formula>
    </cfRule>
    <cfRule type="cellIs" dxfId="5" priority="22" operator="equal">
      <formula>0</formula>
    </cfRule>
    <cfRule type="cellIs" dxfId="4" priority="23" operator="equal">
      <formula>2</formula>
    </cfRule>
  </conditionalFormatting>
  <conditionalFormatting sqref="J3:J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3" priority="12" operator="between">
      <formula>0.1</formula>
      <formula>59.9</formula>
    </cfRule>
    <cfRule type="cellIs" dxfId="2" priority="13" operator="equal">
      <formula>0</formula>
    </cfRule>
    <cfRule type="cellIs" dxfId="1" priority="14" operator="between">
      <formula>60</formula>
      <formula>79</formula>
    </cfRule>
    <cfRule type="cellIs" dxfId="0" priority="15" operator="between">
      <formula>80</formula>
      <formula>100</formula>
    </cfRule>
  </conditionalFormatting>
  <conditionalFormatting sqref="S3:S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2018-01-13T20:11:02Z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